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 Samdan\Desktop\digitalmodel-1\docs\sub_plate_buckling\"/>
    </mc:Choice>
  </mc:AlternateContent>
  <xr:revisionPtr revIDLastSave="0" documentId="13_ncr:1_{14ADE17B-8AA3-4D2B-A2CF-3B8AA0B85739}" xr6:coauthVersionLast="47" xr6:coauthVersionMax="47" xr10:uidLastSave="{00000000-0000-0000-0000-000000000000}"/>
  <bookViews>
    <workbookView xWindow="-108" yWindow="-108" windowWidth="23256" windowHeight="12456" tabRatio="586" activeTab="7" xr2:uid="{00000000-000D-0000-FFFF-FFFF00000000}"/>
  </bookViews>
  <sheets>
    <sheet name="Title" sheetId="90" r:id="rId1"/>
    <sheet name="Summary" sheetId="94" r:id="rId2"/>
    <sheet name="CritPlate6" sheetId="97" r:id="rId3"/>
    <sheet name="CritPlate7" sheetId="93" r:id="rId4"/>
    <sheet name="WT of Plates" sheetId="96" r:id="rId5"/>
    <sheet name="Locations" sheetId="62" r:id="rId6"/>
    <sheet name="Stress" sheetId="92" r:id="rId7"/>
    <sheet name="Standard Buckling Calculations" sheetId="98" r:id="rId8"/>
    <sheet name="Long -Util" sheetId="99" r:id="rId9"/>
    <sheet name="Trans - Util" sheetId="100" r:id="rId10"/>
    <sheet name="Shear - Util" sheetId="101" r:id="rId11"/>
    <sheet name="Combined - Util" sheetId="102" r:id="rId12"/>
    <sheet name="Long -Resistance" sheetId="103" r:id="rId13"/>
    <sheet name="Trans - Resistance" sheetId="104" r:id="rId14"/>
    <sheet name="Shear - Resistance" sheetId="105" r:id="rId15"/>
    <sheet name="Combined - Resistance" sheetId="106" r:id="rId16"/>
  </sheets>
  <definedNames>
    <definedName name="SMISCStress_WT_Elem_g7" localSheetId="4">'WT of Plates'!$D$7:$F$34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" i="98" l="1"/>
  <c r="I28" i="98"/>
  <c r="I29" i="98"/>
  <c r="I30" i="98"/>
  <c r="I31" i="98"/>
  <c r="I32" i="98"/>
  <c r="I33" i="98"/>
  <c r="I34" i="98"/>
  <c r="I35" i="98"/>
  <c r="I36" i="98"/>
  <c r="I37" i="98"/>
  <c r="I38" i="98"/>
  <c r="I39" i="98"/>
  <c r="I40" i="98"/>
  <c r="I41" i="98"/>
  <c r="I42" i="98"/>
  <c r="I43" i="98"/>
  <c r="I44" i="98"/>
  <c r="I45" i="98"/>
  <c r="I46" i="98"/>
  <c r="I47" i="98"/>
  <c r="I48" i="98"/>
  <c r="I49" i="98"/>
  <c r="I50" i="98"/>
  <c r="I51" i="98"/>
  <c r="I52" i="98"/>
  <c r="I53" i="98"/>
  <c r="I54" i="98"/>
  <c r="I55" i="98"/>
  <c r="I56" i="98"/>
  <c r="I57" i="98"/>
  <c r="I58" i="98"/>
  <c r="I59" i="98"/>
  <c r="I60" i="98"/>
  <c r="I61" i="98"/>
  <c r="I62" i="98"/>
  <c r="I63" i="98"/>
  <c r="I64" i="98"/>
  <c r="I65" i="98"/>
  <c r="I66" i="98"/>
  <c r="I67" i="98"/>
  <c r="I68" i="98"/>
  <c r="I69" i="98"/>
  <c r="I70" i="98"/>
  <c r="I71" i="98"/>
  <c r="I72" i="98"/>
  <c r="I73" i="98"/>
  <c r="I74" i="98"/>
  <c r="I75" i="98"/>
  <c r="I76" i="98"/>
  <c r="I77" i="98"/>
  <c r="I78" i="98"/>
  <c r="I79" i="98"/>
  <c r="I80" i="98"/>
  <c r="I81" i="98"/>
  <c r="I82" i="98"/>
  <c r="I83" i="98"/>
  <c r="I84" i="98"/>
  <c r="I85" i="98"/>
  <c r="I86" i="98"/>
  <c r="I87" i="98"/>
  <c r="I88" i="98"/>
  <c r="I89" i="98"/>
  <c r="I90" i="98"/>
  <c r="I91" i="98"/>
  <c r="I92" i="98"/>
  <c r="I93" i="98"/>
  <c r="I94" i="98"/>
  <c r="I95" i="98"/>
  <c r="I96" i="98"/>
  <c r="I97" i="98"/>
  <c r="I98" i="98"/>
  <c r="I99" i="98"/>
  <c r="I100" i="98"/>
  <c r="I101" i="98"/>
  <c r="I102" i="98"/>
  <c r="I103" i="98"/>
  <c r="I104" i="98"/>
  <c r="I105" i="98"/>
  <c r="I106" i="98"/>
  <c r="I107" i="98"/>
  <c r="I108" i="98"/>
  <c r="I109" i="98"/>
  <c r="I110" i="98"/>
  <c r="I111" i="98"/>
  <c r="I112" i="98"/>
  <c r="I113" i="98"/>
  <c r="I114" i="98"/>
  <c r="I115" i="98"/>
  <c r="I116" i="98"/>
  <c r="I117" i="98"/>
  <c r="I118" i="98"/>
  <c r="I119" i="98"/>
  <c r="I120" i="98"/>
  <c r="I121" i="98"/>
  <c r="I122" i="98"/>
  <c r="I123" i="98"/>
  <c r="I124" i="98"/>
  <c r="I125" i="98"/>
  <c r="I126" i="98"/>
  <c r="I127" i="98"/>
  <c r="I128" i="98"/>
  <c r="I129" i="98"/>
  <c r="I130" i="98"/>
  <c r="I131" i="98"/>
  <c r="I132" i="98"/>
  <c r="I133" i="98"/>
  <c r="I134" i="98"/>
  <c r="I135" i="98"/>
  <c r="I136" i="98"/>
  <c r="I137" i="98"/>
  <c r="I138" i="98"/>
  <c r="I139" i="98"/>
  <c r="I140" i="98"/>
  <c r="I141" i="98"/>
  <c r="I142" i="98"/>
  <c r="I143" i="98"/>
  <c r="I144" i="98"/>
  <c r="I145" i="98"/>
  <c r="I146" i="98"/>
  <c r="I147" i="98"/>
  <c r="I148" i="98"/>
  <c r="I149" i="98"/>
  <c r="I150" i="98"/>
  <c r="I151" i="98"/>
  <c r="I152" i="98"/>
  <c r="I153" i="98"/>
  <c r="I154" i="98"/>
  <c r="I155" i="98"/>
  <c r="I156" i="98"/>
  <c r="I157" i="98"/>
  <c r="I158" i="98"/>
  <c r="I159" i="98"/>
  <c r="I160" i="98"/>
  <c r="I161" i="98"/>
  <c r="I162" i="98"/>
  <c r="I163" i="98"/>
  <c r="I164" i="98"/>
  <c r="I165" i="98"/>
  <c r="I166" i="98"/>
  <c r="I167" i="98"/>
  <c r="I168" i="98"/>
  <c r="I169" i="98"/>
  <c r="I170" i="98"/>
  <c r="I171" i="98"/>
  <c r="I172" i="98"/>
  <c r="I173" i="98"/>
  <c r="I174" i="98"/>
  <c r="I175" i="98"/>
  <c r="I176" i="98"/>
  <c r="I177" i="98"/>
  <c r="I178" i="98"/>
  <c r="I179" i="98"/>
  <c r="I180" i="98"/>
  <c r="I181" i="98"/>
  <c r="I182" i="98"/>
  <c r="I183" i="98"/>
  <c r="I184" i="98"/>
  <c r="I185" i="98"/>
  <c r="I186" i="98"/>
  <c r="I187" i="98"/>
  <c r="I188" i="98"/>
  <c r="G42" i="98"/>
  <c r="G143" i="98"/>
  <c r="I27" i="98"/>
  <c r="G27" i="98"/>
  <c r="AH49" i="98"/>
  <c r="AG49" i="98"/>
  <c r="AF49" i="98"/>
  <c r="AE49" i="98"/>
  <c r="AD49" i="98"/>
  <c r="AC49" i="98"/>
  <c r="AB49" i="98"/>
  <c r="AA49" i="98"/>
  <c r="Z49" i="98"/>
  <c r="Y49" i="98"/>
  <c r="X49" i="98"/>
  <c r="AH48" i="98"/>
  <c r="AG48" i="98"/>
  <c r="AF48" i="98"/>
  <c r="AE48" i="98"/>
  <c r="AD48" i="98"/>
  <c r="AC48" i="98"/>
  <c r="AB48" i="98"/>
  <c r="AA48" i="98"/>
  <c r="Z48" i="98"/>
  <c r="Y48" i="98"/>
  <c r="X48" i="98"/>
  <c r="AH47" i="98"/>
  <c r="AG47" i="98"/>
  <c r="AF47" i="98"/>
  <c r="AE47" i="98"/>
  <c r="AD47" i="98"/>
  <c r="AC47" i="98"/>
  <c r="AB47" i="98"/>
  <c r="AA47" i="98"/>
  <c r="Z47" i="98"/>
  <c r="Y47" i="98"/>
  <c r="X47" i="98"/>
  <c r="AH31" i="98"/>
  <c r="AG31" i="98"/>
  <c r="AF31" i="98"/>
  <c r="AE31" i="98"/>
  <c r="AD31" i="98"/>
  <c r="AC31" i="98"/>
  <c r="AB31" i="98"/>
  <c r="AA31" i="98"/>
  <c r="Z31" i="98"/>
  <c r="Y31" i="98"/>
  <c r="X31" i="98"/>
  <c r="AH29" i="98"/>
  <c r="AG29" i="98"/>
  <c r="AF29" i="98"/>
  <c r="AE29" i="98"/>
  <c r="AD29" i="98"/>
  <c r="AC29" i="98"/>
  <c r="AB29" i="98"/>
  <c r="AA29" i="98"/>
  <c r="Z29" i="98"/>
  <c r="Y29" i="98"/>
  <c r="X29" i="98"/>
  <c r="AH27" i="98"/>
  <c r="AG27" i="98"/>
  <c r="AF27" i="98"/>
  <c r="AE27" i="98"/>
  <c r="AD27" i="98"/>
  <c r="AC27" i="98"/>
  <c r="AB27" i="98"/>
  <c r="AA27" i="98"/>
  <c r="Z27" i="98"/>
  <c r="Y27" i="98"/>
  <c r="X27" i="98"/>
  <c r="X30" i="98" l="1"/>
  <c r="Y30" i="98"/>
  <c r="Z30" i="98"/>
  <c r="AA30" i="98"/>
  <c r="AB30" i="98"/>
  <c r="AC30" i="98"/>
  <c r="AE30" i="98"/>
  <c r="AF30" i="98"/>
  <c r="AH30" i="98"/>
  <c r="X28" i="98"/>
  <c r="Y28" i="98"/>
  <c r="Z28" i="98"/>
  <c r="AA28" i="98"/>
  <c r="AB28" i="98"/>
  <c r="AC28" i="98"/>
  <c r="AD28" i="98"/>
  <c r="AE28" i="98"/>
  <c r="AF28" i="98"/>
  <c r="AG28" i="98"/>
  <c r="AH28" i="98"/>
  <c r="AH156" i="98"/>
  <c r="AH157" i="98" s="1"/>
  <c r="AG156" i="98"/>
  <c r="AG157" i="98" s="1"/>
  <c r="AF156" i="98"/>
  <c r="AF157" i="98" s="1"/>
  <c r="AE156" i="98"/>
  <c r="AE157" i="98" s="1"/>
  <c r="AD156" i="98"/>
  <c r="AD157" i="98" s="1"/>
  <c r="AC156" i="98"/>
  <c r="AC157" i="98" s="1"/>
  <c r="AB156" i="98"/>
  <c r="AB157" i="98" s="1"/>
  <c r="AA156" i="98"/>
  <c r="AA157" i="98" s="1"/>
  <c r="Z156" i="98"/>
  <c r="Z157" i="98" s="1"/>
  <c r="Y156" i="98"/>
  <c r="Y157" i="98" s="1"/>
  <c r="X156" i="98"/>
  <c r="X157" i="98" s="1"/>
  <c r="W156" i="98"/>
  <c r="W157" i="98" s="1"/>
  <c r="V156" i="98"/>
  <c r="V157" i="98" s="1"/>
  <c r="U156" i="98"/>
  <c r="U157" i="98" s="1"/>
  <c r="T156" i="98"/>
  <c r="T157" i="98" s="1"/>
  <c r="S156" i="98"/>
  <c r="S157" i="98" s="1"/>
  <c r="R156" i="98"/>
  <c r="R157" i="98" s="1"/>
  <c r="Q156" i="98"/>
  <c r="Q157" i="98" s="1"/>
  <c r="P156" i="98"/>
  <c r="P157" i="98" s="1"/>
  <c r="O156" i="98"/>
  <c r="O157" i="98" s="1"/>
  <c r="N156" i="98"/>
  <c r="N157" i="98" s="1"/>
  <c r="M156" i="98"/>
  <c r="M157" i="98" s="1"/>
  <c r="L156" i="98"/>
  <c r="L157" i="98" s="1"/>
  <c r="K156" i="98"/>
  <c r="K157" i="98" s="1"/>
  <c r="J156" i="98"/>
  <c r="J157" i="98" s="1"/>
  <c r="G156" i="98"/>
  <c r="G157" i="98" s="1"/>
  <c r="AH65" i="98"/>
  <c r="AG65" i="98"/>
  <c r="AF65" i="98"/>
  <c r="AE65" i="98"/>
  <c r="AD65" i="98"/>
  <c r="AC65" i="98"/>
  <c r="AB65" i="98"/>
  <c r="AA65" i="98"/>
  <c r="Z65" i="98"/>
  <c r="Y65" i="98"/>
  <c r="X65" i="98"/>
  <c r="W65" i="98"/>
  <c r="V65" i="98"/>
  <c r="U65" i="98"/>
  <c r="T65" i="98"/>
  <c r="S65" i="98"/>
  <c r="R65" i="98"/>
  <c r="Q65" i="98"/>
  <c r="P65" i="98"/>
  <c r="O65" i="98"/>
  <c r="N65" i="98"/>
  <c r="M65" i="98"/>
  <c r="L65" i="98"/>
  <c r="K65" i="98"/>
  <c r="J65" i="98"/>
  <c r="G65" i="98"/>
  <c r="AH56" i="98"/>
  <c r="AG56" i="98"/>
  <c r="AF56" i="98"/>
  <c r="AE56" i="98"/>
  <c r="AD56" i="98"/>
  <c r="AC56" i="98"/>
  <c r="AB56" i="98"/>
  <c r="AA56" i="98"/>
  <c r="Z56" i="98"/>
  <c r="Y56" i="98"/>
  <c r="X56" i="98"/>
  <c r="W56" i="98"/>
  <c r="V56" i="98"/>
  <c r="U56" i="98"/>
  <c r="T56" i="98"/>
  <c r="S56" i="98"/>
  <c r="R56" i="98"/>
  <c r="Q56" i="98"/>
  <c r="P56" i="98"/>
  <c r="O56" i="98"/>
  <c r="N56" i="98"/>
  <c r="M56" i="98"/>
  <c r="L56" i="98"/>
  <c r="K56" i="98"/>
  <c r="J56" i="98"/>
  <c r="G56" i="98"/>
  <c r="AH55" i="98"/>
  <c r="AG55" i="98"/>
  <c r="AF55" i="98"/>
  <c r="AE55" i="98"/>
  <c r="AD55" i="98"/>
  <c r="AC55" i="98"/>
  <c r="AB55" i="98"/>
  <c r="AA55" i="98"/>
  <c r="Z55" i="98"/>
  <c r="Y55" i="98"/>
  <c r="X55" i="98"/>
  <c r="W55" i="98"/>
  <c r="V55" i="98"/>
  <c r="U55" i="98"/>
  <c r="T55" i="98"/>
  <c r="S55" i="98"/>
  <c r="R55" i="98"/>
  <c r="Q55" i="98"/>
  <c r="P55" i="98"/>
  <c r="O55" i="98"/>
  <c r="N55" i="98"/>
  <c r="M55" i="98"/>
  <c r="L55" i="98"/>
  <c r="K55" i="98"/>
  <c r="J55" i="98"/>
  <c r="G55" i="98"/>
  <c r="AH54" i="98"/>
  <c r="AG54" i="98"/>
  <c r="AF54" i="98"/>
  <c r="AE54" i="98"/>
  <c r="AD54" i="98"/>
  <c r="AC54" i="98"/>
  <c r="AB54" i="98"/>
  <c r="AA54" i="98"/>
  <c r="Z54" i="98"/>
  <c r="Y54" i="98"/>
  <c r="X54" i="98"/>
  <c r="W54" i="98"/>
  <c r="V54" i="98"/>
  <c r="U54" i="98"/>
  <c r="T54" i="98"/>
  <c r="S54" i="98"/>
  <c r="R54" i="98"/>
  <c r="Q54" i="98"/>
  <c r="P54" i="98"/>
  <c r="O54" i="98"/>
  <c r="N54" i="98"/>
  <c r="M54" i="98"/>
  <c r="L54" i="98"/>
  <c r="K54" i="98"/>
  <c r="J54" i="98"/>
  <c r="G54" i="98"/>
  <c r="AH53" i="98"/>
  <c r="AG53" i="98"/>
  <c r="AF53" i="98"/>
  <c r="AE53" i="98"/>
  <c r="AD53" i="98"/>
  <c r="AC53" i="98"/>
  <c r="AB53" i="98"/>
  <c r="AA53" i="98"/>
  <c r="Z53" i="98"/>
  <c r="Y53" i="98"/>
  <c r="X53" i="98"/>
  <c r="W53" i="98"/>
  <c r="V53" i="98"/>
  <c r="U53" i="98"/>
  <c r="T53" i="98"/>
  <c r="S53" i="98"/>
  <c r="R53" i="98"/>
  <c r="Q53" i="98"/>
  <c r="P53" i="98"/>
  <c r="O53" i="98"/>
  <c r="N53" i="98"/>
  <c r="M53" i="98"/>
  <c r="L53" i="98"/>
  <c r="K53" i="98"/>
  <c r="J53" i="98"/>
  <c r="G53" i="98"/>
  <c r="AH35" i="98"/>
  <c r="AG35" i="98"/>
  <c r="AF35" i="98"/>
  <c r="AE35" i="98"/>
  <c r="AD35" i="98"/>
  <c r="AC35" i="98"/>
  <c r="AB35" i="98"/>
  <c r="AA35" i="98"/>
  <c r="Z35" i="98"/>
  <c r="Y35" i="98"/>
  <c r="X35" i="98"/>
  <c r="W35" i="98"/>
  <c r="V35" i="98"/>
  <c r="U35" i="98"/>
  <c r="T35" i="98"/>
  <c r="S35" i="98"/>
  <c r="R35" i="98"/>
  <c r="Q35" i="98"/>
  <c r="P35" i="98"/>
  <c r="O35" i="98"/>
  <c r="N35" i="98"/>
  <c r="M35" i="98"/>
  <c r="L35" i="98"/>
  <c r="K35" i="98"/>
  <c r="J35" i="98"/>
  <c r="G35" i="98"/>
  <c r="AH33" i="98"/>
  <c r="AG33" i="98"/>
  <c r="AF33" i="98"/>
  <c r="AE33" i="98"/>
  <c r="AD33" i="98"/>
  <c r="AC33" i="98"/>
  <c r="AB33" i="98"/>
  <c r="AA33" i="98"/>
  <c r="Z33" i="98"/>
  <c r="Y33" i="98"/>
  <c r="X33" i="98"/>
  <c r="AH32" i="98"/>
  <c r="AG32" i="98"/>
  <c r="AF32" i="98"/>
  <c r="AE32" i="98"/>
  <c r="AD32" i="98"/>
  <c r="AC32" i="98"/>
  <c r="AB32" i="98"/>
  <c r="AA32" i="98"/>
  <c r="Z32" i="98"/>
  <c r="Y32" i="98"/>
  <c r="X32" i="98"/>
  <c r="AG30" i="98"/>
  <c r="AD30" i="98"/>
  <c r="J25" i="98"/>
  <c r="K25" i="98" s="1"/>
  <c r="L25" i="98" s="1"/>
  <c r="M25" i="98" s="1"/>
  <c r="N25" i="98" s="1"/>
  <c r="O25" i="98" s="1"/>
  <c r="P25" i="98" s="1"/>
  <c r="Q25" i="98" s="1"/>
  <c r="R25" i="98" s="1"/>
  <c r="S25" i="98" s="1"/>
  <c r="T25" i="98" s="1"/>
  <c r="U25" i="98" s="1"/>
  <c r="V25" i="98" s="1"/>
  <c r="W25" i="98" s="1"/>
  <c r="X25" i="98" s="1"/>
  <c r="Y25" i="98" s="1"/>
  <c r="Z25" i="98" s="1"/>
  <c r="AA25" i="98" s="1"/>
  <c r="AB25" i="98" s="1"/>
  <c r="AC25" i="98" s="1"/>
  <c r="AD25" i="98" s="1"/>
  <c r="AE25" i="98" s="1"/>
  <c r="AF25" i="98" s="1"/>
  <c r="AG25" i="98" s="1"/>
  <c r="AH25" i="98" s="1"/>
  <c r="AD42" i="98" l="1"/>
  <c r="AD158" i="98" s="1"/>
  <c r="Z42" i="98"/>
  <c r="Z158" i="98" s="1"/>
  <c r="AG44" i="98"/>
  <c r="AC44" i="98"/>
  <c r="Y44" i="98"/>
  <c r="AF44" i="98"/>
  <c r="AB44" i="98"/>
  <c r="X44" i="98"/>
  <c r="AE44" i="98"/>
  <c r="AA44" i="98"/>
  <c r="AH42" i="98"/>
  <c r="AH158" i="98" s="1"/>
  <c r="AH44" i="98"/>
  <c r="AD44" i="98"/>
  <c r="Z44" i="98"/>
  <c r="AH50" i="98"/>
  <c r="AD50" i="98"/>
  <c r="Z50" i="98"/>
  <c r="AE39" i="98"/>
  <c r="AE166" i="98" s="1"/>
  <c r="AE174" i="98" s="1"/>
  <c r="AA39" i="98"/>
  <c r="AA166" i="98" s="1"/>
  <c r="AA174" i="98" s="1"/>
  <c r="AF50" i="98"/>
  <c r="AE50" i="98"/>
  <c r="AA50" i="98"/>
  <c r="AB50" i="98"/>
  <c r="X50" i="98"/>
  <c r="AG50" i="98"/>
  <c r="AC50" i="98"/>
  <c r="Y50" i="98"/>
  <c r="AA42" i="98"/>
  <c r="AA158" i="98" s="1"/>
  <c r="AE42" i="98"/>
  <c r="AE66" i="98" s="1"/>
  <c r="AE71" i="98" s="1"/>
  <c r="X42" i="98"/>
  <c r="X43" i="98" s="1"/>
  <c r="X39" i="98"/>
  <c r="X61" i="98" s="1"/>
  <c r="AB39" i="98"/>
  <c r="AB166" i="98" s="1"/>
  <c r="AB174" i="98" s="1"/>
  <c r="AF39" i="98"/>
  <c r="AF166" i="98" s="1"/>
  <c r="AF174" i="98" s="1"/>
  <c r="Y39" i="98"/>
  <c r="Y166" i="98" s="1"/>
  <c r="Y174" i="98" s="1"/>
  <c r="AC39" i="98"/>
  <c r="AC166" i="98" s="1"/>
  <c r="AC174" i="98" s="1"/>
  <c r="AG39" i="98"/>
  <c r="Z39" i="98"/>
  <c r="AD39" i="98"/>
  <c r="AD166" i="98" s="1"/>
  <c r="AD174" i="98" s="1"/>
  <c r="AH39" i="98"/>
  <c r="AH166" i="98" s="1"/>
  <c r="AH174" i="98" s="1"/>
  <c r="AA62" i="98"/>
  <c r="AA68" i="98" s="1"/>
  <c r="AD107" i="98"/>
  <c r="AD112" i="98" s="1"/>
  <c r="AD66" i="98"/>
  <c r="AD71" i="98" s="1"/>
  <c r="AB42" i="98"/>
  <c r="AB107" i="98" s="1"/>
  <c r="AB112" i="98" s="1"/>
  <c r="AF42" i="98"/>
  <c r="AD43" i="98"/>
  <c r="Y42" i="98"/>
  <c r="AC42" i="98"/>
  <c r="AC107" i="98" s="1"/>
  <c r="AG42" i="98"/>
  <c r="AG107" i="98" s="1"/>
  <c r="AG112" i="98" s="1"/>
  <c r="AG130" i="98" s="1"/>
  <c r="AG136" i="98" s="1"/>
  <c r="Z66" i="98" l="1"/>
  <c r="Z43" i="98"/>
  <c r="Z173" i="98" s="1"/>
  <c r="Z107" i="98"/>
  <c r="Z112" i="98" s="1"/>
  <c r="AH66" i="98"/>
  <c r="AH71" i="98" s="1"/>
  <c r="AH89" i="98" s="1"/>
  <c r="AH95" i="98" s="1"/>
  <c r="AH43" i="98"/>
  <c r="AH107" i="98"/>
  <c r="AH112" i="98" s="1"/>
  <c r="AH130" i="98" s="1"/>
  <c r="AH136" i="98" s="1"/>
  <c r="AB41" i="98"/>
  <c r="AB104" i="98"/>
  <c r="AB109" i="98" s="1"/>
  <c r="AB114" i="98" s="1"/>
  <c r="AB132" i="98" s="1"/>
  <c r="AB138" i="98" s="1"/>
  <c r="AA43" i="98"/>
  <c r="AA150" i="98" s="1"/>
  <c r="X158" i="98"/>
  <c r="AA107" i="98"/>
  <c r="AA112" i="98" s="1"/>
  <c r="AA130" i="98" s="1"/>
  <c r="AA136" i="98" s="1"/>
  <c r="AB62" i="98"/>
  <c r="AB68" i="98" s="1"/>
  <c r="AB73" i="98" s="1"/>
  <c r="AA61" i="98"/>
  <c r="AA67" i="98" s="1"/>
  <c r="AA72" i="98" s="1"/>
  <c r="AA90" i="98" s="1"/>
  <c r="AA96" i="98" s="1"/>
  <c r="X67" i="98"/>
  <c r="X72" i="98" s="1"/>
  <c r="X90" i="98" s="1"/>
  <c r="X96" i="98" s="1"/>
  <c r="AB103" i="98"/>
  <c r="AB108" i="98" s="1"/>
  <c r="AB113" i="98" s="1"/>
  <c r="AB119" i="98" s="1"/>
  <c r="AB125" i="98" s="1"/>
  <c r="Y62" i="98"/>
  <c r="AF41" i="98"/>
  <c r="AE107" i="98"/>
  <c r="AE112" i="98" s="1"/>
  <c r="AE130" i="98" s="1"/>
  <c r="AE136" i="98" s="1"/>
  <c r="AE43" i="98"/>
  <c r="AE150" i="98" s="1"/>
  <c r="AD61" i="98"/>
  <c r="AD67" i="98" s="1"/>
  <c r="AD72" i="98" s="1"/>
  <c r="AF104" i="98"/>
  <c r="AF109" i="98" s="1"/>
  <c r="AF114" i="98" s="1"/>
  <c r="AC61" i="98"/>
  <c r="AC67" i="98" s="1"/>
  <c r="AC72" i="98" s="1"/>
  <c r="AC78" i="98" s="1"/>
  <c r="AC84" i="98" s="1"/>
  <c r="AF40" i="98"/>
  <c r="AF103" i="98"/>
  <c r="AF108" i="98" s="1"/>
  <c r="AF113" i="98" s="1"/>
  <c r="AF119" i="98" s="1"/>
  <c r="AF125" i="98" s="1"/>
  <c r="AB61" i="98"/>
  <c r="AB67" i="98" s="1"/>
  <c r="AB72" i="98" s="1"/>
  <c r="AB78" i="98" s="1"/>
  <c r="AB84" i="98" s="1"/>
  <c r="AE158" i="98"/>
  <c r="AA103" i="98"/>
  <c r="AA108" i="98" s="1"/>
  <c r="AA113" i="98" s="1"/>
  <c r="AA131" i="98" s="1"/>
  <c r="AA137" i="98" s="1"/>
  <c r="AF62" i="98"/>
  <c r="AF68" i="98" s="1"/>
  <c r="AF73" i="98" s="1"/>
  <c r="AH104" i="98"/>
  <c r="AH109" i="98" s="1"/>
  <c r="AH114" i="98" s="1"/>
  <c r="AH120" i="98" s="1"/>
  <c r="AH126" i="98" s="1"/>
  <c r="X107" i="98"/>
  <c r="X112" i="98" s="1"/>
  <c r="X130" i="98" s="1"/>
  <c r="X136" i="98" s="1"/>
  <c r="AD62" i="98"/>
  <c r="AD68" i="98" s="1"/>
  <c r="AD73" i="98" s="1"/>
  <c r="AD91" i="98" s="1"/>
  <c r="AD97" i="98" s="1"/>
  <c r="Y61" i="98"/>
  <c r="Y67" i="98" s="1"/>
  <c r="Y72" i="98" s="1"/>
  <c r="AE62" i="98"/>
  <c r="AE68" i="98" s="1"/>
  <c r="AE73" i="98" s="1"/>
  <c r="AE91" i="98" s="1"/>
  <c r="AE97" i="98" s="1"/>
  <c r="AH40" i="98"/>
  <c r="AD104" i="98"/>
  <c r="AD109" i="98" s="1"/>
  <c r="AD114" i="98" s="1"/>
  <c r="AD132" i="98" s="1"/>
  <c r="AD138" i="98" s="1"/>
  <c r="Y104" i="98"/>
  <c r="Y109" i="98" s="1"/>
  <c r="Y114" i="98" s="1"/>
  <c r="AF61" i="98"/>
  <c r="AF67" i="98" s="1"/>
  <c r="AF72" i="98" s="1"/>
  <c r="AE40" i="98"/>
  <c r="AE104" i="98"/>
  <c r="AE109" i="98" s="1"/>
  <c r="AE114" i="98" s="1"/>
  <c r="AE120" i="98" s="1"/>
  <c r="AE126" i="98" s="1"/>
  <c r="AH41" i="98"/>
  <c r="AC41" i="98"/>
  <c r="AC103" i="98"/>
  <c r="AC108" i="98" s="1"/>
  <c r="AC113" i="98" s="1"/>
  <c r="AC131" i="98" s="1"/>
  <c r="AC137" i="98" s="1"/>
  <c r="AE61" i="98"/>
  <c r="AE67" i="98" s="1"/>
  <c r="AE72" i="98" s="1"/>
  <c r="AE90" i="98" s="1"/>
  <c r="AE96" i="98" s="1"/>
  <c r="AE103" i="98"/>
  <c r="AE108" i="98" s="1"/>
  <c r="AE113" i="98" s="1"/>
  <c r="AE131" i="98" s="1"/>
  <c r="AE137" i="98" s="1"/>
  <c r="AH62" i="98"/>
  <c r="AH68" i="98" s="1"/>
  <c r="AH73" i="98" s="1"/>
  <c r="AC62" i="98"/>
  <c r="AC68" i="98" s="1"/>
  <c r="AC73" i="98" s="1"/>
  <c r="AC79" i="98" s="1"/>
  <c r="AC85" i="98" s="1"/>
  <c r="AC104" i="98"/>
  <c r="AC109" i="98" s="1"/>
  <c r="AC114" i="98" s="1"/>
  <c r="AE41" i="98"/>
  <c r="AH61" i="98"/>
  <c r="AH67" i="98" s="1"/>
  <c r="AH72" i="98" s="1"/>
  <c r="AH90" i="98" s="1"/>
  <c r="AH96" i="98" s="1"/>
  <c r="AH103" i="98"/>
  <c r="AH108" i="98" s="1"/>
  <c r="AH113" i="98" s="1"/>
  <c r="AH131" i="98" s="1"/>
  <c r="AH137" i="98" s="1"/>
  <c r="AC40" i="98"/>
  <c r="AG66" i="98"/>
  <c r="AG71" i="98" s="1"/>
  <c r="AA66" i="98"/>
  <c r="AA71" i="98" s="1"/>
  <c r="AA77" i="98" s="1"/>
  <c r="AA83" i="98" s="1"/>
  <c r="AB40" i="98"/>
  <c r="AA40" i="98"/>
  <c r="AA104" i="98"/>
  <c r="AA109" i="98" s="1"/>
  <c r="AA114" i="98" s="1"/>
  <c r="AA132" i="98" s="1"/>
  <c r="AA138" i="98" s="1"/>
  <c r="AD41" i="98"/>
  <c r="Y41" i="98"/>
  <c r="Y103" i="98"/>
  <c r="Y108" i="98" s="1"/>
  <c r="Y113" i="98" s="1"/>
  <c r="Y131" i="98" s="1"/>
  <c r="Y137" i="98" s="1"/>
  <c r="AA41" i="98"/>
  <c r="AD40" i="98"/>
  <c r="AD103" i="98"/>
  <c r="AD108" i="98" s="1"/>
  <c r="AD113" i="98" s="1"/>
  <c r="AD131" i="98" s="1"/>
  <c r="AD137" i="98" s="1"/>
  <c r="Y40" i="98"/>
  <c r="AC66" i="98"/>
  <c r="AC71" i="98" s="1"/>
  <c r="AC89" i="98" s="1"/>
  <c r="AC95" i="98" s="1"/>
  <c r="Z104" i="98"/>
  <c r="Z109" i="98" s="1"/>
  <c r="Z114" i="98" s="1"/>
  <c r="Z132" i="98" s="1"/>
  <c r="Z138" i="98" s="1"/>
  <c r="Z41" i="98"/>
  <c r="AF107" i="98"/>
  <c r="AF112" i="98" s="1"/>
  <c r="AG104" i="98"/>
  <c r="AG109" i="98" s="1"/>
  <c r="AG114" i="98" s="1"/>
  <c r="AG166" i="98"/>
  <c r="AG174" i="98" s="1"/>
  <c r="X66" i="98"/>
  <c r="X71" i="98" s="1"/>
  <c r="AB66" i="98"/>
  <c r="AB71" i="98" s="1"/>
  <c r="AG40" i="98"/>
  <c r="Z103" i="98"/>
  <c r="Z108" i="98" s="1"/>
  <c r="Z113" i="98" s="1"/>
  <c r="Z131" i="98" s="1"/>
  <c r="Z137" i="98" s="1"/>
  <c r="Z166" i="98"/>
  <c r="Z167" i="98" s="1"/>
  <c r="X103" i="98"/>
  <c r="X108" i="98" s="1"/>
  <c r="X113" i="98" s="1"/>
  <c r="X131" i="98" s="1"/>
  <c r="X137" i="98" s="1"/>
  <c r="X166" i="98"/>
  <c r="X174" i="98" s="1"/>
  <c r="AF66" i="98"/>
  <c r="AF71" i="98" s="1"/>
  <c r="Z62" i="98"/>
  <c r="Z68" i="98" s="1"/>
  <c r="Z73" i="98" s="1"/>
  <c r="Z79" i="98" s="1"/>
  <c r="Z85" i="98" s="1"/>
  <c r="X62" i="98"/>
  <c r="X68" i="98" s="1"/>
  <c r="X73" i="98" s="1"/>
  <c r="X91" i="98" s="1"/>
  <c r="X97" i="98" s="1"/>
  <c r="AA73" i="98"/>
  <c r="AA91" i="98" s="1"/>
  <c r="AA97" i="98" s="1"/>
  <c r="Y66" i="98"/>
  <c r="Y71" i="98" s="1"/>
  <c r="Z61" i="98"/>
  <c r="Z67" i="98" s="1"/>
  <c r="Z72" i="98" s="1"/>
  <c r="Z78" i="98" s="1"/>
  <c r="Z84" i="98" s="1"/>
  <c r="X41" i="98"/>
  <c r="X104" i="98"/>
  <c r="X109" i="98" s="1"/>
  <c r="X114" i="98" s="1"/>
  <c r="X132" i="98" s="1"/>
  <c r="X138" i="98" s="1"/>
  <c r="Z40" i="98"/>
  <c r="X40" i="98"/>
  <c r="AG61" i="98"/>
  <c r="AG67" i="98" s="1"/>
  <c r="AG72" i="98" s="1"/>
  <c r="AG90" i="98" s="1"/>
  <c r="AG96" i="98" s="1"/>
  <c r="AG41" i="98"/>
  <c r="AG103" i="98"/>
  <c r="AG108" i="98" s="1"/>
  <c r="AG113" i="98" s="1"/>
  <c r="AG131" i="98" s="1"/>
  <c r="AG137" i="98" s="1"/>
  <c r="AG62" i="98"/>
  <c r="AG68" i="98" s="1"/>
  <c r="AG73" i="98" s="1"/>
  <c r="AG91" i="98" s="1"/>
  <c r="AG97" i="98" s="1"/>
  <c r="AE89" i="98"/>
  <c r="AE95" i="98" s="1"/>
  <c r="AE77" i="98"/>
  <c r="AE83" i="98" s="1"/>
  <c r="Z130" i="98"/>
  <c r="Z136" i="98" s="1"/>
  <c r="Z118" i="98"/>
  <c r="Z124" i="98" s="1"/>
  <c r="AD130" i="98"/>
  <c r="AD136" i="98" s="1"/>
  <c r="AD118" i="98"/>
  <c r="AD124" i="98" s="1"/>
  <c r="AB130" i="98"/>
  <c r="AB136" i="98" s="1"/>
  <c r="AB118" i="98"/>
  <c r="AB124" i="98" s="1"/>
  <c r="AD89" i="98"/>
  <c r="AD95" i="98" s="1"/>
  <c r="AD77" i="98"/>
  <c r="AD83" i="98" s="1"/>
  <c r="AC112" i="98"/>
  <c r="Y68" i="98"/>
  <c r="Y73" i="98" s="1"/>
  <c r="Y107" i="98"/>
  <c r="AG118" i="98"/>
  <c r="AG124" i="98" s="1"/>
  <c r="AD173" i="98"/>
  <c r="AD167" i="98"/>
  <c r="AD159" i="98"/>
  <c r="AD160" i="98" s="1"/>
  <c r="AD150" i="98"/>
  <c r="AD143" i="98"/>
  <c r="AA159" i="98"/>
  <c r="AA160" i="98" s="1"/>
  <c r="AA173" i="98"/>
  <c r="AG158" i="98"/>
  <c r="AG43" i="98"/>
  <c r="Z159" i="98"/>
  <c r="Z160" i="98" s="1"/>
  <c r="Z143" i="98"/>
  <c r="Z71" i="98"/>
  <c r="AC158" i="98"/>
  <c r="AC43" i="98"/>
  <c r="AF158" i="98"/>
  <c r="AF43" i="98"/>
  <c r="AE173" i="98"/>
  <c r="Y158" i="98"/>
  <c r="Y43" i="98"/>
  <c r="AH173" i="98"/>
  <c r="AH167" i="98"/>
  <c r="AH159" i="98"/>
  <c r="AH160" i="98" s="1"/>
  <c r="AH150" i="98"/>
  <c r="AH143" i="98"/>
  <c r="AB158" i="98"/>
  <c r="AB43" i="98"/>
  <c r="X173" i="98"/>
  <c r="X159" i="98"/>
  <c r="X143" i="98"/>
  <c r="X150" i="98"/>
  <c r="AA119" i="98" l="1"/>
  <c r="AA125" i="98" s="1"/>
  <c r="AH77" i="98"/>
  <c r="AH83" i="98" s="1"/>
  <c r="Z150" i="98"/>
  <c r="Z151" i="98" s="1"/>
  <c r="Z153" i="98" s="1"/>
  <c r="Z155" i="98" s="1"/>
  <c r="Z162" i="98" s="1"/>
  <c r="Z163" i="98" s="1"/>
  <c r="AE143" i="98"/>
  <c r="AE145" i="98" s="1"/>
  <c r="AE147" i="98" s="1"/>
  <c r="AH118" i="98"/>
  <c r="AH124" i="98" s="1"/>
  <c r="AA167" i="98"/>
  <c r="AA168" i="98" s="1"/>
  <c r="AA170" i="98" s="1"/>
  <c r="AA187" i="98" s="1"/>
  <c r="X160" i="98"/>
  <c r="AA143" i="98"/>
  <c r="X118" i="98"/>
  <c r="X124" i="98" s="1"/>
  <c r="AE118" i="98"/>
  <c r="AE124" i="98" s="1"/>
  <c r="X78" i="98"/>
  <c r="X84" i="98" s="1"/>
  <c r="AH119" i="98"/>
  <c r="AH125" i="98" s="1"/>
  <c r="AE159" i="98"/>
  <c r="AE160" i="98" s="1"/>
  <c r="AA118" i="98"/>
  <c r="AA124" i="98" s="1"/>
  <c r="AE167" i="98"/>
  <c r="AE168" i="98" s="1"/>
  <c r="AE170" i="98" s="1"/>
  <c r="AE187" i="98" s="1"/>
  <c r="AD79" i="98"/>
  <c r="AD85" i="98" s="1"/>
  <c r="AE132" i="98"/>
  <c r="AE138" i="98" s="1"/>
  <c r="AA115" i="98"/>
  <c r="AA133" i="98" s="1"/>
  <c r="AA139" i="98" s="1"/>
  <c r="AB131" i="98"/>
  <c r="AB137" i="98" s="1"/>
  <c r="AA78" i="98"/>
  <c r="AA84" i="98" s="1"/>
  <c r="AC91" i="98"/>
  <c r="AC97" i="98" s="1"/>
  <c r="AF132" i="98"/>
  <c r="AF138" i="98" s="1"/>
  <c r="AF120" i="98"/>
  <c r="AF126" i="98" s="1"/>
  <c r="AH132" i="98"/>
  <c r="AH138" i="98" s="1"/>
  <c r="Z90" i="98"/>
  <c r="Z96" i="98" s="1"/>
  <c r="AC90" i="98"/>
  <c r="AC96" i="98" s="1"/>
  <c r="Z120" i="98"/>
  <c r="Z126" i="98" s="1"/>
  <c r="AB90" i="98"/>
  <c r="AB96" i="98" s="1"/>
  <c r="AH115" i="98"/>
  <c r="AH121" i="98" s="1"/>
  <c r="AH127" i="98" s="1"/>
  <c r="AE79" i="98"/>
  <c r="AE85" i="98" s="1"/>
  <c r="AA89" i="98"/>
  <c r="AA95" i="98" s="1"/>
  <c r="AF79" i="98"/>
  <c r="AF85" i="98" s="1"/>
  <c r="AF91" i="98"/>
  <c r="AF97" i="98" s="1"/>
  <c r="Y132" i="98"/>
  <c r="Y138" i="98" s="1"/>
  <c r="Y120" i="98"/>
  <c r="Y126" i="98" s="1"/>
  <c r="AA120" i="98"/>
  <c r="AA126" i="98" s="1"/>
  <c r="AE119" i="98"/>
  <c r="AE125" i="98" s="1"/>
  <c r="AA121" i="98"/>
  <c r="AA127" i="98" s="1"/>
  <c r="AG79" i="98"/>
  <c r="AG85" i="98" s="1"/>
  <c r="Z174" i="98"/>
  <c r="AF78" i="98"/>
  <c r="AF84" i="98" s="1"/>
  <c r="AF90" i="98"/>
  <c r="AF96" i="98" s="1"/>
  <c r="Y90" i="98"/>
  <c r="Y96" i="98" s="1"/>
  <c r="Y78" i="98"/>
  <c r="Y84" i="98" s="1"/>
  <c r="AC132" i="98"/>
  <c r="AC138" i="98" s="1"/>
  <c r="AC120" i="98"/>
  <c r="AC126" i="98" s="1"/>
  <c r="AD120" i="98"/>
  <c r="AD126" i="98" s="1"/>
  <c r="AE78" i="98"/>
  <c r="AE84" i="98" s="1"/>
  <c r="X119" i="98"/>
  <c r="X125" i="98" s="1"/>
  <c r="AD74" i="98"/>
  <c r="AD80" i="98" s="1"/>
  <c r="AD86" i="98" s="1"/>
  <c r="AD115" i="98"/>
  <c r="AD133" i="98" s="1"/>
  <c r="AD139" i="98" s="1"/>
  <c r="AC115" i="98"/>
  <c r="AC133" i="98" s="1"/>
  <c r="AC139" i="98" s="1"/>
  <c r="AA79" i="98"/>
  <c r="AA85" i="98" s="1"/>
  <c r="X167" i="98"/>
  <c r="X175" i="98" s="1"/>
  <c r="X176" i="98" s="1"/>
  <c r="X178" i="98" s="1"/>
  <c r="X181" i="98" s="1"/>
  <c r="AE74" i="98"/>
  <c r="AE80" i="98" s="1"/>
  <c r="AE86" i="98" s="1"/>
  <c r="AF131" i="98"/>
  <c r="AF137" i="98" s="1"/>
  <c r="AE115" i="98"/>
  <c r="AE121" i="98" s="1"/>
  <c r="AE127" i="98" s="1"/>
  <c r="Z115" i="98"/>
  <c r="Z133" i="98" s="1"/>
  <c r="Z139" i="98" s="1"/>
  <c r="AC77" i="98"/>
  <c r="AC83" i="98" s="1"/>
  <c r="AB120" i="98"/>
  <c r="AB126" i="98" s="1"/>
  <c r="AC74" i="98"/>
  <c r="AA74" i="98"/>
  <c r="AB115" i="98"/>
  <c r="AB121" i="98" s="1"/>
  <c r="AB127" i="98" s="1"/>
  <c r="X79" i="98"/>
  <c r="X85" i="98" s="1"/>
  <c r="Z119" i="98"/>
  <c r="Z125" i="98" s="1"/>
  <c r="AH74" i="98"/>
  <c r="AH92" i="98" s="1"/>
  <c r="AH98" i="98" s="1"/>
  <c r="AH78" i="98"/>
  <c r="AH84" i="98" s="1"/>
  <c r="X74" i="98"/>
  <c r="X80" i="98" s="1"/>
  <c r="X86" i="98" s="1"/>
  <c r="AG132" i="98"/>
  <c r="AG138" i="98" s="1"/>
  <c r="AG120" i="98"/>
  <c r="AG126" i="98" s="1"/>
  <c r="X115" i="98"/>
  <c r="X121" i="98" s="1"/>
  <c r="X127" i="98" s="1"/>
  <c r="Z91" i="98"/>
  <c r="Z97" i="98" s="1"/>
  <c r="AF74" i="98"/>
  <c r="AC119" i="98"/>
  <c r="AC125" i="98" s="1"/>
  <c r="AF115" i="98"/>
  <c r="AF133" i="98" s="1"/>
  <c r="AF139" i="98" s="1"/>
  <c r="X120" i="98"/>
  <c r="X126" i="98" s="1"/>
  <c r="Y119" i="98"/>
  <c r="Y125" i="98" s="1"/>
  <c r="AG119" i="98"/>
  <c r="AG125" i="98" s="1"/>
  <c r="AG78" i="98"/>
  <c r="AG84" i="98" s="1"/>
  <c r="AG115" i="98"/>
  <c r="AG121" i="98" s="1"/>
  <c r="AG127" i="98" s="1"/>
  <c r="Z74" i="98"/>
  <c r="AD119" i="98"/>
  <c r="AD125" i="98" s="1"/>
  <c r="AG74" i="98"/>
  <c r="AH91" i="98"/>
  <c r="AH97" i="98" s="1"/>
  <c r="AH79" i="98"/>
  <c r="AH85" i="98" s="1"/>
  <c r="AH80" i="98"/>
  <c r="AH86" i="98" s="1"/>
  <c r="AD90" i="98"/>
  <c r="AD96" i="98" s="1"/>
  <c r="AD78" i="98"/>
  <c r="AD84" i="98" s="1"/>
  <c r="AH145" i="98"/>
  <c r="AH147" i="98" s="1"/>
  <c r="AH144" i="98"/>
  <c r="Y89" i="98"/>
  <c r="Y95" i="98" s="1"/>
  <c r="Y77" i="98"/>
  <c r="Y83" i="98" s="1"/>
  <c r="AD144" i="98"/>
  <c r="AD145" i="98" s="1"/>
  <c r="AD147" i="98" s="1"/>
  <c r="AF130" i="98"/>
  <c r="AF136" i="98" s="1"/>
  <c r="AF118" i="98"/>
  <c r="AF124" i="98" s="1"/>
  <c r="X154" i="98"/>
  <c r="X151" i="98"/>
  <c r="X153" i="98" s="1"/>
  <c r="X155" i="98" s="1"/>
  <c r="AB173" i="98"/>
  <c r="AB159" i="98"/>
  <c r="AB167" i="98"/>
  <c r="AB143" i="98"/>
  <c r="AB150" i="98"/>
  <c r="AH154" i="98"/>
  <c r="AH151" i="98"/>
  <c r="AH153" i="98" s="1"/>
  <c r="AH155" i="98" s="1"/>
  <c r="AH162" i="98" s="1"/>
  <c r="AH163" i="98" s="1"/>
  <c r="Y173" i="98"/>
  <c r="Y167" i="98"/>
  <c r="Y159" i="98"/>
  <c r="Y160" i="98" s="1"/>
  <c r="Y150" i="98"/>
  <c r="Y143" i="98"/>
  <c r="AE175" i="98"/>
  <c r="AE176" i="98" s="1"/>
  <c r="AE178" i="98" s="1"/>
  <c r="AE181" i="98" s="1"/>
  <c r="AF173" i="98"/>
  <c r="AF159" i="98"/>
  <c r="AF167" i="98"/>
  <c r="AF150" i="98"/>
  <c r="AF143" i="98"/>
  <c r="AC173" i="98"/>
  <c r="AC167" i="98"/>
  <c r="AC150" i="98"/>
  <c r="AC143" i="98"/>
  <c r="AC159" i="98"/>
  <c r="AG89" i="98"/>
  <c r="AG95" i="98" s="1"/>
  <c r="AG77" i="98"/>
  <c r="AG83" i="98" s="1"/>
  <c r="X89" i="98"/>
  <c r="X95" i="98" s="1"/>
  <c r="X77" i="98"/>
  <c r="X83" i="98" s="1"/>
  <c r="AD154" i="98"/>
  <c r="AD151" i="98"/>
  <c r="AD153" i="98" s="1"/>
  <c r="AD155" i="98" s="1"/>
  <c r="AD162" i="98" s="1"/>
  <c r="AD163" i="98" s="1"/>
  <c r="Y115" i="98"/>
  <c r="Y112" i="98"/>
  <c r="AB74" i="98"/>
  <c r="X144" i="98"/>
  <c r="X145" i="98" s="1"/>
  <c r="X147" i="98" s="1"/>
  <c r="AB160" i="98"/>
  <c r="AF160" i="98"/>
  <c r="AC160" i="98"/>
  <c r="Z89" i="98"/>
  <c r="Z95" i="98" s="1"/>
  <c r="Z77" i="98"/>
  <c r="Z83" i="98" s="1"/>
  <c r="Z175" i="98"/>
  <c r="Z176" i="98" s="1"/>
  <c r="Z178" i="98" s="1"/>
  <c r="Z181" i="98" s="1"/>
  <c r="Z168" i="98"/>
  <c r="Z170" i="98" s="1"/>
  <c r="Z187" i="98" s="1"/>
  <c r="AB89" i="98"/>
  <c r="AB95" i="98" s="1"/>
  <c r="AB77" i="98"/>
  <c r="AB83" i="98" s="1"/>
  <c r="AA144" i="98"/>
  <c r="AA145" i="98" s="1"/>
  <c r="AA147" i="98" s="1"/>
  <c r="AB91" i="98"/>
  <c r="AB97" i="98" s="1"/>
  <c r="AB79" i="98"/>
  <c r="AB85" i="98" s="1"/>
  <c r="Y91" i="98"/>
  <c r="Y97" i="98" s="1"/>
  <c r="Y79" i="98"/>
  <c r="Y85" i="98" s="1"/>
  <c r="AH175" i="98"/>
  <c r="AH176" i="98" s="1"/>
  <c r="AH178" i="98" s="1"/>
  <c r="AH181" i="98" s="1"/>
  <c r="AH168" i="98"/>
  <c r="AH170" i="98" s="1"/>
  <c r="AH187" i="98" s="1"/>
  <c r="AE154" i="98"/>
  <c r="AE151" i="98"/>
  <c r="AE153" i="98" s="1"/>
  <c r="AE155" i="98" s="1"/>
  <c r="Z145" i="98"/>
  <c r="Z147" i="98" s="1"/>
  <c r="Z144" i="98"/>
  <c r="AF89" i="98"/>
  <c r="AF95" i="98" s="1"/>
  <c r="AF77" i="98"/>
  <c r="AF83" i="98" s="1"/>
  <c r="AG173" i="98"/>
  <c r="AG167" i="98"/>
  <c r="AG159" i="98"/>
  <c r="AG160" i="98" s="1"/>
  <c r="AG150" i="98"/>
  <c r="AG143" i="98"/>
  <c r="AA154" i="98"/>
  <c r="AA151" i="98"/>
  <c r="AA153" i="98" s="1"/>
  <c r="AA155" i="98" s="1"/>
  <c r="AA162" i="98" s="1"/>
  <c r="AA163" i="98" s="1"/>
  <c r="AD175" i="98"/>
  <c r="AD176" i="98" s="1"/>
  <c r="AD178" i="98" s="1"/>
  <c r="AD181" i="98" s="1"/>
  <c r="AD168" i="98"/>
  <c r="AD170" i="98" s="1"/>
  <c r="AD187" i="98" s="1"/>
  <c r="AC130" i="98"/>
  <c r="AC136" i="98" s="1"/>
  <c r="AC118" i="98"/>
  <c r="AC124" i="98" s="1"/>
  <c r="Y74" i="98"/>
  <c r="A9" i="97"/>
  <c r="T7" i="97"/>
  <c r="AA7" i="97" s="1"/>
  <c r="O7" i="97"/>
  <c r="V7" i="97" s="1"/>
  <c r="AC7" i="97" s="1"/>
  <c r="N7" i="97"/>
  <c r="U7" i="97" s="1"/>
  <c r="AB7" i="97" s="1"/>
  <c r="M7" i="97"/>
  <c r="L7" i="97"/>
  <c r="S7" i="97" s="1"/>
  <c r="Z7" i="97" s="1"/>
  <c r="K7" i="97"/>
  <c r="R7" i="97" s="1"/>
  <c r="Y7" i="97" s="1"/>
  <c r="J7" i="97"/>
  <c r="Q7" i="97" s="1"/>
  <c r="X7" i="97" s="1"/>
  <c r="I7" i="97"/>
  <c r="P7" i="97" s="1"/>
  <c r="W7" i="97" s="1"/>
  <c r="C6" i="97"/>
  <c r="C8" i="97" s="1"/>
  <c r="B6" i="97"/>
  <c r="B8" i="97" s="1"/>
  <c r="AE144" i="98" l="1"/>
  <c r="Z154" i="98"/>
  <c r="AA175" i="98"/>
  <c r="AA176" i="98" s="1"/>
  <c r="AA178" i="98" s="1"/>
  <c r="AA181" i="98" s="1"/>
  <c r="AD92" i="98"/>
  <c r="AD98" i="98" s="1"/>
  <c r="X162" i="98"/>
  <c r="X163" i="98" s="1"/>
  <c r="X180" i="98" s="1"/>
  <c r="AE162" i="98"/>
  <c r="AE163" i="98" s="1"/>
  <c r="AE186" i="98" s="1"/>
  <c r="AH133" i="98"/>
  <c r="AH139" i="98" s="1"/>
  <c r="X133" i="98"/>
  <c r="X139" i="98" s="1"/>
  <c r="AB133" i="98"/>
  <c r="AB139" i="98" s="1"/>
  <c r="AC121" i="98"/>
  <c r="AC127" i="98" s="1"/>
  <c r="AE92" i="98"/>
  <c r="AE98" i="98" s="1"/>
  <c r="AF121" i="98"/>
  <c r="AF127" i="98" s="1"/>
  <c r="AE133" i="98"/>
  <c r="AE139" i="98" s="1"/>
  <c r="X168" i="98"/>
  <c r="X170" i="98" s="1"/>
  <c r="X187" i="98" s="1"/>
  <c r="Z121" i="98"/>
  <c r="Z127" i="98" s="1"/>
  <c r="AD121" i="98"/>
  <c r="AD127" i="98" s="1"/>
  <c r="AC80" i="98"/>
  <c r="AC86" i="98" s="1"/>
  <c r="AC92" i="98"/>
  <c r="AC98" i="98" s="1"/>
  <c r="AA80" i="98"/>
  <c r="AA86" i="98" s="1"/>
  <c r="AA92" i="98"/>
  <c r="AA98" i="98" s="1"/>
  <c r="X92" i="98"/>
  <c r="X98" i="98" s="1"/>
  <c r="AF92" i="98"/>
  <c r="AF98" i="98" s="1"/>
  <c r="AF80" i="98"/>
  <c r="AF86" i="98" s="1"/>
  <c r="AG133" i="98"/>
  <c r="AG139" i="98" s="1"/>
  <c r="Z92" i="98"/>
  <c r="Z98" i="98" s="1"/>
  <c r="Z80" i="98"/>
  <c r="Z86" i="98" s="1"/>
  <c r="AG80" i="98"/>
  <c r="AG86" i="98" s="1"/>
  <c r="AG92" i="98"/>
  <c r="AG98" i="98" s="1"/>
  <c r="AA185" i="98"/>
  <c r="AA179" i="98"/>
  <c r="X185" i="98"/>
  <c r="X179" i="98"/>
  <c r="Z186" i="98"/>
  <c r="Z180" i="98"/>
  <c r="AA180" i="98"/>
  <c r="AA186" i="98"/>
  <c r="AD186" i="98"/>
  <c r="AD180" i="98"/>
  <c r="AD185" i="98"/>
  <c r="AD179" i="98"/>
  <c r="AH186" i="98"/>
  <c r="AH180" i="98"/>
  <c r="AG154" i="98"/>
  <c r="AG151" i="98"/>
  <c r="AG153" i="98" s="1"/>
  <c r="AG155" i="98" s="1"/>
  <c r="AG162" i="98" s="1"/>
  <c r="AG163" i="98" s="1"/>
  <c r="AB92" i="98"/>
  <c r="AB98" i="98" s="1"/>
  <c r="AB80" i="98"/>
  <c r="AB86" i="98" s="1"/>
  <c r="AC175" i="98"/>
  <c r="AC176" i="98" s="1"/>
  <c r="AC178" i="98" s="1"/>
  <c r="AC181" i="98" s="1"/>
  <c r="AC168" i="98"/>
  <c r="AC170" i="98" s="1"/>
  <c r="AC187" i="98" s="1"/>
  <c r="AF175" i="98"/>
  <c r="AF176" i="98" s="1"/>
  <c r="AF178" i="98" s="1"/>
  <c r="AF181" i="98" s="1"/>
  <c r="AF168" i="98"/>
  <c r="AF170" i="98" s="1"/>
  <c r="AF187" i="98" s="1"/>
  <c r="Y175" i="98"/>
  <c r="Y176" i="98" s="1"/>
  <c r="Y178" i="98" s="1"/>
  <c r="Y181" i="98" s="1"/>
  <c r="Y168" i="98"/>
  <c r="Y170" i="98" s="1"/>
  <c r="Y187" i="98" s="1"/>
  <c r="AB175" i="98"/>
  <c r="AB176" i="98" s="1"/>
  <c r="AB178" i="98" s="1"/>
  <c r="AB181" i="98" s="1"/>
  <c r="AB168" i="98"/>
  <c r="AB170" i="98" s="1"/>
  <c r="AB187" i="98" s="1"/>
  <c r="Y130" i="98"/>
  <c r="Y136" i="98" s="1"/>
  <c r="Y118" i="98"/>
  <c r="Y124" i="98" s="1"/>
  <c r="Y144" i="98"/>
  <c r="Y145" i="98"/>
  <c r="Y147" i="98" s="1"/>
  <c r="Y92" i="98"/>
  <c r="Y98" i="98" s="1"/>
  <c r="Y80" i="98"/>
  <c r="Y86" i="98" s="1"/>
  <c r="AG175" i="98"/>
  <c r="AG176" i="98" s="1"/>
  <c r="AG178" i="98" s="1"/>
  <c r="AG181" i="98" s="1"/>
  <c r="AG168" i="98"/>
  <c r="AG170" i="98" s="1"/>
  <c r="AG187" i="98" s="1"/>
  <c r="Y133" i="98"/>
  <c r="Y139" i="98" s="1"/>
  <c r="Y121" i="98"/>
  <c r="Y127" i="98" s="1"/>
  <c r="AC144" i="98"/>
  <c r="AC145" i="98"/>
  <c r="AC147" i="98" s="1"/>
  <c r="AF144" i="98"/>
  <c r="AF145" i="98"/>
  <c r="AF147" i="98" s="1"/>
  <c r="Y154" i="98"/>
  <c r="Y151" i="98"/>
  <c r="Y153" i="98" s="1"/>
  <c r="Y155" i="98" s="1"/>
  <c r="Y162" i="98" s="1"/>
  <c r="Y163" i="98" s="1"/>
  <c r="AB154" i="98"/>
  <c r="AB151" i="98"/>
  <c r="AB153" i="98" s="1"/>
  <c r="AB155" i="98" s="1"/>
  <c r="AB162" i="98" s="1"/>
  <c r="AB163" i="98" s="1"/>
  <c r="AG144" i="98"/>
  <c r="AG145" i="98"/>
  <c r="AG147" i="98" s="1"/>
  <c r="Z185" i="98"/>
  <c r="Z179" i="98"/>
  <c r="AE185" i="98"/>
  <c r="AE179" i="98"/>
  <c r="AC154" i="98"/>
  <c r="AC151" i="98"/>
  <c r="AC153" i="98" s="1"/>
  <c r="AC155" i="98" s="1"/>
  <c r="AC162" i="98" s="1"/>
  <c r="AC163" i="98" s="1"/>
  <c r="AF154" i="98"/>
  <c r="AF151" i="98"/>
  <c r="AF153" i="98" s="1"/>
  <c r="AF155" i="98"/>
  <c r="AF162" i="98" s="1"/>
  <c r="AF163" i="98" s="1"/>
  <c r="AB144" i="98"/>
  <c r="AB145" i="98"/>
  <c r="AB147" i="98" s="1"/>
  <c r="AH185" i="98"/>
  <c r="AH179" i="98"/>
  <c r="I6" i="97"/>
  <c r="P6" i="97" s="1"/>
  <c r="C9" i="97"/>
  <c r="P8" i="97"/>
  <c r="W6" i="97"/>
  <c r="W8" i="97" s="1"/>
  <c r="I8" i="97"/>
  <c r="A10" i="97"/>
  <c r="P9" i="97"/>
  <c r="W9" i="97"/>
  <c r="D6" i="97"/>
  <c r="B9" i="97"/>
  <c r="I9" i="97"/>
  <c r="A5" i="92"/>
  <c r="A6" i="92" s="1"/>
  <c r="A7" i="92" s="1"/>
  <c r="A8" i="92" s="1"/>
  <c r="A9" i="92" s="1"/>
  <c r="A10" i="92" s="1"/>
  <c r="A11" i="92" s="1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A59" i="92" s="1"/>
  <c r="A60" i="92" s="1"/>
  <c r="A61" i="92" s="1"/>
  <c r="A62" i="92" s="1"/>
  <c r="A63" i="92" s="1"/>
  <c r="A5" i="62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X186" i="98" l="1"/>
  <c r="AE180" i="98"/>
  <c r="AE182" i="98"/>
  <c r="AE188" i="98" s="1"/>
  <c r="AD182" i="98"/>
  <c r="AD188" i="98" s="1"/>
  <c r="Z182" i="98"/>
  <c r="Z188" i="98" s="1"/>
  <c r="AH182" i="98"/>
  <c r="AH188" i="98" s="1"/>
  <c r="AC186" i="98"/>
  <c r="AC180" i="98"/>
  <c r="Y186" i="98"/>
  <c r="Y180" i="98"/>
  <c r="AB186" i="98"/>
  <c r="AB180" i="98"/>
  <c r="AG186" i="98"/>
  <c r="AG180" i="98"/>
  <c r="AF186" i="98"/>
  <c r="AF180" i="98"/>
  <c r="AG179" i="98"/>
  <c r="AG185" i="98"/>
  <c r="AC185" i="98"/>
  <c r="AC179" i="98"/>
  <c r="AC182" i="98" s="1"/>
  <c r="AC188" i="98" s="1"/>
  <c r="X182" i="98"/>
  <c r="X188" i="98" s="1"/>
  <c r="AB185" i="98"/>
  <c r="AB179" i="98"/>
  <c r="Y185" i="98"/>
  <c r="Y179" i="98"/>
  <c r="AA182" i="98"/>
  <c r="AA188" i="98" s="1"/>
  <c r="AF185" i="98"/>
  <c r="AF179" i="98"/>
  <c r="AF182" i="98" s="1"/>
  <c r="AF188" i="98" s="1"/>
  <c r="I10" i="97"/>
  <c r="P10" i="97"/>
  <c r="D10" i="97"/>
  <c r="W10" i="97"/>
  <c r="C10" i="97"/>
  <c r="B10" i="97"/>
  <c r="A11" i="97"/>
  <c r="D8" i="97"/>
  <c r="E6" i="97"/>
  <c r="D9" i="97"/>
  <c r="Y182" i="98" l="1"/>
  <c r="Y188" i="98" s="1"/>
  <c r="AG182" i="98"/>
  <c r="AG188" i="98" s="1"/>
  <c r="AB182" i="98"/>
  <c r="AB188" i="98" s="1"/>
  <c r="E8" i="97"/>
  <c r="F6" i="97"/>
  <c r="E9" i="97"/>
  <c r="P11" i="97"/>
  <c r="D11" i="97"/>
  <c r="W11" i="97"/>
  <c r="C11" i="97"/>
  <c r="A12" i="97"/>
  <c r="F11" i="97"/>
  <c r="B11" i="97"/>
  <c r="I11" i="97"/>
  <c r="E11" i="97"/>
  <c r="E10" i="97"/>
  <c r="C75" i="90"/>
  <c r="C76" i="90"/>
  <c r="C77" i="90"/>
  <c r="W12" i="97" l="1"/>
  <c r="C12" i="97"/>
  <c r="A13" i="97"/>
  <c r="F12" i="97"/>
  <c r="B12" i="97"/>
  <c r="I12" i="97"/>
  <c r="E12" i="97"/>
  <c r="P12" i="97"/>
  <c r="D12" i="97"/>
  <c r="G6" i="97"/>
  <c r="G12" i="97" s="1"/>
  <c r="F8" i="97"/>
  <c r="F9" i="97"/>
  <c r="F10" i="97"/>
  <c r="C78" i="90"/>
  <c r="A14" i="97" l="1"/>
  <c r="F13" i="97"/>
  <c r="B13" i="97"/>
  <c r="I13" i="97"/>
  <c r="E13" i="97"/>
  <c r="P13" i="97"/>
  <c r="D13" i="97"/>
  <c r="W13" i="97"/>
  <c r="G13" i="97"/>
  <c r="C13" i="97"/>
  <c r="G8" i="97"/>
  <c r="H6" i="97"/>
  <c r="G9" i="97"/>
  <c r="G10" i="97"/>
  <c r="G11" i="97"/>
  <c r="C79" i="90"/>
  <c r="H8" i="97" l="1"/>
  <c r="J6" i="97"/>
  <c r="H9" i="97"/>
  <c r="H10" i="97"/>
  <c r="H11" i="97"/>
  <c r="H12" i="97"/>
  <c r="H13" i="97"/>
  <c r="I14" i="97"/>
  <c r="E14" i="97"/>
  <c r="P14" i="97"/>
  <c r="H14" i="97"/>
  <c r="D14" i="97"/>
  <c r="W14" i="97"/>
  <c r="G14" i="97"/>
  <c r="C14" i="97"/>
  <c r="B14" i="97"/>
  <c r="A15" i="97"/>
  <c r="J14" i="97"/>
  <c r="F14" i="97"/>
  <c r="C80" i="90"/>
  <c r="P15" i="97" l="1"/>
  <c r="H15" i="97"/>
  <c r="D15" i="97"/>
  <c r="W15" i="97"/>
  <c r="G15" i="97"/>
  <c r="C15" i="97"/>
  <c r="A16" i="97"/>
  <c r="J15" i="97"/>
  <c r="F15" i="97"/>
  <c r="B15" i="97"/>
  <c r="E15" i="97"/>
  <c r="I15" i="97"/>
  <c r="J8" i="97"/>
  <c r="K6" i="97"/>
  <c r="K15" i="97" s="1"/>
  <c r="J9" i="97"/>
  <c r="J10" i="97"/>
  <c r="J11" i="97"/>
  <c r="J12" i="97"/>
  <c r="J13" i="97"/>
  <c r="C81" i="90"/>
  <c r="K8" i="97" l="1"/>
  <c r="L6" i="97"/>
  <c r="K9" i="97"/>
  <c r="K10" i="97"/>
  <c r="K11" i="97"/>
  <c r="K12" i="97"/>
  <c r="K13" i="97"/>
  <c r="K14" i="97"/>
  <c r="W16" i="97"/>
  <c r="K16" i="97"/>
  <c r="G16" i="97"/>
  <c r="C16" i="97"/>
  <c r="A17" i="97"/>
  <c r="J16" i="97"/>
  <c r="F16" i="97"/>
  <c r="B16" i="97"/>
  <c r="I16" i="97"/>
  <c r="E16" i="97"/>
  <c r="H16" i="97"/>
  <c r="L16" i="97"/>
  <c r="D16" i="97"/>
  <c r="P16" i="97"/>
  <c r="C82" i="90"/>
  <c r="C52" i="90"/>
  <c r="A18" i="97" l="1"/>
  <c r="J17" i="97"/>
  <c r="I17" i="97"/>
  <c r="L17" i="97"/>
  <c r="F17" i="97"/>
  <c r="B17" i="97"/>
  <c r="K17" i="97"/>
  <c r="E17" i="97"/>
  <c r="P17" i="97"/>
  <c r="H17" i="97"/>
  <c r="D17" i="97"/>
  <c r="G17" i="97"/>
  <c r="C17" i="97"/>
  <c r="W17" i="97"/>
  <c r="L8" i="97"/>
  <c r="M6" i="97"/>
  <c r="L9" i="97"/>
  <c r="L10" i="97"/>
  <c r="L11" i="97"/>
  <c r="L12" i="97"/>
  <c r="L13" i="97"/>
  <c r="L14" i="97"/>
  <c r="L15" i="97"/>
  <c r="C53" i="90"/>
  <c r="C54" i="90" s="1"/>
  <c r="C96" i="90"/>
  <c r="M8" i="97" l="1"/>
  <c r="N6" i="97"/>
  <c r="M9" i="97"/>
  <c r="M10" i="97"/>
  <c r="M11" i="97"/>
  <c r="M12" i="97"/>
  <c r="M13" i="97"/>
  <c r="M14" i="97"/>
  <c r="M15" i="97"/>
  <c r="M16" i="97"/>
  <c r="M17" i="97"/>
  <c r="M18" i="97"/>
  <c r="I18" i="97"/>
  <c r="E18" i="97"/>
  <c r="P18" i="97"/>
  <c r="L18" i="97"/>
  <c r="H18" i="97"/>
  <c r="D18" i="97"/>
  <c r="W18" i="97"/>
  <c r="G18" i="97"/>
  <c r="A19" i="97"/>
  <c r="N18" i="97"/>
  <c r="F18" i="97"/>
  <c r="K18" i="97"/>
  <c r="C18" i="97"/>
  <c r="J18" i="97"/>
  <c r="B18" i="97"/>
  <c r="C55" i="90"/>
  <c r="C97" i="90"/>
  <c r="P19" i="97" l="1"/>
  <c r="L19" i="97"/>
  <c r="H19" i="97"/>
  <c r="D19" i="97"/>
  <c r="W19" i="97"/>
  <c r="K19" i="97"/>
  <c r="G19" i="97"/>
  <c r="C19" i="97"/>
  <c r="J19" i="97"/>
  <c r="B19" i="97"/>
  <c r="A20" i="97"/>
  <c r="I19" i="97"/>
  <c r="N19" i="97"/>
  <c r="F19" i="97"/>
  <c r="M19" i="97"/>
  <c r="E19" i="97"/>
  <c r="O6" i="97"/>
  <c r="N8" i="97"/>
  <c r="N9" i="97"/>
  <c r="N10" i="97"/>
  <c r="N11" i="97"/>
  <c r="N12" i="97"/>
  <c r="N13" i="97"/>
  <c r="N14" i="97"/>
  <c r="N15" i="97"/>
  <c r="N16" i="97"/>
  <c r="N17" i="97"/>
  <c r="C83" i="90"/>
  <c r="C98" i="90"/>
  <c r="O8" i="97" l="1"/>
  <c r="Q6" i="97"/>
  <c r="O9" i="97"/>
  <c r="O10" i="97"/>
  <c r="O11" i="97"/>
  <c r="O12" i="97"/>
  <c r="O13" i="97"/>
  <c r="O14" i="97"/>
  <c r="O15" i="97"/>
  <c r="O16" i="97"/>
  <c r="O17" i="97"/>
  <c r="O18" i="97"/>
  <c r="O19" i="97"/>
  <c r="P20" i="97"/>
  <c r="L20" i="97"/>
  <c r="H20" i="97"/>
  <c r="D20" i="97"/>
  <c r="W20" i="97"/>
  <c r="O20" i="97"/>
  <c r="K20" i="97"/>
  <c r="G20" i="97"/>
  <c r="C20" i="97"/>
  <c r="A21" i="97"/>
  <c r="N20" i="97"/>
  <c r="J20" i="97"/>
  <c r="F20" i="97"/>
  <c r="B20" i="97"/>
  <c r="E20" i="97"/>
  <c r="Q20" i="97"/>
  <c r="M20" i="97"/>
  <c r="I20" i="97"/>
  <c r="C84" i="90"/>
  <c r="C99" i="90"/>
  <c r="W21" i="97" l="1"/>
  <c r="O21" i="97"/>
  <c r="K21" i="97"/>
  <c r="G21" i="97"/>
  <c r="C21" i="97"/>
  <c r="A22" i="97"/>
  <c r="N21" i="97"/>
  <c r="J21" i="97"/>
  <c r="F21" i="97"/>
  <c r="B21" i="97"/>
  <c r="Q21" i="97"/>
  <c r="M21" i="97"/>
  <c r="I21" i="97"/>
  <c r="E21" i="97"/>
  <c r="H21" i="97"/>
  <c r="D21" i="97"/>
  <c r="P21" i="97"/>
  <c r="L21" i="97"/>
  <c r="Q8" i="97"/>
  <c r="R6" i="97"/>
  <c r="Q9" i="97"/>
  <c r="Q10" i="97"/>
  <c r="Q11" i="97"/>
  <c r="Q12" i="97"/>
  <c r="Q13" i="97"/>
  <c r="Q14" i="97"/>
  <c r="Q15" i="97"/>
  <c r="Q16" i="97"/>
  <c r="Q17" i="97"/>
  <c r="Q18" i="97"/>
  <c r="Q19" i="97"/>
  <c r="C85" i="90"/>
  <c r="C100" i="90"/>
  <c r="A23" i="97" l="1"/>
  <c r="R22" i="97"/>
  <c r="N22" i="97"/>
  <c r="J22" i="97"/>
  <c r="F22" i="97"/>
  <c r="B22" i="97"/>
  <c r="Q22" i="97"/>
  <c r="M22" i="97"/>
  <c r="I22" i="97"/>
  <c r="E22" i="97"/>
  <c r="P22" i="97"/>
  <c r="L22" i="97"/>
  <c r="H22" i="97"/>
  <c r="D22" i="97"/>
  <c r="K22" i="97"/>
  <c r="W22" i="97"/>
  <c r="G22" i="97"/>
  <c r="C22" i="97"/>
  <c r="O22" i="97"/>
  <c r="S6" i="97"/>
  <c r="S22" i="97" s="1"/>
  <c r="R8" i="97"/>
  <c r="R9" i="97"/>
  <c r="R10" i="97"/>
  <c r="R11" i="97"/>
  <c r="R12" i="97"/>
  <c r="R13" i="97"/>
  <c r="R14" i="97"/>
  <c r="R15" i="97"/>
  <c r="R16" i="97"/>
  <c r="R17" i="97"/>
  <c r="R18" i="97"/>
  <c r="R19" i="97"/>
  <c r="R20" i="97"/>
  <c r="R21" i="97"/>
  <c r="C86" i="90"/>
  <c r="C101" i="90"/>
  <c r="Q23" i="97" l="1"/>
  <c r="M23" i="97"/>
  <c r="I23" i="97"/>
  <c r="E23" i="97"/>
  <c r="P23" i="97"/>
  <c r="L23" i="97"/>
  <c r="H23" i="97"/>
  <c r="D23" i="97"/>
  <c r="W23" i="97"/>
  <c r="S23" i="97"/>
  <c r="O23" i="97"/>
  <c r="K23" i="97"/>
  <c r="G23" i="97"/>
  <c r="C23" i="97"/>
  <c r="A24" i="97"/>
  <c r="N23" i="97"/>
  <c r="J23" i="97"/>
  <c r="F23" i="97"/>
  <c r="R23" i="97"/>
  <c r="B23" i="97"/>
  <c r="S8" i="97"/>
  <c r="T6" i="97"/>
  <c r="S9" i="97"/>
  <c r="S10" i="97"/>
  <c r="S11" i="97"/>
  <c r="S12" i="97"/>
  <c r="S13" i="97"/>
  <c r="S14" i="97"/>
  <c r="S15" i="97"/>
  <c r="S16" i="97"/>
  <c r="S17" i="97"/>
  <c r="S18" i="97"/>
  <c r="S19" i="97"/>
  <c r="S20" i="97"/>
  <c r="S21" i="97"/>
  <c r="C102" i="90"/>
  <c r="T8" i="97" l="1"/>
  <c r="U6" i="97"/>
  <c r="T9" i="97"/>
  <c r="T10" i="97"/>
  <c r="T11" i="97"/>
  <c r="T12" i="97"/>
  <c r="T13" i="97"/>
  <c r="T14" i="97"/>
  <c r="T15" i="97"/>
  <c r="T16" i="97"/>
  <c r="T17" i="97"/>
  <c r="T18" i="97"/>
  <c r="T19" i="97"/>
  <c r="T20" i="97"/>
  <c r="T21" i="97"/>
  <c r="T22" i="97"/>
  <c r="T24" i="97"/>
  <c r="P24" i="97"/>
  <c r="L24" i="97"/>
  <c r="H24" i="97"/>
  <c r="D24" i="97"/>
  <c r="W24" i="97"/>
  <c r="S24" i="97"/>
  <c r="O24" i="97"/>
  <c r="K24" i="97"/>
  <c r="G24" i="97"/>
  <c r="C24" i="97"/>
  <c r="A25" i="97"/>
  <c r="R24" i="97"/>
  <c r="N24" i="97"/>
  <c r="J24" i="97"/>
  <c r="F24" i="97"/>
  <c r="B24" i="97"/>
  <c r="Q24" i="97"/>
  <c r="M24" i="97"/>
  <c r="I24" i="97"/>
  <c r="E24" i="97"/>
  <c r="U24" i="97"/>
  <c r="T23" i="97"/>
  <c r="C103" i="90"/>
  <c r="W25" i="97" l="1"/>
  <c r="S25" i="97"/>
  <c r="O25" i="97"/>
  <c r="K25" i="97"/>
  <c r="G25" i="97"/>
  <c r="C25" i="97"/>
  <c r="A26" i="97"/>
  <c r="R25" i="97"/>
  <c r="N25" i="97"/>
  <c r="J25" i="97"/>
  <c r="F25" i="97"/>
  <c r="B25" i="97"/>
  <c r="U25" i="97"/>
  <c r="Q25" i="97"/>
  <c r="M25" i="97"/>
  <c r="I25" i="97"/>
  <c r="E25" i="97"/>
  <c r="T25" i="97"/>
  <c r="D25" i="97"/>
  <c r="P25" i="97"/>
  <c r="L25" i="97"/>
  <c r="H25" i="97"/>
  <c r="U8" i="97"/>
  <c r="V6" i="97"/>
  <c r="U9" i="97"/>
  <c r="U10" i="97"/>
  <c r="U11" i="97"/>
  <c r="U12" i="97"/>
  <c r="U13" i="97"/>
  <c r="U14" i="97"/>
  <c r="U15" i="97"/>
  <c r="U16" i="97"/>
  <c r="U17" i="97"/>
  <c r="U18" i="97"/>
  <c r="U19" i="97"/>
  <c r="U20" i="97"/>
  <c r="U21" i="97"/>
  <c r="U22" i="97"/>
  <c r="U23" i="97"/>
  <c r="C104" i="90"/>
  <c r="A27" i="97" l="1"/>
  <c r="V26" i="97"/>
  <c r="R26" i="97"/>
  <c r="N26" i="97"/>
  <c r="J26" i="97"/>
  <c r="F26" i="97"/>
  <c r="B26" i="97"/>
  <c r="U26" i="97"/>
  <c r="Q26" i="97"/>
  <c r="M26" i="97"/>
  <c r="I26" i="97"/>
  <c r="E26" i="97"/>
  <c r="T26" i="97"/>
  <c r="P26" i="97"/>
  <c r="L26" i="97"/>
  <c r="H26" i="97"/>
  <c r="D26" i="97"/>
  <c r="W26" i="97"/>
  <c r="G26" i="97"/>
  <c r="S26" i="97"/>
  <c r="C26" i="97"/>
  <c r="O26" i="97"/>
  <c r="K26" i="97"/>
  <c r="X6" i="97"/>
  <c r="X26" i="97" s="1"/>
  <c r="V8" i="97"/>
  <c r="V9" i="97"/>
  <c r="V10" i="97"/>
  <c r="V11" i="97"/>
  <c r="V12" i="97"/>
  <c r="V13" i="97"/>
  <c r="V14" i="97"/>
  <c r="V15" i="97"/>
  <c r="V16" i="97"/>
  <c r="V17" i="97"/>
  <c r="V18" i="97"/>
  <c r="V19" i="97"/>
  <c r="V20" i="97"/>
  <c r="V21" i="97"/>
  <c r="V22" i="97"/>
  <c r="V23" i="97"/>
  <c r="V24" i="97"/>
  <c r="V25" i="97"/>
  <c r="C105" i="90"/>
  <c r="U27" i="97" l="1"/>
  <c r="Q27" i="97"/>
  <c r="M27" i="97"/>
  <c r="I27" i="97"/>
  <c r="E27" i="97"/>
  <c r="X27" i="97"/>
  <c r="T27" i="97"/>
  <c r="P27" i="97"/>
  <c r="L27" i="97"/>
  <c r="H27" i="97"/>
  <c r="D27" i="97"/>
  <c r="W27" i="97"/>
  <c r="S27" i="97"/>
  <c r="O27" i="97"/>
  <c r="K27" i="97"/>
  <c r="G27" i="97"/>
  <c r="C27" i="97"/>
  <c r="J27" i="97"/>
  <c r="V27" i="97"/>
  <c r="F27" i="97"/>
  <c r="R27" i="97"/>
  <c r="B27" i="97"/>
  <c r="A28" i="97"/>
  <c r="N27" i="97"/>
  <c r="X8" i="97"/>
  <c r="Y6" i="97"/>
  <c r="X9" i="97"/>
  <c r="X10" i="97"/>
  <c r="X11" i="97"/>
  <c r="X12" i="97"/>
  <c r="X13" i="97"/>
  <c r="X14" i="97"/>
  <c r="X15" i="97"/>
  <c r="X16" i="97"/>
  <c r="X17" i="97"/>
  <c r="X18" i="97"/>
  <c r="X19" i="97"/>
  <c r="X20" i="97"/>
  <c r="X21" i="97"/>
  <c r="X22" i="97"/>
  <c r="X23" i="97"/>
  <c r="X24" i="97"/>
  <c r="X25" i="97"/>
  <c r="C106" i="90"/>
  <c r="X28" i="97" l="1"/>
  <c r="T28" i="97"/>
  <c r="P28" i="97"/>
  <c r="L28" i="97"/>
  <c r="H28" i="97"/>
  <c r="D28" i="97"/>
  <c r="W28" i="97"/>
  <c r="S28" i="97"/>
  <c r="O28" i="97"/>
  <c r="K28" i="97"/>
  <c r="G28" i="97"/>
  <c r="C28" i="97"/>
  <c r="V28" i="97"/>
  <c r="R28" i="97"/>
  <c r="N28" i="97"/>
  <c r="J28" i="97"/>
  <c r="F28" i="97"/>
  <c r="B28" i="97"/>
  <c r="M28" i="97"/>
  <c r="Y28" i="97"/>
  <c r="I28" i="97"/>
  <c r="U28" i="97"/>
  <c r="E28" i="97"/>
  <c r="Q28" i="97"/>
  <c r="Y8" i="97"/>
  <c r="Z6" i="97"/>
  <c r="Z28" i="97" s="1"/>
  <c r="Y9" i="97"/>
  <c r="Y10" i="97"/>
  <c r="Y11" i="97"/>
  <c r="Y12" i="97"/>
  <c r="Y13" i="97"/>
  <c r="Y14" i="97"/>
  <c r="Y15" i="97"/>
  <c r="Y16" i="97"/>
  <c r="Y17" i="97"/>
  <c r="Y18" i="97"/>
  <c r="Y19" i="97"/>
  <c r="Y20" i="97"/>
  <c r="Y21" i="97"/>
  <c r="Y22" i="97"/>
  <c r="Y23" i="97"/>
  <c r="Y24" i="97"/>
  <c r="Y25" i="97"/>
  <c r="Y26" i="97"/>
  <c r="Y27" i="97"/>
  <c r="C107" i="90"/>
  <c r="AA6" i="97" l="1"/>
  <c r="Z8" i="97"/>
  <c r="Z9" i="97"/>
  <c r="Z10" i="97"/>
  <c r="Z11" i="97"/>
  <c r="Z12" i="97"/>
  <c r="Z13" i="97"/>
  <c r="Z14" i="97"/>
  <c r="Z15" i="97"/>
  <c r="Z16" i="97"/>
  <c r="Z17" i="97"/>
  <c r="Z18" i="97"/>
  <c r="Z19" i="97"/>
  <c r="Z20" i="97"/>
  <c r="Z21" i="97"/>
  <c r="Z22" i="97"/>
  <c r="Z23" i="97"/>
  <c r="Z24" i="97"/>
  <c r="Z25" i="97"/>
  <c r="Z26" i="97"/>
  <c r="Z27" i="97"/>
  <c r="AA8" i="97" l="1"/>
  <c r="AB6" i="97"/>
  <c r="AA9" i="97"/>
  <c r="AA10" i="97"/>
  <c r="AA11" i="97"/>
  <c r="AA12" i="97"/>
  <c r="AA13" i="97"/>
  <c r="AA14" i="97"/>
  <c r="AA15" i="97"/>
  <c r="AA16" i="97"/>
  <c r="AA17" i="97"/>
  <c r="AA18" i="97"/>
  <c r="AA19" i="97"/>
  <c r="AA20" i="97"/>
  <c r="AA21" i="97"/>
  <c r="AA22" i="97"/>
  <c r="AA23" i="97"/>
  <c r="AA24" i="97"/>
  <c r="AA25" i="97"/>
  <c r="AA26" i="97"/>
  <c r="AA27" i="97"/>
  <c r="AA28" i="97"/>
  <c r="AB8" i="97" l="1"/>
  <c r="AC6" i="97"/>
  <c r="AB9" i="97"/>
  <c r="AB10" i="97"/>
  <c r="AB11" i="97"/>
  <c r="AB12" i="97"/>
  <c r="AB13" i="97"/>
  <c r="AB14" i="97"/>
  <c r="AB15" i="97"/>
  <c r="AB16" i="97"/>
  <c r="AB17" i="97"/>
  <c r="AB18" i="97"/>
  <c r="AB19" i="97"/>
  <c r="AB20" i="97"/>
  <c r="AB21" i="97"/>
  <c r="AB22" i="97"/>
  <c r="AB23" i="97"/>
  <c r="AB24" i="97"/>
  <c r="AB25" i="97"/>
  <c r="AB26" i="97"/>
  <c r="AB27" i="97"/>
  <c r="AB28" i="97"/>
  <c r="AC8" i="97" l="1"/>
  <c r="AC9" i="97"/>
  <c r="AC10" i="97"/>
  <c r="AC11" i="97"/>
  <c r="AC12" i="97"/>
  <c r="AC13" i="97"/>
  <c r="AC14" i="97"/>
  <c r="AC15" i="97"/>
  <c r="AC16" i="97"/>
  <c r="AC17" i="97"/>
  <c r="AC18" i="97"/>
  <c r="AC19" i="97"/>
  <c r="AC20" i="97"/>
  <c r="AC21" i="97"/>
  <c r="AC22" i="97"/>
  <c r="AC23" i="97"/>
  <c r="AC24" i="97"/>
  <c r="AC25" i="97"/>
  <c r="AC26" i="97"/>
  <c r="AC27" i="97"/>
  <c r="AC28" i="97"/>
  <c r="Q128" i="94" l="1"/>
  <c r="Q129" i="94" s="1"/>
  <c r="W31" i="98" s="1"/>
  <c r="P128" i="94"/>
  <c r="P129" i="94" s="1"/>
  <c r="V31" i="98" s="1"/>
  <c r="O128" i="94"/>
  <c r="O129" i="94" s="1"/>
  <c r="U31" i="98" s="1"/>
  <c r="U32" i="98" l="1"/>
  <c r="U33" i="98"/>
  <c r="V32" i="98"/>
  <c r="V33" i="98"/>
  <c r="W33" i="98"/>
  <c r="W32" i="98"/>
  <c r="N128" i="94"/>
  <c r="N129" i="94" s="1"/>
  <c r="T31" i="98" s="1"/>
  <c r="M128" i="94"/>
  <c r="M129" i="94" s="1"/>
  <c r="S31" i="98" s="1"/>
  <c r="L128" i="94"/>
  <c r="L129" i="94" s="1"/>
  <c r="R31" i="98" s="1"/>
  <c r="K128" i="94"/>
  <c r="K129" i="94" s="1"/>
  <c r="Q31" i="98" s="1"/>
  <c r="J128" i="94"/>
  <c r="J129" i="94" s="1"/>
  <c r="P31" i="98" s="1"/>
  <c r="I128" i="94"/>
  <c r="I129" i="94" s="1"/>
  <c r="O31" i="98" s="1"/>
  <c r="H128" i="94"/>
  <c r="H129" i="94" s="1"/>
  <c r="N31" i="98" s="1"/>
  <c r="G128" i="94"/>
  <c r="G129" i="94" s="1"/>
  <c r="M31" i="98" s="1"/>
  <c r="F128" i="94"/>
  <c r="F129" i="94" s="1"/>
  <c r="L31" i="98" s="1"/>
  <c r="E128" i="94"/>
  <c r="E129" i="94" s="1"/>
  <c r="K31" i="98" s="1"/>
  <c r="D128" i="94"/>
  <c r="D129" i="94" s="1"/>
  <c r="J31" i="98" s="1"/>
  <c r="C128" i="94"/>
  <c r="C129" i="94" s="1"/>
  <c r="G31" i="98" s="1"/>
  <c r="O33" i="98" l="1"/>
  <c r="O32" i="98"/>
  <c r="S33" i="98"/>
  <c r="S32" i="98"/>
  <c r="L33" i="98"/>
  <c r="L32" i="98"/>
  <c r="P32" i="98"/>
  <c r="P33" i="98"/>
  <c r="T32" i="98"/>
  <c r="T33" i="98"/>
  <c r="M33" i="98"/>
  <c r="M32" i="98"/>
  <c r="Q32" i="98"/>
  <c r="Q33" i="98"/>
  <c r="K32" i="98"/>
  <c r="K33" i="98"/>
  <c r="G32" i="98"/>
  <c r="G33" i="98"/>
  <c r="J32" i="98"/>
  <c r="J33" i="98"/>
  <c r="N32" i="98"/>
  <c r="N33" i="98"/>
  <c r="R33" i="98"/>
  <c r="R32" i="98"/>
  <c r="B6" i="93"/>
  <c r="C16" i="94"/>
  <c r="C32" i="94" s="1"/>
  <c r="IW4" i="94"/>
  <c r="IV4" i="94"/>
  <c r="IU4" i="94"/>
  <c r="IT4" i="94"/>
  <c r="IS4" i="94"/>
  <c r="IR4" i="94"/>
  <c r="IQ4" i="94"/>
  <c r="IP4" i="94"/>
  <c r="IO4" i="94"/>
  <c r="IN4" i="94"/>
  <c r="IM4" i="94"/>
  <c r="IL4" i="94"/>
  <c r="IK4" i="94"/>
  <c r="IJ4" i="94"/>
  <c r="II4" i="94"/>
  <c r="IH4" i="94"/>
  <c r="IG4" i="94"/>
  <c r="IF4" i="94"/>
  <c r="IE4" i="94"/>
  <c r="ID4" i="94"/>
  <c r="IC4" i="94"/>
  <c r="IB4" i="94"/>
  <c r="IA4" i="94"/>
  <c r="HZ4" i="94"/>
  <c r="HY4" i="94"/>
  <c r="HX4" i="94"/>
  <c r="HW4" i="94"/>
  <c r="HV4" i="94"/>
  <c r="HU4" i="94"/>
  <c r="HT4" i="94"/>
  <c r="HS4" i="94"/>
  <c r="HR4" i="94"/>
  <c r="HQ4" i="94"/>
  <c r="HP4" i="94"/>
  <c r="HO4" i="94"/>
  <c r="HN4" i="94"/>
  <c r="HM4" i="94"/>
  <c r="IW3" i="94"/>
  <c r="IV3" i="94"/>
  <c r="IU3" i="94"/>
  <c r="IT3" i="94"/>
  <c r="IS3" i="94"/>
  <c r="IR3" i="94"/>
  <c r="IQ3" i="94"/>
  <c r="IP3" i="94"/>
  <c r="IO3" i="94"/>
  <c r="IN3" i="94"/>
  <c r="IM3" i="94"/>
  <c r="IL3" i="94"/>
  <c r="IK3" i="94"/>
  <c r="IJ3" i="94"/>
  <c r="II3" i="94"/>
  <c r="IH3" i="94"/>
  <c r="IG3" i="94"/>
  <c r="IF3" i="94"/>
  <c r="IE3" i="94"/>
  <c r="ID3" i="94"/>
  <c r="IC3" i="94"/>
  <c r="IB3" i="94"/>
  <c r="IA3" i="94"/>
  <c r="HZ3" i="94"/>
  <c r="HY3" i="94"/>
  <c r="HX3" i="94"/>
  <c r="HW3" i="94"/>
  <c r="HV3" i="94"/>
  <c r="HU3" i="94"/>
  <c r="HT3" i="94"/>
  <c r="HS3" i="94"/>
  <c r="HR3" i="94"/>
  <c r="HQ3" i="94"/>
  <c r="HP3" i="94"/>
  <c r="HO3" i="94"/>
  <c r="HN3" i="94"/>
  <c r="HM3" i="94"/>
  <c r="HL4" i="94"/>
  <c r="HK4" i="94"/>
  <c r="HJ4" i="94"/>
  <c r="HI4" i="94"/>
  <c r="HH4" i="94"/>
  <c r="HG4" i="94"/>
  <c r="HF4" i="94"/>
  <c r="HE4" i="94"/>
  <c r="HD4" i="94"/>
  <c r="HC4" i="94"/>
  <c r="HB4" i="94"/>
  <c r="HA4" i="94"/>
  <c r="GZ4" i="94"/>
  <c r="GY4" i="94"/>
  <c r="GX4" i="94"/>
  <c r="GW4" i="94"/>
  <c r="GV4" i="94"/>
  <c r="GU4" i="94"/>
  <c r="GT4" i="94"/>
  <c r="GS4" i="94"/>
  <c r="GR4" i="94"/>
  <c r="GQ4" i="94"/>
  <c r="GP4" i="94"/>
  <c r="GO4" i="94"/>
  <c r="GN4" i="94"/>
  <c r="GM4" i="94"/>
  <c r="GL4" i="94"/>
  <c r="GK4" i="94"/>
  <c r="GJ4" i="94"/>
  <c r="GI4" i="94"/>
  <c r="GH4" i="94"/>
  <c r="GG4" i="94"/>
  <c r="GF4" i="94"/>
  <c r="GE4" i="94"/>
  <c r="GD4" i="94"/>
  <c r="GC4" i="94"/>
  <c r="GB4" i="94"/>
  <c r="GA4" i="94"/>
  <c r="FZ4" i="94"/>
  <c r="FY4" i="94"/>
  <c r="FX4" i="94"/>
  <c r="FW4" i="94"/>
  <c r="FV4" i="94"/>
  <c r="FU4" i="94"/>
  <c r="FT4" i="94"/>
  <c r="FS4" i="94"/>
  <c r="FR4" i="94"/>
  <c r="FQ4" i="94"/>
  <c r="FP4" i="94"/>
  <c r="FO4" i="94"/>
  <c r="FN4" i="94"/>
  <c r="FM4" i="94"/>
  <c r="FL4" i="94"/>
  <c r="FK4" i="94"/>
  <c r="FJ4" i="94"/>
  <c r="FI4" i="94"/>
  <c r="FH4" i="94"/>
  <c r="FG4" i="94"/>
  <c r="FF4" i="94"/>
  <c r="FE4" i="94"/>
  <c r="FD4" i="94"/>
  <c r="FC4" i="94"/>
  <c r="FB4" i="94"/>
  <c r="FA4" i="94"/>
  <c r="EZ4" i="94"/>
  <c r="EY4" i="94"/>
  <c r="EX4" i="94"/>
  <c r="EW4" i="94"/>
  <c r="EV4" i="94"/>
  <c r="EU4" i="94"/>
  <c r="ET4" i="94"/>
  <c r="ES4" i="94"/>
  <c r="ER4" i="94"/>
  <c r="EQ4" i="94"/>
  <c r="EP4" i="94"/>
  <c r="EO4" i="94"/>
  <c r="EN4" i="94"/>
  <c r="EM4" i="94"/>
  <c r="EL4" i="94"/>
  <c r="EK4" i="94"/>
  <c r="EJ4" i="94"/>
  <c r="EI4" i="94"/>
  <c r="EH4" i="94"/>
  <c r="EG4" i="94"/>
  <c r="EF4" i="94"/>
  <c r="EE4" i="94"/>
  <c r="ED4" i="94"/>
  <c r="EC4" i="94"/>
  <c r="EB4" i="94"/>
  <c r="EA4" i="94"/>
  <c r="DZ4" i="94"/>
  <c r="DY4" i="94"/>
  <c r="DX4" i="94"/>
  <c r="DW4" i="94"/>
  <c r="DV4" i="94"/>
  <c r="DU4" i="94"/>
  <c r="DT4" i="94"/>
  <c r="DS4" i="94"/>
  <c r="DR4" i="94"/>
  <c r="DQ4" i="94"/>
  <c r="DP4" i="94"/>
  <c r="DO4" i="94"/>
  <c r="DN4" i="94"/>
  <c r="DM4" i="94"/>
  <c r="DL4" i="94"/>
  <c r="DK4" i="94"/>
  <c r="DJ4" i="94"/>
  <c r="DI4" i="94"/>
  <c r="DH4" i="94"/>
  <c r="DG4" i="94"/>
  <c r="DF4" i="94"/>
  <c r="DE4" i="94"/>
  <c r="DD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CK4" i="94"/>
  <c r="CJ4" i="94"/>
  <c r="CI4" i="94"/>
  <c r="CH4" i="94"/>
  <c r="CG4" i="94"/>
  <c r="CF4" i="94"/>
  <c r="CE4" i="94"/>
  <c r="CD4" i="94"/>
  <c r="CC4" i="94"/>
  <c r="CB4" i="94"/>
  <c r="CA4" i="94"/>
  <c r="BZ4" i="94"/>
  <c r="BY4" i="94"/>
  <c r="BX4" i="94"/>
  <c r="BW4" i="94"/>
  <c r="BV4" i="94"/>
  <c r="BU4" i="94"/>
  <c r="BT4" i="94"/>
  <c r="BS4" i="94"/>
  <c r="BR4" i="94"/>
  <c r="BQ4" i="94"/>
  <c r="BP4" i="94"/>
  <c r="BO4" i="94"/>
  <c r="BN4" i="94"/>
  <c r="BM4" i="94"/>
  <c r="BL4" i="94"/>
  <c r="BK4" i="94"/>
  <c r="BJ4" i="94"/>
  <c r="BI4" i="94"/>
  <c r="BH4" i="94"/>
  <c r="BG4" i="94"/>
  <c r="BF4" i="94"/>
  <c r="BE4" i="94"/>
  <c r="BD4" i="94"/>
  <c r="BC4" i="94"/>
  <c r="BB4" i="94"/>
  <c r="BA4" i="94"/>
  <c r="AZ4" i="94"/>
  <c r="AY4" i="94"/>
  <c r="AX4" i="94"/>
  <c r="AW4" i="94"/>
  <c r="AV4" i="94"/>
  <c r="AU4" i="94"/>
  <c r="AT4" i="94"/>
  <c r="AS4" i="94"/>
  <c r="AR4" i="94"/>
  <c r="AQ4" i="94"/>
  <c r="AP4" i="94"/>
  <c r="AO4" i="94"/>
  <c r="AN4" i="94"/>
  <c r="AM4" i="94"/>
  <c r="AL4" i="94"/>
  <c r="AK4" i="94"/>
  <c r="AJ4" i="94"/>
  <c r="AI4" i="94"/>
  <c r="AH4" i="94"/>
  <c r="AG4" i="94"/>
  <c r="AF4" i="94"/>
  <c r="AE4" i="94"/>
  <c r="AD4" i="94"/>
  <c r="AC4" i="94"/>
  <c r="AB4" i="94"/>
  <c r="AA4" i="94"/>
  <c r="Z4" i="94"/>
  <c r="Y4" i="94"/>
  <c r="X4" i="94"/>
  <c r="W4" i="94"/>
  <c r="V4" i="94"/>
  <c r="U4" i="94"/>
  <c r="T4" i="94"/>
  <c r="S4" i="94"/>
  <c r="R4" i="94"/>
  <c r="Q4" i="94"/>
  <c r="P4" i="94"/>
  <c r="O4" i="94"/>
  <c r="N4" i="94"/>
  <c r="M4" i="94"/>
  <c r="L4" i="94"/>
  <c r="K4" i="94"/>
  <c r="J4" i="94"/>
  <c r="I4" i="94"/>
  <c r="H4" i="94"/>
  <c r="G4" i="94"/>
  <c r="F4" i="94"/>
  <c r="E4" i="94"/>
  <c r="D4" i="94"/>
  <c r="HL3" i="94"/>
  <c r="HK3" i="94"/>
  <c r="HJ3" i="94"/>
  <c r="HI3" i="94"/>
  <c r="HH3" i="94"/>
  <c r="HG3" i="94"/>
  <c r="HF3" i="94"/>
  <c r="HE3" i="94"/>
  <c r="HD3" i="94"/>
  <c r="HC3" i="94"/>
  <c r="HB3" i="94"/>
  <c r="HA3" i="94"/>
  <c r="GZ3" i="94"/>
  <c r="GY3" i="94"/>
  <c r="GX3" i="94"/>
  <c r="GW3" i="94"/>
  <c r="GV3" i="94"/>
  <c r="GU3" i="94"/>
  <c r="GT3" i="94"/>
  <c r="GS3" i="94"/>
  <c r="GR3" i="94"/>
  <c r="GQ3" i="94"/>
  <c r="GP3" i="94"/>
  <c r="GO3" i="94"/>
  <c r="GN3" i="94"/>
  <c r="GM3" i="94"/>
  <c r="GL3" i="94"/>
  <c r="GK3" i="94"/>
  <c r="GJ3" i="94"/>
  <c r="GI3" i="94"/>
  <c r="GH3" i="94"/>
  <c r="GG3" i="94"/>
  <c r="GF3" i="94"/>
  <c r="GE3" i="94"/>
  <c r="GD3" i="94"/>
  <c r="GC3" i="94"/>
  <c r="GB3" i="94"/>
  <c r="GA3" i="94"/>
  <c r="FZ3" i="94"/>
  <c r="FY3" i="94"/>
  <c r="FX3" i="94"/>
  <c r="FW3" i="94"/>
  <c r="FV3" i="94"/>
  <c r="FU3" i="94"/>
  <c r="FT3" i="94"/>
  <c r="FS3" i="94"/>
  <c r="FR3" i="94"/>
  <c r="FQ3" i="94"/>
  <c r="FP3" i="94"/>
  <c r="FO3" i="94"/>
  <c r="FN3" i="94"/>
  <c r="FM3" i="94"/>
  <c r="FL3" i="94"/>
  <c r="FK3" i="94"/>
  <c r="FJ3" i="94"/>
  <c r="FI3" i="94"/>
  <c r="FH3" i="94"/>
  <c r="FG3" i="94"/>
  <c r="FF3" i="94"/>
  <c r="FE3" i="94"/>
  <c r="FD3" i="94"/>
  <c r="FC3" i="94"/>
  <c r="FB3" i="94"/>
  <c r="FA3" i="94"/>
  <c r="EZ3" i="94"/>
  <c r="EY3" i="94"/>
  <c r="EX3" i="94"/>
  <c r="EW3" i="94"/>
  <c r="EV3" i="94"/>
  <c r="EU3" i="94"/>
  <c r="ET3" i="94"/>
  <c r="ES3" i="94"/>
  <c r="ER3" i="94"/>
  <c r="EQ3" i="94"/>
  <c r="EP3" i="94"/>
  <c r="EO3" i="94"/>
  <c r="EN3" i="94"/>
  <c r="EM3" i="94"/>
  <c r="EL3" i="94"/>
  <c r="EK3" i="94"/>
  <c r="EJ3" i="94"/>
  <c r="EI3" i="94"/>
  <c r="EH3" i="94"/>
  <c r="EG3" i="94"/>
  <c r="EF3" i="94"/>
  <c r="EE3" i="94"/>
  <c r="ED3" i="94"/>
  <c r="EC3" i="94"/>
  <c r="EB3" i="94"/>
  <c r="EA3" i="94"/>
  <c r="DZ3" i="94"/>
  <c r="DY3" i="94"/>
  <c r="DX3" i="94"/>
  <c r="DW3" i="94"/>
  <c r="DV3" i="94"/>
  <c r="DU3" i="94"/>
  <c r="DT3" i="94"/>
  <c r="DS3" i="94"/>
  <c r="DR3" i="94"/>
  <c r="DQ3" i="94"/>
  <c r="DP3" i="94"/>
  <c r="DO3" i="94"/>
  <c r="DN3" i="94"/>
  <c r="DM3" i="94"/>
  <c r="DL3" i="94"/>
  <c r="DK3" i="94"/>
  <c r="DJ3" i="94"/>
  <c r="DI3" i="94"/>
  <c r="DH3" i="94"/>
  <c r="DG3" i="94"/>
  <c r="DF3" i="94"/>
  <c r="DE3" i="94"/>
  <c r="DD3" i="94"/>
  <c r="DC3" i="94"/>
  <c r="DB3" i="94"/>
  <c r="DA3" i="94"/>
  <c r="CZ3" i="94"/>
  <c r="CY3" i="94"/>
  <c r="CX3" i="94"/>
  <c r="CW3" i="94"/>
  <c r="CV3" i="94"/>
  <c r="CU3" i="94"/>
  <c r="CT3" i="94"/>
  <c r="CS3" i="94"/>
  <c r="CR3" i="94"/>
  <c r="CQ3" i="94"/>
  <c r="CP3" i="94"/>
  <c r="CO3" i="94"/>
  <c r="CN3" i="94"/>
  <c r="CM3" i="94"/>
  <c r="CL3" i="94"/>
  <c r="CK3" i="94"/>
  <c r="CJ3" i="94"/>
  <c r="CI3" i="94"/>
  <c r="CH3" i="94"/>
  <c r="CG3" i="94"/>
  <c r="CF3" i="94"/>
  <c r="CE3" i="94"/>
  <c r="CD3" i="94"/>
  <c r="CC3" i="94"/>
  <c r="CB3" i="94"/>
  <c r="CA3" i="94"/>
  <c r="BZ3" i="94"/>
  <c r="BY3" i="94"/>
  <c r="BX3" i="94"/>
  <c r="BW3" i="94"/>
  <c r="BV3" i="94"/>
  <c r="BU3" i="94"/>
  <c r="BT3" i="94"/>
  <c r="BS3" i="94"/>
  <c r="BR3" i="94"/>
  <c r="BQ3" i="94"/>
  <c r="BP3" i="94"/>
  <c r="BO3" i="94"/>
  <c r="BN3" i="94"/>
  <c r="BM3" i="94"/>
  <c r="BL3" i="94"/>
  <c r="BK3" i="94"/>
  <c r="BJ3" i="94"/>
  <c r="BI3" i="94"/>
  <c r="BH3" i="94"/>
  <c r="BG3" i="94"/>
  <c r="BF3" i="94"/>
  <c r="BE3" i="94"/>
  <c r="BD3" i="94"/>
  <c r="BC3" i="94"/>
  <c r="BB3" i="94"/>
  <c r="BA3" i="94"/>
  <c r="AZ3" i="94"/>
  <c r="AY3" i="94"/>
  <c r="AX3" i="94"/>
  <c r="AW3" i="94"/>
  <c r="AV3" i="94"/>
  <c r="AU3" i="94"/>
  <c r="AT3" i="94"/>
  <c r="AS3" i="94"/>
  <c r="AR3" i="94"/>
  <c r="AQ3" i="94"/>
  <c r="AP3" i="94"/>
  <c r="AO3" i="94"/>
  <c r="AN3" i="94"/>
  <c r="AM3" i="94"/>
  <c r="AL3" i="94"/>
  <c r="AK3" i="94"/>
  <c r="AJ3" i="94"/>
  <c r="AI3" i="94"/>
  <c r="AH3" i="94"/>
  <c r="AG3" i="94"/>
  <c r="AF3" i="94"/>
  <c r="AE3" i="94"/>
  <c r="AD3" i="94"/>
  <c r="AC3" i="94"/>
  <c r="AB3" i="94"/>
  <c r="AA3" i="94"/>
  <c r="Z3" i="94"/>
  <c r="Y3" i="94"/>
  <c r="X3" i="94"/>
  <c r="W3" i="94"/>
  <c r="V3" i="94"/>
  <c r="U3" i="94"/>
  <c r="T3" i="94"/>
  <c r="S3" i="94"/>
  <c r="R3" i="94"/>
  <c r="Q3" i="94"/>
  <c r="P3" i="94"/>
  <c r="O3" i="94"/>
  <c r="N3" i="94"/>
  <c r="M3" i="94"/>
  <c r="L3" i="94"/>
  <c r="K3" i="94"/>
  <c r="J3" i="94"/>
  <c r="I3" i="94"/>
  <c r="H3" i="94"/>
  <c r="G3" i="94"/>
  <c r="F3" i="94"/>
  <c r="E3" i="94"/>
  <c r="D3" i="94"/>
  <c r="C4" i="94"/>
  <c r="C3" i="94"/>
  <c r="C17" i="94" l="1"/>
  <c r="I6" i="93"/>
  <c r="B8" i="93"/>
  <c r="E5" i="94"/>
  <c r="M5" i="94"/>
  <c r="Q5" i="94"/>
  <c r="U5" i="94"/>
  <c r="AS5" i="94"/>
  <c r="AW5" i="94"/>
  <c r="BA5" i="94"/>
  <c r="BQ5" i="94"/>
  <c r="BY5" i="94"/>
  <c r="CC5" i="94"/>
  <c r="CG5" i="94"/>
  <c r="DE5" i="94"/>
  <c r="DI5" i="94"/>
  <c r="DM5" i="94"/>
  <c r="EK5" i="94"/>
  <c r="EO5" i="94"/>
  <c r="ES5" i="94"/>
  <c r="FQ5" i="94"/>
  <c r="FU5" i="94"/>
  <c r="GW5" i="94"/>
  <c r="HA5" i="94"/>
  <c r="HE5" i="94"/>
  <c r="HI5" i="94"/>
  <c r="GO5" i="94"/>
  <c r="GC5" i="94"/>
  <c r="FY5" i="94"/>
  <c r="FI5" i="94"/>
  <c r="EC5" i="94"/>
  <c r="CW5" i="94"/>
  <c r="AK5" i="94"/>
  <c r="Y5" i="94"/>
  <c r="BE5" i="94"/>
  <c r="CK5" i="94"/>
  <c r="EW5" i="94"/>
  <c r="BM5" i="94"/>
  <c r="GK5" i="94"/>
  <c r="AG5" i="94"/>
  <c r="DY5" i="94"/>
  <c r="DQ5" i="94"/>
  <c r="CS5" i="94"/>
  <c r="FE5" i="94"/>
  <c r="HN5" i="94"/>
  <c r="ID5" i="94"/>
  <c r="IT5" i="94"/>
  <c r="D5" i="94"/>
  <c r="H5" i="94"/>
  <c r="L5" i="94"/>
  <c r="P5" i="94"/>
  <c r="T5" i="94"/>
  <c r="X5" i="94"/>
  <c r="AB5" i="94"/>
  <c r="AF5" i="94"/>
  <c r="AJ5" i="94"/>
  <c r="AN5" i="94"/>
  <c r="AR5" i="94"/>
  <c r="AV5" i="94"/>
  <c r="AZ5" i="94"/>
  <c r="BD5" i="94"/>
  <c r="BH5" i="94"/>
  <c r="BL5" i="94"/>
  <c r="BP5" i="94"/>
  <c r="BT5" i="94"/>
  <c r="BX5" i="94"/>
  <c r="CB5" i="94"/>
  <c r="CF5" i="94"/>
  <c r="CJ5" i="94"/>
  <c r="CN5" i="94"/>
  <c r="CR5" i="94"/>
  <c r="CV5" i="94"/>
  <c r="CZ5" i="94"/>
  <c r="DD5" i="94"/>
  <c r="DH5" i="94"/>
  <c r="DL5" i="94"/>
  <c r="DP5" i="94"/>
  <c r="DT5" i="94"/>
  <c r="DX5" i="94"/>
  <c r="EB5" i="94"/>
  <c r="EF5" i="94"/>
  <c r="EJ5" i="94"/>
  <c r="EN5" i="94"/>
  <c r="ER5" i="94"/>
  <c r="EV5" i="94"/>
  <c r="EZ5" i="94"/>
  <c r="FD5" i="94"/>
  <c r="FH5" i="94"/>
  <c r="DB5" i="94"/>
  <c r="HO5" i="94"/>
  <c r="HS5" i="94"/>
  <c r="HW5" i="94"/>
  <c r="IA5" i="94"/>
  <c r="IE5" i="94"/>
  <c r="II5" i="94"/>
  <c r="IM5" i="94"/>
  <c r="IQ5" i="94"/>
  <c r="IU5" i="94"/>
  <c r="FL5" i="94"/>
  <c r="FP5" i="94"/>
  <c r="FT5" i="94"/>
  <c r="FX5" i="94"/>
  <c r="GB5" i="94"/>
  <c r="GF5" i="94"/>
  <c r="GJ5" i="94"/>
  <c r="GN5" i="94"/>
  <c r="GR5" i="94"/>
  <c r="GV5" i="94"/>
  <c r="GZ5" i="94"/>
  <c r="HD5" i="94"/>
  <c r="HH5" i="94"/>
  <c r="HL5" i="94"/>
  <c r="HP5" i="94"/>
  <c r="HT5" i="94"/>
  <c r="IF5" i="94"/>
  <c r="IN5" i="94"/>
  <c r="IV5" i="94"/>
  <c r="HM5" i="94"/>
  <c r="HQ5" i="94"/>
  <c r="HU5" i="94"/>
  <c r="HY5" i="94"/>
  <c r="IC5" i="94"/>
  <c r="IG5" i="94"/>
  <c r="IK5" i="94"/>
  <c r="IO5" i="94"/>
  <c r="IS5" i="94"/>
  <c r="IW5" i="94"/>
  <c r="DJ5" i="94"/>
  <c r="DV5" i="94"/>
  <c r="ED5" i="94"/>
  <c r="EL5" i="94"/>
  <c r="ET5" i="94"/>
  <c r="FB5" i="94"/>
  <c r="FJ5" i="94"/>
  <c r="FR5" i="94"/>
  <c r="FZ5" i="94"/>
  <c r="GH5" i="94"/>
  <c r="GP5" i="94"/>
  <c r="GX5" i="94"/>
  <c r="HF5" i="94"/>
  <c r="HV5" i="94"/>
  <c r="IL5" i="94"/>
  <c r="I5" i="94"/>
  <c r="AC5" i="94"/>
  <c r="AO5" i="94"/>
  <c r="BI5" i="94"/>
  <c r="BU5" i="94"/>
  <c r="CO5" i="94"/>
  <c r="DA5" i="94"/>
  <c r="DU5" i="94"/>
  <c r="EG5" i="94"/>
  <c r="FA5" i="94"/>
  <c r="FM5" i="94"/>
  <c r="GG5" i="94"/>
  <c r="GS5" i="94"/>
  <c r="C5" i="94"/>
  <c r="C50" i="94" s="1"/>
  <c r="F5" i="94"/>
  <c r="J5" i="94"/>
  <c r="N5" i="94"/>
  <c r="R5" i="94"/>
  <c r="V5" i="94"/>
  <c r="Z5" i="94"/>
  <c r="AD5" i="94"/>
  <c r="AH5" i="94"/>
  <c r="AL5" i="94"/>
  <c r="AP5" i="94"/>
  <c r="AT5" i="94"/>
  <c r="AX5" i="94"/>
  <c r="BB5" i="94"/>
  <c r="BF5" i="94"/>
  <c r="BJ5" i="94"/>
  <c r="BN5" i="94"/>
  <c r="BR5" i="94"/>
  <c r="BV5" i="94"/>
  <c r="BZ5" i="94"/>
  <c r="CD5" i="94"/>
  <c r="CH5" i="94"/>
  <c r="CL5" i="94"/>
  <c r="CP5" i="94"/>
  <c r="CT5" i="94"/>
  <c r="CX5" i="94"/>
  <c r="DF5" i="94"/>
  <c r="DN5" i="94"/>
  <c r="DR5" i="94"/>
  <c r="DZ5" i="94"/>
  <c r="EH5" i="94"/>
  <c r="EP5" i="94"/>
  <c r="EX5" i="94"/>
  <c r="FF5" i="94"/>
  <c r="FN5" i="94"/>
  <c r="FV5" i="94"/>
  <c r="GD5" i="94"/>
  <c r="GL5" i="94"/>
  <c r="GT5" i="94"/>
  <c r="HB5" i="94"/>
  <c r="HJ5" i="94"/>
  <c r="HR5" i="94"/>
  <c r="HZ5" i="94"/>
  <c r="IH5" i="94"/>
  <c r="IP5" i="94"/>
  <c r="HX5" i="94"/>
  <c r="IJ5" i="94"/>
  <c r="IB5" i="94"/>
  <c r="IR5" i="94"/>
  <c r="C33" i="94"/>
  <c r="G5" i="94"/>
  <c r="C51" i="94" s="1"/>
  <c r="K5" i="94"/>
  <c r="O5" i="94"/>
  <c r="S5" i="94"/>
  <c r="W5" i="94"/>
  <c r="AA5" i="94"/>
  <c r="AE5" i="94"/>
  <c r="AI5" i="94"/>
  <c r="AM5" i="94"/>
  <c r="AQ5" i="94"/>
  <c r="AU5" i="94"/>
  <c r="AY5" i="94"/>
  <c r="BC5" i="94"/>
  <c r="BG5" i="94"/>
  <c r="BK5" i="94"/>
  <c r="BO5" i="94"/>
  <c r="BS5" i="94"/>
  <c r="BW5" i="94"/>
  <c r="CA5" i="94"/>
  <c r="CE5" i="94"/>
  <c r="CI5" i="94"/>
  <c r="CM5" i="94"/>
  <c r="CQ5" i="94"/>
  <c r="CU5" i="94"/>
  <c r="CY5" i="94"/>
  <c r="DC5" i="94"/>
  <c r="DG5" i="94"/>
  <c r="DK5" i="94"/>
  <c r="DO5" i="94"/>
  <c r="DS5" i="94"/>
  <c r="DW5" i="94"/>
  <c r="EA5" i="94"/>
  <c r="EE5" i="94"/>
  <c r="EI5" i="94"/>
  <c r="EM5" i="94"/>
  <c r="EQ5" i="94"/>
  <c r="EU5" i="94"/>
  <c r="EY5" i="94"/>
  <c r="FC5" i="94"/>
  <c r="FG5" i="94"/>
  <c r="FK5" i="94"/>
  <c r="FO5" i="94"/>
  <c r="FS5" i="94"/>
  <c r="FW5" i="94"/>
  <c r="GA5" i="94"/>
  <c r="GE5" i="94"/>
  <c r="GI5" i="94"/>
  <c r="GM5" i="94"/>
  <c r="GQ5" i="94"/>
  <c r="GU5" i="94"/>
  <c r="GY5" i="94"/>
  <c r="HC5" i="94"/>
  <c r="HG5" i="94"/>
  <c r="HK5" i="94"/>
  <c r="NV11" i="94"/>
  <c r="NU11" i="94"/>
  <c r="NT11" i="94"/>
  <c r="NS11" i="94"/>
  <c r="NR11" i="94"/>
  <c r="NQ11" i="94"/>
  <c r="NP11" i="94"/>
  <c r="NO11" i="94"/>
  <c r="NN11" i="94"/>
  <c r="NM11" i="94"/>
  <c r="NL11" i="94"/>
  <c r="NK11" i="94"/>
  <c r="NJ11" i="94"/>
  <c r="NI11" i="94"/>
  <c r="NH11" i="94"/>
  <c r="NG11" i="94"/>
  <c r="NF11" i="94"/>
  <c r="NE11" i="94"/>
  <c r="ND11" i="94"/>
  <c r="NC11" i="94"/>
  <c r="NB11" i="94"/>
  <c r="NA11" i="94"/>
  <c r="MZ11" i="94"/>
  <c r="MY11" i="94"/>
  <c r="NV10" i="94"/>
  <c r="NU10" i="94"/>
  <c r="NT10" i="94"/>
  <c r="NS10" i="94"/>
  <c r="NR10" i="94"/>
  <c r="NQ10" i="94"/>
  <c r="NP10" i="94"/>
  <c r="NO10" i="94"/>
  <c r="NN10" i="94"/>
  <c r="NM10" i="94"/>
  <c r="NL10" i="94"/>
  <c r="NK10" i="94"/>
  <c r="NJ10" i="94"/>
  <c r="NI10" i="94"/>
  <c r="NH10" i="94"/>
  <c r="NG10" i="94"/>
  <c r="NF10" i="94"/>
  <c r="NE10" i="94"/>
  <c r="ND10" i="94"/>
  <c r="NC10" i="94"/>
  <c r="NB10" i="94"/>
  <c r="NA10" i="94"/>
  <c r="MZ10" i="94"/>
  <c r="MY10" i="94"/>
  <c r="NV9" i="94"/>
  <c r="NU9" i="94"/>
  <c r="NT9" i="94"/>
  <c r="NS9" i="94"/>
  <c r="NR9" i="94"/>
  <c r="NQ9" i="94"/>
  <c r="NP9" i="94"/>
  <c r="NO9" i="94"/>
  <c r="NN9" i="94"/>
  <c r="NM9" i="94"/>
  <c r="NL9" i="94"/>
  <c r="NK9" i="94"/>
  <c r="NJ9" i="94"/>
  <c r="NI9" i="94"/>
  <c r="NH9" i="94"/>
  <c r="NG9" i="94"/>
  <c r="NF9" i="94"/>
  <c r="NE9" i="94"/>
  <c r="ND9" i="94"/>
  <c r="NC9" i="94"/>
  <c r="NB9" i="94"/>
  <c r="NA9" i="94"/>
  <c r="MZ9" i="94"/>
  <c r="MY9" i="94"/>
  <c r="NJ8" i="94"/>
  <c r="NP8" i="94" s="1"/>
  <c r="NV8" i="94" s="1"/>
  <c r="NI8" i="94"/>
  <c r="NO8" i="94" s="1"/>
  <c r="NU8" i="94" s="1"/>
  <c r="NH8" i="94"/>
  <c r="NN8" i="94" s="1"/>
  <c r="NT8" i="94" s="1"/>
  <c r="NG8" i="94"/>
  <c r="NM8" i="94" s="1"/>
  <c r="NS8" i="94" s="1"/>
  <c r="NF8" i="94"/>
  <c r="NL8" i="94" s="1"/>
  <c r="NR8" i="94" s="1"/>
  <c r="NE8" i="94"/>
  <c r="NK8" i="94" s="1"/>
  <c r="NQ8" i="94" s="1"/>
  <c r="MX11" i="94"/>
  <c r="MW11" i="94"/>
  <c r="MV11" i="94"/>
  <c r="MU11" i="94"/>
  <c r="MT11" i="94"/>
  <c r="MS11" i="94"/>
  <c r="MR11" i="94"/>
  <c r="MQ11" i="94"/>
  <c r="MP11" i="94"/>
  <c r="MO11" i="94"/>
  <c r="MN11" i="94"/>
  <c r="MM11" i="94"/>
  <c r="ML11" i="94"/>
  <c r="MK11" i="94"/>
  <c r="MJ11" i="94"/>
  <c r="MI11" i="94"/>
  <c r="MH11" i="94"/>
  <c r="MG11" i="94"/>
  <c r="MF11" i="94"/>
  <c r="ME11" i="94"/>
  <c r="MD11" i="94"/>
  <c r="MC11" i="94"/>
  <c r="MB11" i="94"/>
  <c r="MA11" i="94"/>
  <c r="LZ11" i="94"/>
  <c r="LY11" i="94"/>
  <c r="LX11" i="94"/>
  <c r="LW11" i="94"/>
  <c r="LV11" i="94"/>
  <c r="LU11" i="94"/>
  <c r="LT11" i="94"/>
  <c r="LS11" i="94"/>
  <c r="LR11" i="94"/>
  <c r="LQ11" i="94"/>
  <c r="LP11" i="94"/>
  <c r="LO11" i="94"/>
  <c r="LN11" i="94"/>
  <c r="LM11" i="94"/>
  <c r="LL11" i="94"/>
  <c r="LK11" i="94"/>
  <c r="LJ11" i="94"/>
  <c r="LI11" i="94"/>
  <c r="LH11" i="94"/>
  <c r="LG11" i="94"/>
  <c r="LF11" i="94"/>
  <c r="LE11" i="94"/>
  <c r="LD11" i="94"/>
  <c r="LC11" i="94"/>
  <c r="LB11" i="94"/>
  <c r="LA11" i="94"/>
  <c r="KZ11" i="94"/>
  <c r="KY11" i="94"/>
  <c r="KX11" i="94"/>
  <c r="KW11" i="94"/>
  <c r="KV11" i="94"/>
  <c r="KU11" i="94"/>
  <c r="KT11" i="94"/>
  <c r="KS11" i="94"/>
  <c r="KR11" i="94"/>
  <c r="KQ11" i="94"/>
  <c r="KP11" i="94"/>
  <c r="KO11" i="94"/>
  <c r="KN11" i="94"/>
  <c r="KM11" i="94"/>
  <c r="KL11" i="94"/>
  <c r="KK11" i="94"/>
  <c r="KJ11" i="94"/>
  <c r="KI11" i="94"/>
  <c r="KH11" i="94"/>
  <c r="KG11" i="94"/>
  <c r="KF11" i="94"/>
  <c r="KE11" i="94"/>
  <c r="KD11" i="94"/>
  <c r="KC11" i="94"/>
  <c r="KB11" i="94"/>
  <c r="KA11" i="94"/>
  <c r="JZ11" i="94"/>
  <c r="JY11" i="94"/>
  <c r="JX11" i="94"/>
  <c r="JW11" i="94"/>
  <c r="JV11" i="94"/>
  <c r="JU11" i="94"/>
  <c r="JT11" i="94"/>
  <c r="JS11" i="94"/>
  <c r="JR11" i="94"/>
  <c r="JQ11" i="94"/>
  <c r="JP11" i="94"/>
  <c r="JO11" i="94"/>
  <c r="JN11" i="94"/>
  <c r="JM11" i="94"/>
  <c r="JL11" i="94"/>
  <c r="JK11" i="94"/>
  <c r="JJ11" i="94"/>
  <c r="JI11" i="94"/>
  <c r="JH11" i="94"/>
  <c r="JG11" i="94"/>
  <c r="JF11" i="94"/>
  <c r="JE11" i="94"/>
  <c r="JD11" i="94"/>
  <c r="JC11" i="94"/>
  <c r="JB11" i="94"/>
  <c r="JA11" i="94"/>
  <c r="IZ11" i="94"/>
  <c r="IY11" i="94"/>
  <c r="IX11" i="94"/>
  <c r="IW11" i="94"/>
  <c r="IV11" i="94"/>
  <c r="IU11" i="94"/>
  <c r="IT11" i="94"/>
  <c r="IS11" i="94"/>
  <c r="IR11" i="94"/>
  <c r="IQ11" i="94"/>
  <c r="IP11" i="94"/>
  <c r="IO11" i="94"/>
  <c r="IN11" i="94"/>
  <c r="IM11" i="94"/>
  <c r="IL11" i="94"/>
  <c r="IK11" i="94"/>
  <c r="IJ11" i="94"/>
  <c r="II11" i="94"/>
  <c r="MX10" i="94"/>
  <c r="MW10" i="94"/>
  <c r="MV10" i="94"/>
  <c r="MU10" i="94"/>
  <c r="MT10" i="94"/>
  <c r="MS10" i="94"/>
  <c r="MR10" i="94"/>
  <c r="MQ10" i="94"/>
  <c r="MP10" i="94"/>
  <c r="MO10" i="94"/>
  <c r="MN10" i="94"/>
  <c r="MM10" i="94"/>
  <c r="ML10" i="94"/>
  <c r="MK10" i="94"/>
  <c r="MJ10" i="94"/>
  <c r="MI10" i="94"/>
  <c r="MH10" i="94"/>
  <c r="MG10" i="94"/>
  <c r="MF10" i="94"/>
  <c r="ME10" i="94"/>
  <c r="MD10" i="94"/>
  <c r="MC10" i="94"/>
  <c r="MB10" i="94"/>
  <c r="MA10" i="94"/>
  <c r="LZ10" i="94"/>
  <c r="LY10" i="94"/>
  <c r="LX10" i="94"/>
  <c r="LW10" i="94"/>
  <c r="LV10" i="94"/>
  <c r="LU10" i="94"/>
  <c r="LT10" i="94"/>
  <c r="LS10" i="94"/>
  <c r="LR10" i="94"/>
  <c r="LQ10" i="94"/>
  <c r="LP10" i="94"/>
  <c r="LO10" i="94"/>
  <c r="LN10" i="94"/>
  <c r="LM10" i="94"/>
  <c r="LL10" i="94"/>
  <c r="LK10" i="94"/>
  <c r="LJ10" i="94"/>
  <c r="LI10" i="94"/>
  <c r="LH10" i="94"/>
  <c r="LG10" i="94"/>
  <c r="LF10" i="94"/>
  <c r="LE10" i="94"/>
  <c r="LD10" i="94"/>
  <c r="LC10" i="94"/>
  <c r="LB10" i="94"/>
  <c r="LA10" i="94"/>
  <c r="KZ10" i="94"/>
  <c r="KY10" i="94"/>
  <c r="KX10" i="94"/>
  <c r="KW10" i="94"/>
  <c r="KV10" i="94"/>
  <c r="KU10" i="94"/>
  <c r="KT10" i="94"/>
  <c r="KS10" i="94"/>
  <c r="KR10" i="94"/>
  <c r="KQ10" i="94"/>
  <c r="KP10" i="94"/>
  <c r="KO10" i="94"/>
  <c r="KN10" i="94"/>
  <c r="KM10" i="94"/>
  <c r="KL10" i="94"/>
  <c r="KK10" i="94"/>
  <c r="KJ10" i="94"/>
  <c r="KI10" i="94"/>
  <c r="KH10" i="94"/>
  <c r="KG10" i="94"/>
  <c r="KF10" i="94"/>
  <c r="KE10" i="94"/>
  <c r="KD10" i="94"/>
  <c r="KC10" i="94"/>
  <c r="KB10" i="94"/>
  <c r="KA10" i="94"/>
  <c r="JZ10" i="94"/>
  <c r="JY10" i="94"/>
  <c r="JX10" i="94"/>
  <c r="JW10" i="94"/>
  <c r="JV10" i="94"/>
  <c r="JU10" i="94"/>
  <c r="JT10" i="94"/>
  <c r="JS10" i="94"/>
  <c r="JR10" i="94"/>
  <c r="JQ10" i="94"/>
  <c r="JP10" i="94"/>
  <c r="JO10" i="94"/>
  <c r="JN10" i="94"/>
  <c r="JM10" i="94"/>
  <c r="JL10" i="94"/>
  <c r="JK10" i="94"/>
  <c r="JJ10" i="94"/>
  <c r="JI10" i="94"/>
  <c r="JH10" i="94"/>
  <c r="JG10" i="94"/>
  <c r="JF10" i="94"/>
  <c r="JE10" i="94"/>
  <c r="JD10" i="94"/>
  <c r="JC10" i="94"/>
  <c r="JB10" i="94"/>
  <c r="JA10" i="94"/>
  <c r="IZ10" i="94"/>
  <c r="IY10" i="94"/>
  <c r="IX10" i="94"/>
  <c r="IW10" i="94"/>
  <c r="IV10" i="94"/>
  <c r="IU10" i="94"/>
  <c r="IT10" i="94"/>
  <c r="IS10" i="94"/>
  <c r="IR10" i="94"/>
  <c r="IQ10" i="94"/>
  <c r="IP10" i="94"/>
  <c r="IO10" i="94"/>
  <c r="IN10" i="94"/>
  <c r="IM10" i="94"/>
  <c r="IL10" i="94"/>
  <c r="IK10" i="94"/>
  <c r="IJ10" i="94"/>
  <c r="II10" i="94"/>
  <c r="MX9" i="94"/>
  <c r="MW9" i="94"/>
  <c r="MV9" i="94"/>
  <c r="MU9" i="94"/>
  <c r="MT9" i="94"/>
  <c r="MS9" i="94"/>
  <c r="MR9" i="94"/>
  <c r="MQ9" i="94"/>
  <c r="MP9" i="94"/>
  <c r="MO9" i="94"/>
  <c r="MN9" i="94"/>
  <c r="MM9" i="94"/>
  <c r="ML9" i="94"/>
  <c r="MK9" i="94"/>
  <c r="MJ9" i="94"/>
  <c r="MI9" i="94"/>
  <c r="MH9" i="94"/>
  <c r="MG9" i="94"/>
  <c r="MF9" i="94"/>
  <c r="ME9" i="94"/>
  <c r="MD9" i="94"/>
  <c r="MC9" i="94"/>
  <c r="MB9" i="94"/>
  <c r="MA9" i="94"/>
  <c r="LZ9" i="94"/>
  <c r="LY9" i="94"/>
  <c r="LX9" i="94"/>
  <c r="LW9" i="94"/>
  <c r="LV9" i="94"/>
  <c r="LU9" i="94"/>
  <c r="LT9" i="94"/>
  <c r="LS9" i="94"/>
  <c r="LR9" i="94"/>
  <c r="LQ9" i="94"/>
  <c r="LP9" i="94"/>
  <c r="LO9" i="94"/>
  <c r="LN9" i="94"/>
  <c r="LM9" i="94"/>
  <c r="LL9" i="94"/>
  <c r="LK9" i="94"/>
  <c r="LJ9" i="94"/>
  <c r="LI9" i="94"/>
  <c r="LH9" i="94"/>
  <c r="LG9" i="94"/>
  <c r="LF9" i="94"/>
  <c r="LE9" i="94"/>
  <c r="LD9" i="94"/>
  <c r="LC9" i="94"/>
  <c r="LB9" i="94"/>
  <c r="LA9" i="94"/>
  <c r="KZ9" i="94"/>
  <c r="KY9" i="94"/>
  <c r="KX9" i="94"/>
  <c r="KW9" i="94"/>
  <c r="KV9" i="94"/>
  <c r="KU9" i="94"/>
  <c r="KT9" i="94"/>
  <c r="KS9" i="94"/>
  <c r="KR9" i="94"/>
  <c r="KQ9" i="94"/>
  <c r="KP9" i="94"/>
  <c r="KO9" i="94"/>
  <c r="KN9" i="94"/>
  <c r="KM9" i="94"/>
  <c r="KL9" i="94"/>
  <c r="KK9" i="94"/>
  <c r="KJ9" i="94"/>
  <c r="KI9" i="94"/>
  <c r="KH9" i="94"/>
  <c r="KG9" i="94"/>
  <c r="KF9" i="94"/>
  <c r="KE9" i="94"/>
  <c r="KD9" i="94"/>
  <c r="KC9" i="94"/>
  <c r="KB9" i="94"/>
  <c r="KA9" i="94"/>
  <c r="JZ9" i="94"/>
  <c r="JY9" i="94"/>
  <c r="JX9" i="94"/>
  <c r="JW9" i="94"/>
  <c r="JV9" i="94"/>
  <c r="JU9" i="94"/>
  <c r="JT9" i="94"/>
  <c r="JS9" i="94"/>
  <c r="JR9" i="94"/>
  <c r="JQ9" i="94"/>
  <c r="JP9" i="94"/>
  <c r="JO9" i="94"/>
  <c r="JN9" i="94"/>
  <c r="JM9" i="94"/>
  <c r="JL9" i="94"/>
  <c r="JK9" i="94"/>
  <c r="JJ9" i="94"/>
  <c r="JI9" i="94"/>
  <c r="JH9" i="94"/>
  <c r="JG9" i="94"/>
  <c r="JF9" i="94"/>
  <c r="JE9" i="94"/>
  <c r="JD9" i="94"/>
  <c r="JC9" i="94"/>
  <c r="JB9" i="94"/>
  <c r="JA9" i="94"/>
  <c r="IZ9" i="94"/>
  <c r="IY9" i="94"/>
  <c r="IX9" i="94"/>
  <c r="IW9" i="94"/>
  <c r="IV9" i="94"/>
  <c r="IU9" i="94"/>
  <c r="IT9" i="94"/>
  <c r="IS9" i="94"/>
  <c r="IR9" i="94"/>
  <c r="IQ9" i="94"/>
  <c r="IP9" i="94"/>
  <c r="IO9" i="94"/>
  <c r="IN9" i="94"/>
  <c r="IM9" i="94"/>
  <c r="IL9" i="94"/>
  <c r="IK9" i="94"/>
  <c r="IJ9" i="94"/>
  <c r="II9" i="94"/>
  <c r="IT8" i="94"/>
  <c r="IZ8" i="94" s="1"/>
  <c r="JF8" i="94" s="1"/>
  <c r="JL8" i="94" s="1"/>
  <c r="JR8" i="94" s="1"/>
  <c r="JX8" i="94" s="1"/>
  <c r="KD8" i="94" s="1"/>
  <c r="KJ8" i="94" s="1"/>
  <c r="KP8" i="94" s="1"/>
  <c r="KV8" i="94" s="1"/>
  <c r="LB8" i="94" s="1"/>
  <c r="LH8" i="94" s="1"/>
  <c r="LN8" i="94" s="1"/>
  <c r="LT8" i="94" s="1"/>
  <c r="LZ8" i="94" s="1"/>
  <c r="MF8" i="94" s="1"/>
  <c r="ML8" i="94" s="1"/>
  <c r="MR8" i="94" s="1"/>
  <c r="MX8" i="94" s="1"/>
  <c r="IS8" i="94"/>
  <c r="IY8" i="94" s="1"/>
  <c r="JE8" i="94" s="1"/>
  <c r="JK8" i="94" s="1"/>
  <c r="JQ8" i="94" s="1"/>
  <c r="JW8" i="94" s="1"/>
  <c r="KC8" i="94" s="1"/>
  <c r="KI8" i="94" s="1"/>
  <c r="KO8" i="94" s="1"/>
  <c r="KU8" i="94" s="1"/>
  <c r="LA8" i="94" s="1"/>
  <c r="LG8" i="94" s="1"/>
  <c r="LM8" i="94" s="1"/>
  <c r="LS8" i="94" s="1"/>
  <c r="LY8" i="94" s="1"/>
  <c r="ME8" i="94" s="1"/>
  <c r="MK8" i="94" s="1"/>
  <c r="MQ8" i="94" s="1"/>
  <c r="MW8" i="94" s="1"/>
  <c r="IR8" i="94"/>
  <c r="IX8" i="94" s="1"/>
  <c r="JD8" i="94" s="1"/>
  <c r="JJ8" i="94" s="1"/>
  <c r="JP8" i="94" s="1"/>
  <c r="JV8" i="94" s="1"/>
  <c r="KB8" i="94" s="1"/>
  <c r="KH8" i="94" s="1"/>
  <c r="KN8" i="94" s="1"/>
  <c r="KT8" i="94" s="1"/>
  <c r="KZ8" i="94" s="1"/>
  <c r="LF8" i="94" s="1"/>
  <c r="LL8" i="94" s="1"/>
  <c r="LR8" i="94" s="1"/>
  <c r="LX8" i="94" s="1"/>
  <c r="MD8" i="94" s="1"/>
  <c r="MJ8" i="94" s="1"/>
  <c r="MP8" i="94" s="1"/>
  <c r="MV8" i="94" s="1"/>
  <c r="IQ8" i="94"/>
  <c r="IW8" i="94" s="1"/>
  <c r="JC8" i="94" s="1"/>
  <c r="JI8" i="94" s="1"/>
  <c r="JO8" i="94" s="1"/>
  <c r="JU8" i="94" s="1"/>
  <c r="KA8" i="94" s="1"/>
  <c r="KG8" i="94" s="1"/>
  <c r="KM8" i="94" s="1"/>
  <c r="KS8" i="94" s="1"/>
  <c r="KY8" i="94" s="1"/>
  <c r="LE8" i="94" s="1"/>
  <c r="LK8" i="94" s="1"/>
  <c r="LQ8" i="94" s="1"/>
  <c r="LW8" i="94" s="1"/>
  <c r="MC8" i="94" s="1"/>
  <c r="MI8" i="94" s="1"/>
  <c r="MO8" i="94" s="1"/>
  <c r="MU8" i="94" s="1"/>
  <c r="IP8" i="94"/>
  <c r="IV8" i="94" s="1"/>
  <c r="JB8" i="94" s="1"/>
  <c r="JH8" i="94" s="1"/>
  <c r="JN8" i="94" s="1"/>
  <c r="JT8" i="94" s="1"/>
  <c r="JZ8" i="94" s="1"/>
  <c r="KF8" i="94" s="1"/>
  <c r="KL8" i="94" s="1"/>
  <c r="KR8" i="94" s="1"/>
  <c r="KX8" i="94" s="1"/>
  <c r="LD8" i="94" s="1"/>
  <c r="LJ8" i="94" s="1"/>
  <c r="LP8" i="94" s="1"/>
  <c r="LV8" i="94" s="1"/>
  <c r="MB8" i="94" s="1"/>
  <c r="MH8" i="94" s="1"/>
  <c r="MN8" i="94" s="1"/>
  <c r="MT8" i="94" s="1"/>
  <c r="IO8" i="94"/>
  <c r="IU8" i="94" s="1"/>
  <c r="JA8" i="94" s="1"/>
  <c r="JG8" i="94" s="1"/>
  <c r="JM8" i="94" s="1"/>
  <c r="JS8" i="94" s="1"/>
  <c r="JY8" i="94" s="1"/>
  <c r="KE8" i="94" s="1"/>
  <c r="KK8" i="94" s="1"/>
  <c r="KQ8" i="94" s="1"/>
  <c r="KW8" i="94" s="1"/>
  <c r="LC8" i="94" s="1"/>
  <c r="LI8" i="94" s="1"/>
  <c r="LO8" i="94" s="1"/>
  <c r="LU8" i="94" s="1"/>
  <c r="MA8" i="94" s="1"/>
  <c r="MG8" i="94" s="1"/>
  <c r="MM8" i="94" s="1"/>
  <c r="MS8" i="94" s="1"/>
  <c r="IH11" i="94"/>
  <c r="IG11" i="94"/>
  <c r="IF11" i="94"/>
  <c r="IE11" i="94"/>
  <c r="ID11" i="94"/>
  <c r="IC11" i="94"/>
  <c r="IB11" i="94"/>
  <c r="IA11" i="94"/>
  <c r="HZ11" i="94"/>
  <c r="HY11" i="94"/>
  <c r="HX11" i="94"/>
  <c r="HW11" i="94"/>
  <c r="HV11" i="94"/>
  <c r="HU11" i="94"/>
  <c r="HT11" i="94"/>
  <c r="HS11" i="94"/>
  <c r="HR11" i="94"/>
  <c r="HQ11" i="94"/>
  <c r="HP11" i="94"/>
  <c r="HO11" i="94"/>
  <c r="HN11" i="94"/>
  <c r="HM11" i="94"/>
  <c r="HL11" i="94"/>
  <c r="HK11" i="94"/>
  <c r="HJ11" i="94"/>
  <c r="HI11" i="94"/>
  <c r="HH11" i="94"/>
  <c r="HG11" i="94"/>
  <c r="HF11" i="94"/>
  <c r="HE11" i="94"/>
  <c r="HD11" i="94"/>
  <c r="HC11" i="94"/>
  <c r="HB11" i="94"/>
  <c r="HA11" i="94"/>
  <c r="GZ11" i="94"/>
  <c r="GY11" i="94"/>
  <c r="GX11" i="94"/>
  <c r="GW11" i="94"/>
  <c r="GV11" i="94"/>
  <c r="GU11" i="94"/>
  <c r="GT11" i="94"/>
  <c r="GS11" i="94"/>
  <c r="GR11" i="94"/>
  <c r="GQ11" i="94"/>
  <c r="GP11" i="94"/>
  <c r="GO11" i="94"/>
  <c r="GN11" i="94"/>
  <c r="GM11" i="94"/>
  <c r="GL11" i="94"/>
  <c r="GK11" i="94"/>
  <c r="GJ11" i="94"/>
  <c r="GI11" i="94"/>
  <c r="GH11" i="94"/>
  <c r="GG11" i="94"/>
  <c r="GF11" i="94"/>
  <c r="GE11" i="94"/>
  <c r="GD11" i="94"/>
  <c r="GC11" i="94"/>
  <c r="GB11" i="94"/>
  <c r="GA11" i="94"/>
  <c r="FZ11" i="94"/>
  <c r="FY11" i="94"/>
  <c r="FX11" i="94"/>
  <c r="FW11" i="94"/>
  <c r="FV11" i="94"/>
  <c r="FU11" i="94"/>
  <c r="FT11" i="94"/>
  <c r="FS11" i="94"/>
  <c r="FR11" i="94"/>
  <c r="FQ11" i="94"/>
  <c r="FP11" i="94"/>
  <c r="FO11" i="94"/>
  <c r="FN11" i="94"/>
  <c r="FM11" i="94"/>
  <c r="FL11" i="94"/>
  <c r="FK11" i="94"/>
  <c r="FJ11" i="94"/>
  <c r="FI11" i="94"/>
  <c r="FH11" i="94"/>
  <c r="FG11" i="94"/>
  <c r="FF11" i="94"/>
  <c r="FE11" i="94"/>
  <c r="FD11" i="94"/>
  <c r="FC11" i="94"/>
  <c r="FB11" i="94"/>
  <c r="FA11" i="94"/>
  <c r="EZ11" i="94"/>
  <c r="EY11" i="94"/>
  <c r="EX11" i="94"/>
  <c r="EW11" i="94"/>
  <c r="EV11" i="94"/>
  <c r="EU11" i="94"/>
  <c r="ET11" i="94"/>
  <c r="ES11" i="94"/>
  <c r="ER11" i="94"/>
  <c r="EQ11" i="94"/>
  <c r="EP11" i="94"/>
  <c r="EO11" i="94"/>
  <c r="EN11" i="94"/>
  <c r="EM11" i="94"/>
  <c r="EL11" i="94"/>
  <c r="EK11" i="94"/>
  <c r="EJ11" i="94"/>
  <c r="EI11" i="94"/>
  <c r="EH11" i="94"/>
  <c r="EG11" i="94"/>
  <c r="EF11" i="94"/>
  <c r="EE11" i="94"/>
  <c r="ED11" i="94"/>
  <c r="EC11" i="94"/>
  <c r="EB11" i="94"/>
  <c r="EA11" i="94"/>
  <c r="DZ11" i="94"/>
  <c r="DY11" i="94"/>
  <c r="DX11" i="94"/>
  <c r="DW11" i="94"/>
  <c r="DV11" i="94"/>
  <c r="DU11" i="94"/>
  <c r="DT11" i="94"/>
  <c r="DS11" i="94"/>
  <c r="IH10" i="94"/>
  <c r="IG10" i="94"/>
  <c r="IF10" i="94"/>
  <c r="IE10" i="94"/>
  <c r="ID10" i="94"/>
  <c r="IC10" i="94"/>
  <c r="IB10" i="94"/>
  <c r="IA10" i="94"/>
  <c r="HZ10" i="94"/>
  <c r="HY10" i="94"/>
  <c r="HX10" i="94"/>
  <c r="HW10" i="94"/>
  <c r="HV10" i="94"/>
  <c r="HU10" i="94"/>
  <c r="HT10" i="94"/>
  <c r="HS10" i="94"/>
  <c r="HR10" i="94"/>
  <c r="HQ10" i="94"/>
  <c r="HP10" i="94"/>
  <c r="HO10" i="94"/>
  <c r="HN10" i="94"/>
  <c r="HM10" i="94"/>
  <c r="HL10" i="94"/>
  <c r="HK10" i="94"/>
  <c r="HJ10" i="94"/>
  <c r="HI10" i="94"/>
  <c r="HH10" i="94"/>
  <c r="HG10" i="94"/>
  <c r="HF10" i="94"/>
  <c r="HE10" i="94"/>
  <c r="HD10" i="94"/>
  <c r="HC10" i="94"/>
  <c r="HB10" i="94"/>
  <c r="HA10" i="94"/>
  <c r="GZ10" i="94"/>
  <c r="GY10" i="94"/>
  <c r="GX10" i="94"/>
  <c r="GW10" i="94"/>
  <c r="GV10" i="94"/>
  <c r="GU10" i="94"/>
  <c r="GT10" i="94"/>
  <c r="GS10" i="94"/>
  <c r="GR10" i="94"/>
  <c r="GQ10" i="94"/>
  <c r="GP10" i="94"/>
  <c r="GO10" i="94"/>
  <c r="GN10" i="94"/>
  <c r="GM10" i="94"/>
  <c r="GL10" i="94"/>
  <c r="GK10" i="94"/>
  <c r="GJ10" i="94"/>
  <c r="GI10" i="94"/>
  <c r="GH10" i="94"/>
  <c r="GG10" i="94"/>
  <c r="GF10" i="94"/>
  <c r="GE10" i="94"/>
  <c r="GD10" i="94"/>
  <c r="GC10" i="94"/>
  <c r="GB10" i="94"/>
  <c r="GA10" i="94"/>
  <c r="FZ10" i="94"/>
  <c r="FY10" i="94"/>
  <c r="FX10" i="94"/>
  <c r="FW10" i="94"/>
  <c r="FV10" i="94"/>
  <c r="FU10" i="94"/>
  <c r="FT10" i="94"/>
  <c r="FS10" i="94"/>
  <c r="FR10" i="94"/>
  <c r="FQ10" i="94"/>
  <c r="FP10" i="94"/>
  <c r="FO10" i="94"/>
  <c r="FN10" i="94"/>
  <c r="FM10" i="94"/>
  <c r="FL10" i="94"/>
  <c r="FK10" i="94"/>
  <c r="FJ10" i="94"/>
  <c r="FI10" i="94"/>
  <c r="FH10" i="94"/>
  <c r="FG10" i="94"/>
  <c r="FF10" i="94"/>
  <c r="FE10" i="94"/>
  <c r="FD10" i="94"/>
  <c r="FC10" i="94"/>
  <c r="FB10" i="94"/>
  <c r="FA10" i="94"/>
  <c r="EZ10" i="94"/>
  <c r="EY10" i="94"/>
  <c r="EX10" i="94"/>
  <c r="EW10" i="94"/>
  <c r="EV10" i="94"/>
  <c r="EU10" i="94"/>
  <c r="ET10" i="94"/>
  <c r="ES10" i="94"/>
  <c r="ER10" i="94"/>
  <c r="EQ10" i="94"/>
  <c r="EP10" i="94"/>
  <c r="EO10" i="94"/>
  <c r="EN10" i="94"/>
  <c r="EM10" i="94"/>
  <c r="EL10" i="94"/>
  <c r="EK10" i="94"/>
  <c r="EJ10" i="94"/>
  <c r="EI10" i="94"/>
  <c r="EH10" i="94"/>
  <c r="EG10" i="94"/>
  <c r="EF10" i="94"/>
  <c r="EE10" i="94"/>
  <c r="ED10" i="94"/>
  <c r="EC10" i="94"/>
  <c r="EB10" i="94"/>
  <c r="EA10" i="94"/>
  <c r="DZ10" i="94"/>
  <c r="DY10" i="94"/>
  <c r="DX10" i="94"/>
  <c r="DW10" i="94"/>
  <c r="DV10" i="94"/>
  <c r="DU10" i="94"/>
  <c r="DT10" i="94"/>
  <c r="DS10" i="94"/>
  <c r="IH9" i="94"/>
  <c r="IG9" i="94"/>
  <c r="IF9" i="94"/>
  <c r="IE9" i="94"/>
  <c r="ID9" i="94"/>
  <c r="IC9" i="94"/>
  <c r="IB9" i="94"/>
  <c r="IA9" i="94"/>
  <c r="HZ9" i="94"/>
  <c r="HY9" i="94"/>
  <c r="HX9" i="94"/>
  <c r="HW9" i="94"/>
  <c r="HV9" i="94"/>
  <c r="HU9" i="94"/>
  <c r="HT9" i="94"/>
  <c r="HS9" i="94"/>
  <c r="HR9" i="94"/>
  <c r="HQ9" i="94"/>
  <c r="HP9" i="94"/>
  <c r="HO9" i="94"/>
  <c r="HN9" i="94"/>
  <c r="HM9" i="94"/>
  <c r="HL9" i="94"/>
  <c r="HK9" i="94"/>
  <c r="HJ9" i="94"/>
  <c r="HI9" i="94"/>
  <c r="HH9" i="94"/>
  <c r="HG9" i="94"/>
  <c r="HF9" i="94"/>
  <c r="HE9" i="94"/>
  <c r="HD9" i="94"/>
  <c r="HC9" i="94"/>
  <c r="HB9" i="94"/>
  <c r="HA9" i="94"/>
  <c r="GZ9" i="94"/>
  <c r="GY9" i="94"/>
  <c r="GX9" i="94"/>
  <c r="GW9" i="94"/>
  <c r="GV9" i="94"/>
  <c r="GU9" i="94"/>
  <c r="GT9" i="94"/>
  <c r="GS9" i="94"/>
  <c r="GR9" i="94"/>
  <c r="GQ9" i="94"/>
  <c r="GP9" i="94"/>
  <c r="GO9" i="94"/>
  <c r="GN9" i="94"/>
  <c r="GM9" i="94"/>
  <c r="GL9" i="94"/>
  <c r="GK9" i="94"/>
  <c r="GJ9" i="94"/>
  <c r="GI9" i="94"/>
  <c r="GH9" i="94"/>
  <c r="GG9" i="94"/>
  <c r="GF9" i="94"/>
  <c r="GE9" i="94"/>
  <c r="GD9" i="94"/>
  <c r="GC9" i="94"/>
  <c r="GB9" i="94"/>
  <c r="GA9" i="94"/>
  <c r="FZ9" i="94"/>
  <c r="FY9" i="94"/>
  <c r="FX9" i="94"/>
  <c r="FW9" i="94"/>
  <c r="FV9" i="94"/>
  <c r="FU9" i="94"/>
  <c r="FT9" i="94"/>
  <c r="FS9" i="94"/>
  <c r="FR9" i="94"/>
  <c r="FQ9" i="94"/>
  <c r="FP9" i="94"/>
  <c r="FO9" i="94"/>
  <c r="FN9" i="94"/>
  <c r="FM9" i="94"/>
  <c r="FL9" i="94"/>
  <c r="FK9" i="94"/>
  <c r="FJ9" i="94"/>
  <c r="FI9" i="94"/>
  <c r="FH9" i="94"/>
  <c r="FG9" i="94"/>
  <c r="FF9" i="94"/>
  <c r="FE9" i="94"/>
  <c r="FD9" i="94"/>
  <c r="FC9" i="94"/>
  <c r="FB9" i="94"/>
  <c r="FA9" i="94"/>
  <c r="EZ9" i="94"/>
  <c r="EY9" i="94"/>
  <c r="EX9" i="94"/>
  <c r="EW9" i="94"/>
  <c r="EV9" i="94"/>
  <c r="EU9" i="94"/>
  <c r="ET9" i="94"/>
  <c r="ES9" i="94"/>
  <c r="ER9" i="94"/>
  <c r="EQ9" i="94"/>
  <c r="EP9" i="94"/>
  <c r="EO9" i="94"/>
  <c r="EN9" i="94"/>
  <c r="EM9" i="94"/>
  <c r="EL9" i="94"/>
  <c r="EK9" i="94"/>
  <c r="EJ9" i="94"/>
  <c r="EI9" i="94"/>
  <c r="EH9" i="94"/>
  <c r="EG9" i="94"/>
  <c r="EF9" i="94"/>
  <c r="EE9" i="94"/>
  <c r="ED9" i="94"/>
  <c r="EC9" i="94"/>
  <c r="EB9" i="94"/>
  <c r="EA9" i="94"/>
  <c r="DZ9" i="94"/>
  <c r="DY9" i="94"/>
  <c r="DX9" i="94"/>
  <c r="DW9" i="94"/>
  <c r="DV9" i="94"/>
  <c r="DU9" i="94"/>
  <c r="DT9" i="94"/>
  <c r="DS9" i="94"/>
  <c r="ED8" i="94"/>
  <c r="EJ8" i="94" s="1"/>
  <c r="EP8" i="94" s="1"/>
  <c r="EV8" i="94" s="1"/>
  <c r="FB8" i="94" s="1"/>
  <c r="FH8" i="94" s="1"/>
  <c r="FN8" i="94" s="1"/>
  <c r="FT8" i="94" s="1"/>
  <c r="FZ8" i="94" s="1"/>
  <c r="GF8" i="94" s="1"/>
  <c r="GL8" i="94" s="1"/>
  <c r="GR8" i="94" s="1"/>
  <c r="GX8" i="94" s="1"/>
  <c r="HD8" i="94" s="1"/>
  <c r="HJ8" i="94" s="1"/>
  <c r="HP8" i="94" s="1"/>
  <c r="HV8" i="94" s="1"/>
  <c r="IB8" i="94" s="1"/>
  <c r="IH8" i="94" s="1"/>
  <c r="EC8" i="94"/>
  <c r="EI8" i="94" s="1"/>
  <c r="EO8" i="94" s="1"/>
  <c r="EU8" i="94" s="1"/>
  <c r="FA8" i="94" s="1"/>
  <c r="FG8" i="94" s="1"/>
  <c r="FM8" i="94" s="1"/>
  <c r="FS8" i="94" s="1"/>
  <c r="FY8" i="94" s="1"/>
  <c r="GE8" i="94" s="1"/>
  <c r="GK8" i="94" s="1"/>
  <c r="GQ8" i="94" s="1"/>
  <c r="GW8" i="94" s="1"/>
  <c r="HC8" i="94" s="1"/>
  <c r="HI8" i="94" s="1"/>
  <c r="HO8" i="94" s="1"/>
  <c r="HU8" i="94" s="1"/>
  <c r="IA8" i="94" s="1"/>
  <c r="IG8" i="94" s="1"/>
  <c r="EB8" i="94"/>
  <c r="EH8" i="94" s="1"/>
  <c r="EN8" i="94" s="1"/>
  <c r="ET8" i="94" s="1"/>
  <c r="EZ8" i="94" s="1"/>
  <c r="FF8" i="94" s="1"/>
  <c r="FL8" i="94" s="1"/>
  <c r="FR8" i="94" s="1"/>
  <c r="FX8" i="94" s="1"/>
  <c r="GD8" i="94" s="1"/>
  <c r="GJ8" i="94" s="1"/>
  <c r="GP8" i="94" s="1"/>
  <c r="GV8" i="94" s="1"/>
  <c r="HB8" i="94" s="1"/>
  <c r="HH8" i="94" s="1"/>
  <c r="HN8" i="94" s="1"/>
  <c r="HT8" i="94" s="1"/>
  <c r="HZ8" i="94" s="1"/>
  <c r="IF8" i="94" s="1"/>
  <c r="EA8" i="94"/>
  <c r="EG8" i="94" s="1"/>
  <c r="EM8" i="94" s="1"/>
  <c r="ES8" i="94" s="1"/>
  <c r="EY8" i="94" s="1"/>
  <c r="FE8" i="94" s="1"/>
  <c r="FK8" i="94" s="1"/>
  <c r="FQ8" i="94" s="1"/>
  <c r="FW8" i="94" s="1"/>
  <c r="GC8" i="94" s="1"/>
  <c r="GI8" i="94" s="1"/>
  <c r="GO8" i="94" s="1"/>
  <c r="GU8" i="94" s="1"/>
  <c r="HA8" i="94" s="1"/>
  <c r="HG8" i="94" s="1"/>
  <c r="HM8" i="94" s="1"/>
  <c r="HS8" i="94" s="1"/>
  <c r="HY8" i="94" s="1"/>
  <c r="IE8" i="94" s="1"/>
  <c r="DZ8" i="94"/>
  <c r="EF8" i="94" s="1"/>
  <c r="EL8" i="94" s="1"/>
  <c r="ER8" i="94" s="1"/>
  <c r="EX8" i="94" s="1"/>
  <c r="FD8" i="94" s="1"/>
  <c r="FJ8" i="94" s="1"/>
  <c r="FP8" i="94" s="1"/>
  <c r="FV8" i="94" s="1"/>
  <c r="GB8" i="94" s="1"/>
  <c r="GH8" i="94" s="1"/>
  <c r="GN8" i="94" s="1"/>
  <c r="GT8" i="94" s="1"/>
  <c r="GZ8" i="94" s="1"/>
  <c r="HF8" i="94" s="1"/>
  <c r="HL8" i="94" s="1"/>
  <c r="HR8" i="94" s="1"/>
  <c r="HX8" i="94" s="1"/>
  <c r="ID8" i="94" s="1"/>
  <c r="DY8" i="94"/>
  <c r="EE8" i="94" s="1"/>
  <c r="EK8" i="94" s="1"/>
  <c r="EQ8" i="94" s="1"/>
  <c r="EW8" i="94" s="1"/>
  <c r="FC8" i="94" s="1"/>
  <c r="FI8" i="94" s="1"/>
  <c r="FO8" i="94" s="1"/>
  <c r="FU8" i="94" s="1"/>
  <c r="GA8" i="94" s="1"/>
  <c r="GG8" i="94" s="1"/>
  <c r="GM8" i="94" s="1"/>
  <c r="GS8" i="94" s="1"/>
  <c r="GY8" i="94" s="1"/>
  <c r="HE8" i="94" s="1"/>
  <c r="HK8" i="94" s="1"/>
  <c r="HQ8" i="94" s="1"/>
  <c r="HW8" i="94" s="1"/>
  <c r="IC8" i="94" s="1"/>
  <c r="P6" i="93" l="1"/>
  <c r="I8" i="93"/>
  <c r="P8" i="93" l="1"/>
  <c r="W6" i="93"/>
  <c r="C9" i="94"/>
  <c r="C10" i="94"/>
  <c r="C11" i="94"/>
  <c r="D9" i="94"/>
  <c r="E9" i="94"/>
  <c r="F9" i="94"/>
  <c r="G9" i="94"/>
  <c r="H9" i="94"/>
  <c r="D10" i="94"/>
  <c r="E10" i="94"/>
  <c r="F10" i="94"/>
  <c r="G10" i="94"/>
  <c r="H10" i="94"/>
  <c r="D11" i="94"/>
  <c r="E11" i="94"/>
  <c r="F11" i="94"/>
  <c r="G11" i="94"/>
  <c r="H11" i="94"/>
  <c r="W8" i="93" l="1"/>
  <c r="C56" i="90"/>
  <c r="C57" i="90" l="1"/>
  <c r="C58" i="90" l="1"/>
  <c r="C59" i="90" l="1"/>
  <c r="C60" i="90" l="1"/>
  <c r="C61" i="90" l="1"/>
  <c r="C62" i="90" l="1"/>
  <c r="C63" i="90" l="1"/>
  <c r="C64" i="90" l="1"/>
  <c r="C65" i="90" l="1"/>
  <c r="A79" i="94" l="1"/>
  <c r="A78" i="94"/>
  <c r="A77" i="94"/>
  <c r="A76" i="94"/>
  <c r="A75" i="94"/>
  <c r="A74" i="94"/>
  <c r="A73" i="94"/>
  <c r="A72" i="94"/>
  <c r="A71" i="94"/>
  <c r="A70" i="94"/>
  <c r="A69" i="94"/>
  <c r="A68" i="94"/>
  <c r="A67" i="94"/>
  <c r="A66" i="94"/>
  <c r="A65" i="94"/>
  <c r="A84" i="94" s="1"/>
  <c r="A63" i="94"/>
  <c r="A62" i="94"/>
  <c r="A61" i="94"/>
  <c r="A60" i="94"/>
  <c r="A59" i="94"/>
  <c r="A58" i="94"/>
  <c r="A57" i="94"/>
  <c r="A56" i="94"/>
  <c r="A55" i="94"/>
  <c r="A54" i="94"/>
  <c r="A53" i="94"/>
  <c r="A52" i="94"/>
  <c r="A51" i="94"/>
  <c r="A50" i="94"/>
  <c r="A49" i="94"/>
  <c r="A82" i="94" s="1"/>
  <c r="D14" i="94"/>
  <c r="B36" i="94"/>
  <c r="B35" i="94"/>
  <c r="B34" i="94"/>
  <c r="B33" i="94"/>
  <c r="B32" i="94"/>
  <c r="C37" i="94"/>
  <c r="C38" i="94" s="1"/>
  <c r="C34" i="94"/>
  <c r="C35" i="94" s="1"/>
  <c r="C21" i="94"/>
  <c r="B23" i="94"/>
  <c r="B26" i="94" s="1"/>
  <c r="B29" i="94" s="1"/>
  <c r="B45" i="94" s="1"/>
  <c r="B22" i="94"/>
  <c r="B25" i="94" s="1"/>
  <c r="B21" i="94"/>
  <c r="B24" i="94" s="1"/>
  <c r="B27" i="94" s="1"/>
  <c r="B43" i="94" s="1"/>
  <c r="C18" i="94"/>
  <c r="C19" i="94" s="1"/>
  <c r="DR11" i="94"/>
  <c r="DQ11" i="94"/>
  <c r="DP11" i="94"/>
  <c r="DO11" i="94"/>
  <c r="DN11" i="94"/>
  <c r="DM11" i="94"/>
  <c r="DL11" i="94"/>
  <c r="DK11" i="94"/>
  <c r="DJ11" i="94"/>
  <c r="DI11" i="94"/>
  <c r="DH11" i="94"/>
  <c r="DG11" i="94"/>
  <c r="DF11" i="94"/>
  <c r="DE11" i="94"/>
  <c r="DD11" i="94"/>
  <c r="DC11" i="94"/>
  <c r="DB11" i="94"/>
  <c r="DA11" i="94"/>
  <c r="CZ11" i="94"/>
  <c r="CY11" i="94"/>
  <c r="CX11" i="94"/>
  <c r="CW11" i="94"/>
  <c r="CV11" i="94"/>
  <c r="CU11" i="94"/>
  <c r="CT11" i="94"/>
  <c r="CS11" i="94"/>
  <c r="CR11" i="94"/>
  <c r="CQ11" i="94"/>
  <c r="CP11" i="94"/>
  <c r="CO11" i="94"/>
  <c r="CN11" i="94"/>
  <c r="CM11" i="94"/>
  <c r="CL11" i="94"/>
  <c r="CK11" i="94"/>
  <c r="CJ11" i="94"/>
  <c r="CI11" i="94"/>
  <c r="CH11" i="94"/>
  <c r="CG11" i="94"/>
  <c r="CF11" i="94"/>
  <c r="CE11" i="94"/>
  <c r="CD11" i="94"/>
  <c r="CC11" i="94"/>
  <c r="CB11" i="94"/>
  <c r="CA11" i="94"/>
  <c r="BZ11" i="94"/>
  <c r="BY11" i="94"/>
  <c r="BX11" i="94"/>
  <c r="BW11" i="94"/>
  <c r="BV11" i="94"/>
  <c r="BU11" i="94"/>
  <c r="BT11" i="94"/>
  <c r="BS11" i="94"/>
  <c r="BR11" i="94"/>
  <c r="BQ11" i="94"/>
  <c r="BP11" i="94"/>
  <c r="BO11" i="94"/>
  <c r="BN11" i="94"/>
  <c r="BM11" i="94"/>
  <c r="BL11" i="94"/>
  <c r="BK11" i="94"/>
  <c r="BJ11" i="94"/>
  <c r="BI11" i="94"/>
  <c r="BH11" i="94"/>
  <c r="BG11" i="94"/>
  <c r="BF11" i="94"/>
  <c r="BE11" i="94"/>
  <c r="DR10" i="94"/>
  <c r="DQ10" i="94"/>
  <c r="DP10" i="94"/>
  <c r="DO10" i="94"/>
  <c r="DN10" i="94"/>
  <c r="DM10" i="94"/>
  <c r="DL10" i="94"/>
  <c r="DK10" i="94"/>
  <c r="DJ10" i="94"/>
  <c r="DI10" i="94"/>
  <c r="DH10" i="94"/>
  <c r="DG10" i="94"/>
  <c r="DF10" i="94"/>
  <c r="DE10" i="94"/>
  <c r="DD10" i="94"/>
  <c r="DC10" i="94"/>
  <c r="DB10" i="94"/>
  <c r="DA10" i="94"/>
  <c r="CZ10" i="94"/>
  <c r="CY10" i="94"/>
  <c r="CX10" i="94"/>
  <c r="CW10" i="94"/>
  <c r="CV10" i="94"/>
  <c r="CU10" i="94"/>
  <c r="CT10" i="94"/>
  <c r="CS10" i="94"/>
  <c r="CR10" i="94"/>
  <c r="CQ10" i="94"/>
  <c r="CP10" i="94"/>
  <c r="CO10" i="94"/>
  <c r="CN10" i="94"/>
  <c r="CM10" i="94"/>
  <c r="CL10" i="94"/>
  <c r="CK10" i="94"/>
  <c r="CJ10" i="94"/>
  <c r="CI10" i="94"/>
  <c r="CH10" i="94"/>
  <c r="CG10" i="94"/>
  <c r="CF10" i="94"/>
  <c r="CE10" i="94"/>
  <c r="CD10" i="94"/>
  <c r="CC10" i="94"/>
  <c r="CB10" i="94"/>
  <c r="CA10" i="94"/>
  <c r="BZ10" i="94"/>
  <c r="BY10" i="94"/>
  <c r="BX10" i="94"/>
  <c r="BW10" i="94"/>
  <c r="BV10" i="94"/>
  <c r="BU10" i="94"/>
  <c r="BT10" i="94"/>
  <c r="BS10" i="94"/>
  <c r="BR10" i="94"/>
  <c r="BQ10" i="94"/>
  <c r="BP10" i="94"/>
  <c r="BO10" i="94"/>
  <c r="BN10" i="94"/>
  <c r="BM10" i="94"/>
  <c r="BL10" i="94"/>
  <c r="BK10" i="94"/>
  <c r="BJ10" i="94"/>
  <c r="BI10" i="94"/>
  <c r="BH10" i="94"/>
  <c r="BG10" i="94"/>
  <c r="BF10" i="94"/>
  <c r="BE10" i="94"/>
  <c r="DR9" i="94"/>
  <c r="DQ9" i="94"/>
  <c r="DP9" i="94"/>
  <c r="DO9" i="94"/>
  <c r="DN9" i="94"/>
  <c r="DM9" i="94"/>
  <c r="DL9" i="94"/>
  <c r="DK9" i="94"/>
  <c r="DJ9" i="94"/>
  <c r="DI9" i="94"/>
  <c r="DH9" i="94"/>
  <c r="DG9" i="94"/>
  <c r="DF9" i="94"/>
  <c r="DE9" i="94"/>
  <c r="DD9" i="94"/>
  <c r="DC9" i="94"/>
  <c r="DB9" i="94"/>
  <c r="DA9" i="94"/>
  <c r="CZ9" i="94"/>
  <c r="CY9" i="94"/>
  <c r="CX9" i="94"/>
  <c r="CW9" i="94"/>
  <c r="CV9" i="94"/>
  <c r="CU9" i="94"/>
  <c r="CT9" i="94"/>
  <c r="CS9" i="94"/>
  <c r="CR9" i="94"/>
  <c r="CQ9" i="94"/>
  <c r="CP9" i="94"/>
  <c r="CO9" i="94"/>
  <c r="CN9" i="94"/>
  <c r="CM9" i="94"/>
  <c r="CL9" i="94"/>
  <c r="CK9" i="94"/>
  <c r="CJ9" i="94"/>
  <c r="CI9" i="94"/>
  <c r="CH9" i="94"/>
  <c r="CG9" i="94"/>
  <c r="CF9" i="94"/>
  <c r="CE9" i="94"/>
  <c r="CD9" i="94"/>
  <c r="CC9" i="94"/>
  <c r="CB9" i="94"/>
  <c r="CA9" i="94"/>
  <c r="BZ9" i="94"/>
  <c r="BY9" i="94"/>
  <c r="BX9" i="94"/>
  <c r="BW9" i="94"/>
  <c r="BV9" i="94"/>
  <c r="BU9" i="94"/>
  <c r="BT9" i="94"/>
  <c r="BS9" i="94"/>
  <c r="BR9" i="94"/>
  <c r="BQ9" i="94"/>
  <c r="BP9" i="94"/>
  <c r="BO9" i="94"/>
  <c r="BN9" i="94"/>
  <c r="BM9" i="94"/>
  <c r="BL9" i="94"/>
  <c r="BK9" i="94"/>
  <c r="BJ9" i="94"/>
  <c r="BI9" i="94"/>
  <c r="BH9" i="94"/>
  <c r="BG9" i="94"/>
  <c r="BF9" i="94"/>
  <c r="BE9" i="94"/>
  <c r="BD11" i="94"/>
  <c r="BC11" i="94"/>
  <c r="BB11" i="94"/>
  <c r="BA11" i="94"/>
  <c r="AZ11" i="94"/>
  <c r="AY11" i="94"/>
  <c r="BD10" i="94"/>
  <c r="BC10" i="94"/>
  <c r="BB10" i="94"/>
  <c r="BA10" i="94"/>
  <c r="AZ10" i="94"/>
  <c r="AY10" i="94"/>
  <c r="BD9" i="94"/>
  <c r="BC9" i="94"/>
  <c r="BB9" i="94"/>
  <c r="BA9" i="94"/>
  <c r="AZ9" i="94"/>
  <c r="AY9" i="94"/>
  <c r="AX11" i="94"/>
  <c r="AW11" i="94"/>
  <c r="AV11" i="94"/>
  <c r="AU11" i="94"/>
  <c r="AT11" i="94"/>
  <c r="AS11" i="94"/>
  <c r="AX10" i="94"/>
  <c r="AW10" i="94"/>
  <c r="AV10" i="94"/>
  <c r="AU10" i="94"/>
  <c r="AT10" i="94"/>
  <c r="AS10" i="94"/>
  <c r="AX9" i="94"/>
  <c r="AW9" i="94"/>
  <c r="AV9" i="94"/>
  <c r="AU9" i="94"/>
  <c r="AT9" i="94"/>
  <c r="AS9" i="94"/>
  <c r="AR11" i="94"/>
  <c r="AQ11" i="94"/>
  <c r="AP11" i="94"/>
  <c r="AO11" i="94"/>
  <c r="AN11" i="94"/>
  <c r="AM11" i="94"/>
  <c r="AR10" i="94"/>
  <c r="AQ10" i="94"/>
  <c r="AP10" i="94"/>
  <c r="AO10" i="94"/>
  <c r="AN10" i="94"/>
  <c r="AM10" i="94"/>
  <c r="AR9" i="94"/>
  <c r="AQ9" i="94"/>
  <c r="AP9" i="94"/>
  <c r="AO9" i="94"/>
  <c r="AN9" i="94"/>
  <c r="AM9" i="94"/>
  <c r="AL11" i="94"/>
  <c r="AK11" i="94"/>
  <c r="AJ11" i="94"/>
  <c r="AI11" i="94"/>
  <c r="AH11" i="94"/>
  <c r="AG11" i="94"/>
  <c r="AF11" i="94"/>
  <c r="AE11" i="94"/>
  <c r="AD11" i="94"/>
  <c r="AC11" i="94"/>
  <c r="AB11" i="94"/>
  <c r="AA11" i="94"/>
  <c r="Z11" i="94"/>
  <c r="Y11" i="94"/>
  <c r="X11" i="94"/>
  <c r="W11" i="94"/>
  <c r="V11" i="94"/>
  <c r="U11" i="94"/>
  <c r="AL10" i="94"/>
  <c r="AK10" i="94"/>
  <c r="AJ10" i="94"/>
  <c r="AI10" i="94"/>
  <c r="AH10" i="94"/>
  <c r="AG10" i="94"/>
  <c r="AF10" i="94"/>
  <c r="AE10" i="94"/>
  <c r="AD10" i="94"/>
  <c r="AC10" i="94"/>
  <c r="AB10" i="94"/>
  <c r="AA10" i="94"/>
  <c r="Z10" i="94"/>
  <c r="Y10" i="94"/>
  <c r="X10" i="94"/>
  <c r="W10" i="94"/>
  <c r="V10" i="94"/>
  <c r="U10" i="94"/>
  <c r="AL9" i="94"/>
  <c r="AK9" i="94"/>
  <c r="AJ9" i="94"/>
  <c r="AI9" i="94"/>
  <c r="AH9" i="94"/>
  <c r="AG9" i="94"/>
  <c r="AF9" i="94"/>
  <c r="AE9" i="94"/>
  <c r="AD9" i="94"/>
  <c r="AC9" i="94"/>
  <c r="AB9" i="94"/>
  <c r="AA9" i="94"/>
  <c r="Z9" i="94"/>
  <c r="Y9" i="94"/>
  <c r="X9" i="94"/>
  <c r="W9" i="94"/>
  <c r="V9" i="94"/>
  <c r="U9" i="94"/>
  <c r="N8" i="94"/>
  <c r="T8" i="94" s="1"/>
  <c r="Z8" i="94" s="1"/>
  <c r="AF8" i="94" s="1"/>
  <c r="AL8" i="94" s="1"/>
  <c r="AR8" i="94" s="1"/>
  <c r="AX8" i="94" s="1"/>
  <c r="BD8" i="94" s="1"/>
  <c r="BJ8" i="94" s="1"/>
  <c r="BP8" i="94" s="1"/>
  <c r="BV8" i="94" s="1"/>
  <c r="CB8" i="94" s="1"/>
  <c r="CH8" i="94" s="1"/>
  <c r="CN8" i="94" s="1"/>
  <c r="CT8" i="94" s="1"/>
  <c r="CZ8" i="94" s="1"/>
  <c r="DF8" i="94" s="1"/>
  <c r="DL8" i="94" s="1"/>
  <c r="DR8" i="94" s="1"/>
  <c r="M8" i="94"/>
  <c r="S8" i="94" s="1"/>
  <c r="Y8" i="94" s="1"/>
  <c r="AE8" i="94" s="1"/>
  <c r="AK8" i="94" s="1"/>
  <c r="AQ8" i="94" s="1"/>
  <c r="AW8" i="94" s="1"/>
  <c r="BC8" i="94" s="1"/>
  <c r="BI8" i="94" s="1"/>
  <c r="BO8" i="94" s="1"/>
  <c r="BU8" i="94" s="1"/>
  <c r="CA8" i="94" s="1"/>
  <c r="CG8" i="94" s="1"/>
  <c r="CM8" i="94" s="1"/>
  <c r="CS8" i="94" s="1"/>
  <c r="CY8" i="94" s="1"/>
  <c r="DE8" i="94" s="1"/>
  <c r="DK8" i="94" s="1"/>
  <c r="DQ8" i="94" s="1"/>
  <c r="L8" i="94"/>
  <c r="R8" i="94" s="1"/>
  <c r="X8" i="94" s="1"/>
  <c r="AD8" i="94" s="1"/>
  <c r="AJ8" i="94" s="1"/>
  <c r="AP8" i="94" s="1"/>
  <c r="AV8" i="94" s="1"/>
  <c r="BB8" i="94" s="1"/>
  <c r="BH8" i="94" s="1"/>
  <c r="BN8" i="94" s="1"/>
  <c r="BT8" i="94" s="1"/>
  <c r="BZ8" i="94" s="1"/>
  <c r="CF8" i="94" s="1"/>
  <c r="CL8" i="94" s="1"/>
  <c r="CR8" i="94" s="1"/>
  <c r="CX8" i="94" s="1"/>
  <c r="DD8" i="94" s="1"/>
  <c r="DJ8" i="94" s="1"/>
  <c r="DP8" i="94" s="1"/>
  <c r="K8" i="94"/>
  <c r="Q8" i="94" s="1"/>
  <c r="W8" i="94" s="1"/>
  <c r="AC8" i="94" s="1"/>
  <c r="AI8" i="94" s="1"/>
  <c r="AO8" i="94" s="1"/>
  <c r="AU8" i="94" s="1"/>
  <c r="BA8" i="94" s="1"/>
  <c r="BG8" i="94" s="1"/>
  <c r="BM8" i="94" s="1"/>
  <c r="BS8" i="94" s="1"/>
  <c r="BY8" i="94" s="1"/>
  <c r="CE8" i="94" s="1"/>
  <c r="CK8" i="94" s="1"/>
  <c r="CQ8" i="94" s="1"/>
  <c r="CW8" i="94" s="1"/>
  <c r="DC8" i="94" s="1"/>
  <c r="DI8" i="94" s="1"/>
  <c r="DO8" i="94" s="1"/>
  <c r="J8" i="94"/>
  <c r="P8" i="94" s="1"/>
  <c r="V8" i="94" s="1"/>
  <c r="AB8" i="94" s="1"/>
  <c r="AH8" i="94" s="1"/>
  <c r="AN8" i="94" s="1"/>
  <c r="AT8" i="94" s="1"/>
  <c r="AZ8" i="94" s="1"/>
  <c r="BF8" i="94" s="1"/>
  <c r="BL8" i="94" s="1"/>
  <c r="BR8" i="94" s="1"/>
  <c r="BX8" i="94" s="1"/>
  <c r="CD8" i="94" s="1"/>
  <c r="CJ8" i="94" s="1"/>
  <c r="CP8" i="94" s="1"/>
  <c r="CV8" i="94" s="1"/>
  <c r="DB8" i="94" s="1"/>
  <c r="DH8" i="94" s="1"/>
  <c r="DN8" i="94" s="1"/>
  <c r="I8" i="94"/>
  <c r="O8" i="94" s="1"/>
  <c r="U8" i="94" s="1"/>
  <c r="AA8" i="94" s="1"/>
  <c r="AG8" i="94" s="1"/>
  <c r="AM8" i="94" s="1"/>
  <c r="AS8" i="94" s="1"/>
  <c r="AY8" i="94" s="1"/>
  <c r="BE8" i="94" s="1"/>
  <c r="BK8" i="94" s="1"/>
  <c r="BQ8" i="94" s="1"/>
  <c r="BW8" i="94" s="1"/>
  <c r="CC8" i="94" s="1"/>
  <c r="CI8" i="94" s="1"/>
  <c r="CO8" i="94" s="1"/>
  <c r="CU8" i="94" s="1"/>
  <c r="DA8" i="94" s="1"/>
  <c r="DG8" i="94" s="1"/>
  <c r="DM8" i="94" s="1"/>
  <c r="T11" i="94"/>
  <c r="S11" i="94"/>
  <c r="R11" i="94"/>
  <c r="Q11" i="94"/>
  <c r="P11" i="94"/>
  <c r="T10" i="94"/>
  <c r="S10" i="94"/>
  <c r="R10" i="94"/>
  <c r="Q10" i="94"/>
  <c r="P10" i="94"/>
  <c r="T9" i="94"/>
  <c r="S9" i="94"/>
  <c r="R9" i="94"/>
  <c r="Q9" i="94"/>
  <c r="P9" i="94"/>
  <c r="O11" i="94"/>
  <c r="N11" i="94"/>
  <c r="M11" i="94"/>
  <c r="L11" i="94"/>
  <c r="K11" i="94"/>
  <c r="J11" i="94"/>
  <c r="I11" i="94"/>
  <c r="O10" i="94"/>
  <c r="N10" i="94"/>
  <c r="M10" i="94"/>
  <c r="L10" i="94"/>
  <c r="K10" i="94"/>
  <c r="J10" i="94"/>
  <c r="I10" i="94"/>
  <c r="C53" i="94"/>
  <c r="O9" i="94"/>
  <c r="C68" i="94" s="1"/>
  <c r="N9" i="94"/>
  <c r="M9" i="94"/>
  <c r="L9" i="94"/>
  <c r="K9" i="94"/>
  <c r="J9" i="94"/>
  <c r="I9" i="94"/>
  <c r="C55" i="94"/>
  <c r="D2" i="94"/>
  <c r="E2" i="94" s="1"/>
  <c r="F2" i="94" s="1"/>
  <c r="G2" i="94" s="1"/>
  <c r="H2" i="94" s="1"/>
  <c r="I2" i="94" s="1"/>
  <c r="T7" i="93"/>
  <c r="AA7" i="93" s="1"/>
  <c r="S7" i="93"/>
  <c r="Z7" i="93" s="1"/>
  <c r="O7" i="93"/>
  <c r="V7" i="93" s="1"/>
  <c r="AC7" i="93" s="1"/>
  <c r="N7" i="93"/>
  <c r="U7" i="93" s="1"/>
  <c r="AB7" i="93" s="1"/>
  <c r="M7" i="93"/>
  <c r="L7" i="93"/>
  <c r="K7" i="93"/>
  <c r="R7" i="93" s="1"/>
  <c r="Y7" i="93" s="1"/>
  <c r="J7" i="93"/>
  <c r="Q7" i="93" s="1"/>
  <c r="X7" i="93" s="1"/>
  <c r="I7" i="93"/>
  <c r="P7" i="93" s="1"/>
  <c r="W7" i="93" s="1"/>
  <c r="A9" i="93"/>
  <c r="C6" i="93"/>
  <c r="A10" i="93" l="1"/>
  <c r="B9" i="93"/>
  <c r="I9" i="93"/>
  <c r="P9" i="93"/>
  <c r="W9" i="93"/>
  <c r="C10" i="93"/>
  <c r="D6" i="93"/>
  <c r="C9" i="93"/>
  <c r="C8" i="93"/>
  <c r="C66" i="94"/>
  <c r="C67" i="94"/>
  <c r="B39" i="94"/>
  <c r="D37" i="94"/>
  <c r="D43" i="94" s="1"/>
  <c r="D77" i="94" s="1"/>
  <c r="D16" i="94"/>
  <c r="C69" i="94"/>
  <c r="B42" i="94"/>
  <c r="C43" i="94"/>
  <c r="C77" i="94" s="1"/>
  <c r="C52" i="94"/>
  <c r="B40" i="94"/>
  <c r="D21" i="94"/>
  <c r="D27" i="94" s="1"/>
  <c r="D61" i="94" s="1"/>
  <c r="B38" i="94"/>
  <c r="C72" i="94" s="1"/>
  <c r="C40" i="94"/>
  <c r="J2" i="94"/>
  <c r="K2" i="94" s="1"/>
  <c r="L2" i="94" s="1"/>
  <c r="M2" i="94" s="1"/>
  <c r="N2" i="94" s="1"/>
  <c r="O2" i="94" s="1"/>
  <c r="P2" i="94" s="1"/>
  <c r="Q2" i="94" s="1"/>
  <c r="R2" i="94" s="1"/>
  <c r="S2" i="94" s="1"/>
  <c r="T2" i="94" s="1"/>
  <c r="U2" i="94" s="1"/>
  <c r="V2" i="94" s="1"/>
  <c r="W2" i="94" s="1"/>
  <c r="X2" i="94" s="1"/>
  <c r="Y2" i="94" s="1"/>
  <c r="Z2" i="94" s="1"/>
  <c r="AA2" i="94" s="1"/>
  <c r="AB2" i="94" s="1"/>
  <c r="AC2" i="94" s="1"/>
  <c r="AD2" i="94" s="1"/>
  <c r="AE2" i="94" s="1"/>
  <c r="AF2" i="94" s="1"/>
  <c r="AG2" i="94" s="1"/>
  <c r="AH2" i="94" s="1"/>
  <c r="AI2" i="94" s="1"/>
  <c r="AJ2" i="94" s="1"/>
  <c r="AK2" i="94" s="1"/>
  <c r="AL2" i="94" s="1"/>
  <c r="AM2" i="94" s="1"/>
  <c r="AN2" i="94" s="1"/>
  <c r="AO2" i="94" s="1"/>
  <c r="AP2" i="94" s="1"/>
  <c r="AQ2" i="94" s="1"/>
  <c r="AR2" i="94" s="1"/>
  <c r="AS2" i="94" s="1"/>
  <c r="AT2" i="94" s="1"/>
  <c r="AU2" i="94" s="1"/>
  <c r="AV2" i="94" s="1"/>
  <c r="AW2" i="94" s="1"/>
  <c r="AX2" i="94" s="1"/>
  <c r="AY2" i="94" s="1"/>
  <c r="AZ2" i="94" s="1"/>
  <c r="BA2" i="94" s="1"/>
  <c r="BB2" i="94" s="1"/>
  <c r="BC2" i="94" s="1"/>
  <c r="BD2" i="94" s="1"/>
  <c r="BE2" i="94" s="1"/>
  <c r="BF2" i="94" s="1"/>
  <c r="BG2" i="94" s="1"/>
  <c r="BH2" i="94" s="1"/>
  <c r="BI2" i="94" s="1"/>
  <c r="BJ2" i="94" s="1"/>
  <c r="BK2" i="94" s="1"/>
  <c r="BL2" i="94" s="1"/>
  <c r="BM2" i="94" s="1"/>
  <c r="BN2" i="94" s="1"/>
  <c r="BO2" i="94" s="1"/>
  <c r="BP2" i="94" s="1"/>
  <c r="BQ2" i="94" s="1"/>
  <c r="BR2" i="94" s="1"/>
  <c r="BS2" i="94" s="1"/>
  <c r="BT2" i="94" s="1"/>
  <c r="BU2" i="94" s="1"/>
  <c r="BV2" i="94" s="1"/>
  <c r="BW2" i="94" s="1"/>
  <c r="BX2" i="94" s="1"/>
  <c r="BY2" i="94" s="1"/>
  <c r="BZ2" i="94" s="1"/>
  <c r="CA2" i="94" s="1"/>
  <c r="CB2" i="94" s="1"/>
  <c r="CC2" i="94" s="1"/>
  <c r="CD2" i="94" s="1"/>
  <c r="CE2" i="94" s="1"/>
  <c r="CF2" i="94" s="1"/>
  <c r="CG2" i="94" s="1"/>
  <c r="CH2" i="94" s="1"/>
  <c r="CI2" i="94" s="1"/>
  <c r="CJ2" i="94" s="1"/>
  <c r="CK2" i="94" s="1"/>
  <c r="CL2" i="94" s="1"/>
  <c r="CM2" i="94" s="1"/>
  <c r="CN2" i="94" s="1"/>
  <c r="CO2" i="94" s="1"/>
  <c r="CP2" i="94" s="1"/>
  <c r="CQ2" i="94" s="1"/>
  <c r="CR2" i="94" s="1"/>
  <c r="CS2" i="94" s="1"/>
  <c r="CT2" i="94" s="1"/>
  <c r="CU2" i="94" s="1"/>
  <c r="CV2" i="94" s="1"/>
  <c r="CW2" i="94" s="1"/>
  <c r="CX2" i="94" s="1"/>
  <c r="CY2" i="94" s="1"/>
  <c r="CZ2" i="94" s="1"/>
  <c r="DA2" i="94" s="1"/>
  <c r="DB2" i="94" s="1"/>
  <c r="DC2" i="94" s="1"/>
  <c r="DD2" i="94" s="1"/>
  <c r="DE2" i="94" s="1"/>
  <c r="DF2" i="94" s="1"/>
  <c r="DG2" i="94" s="1"/>
  <c r="DH2" i="94" s="1"/>
  <c r="DI2" i="94" s="1"/>
  <c r="DJ2" i="94" s="1"/>
  <c r="DK2" i="94" s="1"/>
  <c r="DL2" i="94" s="1"/>
  <c r="DM2" i="94" s="1"/>
  <c r="DN2" i="94" s="1"/>
  <c r="DO2" i="94" s="1"/>
  <c r="DP2" i="94" s="1"/>
  <c r="DQ2" i="94" s="1"/>
  <c r="DR2" i="94" s="1"/>
  <c r="DS2" i="94" s="1"/>
  <c r="DT2" i="94" s="1"/>
  <c r="DU2" i="94" s="1"/>
  <c r="DV2" i="94" s="1"/>
  <c r="DW2" i="94" s="1"/>
  <c r="DX2" i="94" s="1"/>
  <c r="DY2" i="94" s="1"/>
  <c r="DZ2" i="94" s="1"/>
  <c r="EA2" i="94" s="1"/>
  <c r="EB2" i="94" s="1"/>
  <c r="EC2" i="94" s="1"/>
  <c r="ED2" i="94" s="1"/>
  <c r="EE2" i="94" s="1"/>
  <c r="EF2" i="94" s="1"/>
  <c r="EG2" i="94" s="1"/>
  <c r="EH2" i="94" s="1"/>
  <c r="EI2" i="94" s="1"/>
  <c r="EJ2" i="94" s="1"/>
  <c r="EK2" i="94" s="1"/>
  <c r="EL2" i="94" s="1"/>
  <c r="EM2" i="94" s="1"/>
  <c r="EN2" i="94" s="1"/>
  <c r="EO2" i="94" s="1"/>
  <c r="EP2" i="94" s="1"/>
  <c r="EQ2" i="94" s="1"/>
  <c r="ER2" i="94" s="1"/>
  <c r="ES2" i="94" s="1"/>
  <c r="ET2" i="94" s="1"/>
  <c r="EU2" i="94" s="1"/>
  <c r="EV2" i="94" s="1"/>
  <c r="EW2" i="94" s="1"/>
  <c r="EX2" i="94" s="1"/>
  <c r="EY2" i="94" s="1"/>
  <c r="EZ2" i="94" s="1"/>
  <c r="FA2" i="94" s="1"/>
  <c r="FB2" i="94" s="1"/>
  <c r="FC2" i="94" s="1"/>
  <c r="FD2" i="94" s="1"/>
  <c r="FE2" i="94" s="1"/>
  <c r="FF2" i="94" s="1"/>
  <c r="FG2" i="94" s="1"/>
  <c r="FH2" i="94" s="1"/>
  <c r="FI2" i="94" s="1"/>
  <c r="FJ2" i="94" s="1"/>
  <c r="FK2" i="94" s="1"/>
  <c r="FL2" i="94" s="1"/>
  <c r="FM2" i="94" s="1"/>
  <c r="FN2" i="94" s="1"/>
  <c r="FO2" i="94" s="1"/>
  <c r="FP2" i="94" s="1"/>
  <c r="FQ2" i="94" s="1"/>
  <c r="FR2" i="94" s="1"/>
  <c r="FS2" i="94" s="1"/>
  <c r="FT2" i="94" s="1"/>
  <c r="FU2" i="94" s="1"/>
  <c r="FV2" i="94" s="1"/>
  <c r="FW2" i="94" s="1"/>
  <c r="FX2" i="94" s="1"/>
  <c r="FY2" i="94" s="1"/>
  <c r="FZ2" i="94" s="1"/>
  <c r="GA2" i="94" s="1"/>
  <c r="GB2" i="94" s="1"/>
  <c r="GC2" i="94" s="1"/>
  <c r="GD2" i="94" s="1"/>
  <c r="GE2" i="94" s="1"/>
  <c r="GF2" i="94" s="1"/>
  <c r="GG2" i="94" s="1"/>
  <c r="GH2" i="94" s="1"/>
  <c r="GI2" i="94" s="1"/>
  <c r="GJ2" i="94" s="1"/>
  <c r="GK2" i="94" s="1"/>
  <c r="GL2" i="94" s="1"/>
  <c r="GM2" i="94" s="1"/>
  <c r="GN2" i="94" s="1"/>
  <c r="GO2" i="94" s="1"/>
  <c r="GP2" i="94" s="1"/>
  <c r="GQ2" i="94" s="1"/>
  <c r="GR2" i="94" s="1"/>
  <c r="GS2" i="94" s="1"/>
  <c r="GT2" i="94" s="1"/>
  <c r="GU2" i="94" s="1"/>
  <c r="GV2" i="94" s="1"/>
  <c r="GW2" i="94" s="1"/>
  <c r="GX2" i="94" s="1"/>
  <c r="GY2" i="94" s="1"/>
  <c r="GZ2" i="94" s="1"/>
  <c r="HA2" i="94" s="1"/>
  <c r="HB2" i="94" s="1"/>
  <c r="HC2" i="94" s="1"/>
  <c r="HD2" i="94" s="1"/>
  <c r="HE2" i="94" s="1"/>
  <c r="HF2" i="94" s="1"/>
  <c r="HG2" i="94" s="1"/>
  <c r="HH2" i="94" s="1"/>
  <c r="HI2" i="94" s="1"/>
  <c r="HJ2" i="94" s="1"/>
  <c r="HK2" i="94" s="1"/>
  <c r="HL2" i="94" s="1"/>
  <c r="HM2" i="94" s="1"/>
  <c r="HN2" i="94" s="1"/>
  <c r="HO2" i="94" s="1"/>
  <c r="HP2" i="94" s="1"/>
  <c r="HQ2" i="94" s="1"/>
  <c r="HR2" i="94" s="1"/>
  <c r="HS2" i="94" s="1"/>
  <c r="HT2" i="94" s="1"/>
  <c r="HU2" i="94" s="1"/>
  <c r="HV2" i="94" s="1"/>
  <c r="HW2" i="94" s="1"/>
  <c r="HX2" i="94" s="1"/>
  <c r="HY2" i="94" s="1"/>
  <c r="HZ2" i="94" s="1"/>
  <c r="IA2" i="94" s="1"/>
  <c r="IB2" i="94" s="1"/>
  <c r="IC2" i="94" s="1"/>
  <c r="ID2" i="94" s="1"/>
  <c r="IE2" i="94" s="1"/>
  <c r="IF2" i="94" s="1"/>
  <c r="IG2" i="94" s="1"/>
  <c r="IH2" i="94" s="1"/>
  <c r="II2" i="94" s="1"/>
  <c r="IJ2" i="94" s="1"/>
  <c r="IK2" i="94" s="1"/>
  <c r="IL2" i="94" s="1"/>
  <c r="IM2" i="94" s="1"/>
  <c r="IN2" i="94" s="1"/>
  <c r="IO2" i="94" s="1"/>
  <c r="IP2" i="94" s="1"/>
  <c r="IQ2" i="94" s="1"/>
  <c r="IR2" i="94" s="1"/>
  <c r="IS2" i="94" s="1"/>
  <c r="IT2" i="94" s="1"/>
  <c r="IU2" i="94" s="1"/>
  <c r="IV2" i="94" s="1"/>
  <c r="IW2" i="94" s="1"/>
  <c r="B28" i="94"/>
  <c r="B41" i="94"/>
  <c r="C39" i="94"/>
  <c r="C45" i="94" s="1"/>
  <c r="C79" i="94" s="1"/>
  <c r="C44" i="94"/>
  <c r="C24" i="94"/>
  <c r="C58" i="94" s="1"/>
  <c r="C20" i="94"/>
  <c r="C25" i="94"/>
  <c r="C59" i="94" s="1"/>
  <c r="C91" i="94" s="1"/>
  <c r="C22" i="94"/>
  <c r="C27" i="94"/>
  <c r="C61" i="94" s="1"/>
  <c r="C87" i="94" s="1"/>
  <c r="B37" i="94"/>
  <c r="D18" i="94"/>
  <c r="D24" i="94" s="1"/>
  <c r="D58" i="94" s="1"/>
  <c r="E14" i="94"/>
  <c r="E16" i="94" s="1"/>
  <c r="D34" i="94"/>
  <c r="D40" i="94" s="1"/>
  <c r="C36" i="94"/>
  <c r="C42" i="94" s="1"/>
  <c r="C41" i="94"/>
  <c r="C126" i="94"/>
  <c r="D22" i="94"/>
  <c r="A11" i="93"/>
  <c r="B11" i="93" l="1"/>
  <c r="I11" i="93"/>
  <c r="P11" i="93"/>
  <c r="W11" i="93"/>
  <c r="B10" i="93"/>
  <c r="I10" i="93"/>
  <c r="P10" i="93"/>
  <c r="W10" i="93"/>
  <c r="D74" i="94"/>
  <c r="C11" i="93"/>
  <c r="C127" i="94"/>
  <c r="G29" i="98" s="1"/>
  <c r="G30" i="98" s="1"/>
  <c r="C74" i="94"/>
  <c r="C124" i="94"/>
  <c r="C125" i="94" s="1"/>
  <c r="G28" i="98" s="1"/>
  <c r="C76" i="94"/>
  <c r="C70" i="94"/>
  <c r="C95" i="94"/>
  <c r="C83" i="94"/>
  <c r="D35" i="94"/>
  <c r="D69" i="94" s="1"/>
  <c r="C85" i="94"/>
  <c r="E6" i="93"/>
  <c r="D9" i="93"/>
  <c r="D8" i="93"/>
  <c r="D10" i="93"/>
  <c r="D11" i="93"/>
  <c r="D19" i="94"/>
  <c r="D53" i="94" s="1"/>
  <c r="D32" i="94"/>
  <c r="D66" i="94" s="1"/>
  <c r="D50" i="94"/>
  <c r="D17" i="94"/>
  <c r="D38" i="94"/>
  <c r="D72" i="94" s="1"/>
  <c r="E17" i="94"/>
  <c r="E32" i="94"/>
  <c r="E66" i="94" s="1"/>
  <c r="E50" i="94"/>
  <c r="D55" i="94"/>
  <c r="D28" i="94"/>
  <c r="D62" i="94" s="1"/>
  <c r="D56" i="94"/>
  <c r="E21" i="94"/>
  <c r="E37" i="94"/>
  <c r="E71" i="94" s="1"/>
  <c r="E18" i="94"/>
  <c r="E34" i="94"/>
  <c r="F14" i="94"/>
  <c r="F16" i="94" s="1"/>
  <c r="C71" i="94"/>
  <c r="C26" i="94"/>
  <c r="C60" i="94" s="1"/>
  <c r="C54" i="94"/>
  <c r="D68" i="94"/>
  <c r="D85" i="94" s="1"/>
  <c r="D131" i="94" s="1"/>
  <c r="B44" i="94"/>
  <c r="D52" i="94"/>
  <c r="D83" i="94" s="1"/>
  <c r="D130" i="94" s="1"/>
  <c r="C23" i="94"/>
  <c r="C28" i="94"/>
  <c r="C62" i="94" s="1"/>
  <c r="C56" i="94"/>
  <c r="C73" i="94"/>
  <c r="D71" i="94"/>
  <c r="C75" i="94"/>
  <c r="C93" i="94" s="1"/>
  <c r="D23" i="94"/>
  <c r="D36" i="94"/>
  <c r="A12" i="93"/>
  <c r="D12" i="93" s="1"/>
  <c r="G39" i="98" l="1"/>
  <c r="G103" i="98" s="1"/>
  <c r="C131" i="94"/>
  <c r="G48" i="98" s="1"/>
  <c r="C130" i="94"/>
  <c r="G47" i="98" s="1"/>
  <c r="D51" i="90"/>
  <c r="B12" i="93"/>
  <c r="I12" i="93"/>
  <c r="P12" i="93"/>
  <c r="W12" i="93"/>
  <c r="C12" i="93"/>
  <c r="E95" i="90"/>
  <c r="E74" i="90"/>
  <c r="G66" i="98"/>
  <c r="G71" i="98" s="1"/>
  <c r="E51" i="90"/>
  <c r="D107" i="94"/>
  <c r="J47" i="98"/>
  <c r="D108" i="94"/>
  <c r="J48" i="98"/>
  <c r="C101" i="94"/>
  <c r="C116" i="94" s="1"/>
  <c r="C107" i="94"/>
  <c r="C111" i="94"/>
  <c r="D41" i="94"/>
  <c r="D75" i="94" s="1"/>
  <c r="D93" i="94" s="1"/>
  <c r="D112" i="94" s="1"/>
  <c r="D25" i="94"/>
  <c r="D59" i="94" s="1"/>
  <c r="C108" i="94"/>
  <c r="C99" i="94"/>
  <c r="C115" i="94" s="1"/>
  <c r="D88" i="94"/>
  <c r="D96" i="94"/>
  <c r="C88" i="94"/>
  <c r="C132" i="94" s="1"/>
  <c r="C96" i="94"/>
  <c r="D87" i="94"/>
  <c r="D132" i="94" s="1"/>
  <c r="D95" i="94"/>
  <c r="D44" i="94"/>
  <c r="G61" i="98"/>
  <c r="G67" i="98" s="1"/>
  <c r="G72" i="98" s="1"/>
  <c r="G90" i="98" s="1"/>
  <c r="G104" i="98"/>
  <c r="G62" i="98"/>
  <c r="D95" i="90"/>
  <c r="D74" i="90"/>
  <c r="G44" i="98"/>
  <c r="C112" i="94"/>
  <c r="D91" i="94"/>
  <c r="D111" i="94" s="1"/>
  <c r="F6" i="93"/>
  <c r="E8" i="93"/>
  <c r="E10" i="93"/>
  <c r="E13" i="93"/>
  <c r="E9" i="93"/>
  <c r="E11" i="93"/>
  <c r="E12" i="93"/>
  <c r="D33" i="94"/>
  <c r="D67" i="94" s="1"/>
  <c r="D124" i="94" s="1"/>
  <c r="D51" i="94"/>
  <c r="D126" i="94" s="1"/>
  <c r="D20" i="94"/>
  <c r="D26" i="94" s="1"/>
  <c r="D60" i="94" s="1"/>
  <c r="D39" i="94"/>
  <c r="D73" i="94" s="1"/>
  <c r="E51" i="94"/>
  <c r="E33" i="94"/>
  <c r="E67" i="94" s="1"/>
  <c r="F32" i="94"/>
  <c r="F66" i="94" s="1"/>
  <c r="F50" i="94"/>
  <c r="F17" i="94"/>
  <c r="D42" i="94"/>
  <c r="D76" i="94" s="1"/>
  <c r="D70" i="94"/>
  <c r="E43" i="94"/>
  <c r="E77" i="94" s="1"/>
  <c r="E88" i="94" s="1"/>
  <c r="E38" i="94"/>
  <c r="C78" i="94"/>
  <c r="D78" i="94"/>
  <c r="F21" i="94"/>
  <c r="G14" i="94"/>
  <c r="G16" i="94" s="1"/>
  <c r="F37" i="94"/>
  <c r="F18" i="94"/>
  <c r="F34" i="94"/>
  <c r="E27" i="94"/>
  <c r="E61" i="94" s="1"/>
  <c r="E55" i="94"/>
  <c r="E22" i="94"/>
  <c r="D45" i="94"/>
  <c r="D79" i="94" s="1"/>
  <c r="D29" i="94"/>
  <c r="D63" i="94" s="1"/>
  <c r="D57" i="94"/>
  <c r="C29" i="94"/>
  <c r="C63" i="94" s="1"/>
  <c r="C57" i="94"/>
  <c r="E40" i="94"/>
  <c r="E74" i="94" s="1"/>
  <c r="E35" i="94"/>
  <c r="E68" i="94"/>
  <c r="E24" i="94"/>
  <c r="E58" i="94" s="1"/>
  <c r="E52" i="94"/>
  <c r="E19" i="94"/>
  <c r="A13" i="93"/>
  <c r="G68" i="98" l="1"/>
  <c r="G73" i="98" s="1"/>
  <c r="G41" i="98"/>
  <c r="G108" i="98"/>
  <c r="G113" i="98" s="1"/>
  <c r="G119" i="98" s="1"/>
  <c r="G125" i="98" s="1"/>
  <c r="G158" i="98"/>
  <c r="G109" i="98"/>
  <c r="G114" i="98" s="1"/>
  <c r="G107" i="98"/>
  <c r="G112" i="98" s="1"/>
  <c r="G130" i="98" s="1"/>
  <c r="G136" i="98" s="1"/>
  <c r="G43" i="98"/>
  <c r="G144" i="98" s="1"/>
  <c r="G145" i="98" s="1"/>
  <c r="G147" i="98" s="1"/>
  <c r="G179" i="98" s="1"/>
  <c r="G166" i="98"/>
  <c r="G174" i="98" s="1"/>
  <c r="G40" i="98"/>
  <c r="G74" i="90"/>
  <c r="G95" i="90"/>
  <c r="B13" i="93"/>
  <c r="I13" i="93"/>
  <c r="P13" i="93"/>
  <c r="W13" i="93"/>
  <c r="C13" i="93"/>
  <c r="D13" i="93"/>
  <c r="D127" i="94"/>
  <c r="J29" i="98" s="1"/>
  <c r="J30" i="98" s="1"/>
  <c r="D125" i="94"/>
  <c r="J27" i="98" s="1"/>
  <c r="J28" i="98" s="1"/>
  <c r="G49" i="98"/>
  <c r="J49" i="98"/>
  <c r="J50" i="98" s="1"/>
  <c r="G51" i="90"/>
  <c r="E95" i="94"/>
  <c r="E96" i="94"/>
  <c r="D54" i="94"/>
  <c r="D99" i="94" s="1"/>
  <c r="D115" i="94" s="1"/>
  <c r="G159" i="98"/>
  <c r="G150" i="98"/>
  <c r="G89" i="98"/>
  <c r="G95" i="98" s="1"/>
  <c r="G77" i="98"/>
  <c r="G83" i="98" s="1"/>
  <c r="G75" i="90"/>
  <c r="G52" i="90"/>
  <c r="G96" i="90"/>
  <c r="G91" i="98"/>
  <c r="G79" i="98"/>
  <c r="F75" i="90"/>
  <c r="F96" i="90"/>
  <c r="F52" i="90"/>
  <c r="G132" i="98"/>
  <c r="G120" i="98"/>
  <c r="F95" i="90"/>
  <c r="F51" i="90"/>
  <c r="F74" i="90"/>
  <c r="G131" i="98"/>
  <c r="G137" i="98" s="1"/>
  <c r="G78" i="98"/>
  <c r="G84" i="98" s="1"/>
  <c r="E87" i="94"/>
  <c r="E132" i="94" s="1"/>
  <c r="R74" i="90"/>
  <c r="R51" i="90"/>
  <c r="P75" i="90"/>
  <c r="P52" i="90"/>
  <c r="S74" i="90"/>
  <c r="S51" i="90"/>
  <c r="Q74" i="90"/>
  <c r="Q51" i="90"/>
  <c r="P74" i="90"/>
  <c r="P51" i="90"/>
  <c r="Q75" i="90"/>
  <c r="Q52" i="90"/>
  <c r="D101" i="94"/>
  <c r="D116" i="94" s="1"/>
  <c r="G6" i="93"/>
  <c r="F10" i="93"/>
  <c r="F11" i="93"/>
  <c r="F9" i="93"/>
  <c r="F8" i="93"/>
  <c r="F12" i="93"/>
  <c r="F13" i="93"/>
  <c r="F33" i="94"/>
  <c r="F67" i="94" s="1"/>
  <c r="F51" i="94"/>
  <c r="G17" i="94"/>
  <c r="G50" i="94"/>
  <c r="G32" i="94"/>
  <c r="G66" i="94" s="1"/>
  <c r="E85" i="94"/>
  <c r="E83" i="94"/>
  <c r="E124" i="94"/>
  <c r="E126" i="94"/>
  <c r="E36" i="94"/>
  <c r="E69" i="94"/>
  <c r="E41" i="94"/>
  <c r="E75" i="94" s="1"/>
  <c r="F43" i="94"/>
  <c r="F77" i="94" s="1"/>
  <c r="F38" i="94"/>
  <c r="F71" i="94"/>
  <c r="E53" i="94"/>
  <c r="E25" i="94"/>
  <c r="E59" i="94" s="1"/>
  <c r="E20" i="94"/>
  <c r="H14" i="94"/>
  <c r="H16" i="94" s="1"/>
  <c r="G37" i="94"/>
  <c r="G34" i="94"/>
  <c r="G21" i="94"/>
  <c r="G18" i="94"/>
  <c r="E28" i="94"/>
  <c r="E62" i="94" s="1"/>
  <c r="E56" i="94"/>
  <c r="E23" i="94"/>
  <c r="F40" i="94"/>
  <c r="F74" i="94" s="1"/>
  <c r="F68" i="94"/>
  <c r="F35" i="94"/>
  <c r="F27" i="94"/>
  <c r="F61" i="94" s="1"/>
  <c r="F55" i="94"/>
  <c r="F22" i="94"/>
  <c r="F24" i="94"/>
  <c r="F58" i="94" s="1"/>
  <c r="F52" i="94"/>
  <c r="F19" i="94"/>
  <c r="E44" i="94"/>
  <c r="E78" i="94" s="1"/>
  <c r="E72" i="94"/>
  <c r="E39" i="94"/>
  <c r="A14" i="93"/>
  <c r="F14" i="93" s="1"/>
  <c r="G160" i="98" l="1"/>
  <c r="G173" i="98"/>
  <c r="G167" i="98"/>
  <c r="G118" i="98"/>
  <c r="G124" i="98" s="1"/>
  <c r="E131" i="94"/>
  <c r="K48" i="98" s="1"/>
  <c r="G53" i="90" s="1"/>
  <c r="B14" i="93"/>
  <c r="I14" i="93"/>
  <c r="P14" i="93"/>
  <c r="W14" i="93"/>
  <c r="C14" i="93"/>
  <c r="D14" i="93"/>
  <c r="E14" i="93"/>
  <c r="E130" i="94"/>
  <c r="K47" i="98" s="1"/>
  <c r="F76" i="90" s="1"/>
  <c r="D75" i="90"/>
  <c r="J44" i="98"/>
  <c r="D52" i="90"/>
  <c r="D96" i="90"/>
  <c r="E75" i="90"/>
  <c r="J39" i="98"/>
  <c r="J41" i="98" s="1"/>
  <c r="E96" i="90"/>
  <c r="J42" i="98"/>
  <c r="J107" i="98" s="1"/>
  <c r="J112" i="98" s="1"/>
  <c r="E52" i="90"/>
  <c r="E127" i="94"/>
  <c r="K29" i="98" s="1"/>
  <c r="K30" i="98" s="1"/>
  <c r="E125" i="94"/>
  <c r="K27" i="98" s="1"/>
  <c r="K28" i="98" s="1"/>
  <c r="K49" i="98"/>
  <c r="E107" i="94"/>
  <c r="E108" i="94"/>
  <c r="F95" i="94"/>
  <c r="F96" i="94"/>
  <c r="H74" i="90"/>
  <c r="H95" i="90"/>
  <c r="H51" i="90"/>
  <c r="G50" i="98"/>
  <c r="G74" i="98" s="1"/>
  <c r="G138" i="98"/>
  <c r="G85" i="98"/>
  <c r="G97" i="98"/>
  <c r="G126" i="98"/>
  <c r="G185" i="98"/>
  <c r="J51" i="90"/>
  <c r="J74" i="90"/>
  <c r="J95" i="90"/>
  <c r="G96" i="98"/>
  <c r="H52" i="90"/>
  <c r="H96" i="90"/>
  <c r="H75" i="90"/>
  <c r="G154" i="98"/>
  <c r="G151" i="98"/>
  <c r="G153" i="98" s="1"/>
  <c r="G155" i="98" s="1"/>
  <c r="G162" i="98" s="1"/>
  <c r="G163" i="98" s="1"/>
  <c r="I74" i="90"/>
  <c r="L74" i="90" s="1"/>
  <c r="I51" i="90"/>
  <c r="L51" i="90" s="1"/>
  <c r="I95" i="90"/>
  <c r="J62" i="98"/>
  <c r="J68" i="98" s="1"/>
  <c r="J73" i="98" s="1"/>
  <c r="J104" i="98"/>
  <c r="K95" i="90"/>
  <c r="K51" i="90"/>
  <c r="K74" i="90"/>
  <c r="G175" i="98"/>
  <c r="G176" i="98" s="1"/>
  <c r="G178" i="98" s="1"/>
  <c r="G181" i="98" s="1"/>
  <c r="G168" i="98"/>
  <c r="G170" i="98" s="1"/>
  <c r="G187" i="98" s="1"/>
  <c r="E91" i="94"/>
  <c r="E111" i="94" s="1"/>
  <c r="S75" i="90"/>
  <c r="S52" i="90"/>
  <c r="R75" i="90"/>
  <c r="R52" i="90"/>
  <c r="F87" i="94"/>
  <c r="F132" i="94" s="1"/>
  <c r="E93" i="94"/>
  <c r="E112" i="94" s="1"/>
  <c r="F88" i="94"/>
  <c r="H6" i="93"/>
  <c r="G8" i="93"/>
  <c r="G12" i="93"/>
  <c r="G14" i="93"/>
  <c r="G13" i="93"/>
  <c r="G11" i="93"/>
  <c r="G10" i="93"/>
  <c r="G9" i="93"/>
  <c r="G33" i="94"/>
  <c r="G67" i="94" s="1"/>
  <c r="G51" i="94"/>
  <c r="H32" i="94"/>
  <c r="H66" i="94" s="1"/>
  <c r="H50" i="94"/>
  <c r="H17" i="94"/>
  <c r="F83" i="94"/>
  <c r="E45" i="94"/>
  <c r="E79" i="94" s="1"/>
  <c r="E73" i="94"/>
  <c r="F41" i="94"/>
  <c r="F75" i="94" s="1"/>
  <c r="F69" i="94"/>
  <c r="F36" i="94"/>
  <c r="G27" i="94"/>
  <c r="G61" i="94" s="1"/>
  <c r="G55" i="94"/>
  <c r="G22" i="94"/>
  <c r="I14" i="94"/>
  <c r="I16" i="94" s="1"/>
  <c r="H18" i="94"/>
  <c r="H34" i="94"/>
  <c r="H21" i="94"/>
  <c r="H37" i="94"/>
  <c r="F53" i="94"/>
  <c r="F25" i="94"/>
  <c r="F59" i="94" s="1"/>
  <c r="F20" i="94"/>
  <c r="F56" i="94"/>
  <c r="F28" i="94"/>
  <c r="F62" i="94" s="1"/>
  <c r="F23" i="94"/>
  <c r="F85" i="94"/>
  <c r="G40" i="94"/>
  <c r="G74" i="94" s="1"/>
  <c r="G68" i="94"/>
  <c r="G35" i="94"/>
  <c r="F124" i="94"/>
  <c r="F126" i="94"/>
  <c r="E26" i="94"/>
  <c r="E60" i="94" s="1"/>
  <c r="E54" i="94"/>
  <c r="F44" i="94"/>
  <c r="F78" i="94" s="1"/>
  <c r="F72" i="94"/>
  <c r="F39" i="94"/>
  <c r="E42" i="94"/>
  <c r="E76" i="94" s="1"/>
  <c r="E70" i="94"/>
  <c r="E29" i="94"/>
  <c r="E63" i="94" s="1"/>
  <c r="E57" i="94"/>
  <c r="G24" i="94"/>
  <c r="G58" i="94" s="1"/>
  <c r="G52" i="94"/>
  <c r="G19" i="94"/>
  <c r="G38" i="94"/>
  <c r="G43" i="94"/>
  <c r="G77" i="94" s="1"/>
  <c r="G71" i="94"/>
  <c r="A15" i="93"/>
  <c r="J43" i="98" l="1"/>
  <c r="J103" i="98"/>
  <c r="J61" i="98"/>
  <c r="J166" i="98"/>
  <c r="J174" i="98" s="1"/>
  <c r="J40" i="98"/>
  <c r="K44" i="98"/>
  <c r="D53" i="90"/>
  <c r="B15" i="93"/>
  <c r="I15" i="93"/>
  <c r="P15" i="93"/>
  <c r="W15" i="93"/>
  <c r="C15" i="93"/>
  <c r="D15" i="93"/>
  <c r="E15" i="93"/>
  <c r="F15" i="93"/>
  <c r="G15" i="93"/>
  <c r="L48" i="98"/>
  <c r="G54" i="90" s="1"/>
  <c r="F131" i="94"/>
  <c r="F130" i="94"/>
  <c r="L47" i="98" s="1"/>
  <c r="E97" i="90"/>
  <c r="E53" i="90"/>
  <c r="E76" i="90"/>
  <c r="K39" i="98"/>
  <c r="K62" i="98" s="1"/>
  <c r="K42" i="98"/>
  <c r="K158" i="98" s="1"/>
  <c r="F125" i="94"/>
  <c r="L27" i="98" s="1"/>
  <c r="L28" i="98" s="1"/>
  <c r="J66" i="98"/>
  <c r="J71" i="98" s="1"/>
  <c r="D97" i="90"/>
  <c r="J109" i="98"/>
  <c r="J114" i="98" s="1"/>
  <c r="J132" i="98" s="1"/>
  <c r="J138" i="98" s="1"/>
  <c r="J158" i="98"/>
  <c r="D76" i="90"/>
  <c r="F127" i="94"/>
  <c r="L29" i="98" s="1"/>
  <c r="L30" i="98" s="1"/>
  <c r="J108" i="98"/>
  <c r="J67" i="98"/>
  <c r="J72" i="98" s="1"/>
  <c r="J78" i="98" s="1"/>
  <c r="J84" i="98" s="1"/>
  <c r="L49" i="98"/>
  <c r="N74" i="90"/>
  <c r="F97" i="90"/>
  <c r="G96" i="94"/>
  <c r="G97" i="90"/>
  <c r="G76" i="90"/>
  <c r="F53" i="90"/>
  <c r="F108" i="94"/>
  <c r="F107" i="94"/>
  <c r="N95" i="90"/>
  <c r="G95" i="94"/>
  <c r="G115" i="98"/>
  <c r="G121" i="98" s="1"/>
  <c r="G127" i="98" s="1"/>
  <c r="H53" i="90"/>
  <c r="H76" i="90"/>
  <c r="H97" i="90"/>
  <c r="J91" i="98"/>
  <c r="J79" i="98"/>
  <c r="J85" i="98" s="1"/>
  <c r="K166" i="98"/>
  <c r="K174" i="98" s="1"/>
  <c r="K40" i="98"/>
  <c r="K41" i="98"/>
  <c r="K103" i="98"/>
  <c r="J130" i="98"/>
  <c r="J136" i="98" s="1"/>
  <c r="J118" i="98"/>
  <c r="J124" i="98" s="1"/>
  <c r="J150" i="98"/>
  <c r="J173" i="98"/>
  <c r="J143" i="98"/>
  <c r="J144" i="98" s="1"/>
  <c r="J145" i="98" s="1"/>
  <c r="J147" i="98" s="1"/>
  <c r="J167" i="98"/>
  <c r="J159" i="98"/>
  <c r="G92" i="98"/>
  <c r="G98" i="98" s="1"/>
  <c r="G80" i="98"/>
  <c r="J113" i="98"/>
  <c r="G180" i="98"/>
  <c r="G182" i="98" s="1"/>
  <c r="G188" i="98" s="1"/>
  <c r="O95" i="90" s="1"/>
  <c r="G186" i="98"/>
  <c r="J89" i="98"/>
  <c r="J77" i="98"/>
  <c r="J83" i="98" s="1"/>
  <c r="K50" i="98"/>
  <c r="Q76" i="90"/>
  <c r="Q53" i="90"/>
  <c r="P76" i="90"/>
  <c r="P53" i="90"/>
  <c r="M51" i="90"/>
  <c r="M74" i="90"/>
  <c r="N51" i="90"/>
  <c r="G88" i="94"/>
  <c r="E101" i="94"/>
  <c r="E116" i="94" s="1"/>
  <c r="F93" i="94"/>
  <c r="F112" i="94" s="1"/>
  <c r="F91" i="94"/>
  <c r="F111" i="94" s="1"/>
  <c r="G87" i="94"/>
  <c r="G132" i="94" s="1"/>
  <c r="E99" i="94"/>
  <c r="E115" i="94" s="1"/>
  <c r="J6" i="93"/>
  <c r="H15" i="93"/>
  <c r="H9" i="93"/>
  <c r="H8" i="93"/>
  <c r="H13" i="93"/>
  <c r="H10" i="93"/>
  <c r="H12" i="93"/>
  <c r="H11" i="93"/>
  <c r="H14" i="93"/>
  <c r="I32" i="94"/>
  <c r="I66" i="94" s="1"/>
  <c r="I17" i="94"/>
  <c r="I50" i="94"/>
  <c r="H33" i="94"/>
  <c r="H67" i="94" s="1"/>
  <c r="H51" i="94"/>
  <c r="F42" i="94"/>
  <c r="F76" i="94" s="1"/>
  <c r="F70" i="94"/>
  <c r="G53" i="94"/>
  <c r="G25" i="94"/>
  <c r="G59" i="94" s="1"/>
  <c r="G20" i="94"/>
  <c r="G69" i="94"/>
  <c r="G41" i="94"/>
  <c r="G75" i="94" s="1"/>
  <c r="G36" i="94"/>
  <c r="F29" i="94"/>
  <c r="F63" i="94" s="1"/>
  <c r="F57" i="94"/>
  <c r="H27" i="94"/>
  <c r="H61" i="94" s="1"/>
  <c r="H55" i="94"/>
  <c r="H22" i="94"/>
  <c r="G56" i="94"/>
  <c r="G28" i="94"/>
  <c r="G62" i="94" s="1"/>
  <c r="G23" i="94"/>
  <c r="G124" i="94"/>
  <c r="G126" i="94"/>
  <c r="G72" i="94"/>
  <c r="G44" i="94"/>
  <c r="G78" i="94" s="1"/>
  <c r="G39" i="94"/>
  <c r="F26" i="94"/>
  <c r="F60" i="94" s="1"/>
  <c r="F54" i="94"/>
  <c r="J14" i="94"/>
  <c r="J16" i="94" s="1"/>
  <c r="I37" i="94"/>
  <c r="I18" i="94"/>
  <c r="I34" i="94"/>
  <c r="I21" i="94"/>
  <c r="G83" i="94"/>
  <c r="F45" i="94"/>
  <c r="F79" i="94" s="1"/>
  <c r="F73" i="94"/>
  <c r="G85" i="94"/>
  <c r="H40" i="94"/>
  <c r="H74" i="94" s="1"/>
  <c r="H68" i="94"/>
  <c r="H35" i="94"/>
  <c r="H43" i="94"/>
  <c r="H77" i="94" s="1"/>
  <c r="H38" i="94"/>
  <c r="H71" i="94"/>
  <c r="H24" i="94"/>
  <c r="H58" i="94" s="1"/>
  <c r="H52" i="94"/>
  <c r="H19" i="94"/>
  <c r="A16" i="93"/>
  <c r="H16" i="93" s="1"/>
  <c r="K107" i="98" l="1"/>
  <c r="K112" i="98" s="1"/>
  <c r="K118" i="98" s="1"/>
  <c r="K124" i="98" s="1"/>
  <c r="J90" i="98"/>
  <c r="J160" i="98"/>
  <c r="J74" i="98"/>
  <c r="K61" i="98"/>
  <c r="K104" i="98"/>
  <c r="K109" i="98" s="1"/>
  <c r="K114" i="98" s="1"/>
  <c r="F98" i="90"/>
  <c r="F54" i="90"/>
  <c r="F77" i="90"/>
  <c r="E98" i="90"/>
  <c r="E54" i="90"/>
  <c r="E77" i="90"/>
  <c r="G131" i="94"/>
  <c r="M48" i="98" s="1"/>
  <c r="J120" i="98"/>
  <c r="J126" i="98" s="1"/>
  <c r="K108" i="98"/>
  <c r="K113" i="98" s="1"/>
  <c r="K131" i="98" s="1"/>
  <c r="K137" i="98" s="1"/>
  <c r="G130" i="94"/>
  <c r="M47" i="98" s="1"/>
  <c r="J115" i="98"/>
  <c r="J133" i="98" s="1"/>
  <c r="J139" i="98" s="1"/>
  <c r="B16" i="93"/>
  <c r="I16" i="93"/>
  <c r="P16" i="93"/>
  <c r="W16" i="93"/>
  <c r="C16" i="93"/>
  <c r="D16" i="93"/>
  <c r="E16" i="93"/>
  <c r="F16" i="93"/>
  <c r="G16" i="93"/>
  <c r="K66" i="98"/>
  <c r="K71" i="98" s="1"/>
  <c r="K89" i="98" s="1"/>
  <c r="L44" i="98"/>
  <c r="D54" i="90"/>
  <c r="D77" i="90"/>
  <c r="L39" i="98"/>
  <c r="L103" i="98" s="1"/>
  <c r="L108" i="98" s="1"/>
  <c r="L113" i="98" s="1"/>
  <c r="D98" i="90"/>
  <c r="G127" i="94"/>
  <c r="M29" i="98" s="1"/>
  <c r="M30" i="98" s="1"/>
  <c r="L42" i="98"/>
  <c r="L158" i="98" s="1"/>
  <c r="K43" i="98"/>
  <c r="K173" i="98" s="1"/>
  <c r="K67" i="98"/>
  <c r="K72" i="98" s="1"/>
  <c r="K78" i="98" s="1"/>
  <c r="K84" i="98" s="1"/>
  <c r="G125" i="94"/>
  <c r="M27" i="98" s="1"/>
  <c r="M28" i="98" s="1"/>
  <c r="K68" i="98"/>
  <c r="K73" i="98" s="1"/>
  <c r="K91" i="98" s="1"/>
  <c r="O74" i="90"/>
  <c r="G98" i="90"/>
  <c r="G77" i="90"/>
  <c r="M49" i="98"/>
  <c r="L50" i="98"/>
  <c r="G107" i="94"/>
  <c r="G108" i="94"/>
  <c r="H95" i="94"/>
  <c r="H96" i="94"/>
  <c r="G133" i="98"/>
  <c r="G139" i="98" s="1"/>
  <c r="J121" i="98"/>
  <c r="J127" i="98" s="1"/>
  <c r="J175" i="98"/>
  <c r="J176" i="98" s="1"/>
  <c r="J178" i="98" s="1"/>
  <c r="J181" i="98" s="1"/>
  <c r="J168" i="98"/>
  <c r="J170" i="98" s="1"/>
  <c r="J187" i="98" s="1"/>
  <c r="K167" i="98"/>
  <c r="J179" i="98"/>
  <c r="J185" i="98"/>
  <c r="K130" i="98"/>
  <c r="K136" i="98" s="1"/>
  <c r="I52" i="90"/>
  <c r="L52" i="90" s="1"/>
  <c r="I96" i="90"/>
  <c r="I75" i="90"/>
  <c r="L75" i="90" s="1"/>
  <c r="J95" i="98"/>
  <c r="J96" i="90"/>
  <c r="J75" i="90"/>
  <c r="M75" i="90" s="1"/>
  <c r="J52" i="90"/>
  <c r="M52" i="90" s="1"/>
  <c r="J96" i="98"/>
  <c r="L43" i="98"/>
  <c r="L107" i="98"/>
  <c r="L112" i="98" s="1"/>
  <c r="H54" i="90"/>
  <c r="H77" i="90"/>
  <c r="H98" i="90"/>
  <c r="J92" i="98"/>
  <c r="J98" i="98" s="1"/>
  <c r="J80" i="98"/>
  <c r="J86" i="98" s="1"/>
  <c r="J131" i="98"/>
  <c r="J137" i="98" s="1"/>
  <c r="J119" i="98"/>
  <c r="J125" i="98" s="1"/>
  <c r="J151" i="98"/>
  <c r="J153" i="98" s="1"/>
  <c r="J154" i="98"/>
  <c r="J155" i="98" s="1"/>
  <c r="J162" i="98" s="1"/>
  <c r="J163" i="98" s="1"/>
  <c r="L40" i="98"/>
  <c r="K77" i="98"/>
  <c r="K83" i="98" s="1"/>
  <c r="K52" i="90"/>
  <c r="N52" i="90" s="1"/>
  <c r="K75" i="90"/>
  <c r="N75" i="90" s="1"/>
  <c r="K96" i="90"/>
  <c r="N96" i="90" s="1"/>
  <c r="J97" i="98"/>
  <c r="Q77" i="90"/>
  <c r="Q54" i="90"/>
  <c r="R76" i="90"/>
  <c r="R53" i="90"/>
  <c r="S76" i="90"/>
  <c r="S53" i="90"/>
  <c r="P77" i="90"/>
  <c r="P54" i="90"/>
  <c r="O51" i="90"/>
  <c r="H87" i="94"/>
  <c r="G93" i="94"/>
  <c r="G112" i="94" s="1"/>
  <c r="F101" i="94"/>
  <c r="F116" i="94" s="1"/>
  <c r="F99" i="94"/>
  <c r="F115" i="94" s="1"/>
  <c r="G91" i="94"/>
  <c r="G111" i="94" s="1"/>
  <c r="H88" i="94"/>
  <c r="K6" i="93"/>
  <c r="J11" i="93"/>
  <c r="J8" i="93"/>
  <c r="J14" i="93"/>
  <c r="J13" i="93"/>
  <c r="J10" i="93"/>
  <c r="J9" i="93"/>
  <c r="J15" i="93"/>
  <c r="J16" i="93"/>
  <c r="J12" i="93"/>
  <c r="J32" i="94"/>
  <c r="J66" i="94" s="1"/>
  <c r="J50" i="94"/>
  <c r="J17" i="94"/>
  <c r="I51" i="94"/>
  <c r="I33" i="94"/>
  <c r="I67" i="94" s="1"/>
  <c r="H85" i="94"/>
  <c r="H53" i="94"/>
  <c r="H25" i="94"/>
  <c r="H59" i="94" s="1"/>
  <c r="H20" i="94"/>
  <c r="H69" i="94"/>
  <c r="H41" i="94"/>
  <c r="H75" i="94" s="1"/>
  <c r="H36" i="94"/>
  <c r="I40" i="94"/>
  <c r="I74" i="94" s="1"/>
  <c r="I68" i="94"/>
  <c r="I35" i="94"/>
  <c r="K14" i="94"/>
  <c r="K16" i="94" s="1"/>
  <c r="J34" i="94"/>
  <c r="J21" i="94"/>
  <c r="J18" i="94"/>
  <c r="J37" i="94"/>
  <c r="G29" i="94"/>
  <c r="G63" i="94" s="1"/>
  <c r="G57" i="94"/>
  <c r="G42" i="94"/>
  <c r="G76" i="94" s="1"/>
  <c r="G70" i="94"/>
  <c r="H72" i="94"/>
  <c r="H44" i="94"/>
  <c r="H78" i="94" s="1"/>
  <c r="H39" i="94"/>
  <c r="H124" i="94"/>
  <c r="H126" i="94"/>
  <c r="H83" i="94"/>
  <c r="I24" i="94"/>
  <c r="I58" i="94" s="1"/>
  <c r="I52" i="94"/>
  <c r="I19" i="94"/>
  <c r="I27" i="94"/>
  <c r="I61" i="94" s="1"/>
  <c r="I55" i="94"/>
  <c r="I22" i="94"/>
  <c r="I43" i="94"/>
  <c r="I77" i="94" s="1"/>
  <c r="I38" i="94"/>
  <c r="I71" i="94"/>
  <c r="G45" i="94"/>
  <c r="G79" i="94" s="1"/>
  <c r="G73" i="94"/>
  <c r="H56" i="94"/>
  <c r="H28" i="94"/>
  <c r="H62" i="94" s="1"/>
  <c r="H23" i="94"/>
  <c r="G26" i="94"/>
  <c r="G60" i="94" s="1"/>
  <c r="G54" i="94"/>
  <c r="A17" i="93"/>
  <c r="J17" i="93" s="1"/>
  <c r="L166" i="98" l="1"/>
  <c r="L174" i="98" s="1"/>
  <c r="K90" i="98"/>
  <c r="K132" i="98"/>
  <c r="K138" i="98" s="1"/>
  <c r="K120" i="98"/>
  <c r="K126" i="98" s="1"/>
  <c r="K119" i="98"/>
  <c r="K125" i="98" s="1"/>
  <c r="L41" i="98"/>
  <c r="L61" i="98"/>
  <c r="L67" i="98" s="1"/>
  <c r="L72" i="98" s="1"/>
  <c r="L78" i="98" s="1"/>
  <c r="L84" i="98" s="1"/>
  <c r="K79" i="98"/>
  <c r="K85" i="98" s="1"/>
  <c r="L66" i="98"/>
  <c r="L71" i="98" s="1"/>
  <c r="K143" i="98"/>
  <c r="K144" i="98" s="1"/>
  <c r="K145" i="98" s="1"/>
  <c r="K147" i="98" s="1"/>
  <c r="L104" i="98"/>
  <c r="L109" i="98" s="1"/>
  <c r="L114" i="98" s="1"/>
  <c r="L120" i="98" s="1"/>
  <c r="L126" i="98" s="1"/>
  <c r="K115" i="98"/>
  <c r="K133" i="98" s="1"/>
  <c r="K139" i="98" s="1"/>
  <c r="L62" i="98"/>
  <c r="L68" i="98" s="1"/>
  <c r="L73" i="98" s="1"/>
  <c r="K150" i="98"/>
  <c r="G99" i="90"/>
  <c r="G78" i="90"/>
  <c r="G55" i="90"/>
  <c r="F99" i="90"/>
  <c r="F55" i="90"/>
  <c r="H132" i="94"/>
  <c r="K74" i="98"/>
  <c r="N47" i="98"/>
  <c r="F100" i="90" s="1"/>
  <c r="H130" i="94"/>
  <c r="H131" i="94"/>
  <c r="N48" i="98" s="1"/>
  <c r="G79" i="90" s="1"/>
  <c r="B17" i="93"/>
  <c r="I17" i="93"/>
  <c r="P17" i="93"/>
  <c r="W17" i="93"/>
  <c r="C17" i="93"/>
  <c r="D17" i="93"/>
  <c r="E17" i="93"/>
  <c r="F17" i="93"/>
  <c r="G17" i="93"/>
  <c r="H17" i="93"/>
  <c r="D99" i="90"/>
  <c r="M44" i="98"/>
  <c r="D78" i="90"/>
  <c r="D55" i="90"/>
  <c r="E55" i="90"/>
  <c r="M39" i="98"/>
  <c r="M40" i="98" s="1"/>
  <c r="E99" i="90"/>
  <c r="M42" i="98"/>
  <c r="M158" i="98" s="1"/>
  <c r="E78" i="90"/>
  <c r="K159" i="98"/>
  <c r="K160" i="98" s="1"/>
  <c r="H127" i="94"/>
  <c r="N29" i="98" s="1"/>
  <c r="N30" i="98" s="1"/>
  <c r="E100" i="90" s="1"/>
  <c r="H125" i="94"/>
  <c r="N27" i="98" s="1"/>
  <c r="N28" i="98" s="1"/>
  <c r="N49" i="98"/>
  <c r="F78" i="90"/>
  <c r="H107" i="94"/>
  <c r="H108" i="94"/>
  <c r="I96" i="94"/>
  <c r="I95" i="94"/>
  <c r="L119" i="98"/>
  <c r="L125" i="98" s="1"/>
  <c r="L131" i="98"/>
  <c r="L137" i="98" s="1"/>
  <c r="L91" i="98"/>
  <c r="L79" i="98"/>
  <c r="L85" i="98" s="1"/>
  <c r="L143" i="98"/>
  <c r="L144" i="98" s="1"/>
  <c r="L145" i="98" s="1"/>
  <c r="L147" i="98" s="1"/>
  <c r="L173" i="98"/>
  <c r="L150" i="98"/>
  <c r="L159" i="98"/>
  <c r="L160" i="98" s="1"/>
  <c r="L167" i="98"/>
  <c r="M107" i="98"/>
  <c r="M112" i="98" s="1"/>
  <c r="M43" i="98"/>
  <c r="K179" i="98"/>
  <c r="K185" i="98"/>
  <c r="E56" i="90"/>
  <c r="H55" i="90"/>
  <c r="H99" i="90"/>
  <c r="H78" i="90"/>
  <c r="L89" i="98"/>
  <c r="L77" i="98"/>
  <c r="L83" i="98" s="1"/>
  <c r="M50" i="98"/>
  <c r="K154" i="98"/>
  <c r="K155" i="98" s="1"/>
  <c r="K151" i="98"/>
  <c r="K153" i="98" s="1"/>
  <c r="K80" i="98"/>
  <c r="K86" i="98" s="1"/>
  <c r="K92" i="98"/>
  <c r="K98" i="98" s="1"/>
  <c r="I97" i="90"/>
  <c r="I76" i="90"/>
  <c r="I53" i="90"/>
  <c r="K95" i="98"/>
  <c r="L132" i="98"/>
  <c r="L138" i="98" s="1"/>
  <c r="J180" i="98"/>
  <c r="J182" i="98" s="1"/>
  <c r="J188" i="98" s="1"/>
  <c r="O96" i="90" s="1"/>
  <c r="J186" i="98"/>
  <c r="K53" i="90"/>
  <c r="N53" i="90" s="1"/>
  <c r="K97" i="90"/>
  <c r="N97" i="90" s="1"/>
  <c r="K76" i="90"/>
  <c r="N76" i="90" s="1"/>
  <c r="K97" i="98"/>
  <c r="J53" i="90"/>
  <c r="M53" i="90" s="1"/>
  <c r="J76" i="90"/>
  <c r="M76" i="90" s="1"/>
  <c r="J97" i="90"/>
  <c r="K96" i="98"/>
  <c r="K168" i="98"/>
  <c r="K170" i="98" s="1"/>
  <c r="K187" i="98" s="1"/>
  <c r="K175" i="98"/>
  <c r="K176" i="98" s="1"/>
  <c r="K178" i="98" s="1"/>
  <c r="K181" i="98" s="1"/>
  <c r="L74" i="98"/>
  <c r="L90" i="98"/>
  <c r="L130" i="98"/>
  <c r="L136" i="98" s="1"/>
  <c r="L118" i="98"/>
  <c r="L124" i="98" s="1"/>
  <c r="L115" i="98"/>
  <c r="G101" i="94"/>
  <c r="G116" i="94" s="1"/>
  <c r="S78" i="90" s="1"/>
  <c r="Q78" i="90"/>
  <c r="Q55" i="90"/>
  <c r="P78" i="90"/>
  <c r="P55" i="90"/>
  <c r="S77" i="90"/>
  <c r="S54" i="90"/>
  <c r="R77" i="90"/>
  <c r="R54" i="90"/>
  <c r="O52" i="90"/>
  <c r="O75" i="90"/>
  <c r="M95" i="90"/>
  <c r="G99" i="94"/>
  <c r="G115" i="94" s="1"/>
  <c r="H93" i="94"/>
  <c r="H112" i="94" s="1"/>
  <c r="H91" i="94"/>
  <c r="H111" i="94" s="1"/>
  <c r="I88" i="94"/>
  <c r="I87" i="94"/>
  <c r="L95" i="90"/>
  <c r="P95" i="90"/>
  <c r="L6" i="93"/>
  <c r="K13" i="93"/>
  <c r="K9" i="93"/>
  <c r="K14" i="93"/>
  <c r="K11" i="93"/>
  <c r="K8" i="93"/>
  <c r="K15" i="93"/>
  <c r="K16" i="93"/>
  <c r="K17" i="93"/>
  <c r="K12" i="93"/>
  <c r="K10" i="93"/>
  <c r="J51" i="94"/>
  <c r="J33" i="94"/>
  <c r="J67" i="94" s="1"/>
  <c r="K17" i="94"/>
  <c r="K32" i="94"/>
  <c r="K66" i="94" s="1"/>
  <c r="K50" i="94"/>
  <c r="I85" i="94"/>
  <c r="I131" i="94" s="1"/>
  <c r="H29" i="94"/>
  <c r="H63" i="94" s="1"/>
  <c r="H57" i="94"/>
  <c r="I56" i="94"/>
  <c r="I28" i="94"/>
  <c r="I62" i="94" s="1"/>
  <c r="I23" i="94"/>
  <c r="I53" i="94"/>
  <c r="I25" i="94"/>
  <c r="I59" i="94" s="1"/>
  <c r="I20" i="94"/>
  <c r="J27" i="94"/>
  <c r="J61" i="94" s="1"/>
  <c r="J55" i="94"/>
  <c r="J22" i="94"/>
  <c r="I83" i="94"/>
  <c r="H45" i="94"/>
  <c r="H79" i="94" s="1"/>
  <c r="H73" i="94"/>
  <c r="J43" i="94"/>
  <c r="J77" i="94" s="1"/>
  <c r="J38" i="94"/>
  <c r="J71" i="94"/>
  <c r="J40" i="94"/>
  <c r="J74" i="94" s="1"/>
  <c r="J68" i="94"/>
  <c r="J35" i="94"/>
  <c r="H26" i="94"/>
  <c r="H60" i="94" s="1"/>
  <c r="H54" i="94"/>
  <c r="I124" i="94"/>
  <c r="I126" i="94"/>
  <c r="J24" i="94"/>
  <c r="J58" i="94" s="1"/>
  <c r="J52" i="94"/>
  <c r="J19" i="94"/>
  <c r="L14" i="94"/>
  <c r="L16" i="94" s="1"/>
  <c r="K37" i="94"/>
  <c r="K34" i="94"/>
  <c r="K21" i="94"/>
  <c r="K18" i="94"/>
  <c r="H42" i="94"/>
  <c r="H76" i="94" s="1"/>
  <c r="H70" i="94"/>
  <c r="I72" i="94"/>
  <c r="I44" i="94"/>
  <c r="I78" i="94" s="1"/>
  <c r="I39" i="94"/>
  <c r="I69" i="94"/>
  <c r="I41" i="94"/>
  <c r="I75" i="94" s="1"/>
  <c r="I36" i="94"/>
  <c r="A18" i="93"/>
  <c r="K18" i="93" s="1"/>
  <c r="M66" i="98" l="1"/>
  <c r="M71" i="98" s="1"/>
  <c r="M61" i="98"/>
  <c r="M67" i="98" s="1"/>
  <c r="M72" i="98" s="1"/>
  <c r="M104" i="98"/>
  <c r="M109" i="98" s="1"/>
  <c r="M114" i="98" s="1"/>
  <c r="M103" i="98"/>
  <c r="M108" i="98" s="1"/>
  <c r="M113" i="98" s="1"/>
  <c r="M119" i="98" s="1"/>
  <c r="M125" i="98" s="1"/>
  <c r="M166" i="98"/>
  <c r="M174" i="98" s="1"/>
  <c r="K162" i="98"/>
  <c r="K163" i="98" s="1"/>
  <c r="K121" i="98"/>
  <c r="K127" i="98" s="1"/>
  <c r="M62" i="98"/>
  <c r="M68" i="98" s="1"/>
  <c r="M73" i="98" s="1"/>
  <c r="M41" i="98"/>
  <c r="E79" i="90"/>
  <c r="I132" i="94"/>
  <c r="N42" i="98"/>
  <c r="N43" i="98" s="1"/>
  <c r="O47" i="98"/>
  <c r="I130" i="94"/>
  <c r="B18" i="93"/>
  <c r="I18" i="93"/>
  <c r="P18" i="93"/>
  <c r="W18" i="93"/>
  <c r="C18" i="93"/>
  <c r="D18" i="93"/>
  <c r="E18" i="93"/>
  <c r="F18" i="93"/>
  <c r="G18" i="93"/>
  <c r="H18" i="93"/>
  <c r="J18" i="93"/>
  <c r="F79" i="90"/>
  <c r="D79" i="90"/>
  <c r="D100" i="90"/>
  <c r="N39" i="98"/>
  <c r="N41" i="98" s="1"/>
  <c r="N44" i="98"/>
  <c r="D56" i="90"/>
  <c r="I125" i="94"/>
  <c r="O27" i="98" s="1"/>
  <c r="O28" i="98" s="1"/>
  <c r="I127" i="94"/>
  <c r="O29" i="98" s="1"/>
  <c r="O30" i="98" s="1"/>
  <c r="I108" i="94"/>
  <c r="O48" i="98"/>
  <c r="O49" i="98"/>
  <c r="N50" i="98"/>
  <c r="G56" i="90"/>
  <c r="F56" i="90"/>
  <c r="G100" i="90"/>
  <c r="F57" i="90"/>
  <c r="I107" i="94"/>
  <c r="J95" i="94"/>
  <c r="J96" i="94"/>
  <c r="L92" i="98"/>
  <c r="L98" i="98" s="1"/>
  <c r="L80" i="98"/>
  <c r="L86" i="98" s="1"/>
  <c r="M131" i="98"/>
  <c r="M137" i="98" s="1"/>
  <c r="K180" i="98"/>
  <c r="K186" i="98"/>
  <c r="I98" i="90"/>
  <c r="I54" i="90"/>
  <c r="I77" i="90"/>
  <c r="L95" i="98"/>
  <c r="N158" i="98"/>
  <c r="M89" i="98"/>
  <c r="M77" i="98"/>
  <c r="M83" i="98" s="1"/>
  <c r="L154" i="98"/>
  <c r="L151" i="98"/>
  <c r="L153" i="98" s="1"/>
  <c r="L155" i="98" s="1"/>
  <c r="L162" i="98" s="1"/>
  <c r="L163" i="98" s="1"/>
  <c r="K98" i="90"/>
  <c r="N98" i="90" s="1"/>
  <c r="K54" i="90"/>
  <c r="N54" i="90" s="1"/>
  <c r="K77" i="90"/>
  <c r="N77" i="90" s="1"/>
  <c r="L97" i="98"/>
  <c r="M91" i="98"/>
  <c r="M79" i="98"/>
  <c r="M85" i="98" s="1"/>
  <c r="K182" i="98"/>
  <c r="K188" i="98" s="1"/>
  <c r="O97" i="90" s="1"/>
  <c r="M130" i="98"/>
  <c r="M136" i="98" s="1"/>
  <c r="M118" i="98"/>
  <c r="M124" i="98" s="1"/>
  <c r="H56" i="90"/>
  <c r="H100" i="90"/>
  <c r="H79" i="90"/>
  <c r="L121" i="98"/>
  <c r="L127" i="98" s="1"/>
  <c r="L133" i="98"/>
  <c r="L139" i="98" s="1"/>
  <c r="J77" i="90"/>
  <c r="M77" i="90" s="1"/>
  <c r="J54" i="90"/>
  <c r="M54" i="90" s="1"/>
  <c r="J98" i="90"/>
  <c r="L96" i="98"/>
  <c r="M90" i="98"/>
  <c r="M78" i="98"/>
  <c r="M84" i="98" s="1"/>
  <c r="M132" i="98"/>
  <c r="M138" i="98" s="1"/>
  <c r="M120" i="98"/>
  <c r="M126" i="98" s="1"/>
  <c r="M173" i="98"/>
  <c r="M143" i="98"/>
  <c r="M144" i="98" s="1"/>
  <c r="M145" i="98" s="1"/>
  <c r="M147" i="98" s="1"/>
  <c r="M167" i="98"/>
  <c r="M159" i="98"/>
  <c r="M160" i="98" s="1"/>
  <c r="M150" i="98"/>
  <c r="L168" i="98"/>
  <c r="L170" i="98" s="1"/>
  <c r="L187" i="98" s="1"/>
  <c r="L175" i="98"/>
  <c r="L176" i="98" s="1"/>
  <c r="L178" i="98" s="1"/>
  <c r="L181" i="98" s="1"/>
  <c r="L179" i="98"/>
  <c r="L185" i="98"/>
  <c r="S55" i="90"/>
  <c r="P79" i="90"/>
  <c r="P56" i="90"/>
  <c r="Q79" i="90"/>
  <c r="Q56" i="90"/>
  <c r="R78" i="90"/>
  <c r="R55" i="90"/>
  <c r="L76" i="90"/>
  <c r="O76" i="90" s="1"/>
  <c r="L53" i="90"/>
  <c r="O53" i="90" s="1"/>
  <c r="L96" i="90"/>
  <c r="I93" i="94"/>
  <c r="I112" i="94" s="1"/>
  <c r="H101" i="94"/>
  <c r="H116" i="94" s="1"/>
  <c r="H99" i="94"/>
  <c r="H115" i="94" s="1"/>
  <c r="J87" i="94"/>
  <c r="J132" i="94" s="1"/>
  <c r="I91" i="94"/>
  <c r="I111" i="94" s="1"/>
  <c r="J88" i="94"/>
  <c r="M6" i="93"/>
  <c r="L19" i="93"/>
  <c r="L16" i="93"/>
  <c r="L9" i="93"/>
  <c r="L8" i="93"/>
  <c r="L18" i="93"/>
  <c r="L14" i="93"/>
  <c r="L13" i="93"/>
  <c r="L12" i="93"/>
  <c r="L15" i="93"/>
  <c r="L10" i="93"/>
  <c r="L11" i="93"/>
  <c r="L17" i="93"/>
  <c r="L32" i="94"/>
  <c r="L66" i="94" s="1"/>
  <c r="L50" i="94"/>
  <c r="L17" i="94"/>
  <c r="K33" i="94"/>
  <c r="K67" i="94" s="1"/>
  <c r="K51" i="94"/>
  <c r="J83" i="94"/>
  <c r="J124" i="94"/>
  <c r="J126" i="94"/>
  <c r="I42" i="94"/>
  <c r="I76" i="94" s="1"/>
  <c r="I70" i="94"/>
  <c r="K24" i="94"/>
  <c r="K58" i="94" s="1"/>
  <c r="K52" i="94"/>
  <c r="K19" i="94"/>
  <c r="K43" i="94"/>
  <c r="K77" i="94" s="1"/>
  <c r="K38" i="94"/>
  <c r="K71" i="94"/>
  <c r="M14" i="94"/>
  <c r="M16" i="94" s="1"/>
  <c r="L18" i="94"/>
  <c r="L34" i="94"/>
  <c r="L21" i="94"/>
  <c r="L37" i="94"/>
  <c r="J69" i="94"/>
  <c r="J36" i="94"/>
  <c r="J41" i="94"/>
  <c r="J75" i="94" s="1"/>
  <c r="J72" i="94"/>
  <c r="J39" i="94"/>
  <c r="J44" i="94"/>
  <c r="J78" i="94" s="1"/>
  <c r="I45" i="94"/>
  <c r="I79" i="94" s="1"/>
  <c r="I73" i="94"/>
  <c r="K40" i="94"/>
  <c r="K74" i="94" s="1"/>
  <c r="K68" i="94"/>
  <c r="K35" i="94"/>
  <c r="J56" i="94"/>
  <c r="J28" i="94"/>
  <c r="J62" i="94" s="1"/>
  <c r="J23" i="94"/>
  <c r="I26" i="94"/>
  <c r="I60" i="94" s="1"/>
  <c r="I54" i="94"/>
  <c r="K27" i="94"/>
  <c r="K61" i="94" s="1"/>
  <c r="K55" i="94"/>
  <c r="K22" i="94"/>
  <c r="J53" i="94"/>
  <c r="J25" i="94"/>
  <c r="J59" i="94" s="1"/>
  <c r="J20" i="94"/>
  <c r="J85" i="94"/>
  <c r="I29" i="94"/>
  <c r="I63" i="94" s="1"/>
  <c r="I57" i="94"/>
  <c r="A19" i="93"/>
  <c r="M115" i="98" l="1"/>
  <c r="N66" i="98"/>
  <c r="N71" i="98" s="1"/>
  <c r="N61" i="98"/>
  <c r="N67" i="98" s="1"/>
  <c r="N72" i="98" s="1"/>
  <c r="M74" i="98"/>
  <c r="M80" i="98" s="1"/>
  <c r="M86" i="98" s="1"/>
  <c r="N107" i="98"/>
  <c r="N112" i="98" s="1"/>
  <c r="J131" i="94"/>
  <c r="P48" i="98" s="1"/>
  <c r="G58" i="90" s="1"/>
  <c r="N103" i="98"/>
  <c r="N108" i="98" s="1"/>
  <c r="N113" i="98" s="1"/>
  <c r="B19" i="93"/>
  <c r="I19" i="93"/>
  <c r="P19" i="93"/>
  <c r="W19" i="93"/>
  <c r="C19" i="93"/>
  <c r="D19" i="93"/>
  <c r="E19" i="93"/>
  <c r="F19" i="93"/>
  <c r="G19" i="93"/>
  <c r="H19" i="93"/>
  <c r="J19" i="93"/>
  <c r="K19" i="93"/>
  <c r="N104" i="98"/>
  <c r="N109" i="98" s="1"/>
  <c r="N114" i="98" s="1"/>
  <c r="N120" i="98" s="1"/>
  <c r="N126" i="98" s="1"/>
  <c r="J130" i="94"/>
  <c r="P47" i="98" s="1"/>
  <c r="E57" i="90"/>
  <c r="O39" i="98"/>
  <c r="O62" i="98" s="1"/>
  <c r="O42" i="98"/>
  <c r="O158" i="98" s="1"/>
  <c r="E80" i="90"/>
  <c r="E101" i="90"/>
  <c r="D101" i="90"/>
  <c r="D57" i="90"/>
  <c r="D80" i="90"/>
  <c r="O44" i="98"/>
  <c r="J125" i="94"/>
  <c r="P27" i="98" s="1"/>
  <c r="P28" i="98" s="1"/>
  <c r="N40" i="98"/>
  <c r="N166" i="98"/>
  <c r="N174" i="98" s="1"/>
  <c r="N62" i="98"/>
  <c r="N68" i="98" s="1"/>
  <c r="N73" i="98" s="1"/>
  <c r="J127" i="94"/>
  <c r="P29" i="98" s="1"/>
  <c r="P30" i="98" s="1"/>
  <c r="E102" i="90" s="1"/>
  <c r="P49" i="98"/>
  <c r="F101" i="90"/>
  <c r="F80" i="90"/>
  <c r="J108" i="94"/>
  <c r="J107" i="94"/>
  <c r="K96" i="94"/>
  <c r="O50" i="98"/>
  <c r="K95" i="94"/>
  <c r="M179" i="98"/>
  <c r="M185" i="98"/>
  <c r="N159" i="98"/>
  <c r="N160" i="98" s="1"/>
  <c r="N150" i="98"/>
  <c r="N143" i="98"/>
  <c r="N144" i="98" s="1"/>
  <c r="N145" i="98" s="1"/>
  <c r="N147" i="98" s="1"/>
  <c r="N173" i="98"/>
  <c r="G80" i="90"/>
  <c r="G101" i="90"/>
  <c r="G57" i="90"/>
  <c r="O166" i="98"/>
  <c r="O174" i="98" s="1"/>
  <c r="O61" i="98"/>
  <c r="H101" i="90"/>
  <c r="H80" i="90"/>
  <c r="H57" i="90"/>
  <c r="M154" i="98"/>
  <c r="M155" i="98" s="1"/>
  <c r="M162" i="98" s="1"/>
  <c r="M163" i="98" s="1"/>
  <c r="M151" i="98"/>
  <c r="M153" i="98" s="1"/>
  <c r="K55" i="90"/>
  <c r="N55" i="90" s="1"/>
  <c r="K99" i="90"/>
  <c r="N99" i="90" s="1"/>
  <c r="K78" i="90"/>
  <c r="N78" i="90" s="1"/>
  <c r="M97" i="98"/>
  <c r="I99" i="90"/>
  <c r="I78" i="90"/>
  <c r="I55" i="90"/>
  <c r="M95" i="98"/>
  <c r="N131" i="98"/>
  <c r="N137" i="98" s="1"/>
  <c r="N119" i="98"/>
  <c r="N125" i="98" s="1"/>
  <c r="M133" i="98"/>
  <c r="M139" i="98" s="1"/>
  <c r="M121" i="98"/>
  <c r="M127" i="98" s="1"/>
  <c r="L180" i="98"/>
  <c r="L182" i="98" s="1"/>
  <c r="L188" i="98" s="1"/>
  <c r="O98" i="90" s="1"/>
  <c r="L186" i="98"/>
  <c r="N89" i="98"/>
  <c r="N77" i="98"/>
  <c r="N83" i="98" s="1"/>
  <c r="N91" i="98"/>
  <c r="N79" i="98"/>
  <c r="N85" i="98" s="1"/>
  <c r="N74" i="98"/>
  <c r="M175" i="98"/>
  <c r="M176" i="98" s="1"/>
  <c r="M178" i="98" s="1"/>
  <c r="M181" i="98" s="1"/>
  <c r="M168" i="98"/>
  <c r="M170" i="98" s="1"/>
  <c r="M187" i="98" s="1"/>
  <c r="J99" i="90"/>
  <c r="J55" i="90"/>
  <c r="M55" i="90" s="1"/>
  <c r="J78" i="90"/>
  <c r="M78" i="90" s="1"/>
  <c r="M96" i="98"/>
  <c r="N130" i="98"/>
  <c r="N136" i="98" s="1"/>
  <c r="N118" i="98"/>
  <c r="N124" i="98" s="1"/>
  <c r="N78" i="98"/>
  <c r="N84" i="98" s="1"/>
  <c r="N90" i="98"/>
  <c r="O66" i="98"/>
  <c r="O71" i="98" s="1"/>
  <c r="P80" i="90"/>
  <c r="P57" i="90"/>
  <c r="Q80" i="90"/>
  <c r="Q57" i="90"/>
  <c r="R79" i="90"/>
  <c r="R56" i="90"/>
  <c r="S79" i="90"/>
  <c r="S56" i="90"/>
  <c r="L77" i="90"/>
  <c r="O77" i="90" s="1"/>
  <c r="L54" i="90"/>
  <c r="O54" i="90" s="1"/>
  <c r="L97" i="90"/>
  <c r="J93" i="94"/>
  <c r="J112" i="94" s="1"/>
  <c r="J91" i="94"/>
  <c r="J111" i="94" s="1"/>
  <c r="I99" i="94"/>
  <c r="I115" i="94" s="1"/>
  <c r="K87" i="94"/>
  <c r="K132" i="94" s="1"/>
  <c r="I101" i="94"/>
  <c r="I116" i="94" s="1"/>
  <c r="K88" i="94"/>
  <c r="M96" i="90"/>
  <c r="N6" i="93"/>
  <c r="M14" i="93"/>
  <c r="M12" i="93"/>
  <c r="M9" i="93"/>
  <c r="M8" i="93"/>
  <c r="M19" i="93"/>
  <c r="M18" i="93"/>
  <c r="M13" i="93"/>
  <c r="M16" i="93"/>
  <c r="M11" i="93"/>
  <c r="M10" i="93"/>
  <c r="M17" i="93"/>
  <c r="M15" i="93"/>
  <c r="L33" i="94"/>
  <c r="L67" i="94" s="1"/>
  <c r="L51" i="94"/>
  <c r="M50" i="94"/>
  <c r="M32" i="94"/>
  <c r="M66" i="94" s="1"/>
  <c r="M17" i="94"/>
  <c r="L43" i="94"/>
  <c r="L77" i="94" s="1"/>
  <c r="L38" i="94"/>
  <c r="L71" i="94"/>
  <c r="L24" i="94"/>
  <c r="L58" i="94" s="1"/>
  <c r="L52" i="94"/>
  <c r="L19" i="94"/>
  <c r="K72" i="94"/>
  <c r="K44" i="94"/>
  <c r="K78" i="94" s="1"/>
  <c r="K39" i="94"/>
  <c r="K56" i="94"/>
  <c r="K28" i="94"/>
  <c r="K62" i="94" s="1"/>
  <c r="K23" i="94"/>
  <c r="J26" i="94"/>
  <c r="J60" i="94" s="1"/>
  <c r="J54" i="94"/>
  <c r="J29" i="94"/>
  <c r="J63" i="94" s="1"/>
  <c r="J57" i="94"/>
  <c r="K85" i="94"/>
  <c r="J42" i="94"/>
  <c r="J76" i="94" s="1"/>
  <c r="J70" i="94"/>
  <c r="L27" i="94"/>
  <c r="L61" i="94" s="1"/>
  <c r="L55" i="94"/>
  <c r="L22" i="94"/>
  <c r="K124" i="94"/>
  <c r="K126" i="94"/>
  <c r="K53" i="94"/>
  <c r="K25" i="94"/>
  <c r="K59" i="94" s="1"/>
  <c r="K20" i="94"/>
  <c r="J45" i="94"/>
  <c r="J79" i="94" s="1"/>
  <c r="J73" i="94"/>
  <c r="L40" i="94"/>
  <c r="L74" i="94" s="1"/>
  <c r="L68" i="94"/>
  <c r="L35" i="94"/>
  <c r="K83" i="94"/>
  <c r="K69" i="94"/>
  <c r="K41" i="94"/>
  <c r="K75" i="94" s="1"/>
  <c r="K36" i="94"/>
  <c r="N14" i="94"/>
  <c r="N16" i="94" s="1"/>
  <c r="M37" i="94"/>
  <c r="M18" i="94"/>
  <c r="M34" i="94"/>
  <c r="M21" i="94"/>
  <c r="A20" i="93"/>
  <c r="N132" i="98" l="1"/>
  <c r="N138" i="98" s="1"/>
  <c r="M92" i="98"/>
  <c r="M98" i="98" s="1"/>
  <c r="N115" i="98"/>
  <c r="N121" i="98" s="1"/>
  <c r="N127" i="98" s="1"/>
  <c r="O68" i="98"/>
  <c r="O73" i="98" s="1"/>
  <c r="O79" i="98" s="1"/>
  <c r="O85" i="98" s="1"/>
  <c r="O107" i="98"/>
  <c r="O112" i="98" s="1"/>
  <c r="O118" i="98" s="1"/>
  <c r="O124" i="98" s="1"/>
  <c r="F102" i="90"/>
  <c r="F58" i="90"/>
  <c r="F81" i="90"/>
  <c r="Q48" i="98"/>
  <c r="G59" i="90" s="1"/>
  <c r="K131" i="94"/>
  <c r="P42" i="98"/>
  <c r="P43" i="98" s="1"/>
  <c r="O103" i="98"/>
  <c r="O108" i="98" s="1"/>
  <c r="O113" i="98" s="1"/>
  <c r="O119" i="98" s="1"/>
  <c r="O125" i="98" s="1"/>
  <c r="B20" i="93"/>
  <c r="I20" i="93"/>
  <c r="P20" i="93"/>
  <c r="W20" i="93"/>
  <c r="C20" i="93"/>
  <c r="D20" i="93"/>
  <c r="E20" i="93"/>
  <c r="F20" i="93"/>
  <c r="G20" i="93"/>
  <c r="H20" i="93"/>
  <c r="J20" i="93"/>
  <c r="K20" i="93"/>
  <c r="L20" i="93"/>
  <c r="K130" i="94"/>
  <c r="Q47" i="98" s="1"/>
  <c r="E81" i="90"/>
  <c r="O40" i="98"/>
  <c r="O41" i="98"/>
  <c r="O74" i="98" s="1"/>
  <c r="M20" i="93"/>
  <c r="O104" i="98"/>
  <c r="O109" i="98" s="1"/>
  <c r="O114" i="98" s="1"/>
  <c r="D81" i="90"/>
  <c r="D58" i="90"/>
  <c r="D102" i="90"/>
  <c r="P44" i="98"/>
  <c r="O43" i="98"/>
  <c r="O159" i="98" s="1"/>
  <c r="O160" i="98" s="1"/>
  <c r="E58" i="90"/>
  <c r="O67" i="98"/>
  <c r="O72" i="98" s="1"/>
  <c r="O78" i="98" s="1"/>
  <c r="O84" i="98" s="1"/>
  <c r="N167" i="98"/>
  <c r="K127" i="94"/>
  <c r="Q29" i="98" s="1"/>
  <c r="Q30" i="98" s="1"/>
  <c r="E82" i="90" s="1"/>
  <c r="K125" i="94"/>
  <c r="Q27" i="98" s="1"/>
  <c r="Q28" i="98" s="1"/>
  <c r="P39" i="98"/>
  <c r="P61" i="98" s="1"/>
  <c r="Q49" i="98"/>
  <c r="G102" i="90"/>
  <c r="G81" i="90"/>
  <c r="K107" i="94"/>
  <c r="K108" i="94"/>
  <c r="L96" i="94"/>
  <c r="L95" i="94"/>
  <c r="J79" i="90"/>
  <c r="M79" i="90" s="1"/>
  <c r="J56" i="90"/>
  <c r="M56" i="90" s="1"/>
  <c r="J100" i="90"/>
  <c r="N96" i="98"/>
  <c r="P104" i="98"/>
  <c r="N154" i="98"/>
  <c r="N155" i="98" s="1"/>
  <c r="N162" i="98" s="1"/>
  <c r="N163" i="98" s="1"/>
  <c r="N151" i="98"/>
  <c r="N153" i="98" s="1"/>
  <c r="N133" i="98"/>
  <c r="N139" i="98" s="1"/>
  <c r="O89" i="98"/>
  <c r="O77" i="98"/>
  <c r="O83" i="98" s="1"/>
  <c r="P107" i="98"/>
  <c r="P112" i="98" s="1"/>
  <c r="P158" i="98"/>
  <c r="P66" i="98"/>
  <c r="P71" i="98" s="1"/>
  <c r="N92" i="98"/>
  <c r="N98" i="98" s="1"/>
  <c r="N80" i="98"/>
  <c r="N86" i="98" s="1"/>
  <c r="I56" i="90"/>
  <c r="I100" i="90"/>
  <c r="I79" i="90"/>
  <c r="L79" i="90" s="1"/>
  <c r="N95" i="98"/>
  <c r="M180" i="98"/>
  <c r="M182" i="98" s="1"/>
  <c r="M188" i="98" s="1"/>
  <c r="O99" i="90" s="1"/>
  <c r="M186" i="98"/>
  <c r="O131" i="98"/>
  <c r="O137" i="98" s="1"/>
  <c r="G103" i="90"/>
  <c r="N175" i="98"/>
  <c r="N176" i="98" s="1"/>
  <c r="N178" i="98" s="1"/>
  <c r="N181" i="98" s="1"/>
  <c r="N168" i="98"/>
  <c r="N170" i="98" s="1"/>
  <c r="N187" i="98" s="1"/>
  <c r="H58" i="90"/>
  <c r="H81" i="90"/>
  <c r="H102" i="90"/>
  <c r="O130" i="98"/>
  <c r="O136" i="98" s="1"/>
  <c r="K56" i="90"/>
  <c r="K79" i="90"/>
  <c r="N79" i="90" s="1"/>
  <c r="K100" i="90"/>
  <c r="N100" i="90" s="1"/>
  <c r="N97" i="98"/>
  <c r="P50" i="98"/>
  <c r="O132" i="98"/>
  <c r="O138" i="98" s="1"/>
  <c r="O120" i="98"/>
  <c r="O126" i="98" s="1"/>
  <c r="O91" i="98"/>
  <c r="N179" i="98"/>
  <c r="N185" i="98"/>
  <c r="O115" i="98"/>
  <c r="Q81" i="90"/>
  <c r="Q58" i="90"/>
  <c r="S80" i="90"/>
  <c r="S57" i="90"/>
  <c r="P81" i="90"/>
  <c r="P58" i="90"/>
  <c r="R80" i="90"/>
  <c r="R57" i="90"/>
  <c r="L78" i="90"/>
  <c r="O78" i="90" s="1"/>
  <c r="L55" i="90"/>
  <c r="O55" i="90" s="1"/>
  <c r="L98" i="90"/>
  <c r="K91" i="94"/>
  <c r="K111" i="94" s="1"/>
  <c r="J101" i="94"/>
  <c r="J116" i="94" s="1"/>
  <c r="L88" i="94"/>
  <c r="L87" i="94"/>
  <c r="K93" i="94"/>
  <c r="K112" i="94" s="1"/>
  <c r="J99" i="94"/>
  <c r="J115" i="94" s="1"/>
  <c r="P96" i="90"/>
  <c r="M97" i="90"/>
  <c r="O6" i="93"/>
  <c r="N18" i="93"/>
  <c r="N8" i="93"/>
  <c r="N19" i="93"/>
  <c r="N11" i="93"/>
  <c r="N14" i="93"/>
  <c r="N17" i="93"/>
  <c r="N13" i="93"/>
  <c r="N12" i="93"/>
  <c r="N9" i="93"/>
  <c r="N15" i="93"/>
  <c r="N16" i="93"/>
  <c r="N20" i="93"/>
  <c r="N10" i="93"/>
  <c r="N32" i="94"/>
  <c r="N66" i="94" s="1"/>
  <c r="N50" i="94"/>
  <c r="N17" i="94"/>
  <c r="M51" i="94"/>
  <c r="M33" i="94"/>
  <c r="M67" i="94" s="1"/>
  <c r="L83" i="94"/>
  <c r="M43" i="94"/>
  <c r="M77" i="94" s="1"/>
  <c r="M38" i="94"/>
  <c r="M71" i="94"/>
  <c r="L85" i="94"/>
  <c r="K26" i="94"/>
  <c r="K60" i="94" s="1"/>
  <c r="K54" i="94"/>
  <c r="K29" i="94"/>
  <c r="K63" i="94" s="1"/>
  <c r="K57" i="94"/>
  <c r="M24" i="94"/>
  <c r="M58" i="94" s="1"/>
  <c r="M52" i="94"/>
  <c r="M19" i="94"/>
  <c r="O14" i="94"/>
  <c r="O16" i="94" s="1"/>
  <c r="N34" i="94"/>
  <c r="N21" i="94"/>
  <c r="N18" i="94"/>
  <c r="N37" i="94"/>
  <c r="K42" i="94"/>
  <c r="K76" i="94" s="1"/>
  <c r="K70" i="94"/>
  <c r="L56" i="94"/>
  <c r="L28" i="94"/>
  <c r="L62" i="94" s="1"/>
  <c r="L23" i="94"/>
  <c r="M27" i="94"/>
  <c r="M61" i="94" s="1"/>
  <c r="M55" i="94"/>
  <c r="M22" i="94"/>
  <c r="M40" i="94"/>
  <c r="M74" i="94" s="1"/>
  <c r="M68" i="94"/>
  <c r="M35" i="94"/>
  <c r="L124" i="94"/>
  <c r="L126" i="94"/>
  <c r="L53" i="94"/>
  <c r="L25" i="94"/>
  <c r="L59" i="94" s="1"/>
  <c r="L20" i="94"/>
  <c r="L72" i="94"/>
  <c r="L44" i="94"/>
  <c r="L78" i="94" s="1"/>
  <c r="L39" i="94"/>
  <c r="L69" i="94"/>
  <c r="L41" i="94"/>
  <c r="L75" i="94" s="1"/>
  <c r="L36" i="94"/>
  <c r="K45" i="94"/>
  <c r="K79" i="94" s="1"/>
  <c r="K73" i="94"/>
  <c r="A21" i="93"/>
  <c r="P109" i="98" l="1"/>
  <c r="P114" i="98" s="1"/>
  <c r="P67" i="98"/>
  <c r="P72" i="98" s="1"/>
  <c r="O90" i="98"/>
  <c r="D59" i="90"/>
  <c r="D103" i="90"/>
  <c r="Q44" i="98"/>
  <c r="Q39" i="98"/>
  <c r="Q166" i="98" s="1"/>
  <c r="Q174" i="98" s="1"/>
  <c r="F82" i="90"/>
  <c r="F103" i="90"/>
  <c r="B21" i="93"/>
  <c r="I21" i="93"/>
  <c r="P21" i="93"/>
  <c r="W21" i="93"/>
  <c r="C21" i="93"/>
  <c r="D21" i="93"/>
  <c r="E21" i="93"/>
  <c r="F21" i="93"/>
  <c r="G21" i="93"/>
  <c r="H21" i="93"/>
  <c r="J21" i="93"/>
  <c r="K21" i="93"/>
  <c r="L21" i="93"/>
  <c r="M21" i="93"/>
  <c r="R48" i="98"/>
  <c r="L131" i="94"/>
  <c r="L132" i="94"/>
  <c r="O150" i="98"/>
  <c r="O154" i="98" s="1"/>
  <c r="O155" i="98" s="1"/>
  <c r="O162" i="98" s="1"/>
  <c r="O163" i="98" s="1"/>
  <c r="P103" i="98"/>
  <c r="P108" i="98" s="1"/>
  <c r="P113" i="98" s="1"/>
  <c r="P131" i="98" s="1"/>
  <c r="P137" i="98" s="1"/>
  <c r="E59" i="90"/>
  <c r="L130" i="94"/>
  <c r="R47" i="98" s="1"/>
  <c r="N21" i="93"/>
  <c r="O167" i="98"/>
  <c r="O168" i="98" s="1"/>
  <c r="O170" i="98" s="1"/>
  <c r="O187" i="98" s="1"/>
  <c r="E103" i="90"/>
  <c r="G82" i="90"/>
  <c r="P62" i="98"/>
  <c r="P68" i="98" s="1"/>
  <c r="P73" i="98" s="1"/>
  <c r="L127" i="94"/>
  <c r="R29" i="98" s="1"/>
  <c r="R30" i="98" s="1"/>
  <c r="L125" i="94"/>
  <c r="R27" i="98" s="1"/>
  <c r="R28" i="98" s="1"/>
  <c r="O143" i="98"/>
  <c r="O144" i="98" s="1"/>
  <c r="O145" i="98" s="1"/>
  <c r="O147" i="98" s="1"/>
  <c r="O179" i="98" s="1"/>
  <c r="O173" i="98"/>
  <c r="P166" i="98"/>
  <c r="P174" i="98" s="1"/>
  <c r="P41" i="98"/>
  <c r="D82" i="90"/>
  <c r="Q42" i="98"/>
  <c r="Q107" i="98" s="1"/>
  <c r="Q112" i="98" s="1"/>
  <c r="P40" i="98"/>
  <c r="F59" i="90"/>
  <c r="R49" i="98"/>
  <c r="G104" i="90"/>
  <c r="L108" i="94"/>
  <c r="L107" i="94"/>
  <c r="M95" i="94"/>
  <c r="M96" i="94"/>
  <c r="O79" i="90"/>
  <c r="H59" i="90"/>
  <c r="H103" i="90"/>
  <c r="H82" i="90"/>
  <c r="O185" i="98"/>
  <c r="I101" i="90"/>
  <c r="I57" i="90"/>
  <c r="I80" i="90"/>
  <c r="L80" i="90" s="1"/>
  <c r="O95" i="98"/>
  <c r="P90" i="98"/>
  <c r="P78" i="98"/>
  <c r="P84" i="98" s="1"/>
  <c r="O80" i="98"/>
  <c r="O86" i="98" s="1"/>
  <c r="O92" i="98"/>
  <c r="O98" i="98" s="1"/>
  <c r="P159" i="98"/>
  <c r="P160" i="98" s="1"/>
  <c r="P173" i="98"/>
  <c r="P150" i="98"/>
  <c r="P143" i="98"/>
  <c r="N180" i="98"/>
  <c r="N182" i="98" s="1"/>
  <c r="N188" i="98" s="1"/>
  <c r="O100" i="90" s="1"/>
  <c r="N186" i="98"/>
  <c r="P91" i="98"/>
  <c r="P79" i="98"/>
  <c r="P85" i="98" s="1"/>
  <c r="Q50" i="98"/>
  <c r="P130" i="98"/>
  <c r="P136" i="98" s="1"/>
  <c r="P118" i="98"/>
  <c r="P124" i="98" s="1"/>
  <c r="Q66" i="98"/>
  <c r="Q71" i="98" s="1"/>
  <c r="Q43" i="98"/>
  <c r="Q158" i="98"/>
  <c r="O133" i="98"/>
  <c r="O139" i="98" s="1"/>
  <c r="O121" i="98"/>
  <c r="O127" i="98" s="1"/>
  <c r="K101" i="90"/>
  <c r="N101" i="90" s="1"/>
  <c r="K80" i="90"/>
  <c r="N80" i="90" s="1"/>
  <c r="K57" i="90"/>
  <c r="O97" i="98"/>
  <c r="O175" i="98"/>
  <c r="O176" i="98" s="1"/>
  <c r="O178" i="98" s="1"/>
  <c r="O181" i="98" s="1"/>
  <c r="P89" i="98"/>
  <c r="P77" i="98"/>
  <c r="P83" i="98" s="1"/>
  <c r="J57" i="90"/>
  <c r="J80" i="90"/>
  <c r="M80" i="90" s="1"/>
  <c r="J101" i="90"/>
  <c r="O96" i="98"/>
  <c r="P132" i="98"/>
  <c r="P138" i="98" s="1"/>
  <c r="P120" i="98"/>
  <c r="P126" i="98" s="1"/>
  <c r="Q104" i="98"/>
  <c r="Q109" i="98" s="1"/>
  <c r="Q114" i="98" s="1"/>
  <c r="Q82" i="90"/>
  <c r="Q59" i="90"/>
  <c r="P82" i="90"/>
  <c r="P59" i="90"/>
  <c r="R81" i="90"/>
  <c r="R58" i="90"/>
  <c r="S81" i="90"/>
  <c r="S58" i="90"/>
  <c r="L99" i="90"/>
  <c r="L91" i="94"/>
  <c r="L111" i="94" s="1"/>
  <c r="K101" i="94"/>
  <c r="K116" i="94" s="1"/>
  <c r="K99" i="94"/>
  <c r="K115" i="94" s="1"/>
  <c r="L93" i="94"/>
  <c r="L112" i="94" s="1"/>
  <c r="P97" i="90"/>
  <c r="M87" i="94"/>
  <c r="M132" i="94" s="1"/>
  <c r="M88" i="94"/>
  <c r="M98" i="90"/>
  <c r="N56" i="90"/>
  <c r="Q6" i="93"/>
  <c r="O13" i="93"/>
  <c r="O18" i="93"/>
  <c r="O17" i="93"/>
  <c r="O14" i="93"/>
  <c r="O12" i="93"/>
  <c r="O9" i="93"/>
  <c r="O19" i="93"/>
  <c r="O8" i="93"/>
  <c r="O20" i="93"/>
  <c r="O21" i="93"/>
  <c r="O16" i="93"/>
  <c r="O11" i="93"/>
  <c r="O10" i="93"/>
  <c r="O15" i="93"/>
  <c r="O22" i="93"/>
  <c r="N51" i="94"/>
  <c r="N33" i="94"/>
  <c r="N67" i="94" s="1"/>
  <c r="O17" i="94"/>
  <c r="O50" i="94"/>
  <c r="O32" i="94"/>
  <c r="O66" i="94" s="1"/>
  <c r="L56" i="90"/>
  <c r="M85" i="94"/>
  <c r="L29" i="94"/>
  <c r="L63" i="94" s="1"/>
  <c r="L57" i="94"/>
  <c r="N27" i="94"/>
  <c r="N61" i="94" s="1"/>
  <c r="N55" i="94"/>
  <c r="N22" i="94"/>
  <c r="M83" i="94"/>
  <c r="M124" i="94"/>
  <c r="M126" i="94"/>
  <c r="M56" i="94"/>
  <c r="M28" i="94"/>
  <c r="M62" i="94" s="1"/>
  <c r="M23" i="94"/>
  <c r="N43" i="94"/>
  <c r="N77" i="94" s="1"/>
  <c r="N38" i="94"/>
  <c r="N71" i="94"/>
  <c r="N40" i="94"/>
  <c r="N74" i="94" s="1"/>
  <c r="N68" i="94"/>
  <c r="N35" i="94"/>
  <c r="M72" i="94"/>
  <c r="M44" i="94"/>
  <c r="M78" i="94" s="1"/>
  <c r="M39" i="94"/>
  <c r="M53" i="94"/>
  <c r="M25" i="94"/>
  <c r="M59" i="94" s="1"/>
  <c r="M20" i="94"/>
  <c r="L26" i="94"/>
  <c r="L60" i="94" s="1"/>
  <c r="L54" i="94"/>
  <c r="L42" i="94"/>
  <c r="L76" i="94" s="1"/>
  <c r="L70" i="94"/>
  <c r="L45" i="94"/>
  <c r="L79" i="94" s="1"/>
  <c r="L73" i="94"/>
  <c r="M69" i="94"/>
  <c r="M41" i="94"/>
  <c r="M75" i="94" s="1"/>
  <c r="M36" i="94"/>
  <c r="N24" i="94"/>
  <c r="N58" i="94" s="1"/>
  <c r="N52" i="94"/>
  <c r="N19" i="94"/>
  <c r="P14" i="94"/>
  <c r="P16" i="94" s="1"/>
  <c r="O37" i="94"/>
  <c r="O34" i="94"/>
  <c r="O21" i="94"/>
  <c r="O18" i="94"/>
  <c r="A22" i="93"/>
  <c r="Q61" i="98" l="1"/>
  <c r="Q67" i="98" s="1"/>
  <c r="Q72" i="98" s="1"/>
  <c r="P119" i="98"/>
  <c r="P125" i="98" s="1"/>
  <c r="P74" i="98"/>
  <c r="P92" i="98" s="1"/>
  <c r="P98" i="98" s="1"/>
  <c r="D60" i="90"/>
  <c r="R44" i="98"/>
  <c r="P115" i="98"/>
  <c r="P133" i="98" s="1"/>
  <c r="P139" i="98" s="1"/>
  <c r="F104" i="90"/>
  <c r="F83" i="90"/>
  <c r="F60" i="90"/>
  <c r="R39" i="98"/>
  <c r="R61" i="98" s="1"/>
  <c r="E60" i="90"/>
  <c r="R42" i="98"/>
  <c r="R43" i="98" s="1"/>
  <c r="E83" i="90"/>
  <c r="E104" i="90"/>
  <c r="M130" i="94"/>
  <c r="S47" i="98" s="1"/>
  <c r="F84" i="90" s="1"/>
  <c r="Q103" i="98"/>
  <c r="Q108" i="98" s="1"/>
  <c r="Q113" i="98" s="1"/>
  <c r="Q131" i="98" s="1"/>
  <c r="Q137" i="98" s="1"/>
  <c r="Q40" i="98"/>
  <c r="D104" i="90"/>
  <c r="O151" i="98"/>
  <c r="O153" i="98" s="1"/>
  <c r="B22" i="93"/>
  <c r="I22" i="93"/>
  <c r="P22" i="93"/>
  <c r="W22" i="93"/>
  <c r="C22" i="93"/>
  <c r="D22" i="93"/>
  <c r="E22" i="93"/>
  <c r="F22" i="93"/>
  <c r="G22" i="93"/>
  <c r="H22" i="93"/>
  <c r="J22" i="93"/>
  <c r="K22" i="93"/>
  <c r="L22" i="93"/>
  <c r="M22" i="93"/>
  <c r="N22" i="93"/>
  <c r="Q62" i="98"/>
  <c r="Q68" i="98" s="1"/>
  <c r="Q73" i="98" s="1"/>
  <c r="Q91" i="98" s="1"/>
  <c r="D83" i="90"/>
  <c r="S48" i="98"/>
  <c r="G61" i="90" s="1"/>
  <c r="M131" i="94"/>
  <c r="Q41" i="98"/>
  <c r="Q74" i="98" s="1"/>
  <c r="P167" i="98"/>
  <c r="P175" i="98" s="1"/>
  <c r="P176" i="98" s="1"/>
  <c r="P178" i="98" s="1"/>
  <c r="P181" i="98" s="1"/>
  <c r="M127" i="94"/>
  <c r="S29" i="98" s="1"/>
  <c r="S30" i="98" s="1"/>
  <c r="M125" i="94"/>
  <c r="S27" i="98" s="1"/>
  <c r="S28" i="98" s="1"/>
  <c r="S49" i="98"/>
  <c r="G60" i="90"/>
  <c r="G83" i="90"/>
  <c r="M107" i="94"/>
  <c r="M108" i="94"/>
  <c r="N96" i="94"/>
  <c r="N95" i="94"/>
  <c r="O80" i="90"/>
  <c r="Q132" i="98"/>
  <c r="Q138" i="98" s="1"/>
  <c r="Q120" i="98"/>
  <c r="Q126" i="98" s="1"/>
  <c r="Q90" i="98"/>
  <c r="Q78" i="98"/>
  <c r="Q84" i="98" s="1"/>
  <c r="Q89" i="98"/>
  <c r="Q77" i="98"/>
  <c r="Q83" i="98" s="1"/>
  <c r="O180" i="98"/>
  <c r="O182" i="98" s="1"/>
  <c r="O188" i="98" s="1"/>
  <c r="O101" i="90" s="1"/>
  <c r="O186" i="98"/>
  <c r="H60" i="90"/>
  <c r="H104" i="90"/>
  <c r="H83" i="90"/>
  <c r="I102" i="90"/>
  <c r="I58" i="90"/>
  <c r="I81" i="90"/>
  <c r="L81" i="90" s="1"/>
  <c r="P95" i="98"/>
  <c r="R50" i="98"/>
  <c r="Q130" i="98"/>
  <c r="Q136" i="98" s="1"/>
  <c r="Q118" i="98"/>
  <c r="Q124" i="98" s="1"/>
  <c r="R103" i="98"/>
  <c r="R104" i="98"/>
  <c r="P168" i="98"/>
  <c r="P170" i="98" s="1"/>
  <c r="P187" i="98" s="1"/>
  <c r="J58" i="90"/>
  <c r="J102" i="90"/>
  <c r="J81" i="90"/>
  <c r="M81" i="90" s="1"/>
  <c r="P96" i="98"/>
  <c r="R66" i="98"/>
  <c r="R71" i="98" s="1"/>
  <c r="P144" i="98"/>
  <c r="P145" i="98" s="1"/>
  <c r="P147" i="98" s="1"/>
  <c r="Q150" i="98"/>
  <c r="Q143" i="98"/>
  <c r="Q144" i="98" s="1"/>
  <c r="Q145" i="98" s="1"/>
  <c r="Q147" i="98" s="1"/>
  <c r="Q173" i="98"/>
  <c r="Q159" i="98"/>
  <c r="Q160" i="98" s="1"/>
  <c r="Q167" i="98"/>
  <c r="K81" i="90"/>
  <c r="N81" i="90" s="1"/>
  <c r="K102" i="90"/>
  <c r="N102" i="90" s="1"/>
  <c r="K58" i="90"/>
  <c r="P97" i="98"/>
  <c r="P154" i="98"/>
  <c r="P155" i="98" s="1"/>
  <c r="P162" i="98" s="1"/>
  <c r="P163" i="98" s="1"/>
  <c r="P151" i="98"/>
  <c r="P153" i="98" s="1"/>
  <c r="P83" i="90"/>
  <c r="P60" i="90"/>
  <c r="Q83" i="90"/>
  <c r="Q60" i="90"/>
  <c r="S82" i="90"/>
  <c r="S59" i="90"/>
  <c r="R82" i="90"/>
  <c r="R59" i="90"/>
  <c r="L100" i="90"/>
  <c r="L101" i="90"/>
  <c r="L101" i="94"/>
  <c r="L116" i="94" s="1"/>
  <c r="L99" i="94"/>
  <c r="L115" i="94" s="1"/>
  <c r="M93" i="94"/>
  <c r="M112" i="94" s="1"/>
  <c r="M91" i="94"/>
  <c r="M111" i="94" s="1"/>
  <c r="N88" i="94"/>
  <c r="P98" i="90"/>
  <c r="N87" i="94"/>
  <c r="N132" i="94" s="1"/>
  <c r="M99" i="90"/>
  <c r="M57" i="90"/>
  <c r="N57" i="90"/>
  <c r="R6" i="93"/>
  <c r="Q19" i="93"/>
  <c r="Q14" i="93"/>
  <c r="Q9" i="93"/>
  <c r="Q20" i="93"/>
  <c r="Q18" i="93"/>
  <c r="Q13" i="93"/>
  <c r="Q22" i="93"/>
  <c r="Q15" i="93"/>
  <c r="Q8" i="93"/>
  <c r="Q10" i="93"/>
  <c r="Q16" i="93"/>
  <c r="Q17" i="93"/>
  <c r="Q21" i="93"/>
  <c r="Q11" i="93"/>
  <c r="Q12" i="93"/>
  <c r="O33" i="94"/>
  <c r="O67" i="94" s="1"/>
  <c r="O51" i="94"/>
  <c r="P32" i="94"/>
  <c r="P66" i="94" s="1"/>
  <c r="P50" i="94"/>
  <c r="P17" i="94"/>
  <c r="O56" i="90"/>
  <c r="L57" i="90"/>
  <c r="N85" i="94"/>
  <c r="N83" i="94"/>
  <c r="O24" i="94"/>
  <c r="O58" i="94" s="1"/>
  <c r="O52" i="94"/>
  <c r="O19" i="94"/>
  <c r="O43" i="94"/>
  <c r="O77" i="94" s="1"/>
  <c r="O38" i="94"/>
  <c r="O71" i="94"/>
  <c r="N69" i="94"/>
  <c r="N41" i="94"/>
  <c r="N75" i="94" s="1"/>
  <c r="N36" i="94"/>
  <c r="N72" i="94"/>
  <c r="N44" i="94"/>
  <c r="N78" i="94" s="1"/>
  <c r="N39" i="94"/>
  <c r="M45" i="94"/>
  <c r="M79" i="94" s="1"/>
  <c r="M73" i="94"/>
  <c r="N56" i="94"/>
  <c r="N28" i="94"/>
  <c r="N62" i="94" s="1"/>
  <c r="N23" i="94"/>
  <c r="M26" i="94"/>
  <c r="M60" i="94" s="1"/>
  <c r="M54" i="94"/>
  <c r="O27" i="94"/>
  <c r="O61" i="94" s="1"/>
  <c r="O55" i="94"/>
  <c r="O22" i="94"/>
  <c r="Q14" i="94"/>
  <c r="Q16" i="94" s="1"/>
  <c r="P18" i="94"/>
  <c r="P34" i="94"/>
  <c r="P21" i="94"/>
  <c r="P37" i="94"/>
  <c r="O40" i="94"/>
  <c r="O74" i="94" s="1"/>
  <c r="O68" i="94"/>
  <c r="O35" i="94"/>
  <c r="N53" i="94"/>
  <c r="N25" i="94"/>
  <c r="N59" i="94" s="1"/>
  <c r="N20" i="94"/>
  <c r="M42" i="94"/>
  <c r="M76" i="94" s="1"/>
  <c r="M70" i="94"/>
  <c r="N124" i="94"/>
  <c r="N126" i="94"/>
  <c r="M29" i="94"/>
  <c r="M63" i="94" s="1"/>
  <c r="M57" i="94"/>
  <c r="A23" i="93"/>
  <c r="R107" i="98" l="1"/>
  <c r="R112" i="98" s="1"/>
  <c r="P80" i="98"/>
  <c r="P86" i="98" s="1"/>
  <c r="R108" i="98"/>
  <c r="R113" i="98" s="1"/>
  <c r="R119" i="98" s="1"/>
  <c r="R125" i="98" s="1"/>
  <c r="R67" i="98"/>
  <c r="R72" i="98" s="1"/>
  <c r="R90" i="98" s="1"/>
  <c r="R158" i="98"/>
  <c r="R109" i="98"/>
  <c r="R114" i="98" s="1"/>
  <c r="E105" i="90"/>
  <c r="S42" i="98"/>
  <c r="S43" i="98" s="1"/>
  <c r="Q79" i="98"/>
  <c r="Q85" i="98" s="1"/>
  <c r="P121" i="98"/>
  <c r="P127" i="98" s="1"/>
  <c r="S44" i="98"/>
  <c r="D84" i="90"/>
  <c r="D105" i="90"/>
  <c r="R41" i="98"/>
  <c r="R166" i="98"/>
  <c r="R174" i="98" s="1"/>
  <c r="Q115" i="98"/>
  <c r="Q133" i="98" s="1"/>
  <c r="Q139" i="98" s="1"/>
  <c r="S39" i="98"/>
  <c r="S61" i="98" s="1"/>
  <c r="R62" i="98"/>
  <c r="R68" i="98" s="1"/>
  <c r="R73" i="98" s="1"/>
  <c r="R91" i="98" s="1"/>
  <c r="E61" i="90"/>
  <c r="Q119" i="98"/>
  <c r="Q125" i="98" s="1"/>
  <c r="B23" i="93"/>
  <c r="I23" i="93"/>
  <c r="P23" i="93"/>
  <c r="W23" i="93"/>
  <c r="C23" i="93"/>
  <c r="D23" i="93"/>
  <c r="E23" i="93"/>
  <c r="F23" i="93"/>
  <c r="G23" i="93"/>
  <c r="H23" i="93"/>
  <c r="J23" i="93"/>
  <c r="K23" i="93"/>
  <c r="L23" i="93"/>
  <c r="M23" i="93"/>
  <c r="N23" i="93"/>
  <c r="O23" i="93"/>
  <c r="N130" i="94"/>
  <c r="T47" i="98" s="1"/>
  <c r="F85" i="90" s="1"/>
  <c r="N131" i="94"/>
  <c r="T48" i="98" s="1"/>
  <c r="G106" i="90" s="1"/>
  <c r="Q23" i="93"/>
  <c r="R40" i="98"/>
  <c r="N125" i="94"/>
  <c r="T27" i="98" s="1"/>
  <c r="T28" i="98" s="1"/>
  <c r="N127" i="94"/>
  <c r="T29" i="98" s="1"/>
  <c r="T30" i="98" s="1"/>
  <c r="D61" i="90"/>
  <c r="E84" i="90"/>
  <c r="T49" i="98"/>
  <c r="F61" i="90"/>
  <c r="F105" i="90"/>
  <c r="G84" i="90"/>
  <c r="S50" i="98"/>
  <c r="G105" i="90"/>
  <c r="N107" i="94"/>
  <c r="N108" i="94"/>
  <c r="O96" i="94"/>
  <c r="O95" i="94"/>
  <c r="O81" i="90"/>
  <c r="P179" i="98"/>
  <c r="P185" i="98"/>
  <c r="K103" i="90"/>
  <c r="N103" i="90" s="1"/>
  <c r="K82" i="90"/>
  <c r="N82" i="90" s="1"/>
  <c r="K59" i="90"/>
  <c r="Q97" i="98"/>
  <c r="H84" i="90"/>
  <c r="H105" i="90"/>
  <c r="H61" i="90"/>
  <c r="P180" i="98"/>
  <c r="P186" i="98"/>
  <c r="Q179" i="98"/>
  <c r="Q185" i="98"/>
  <c r="R130" i="98"/>
  <c r="R136" i="98" s="1"/>
  <c r="R118" i="98"/>
  <c r="R124" i="98" s="1"/>
  <c r="I82" i="90"/>
  <c r="L82" i="90" s="1"/>
  <c r="I59" i="90"/>
  <c r="I103" i="90"/>
  <c r="Q95" i="98"/>
  <c r="S41" i="98"/>
  <c r="S103" i="98"/>
  <c r="S108" i="98" s="1"/>
  <c r="S113" i="98" s="1"/>
  <c r="S40" i="98"/>
  <c r="S62" i="98"/>
  <c r="Q175" i="98"/>
  <c r="Q176" i="98" s="1"/>
  <c r="Q178" i="98" s="1"/>
  <c r="Q181" i="98" s="1"/>
  <c r="Q168" i="98"/>
  <c r="Q170" i="98" s="1"/>
  <c r="Q187" i="98" s="1"/>
  <c r="Q151" i="98"/>
  <c r="Q153" i="98" s="1"/>
  <c r="Q155" i="98" s="1"/>
  <c r="Q162" i="98" s="1"/>
  <c r="Q163" i="98" s="1"/>
  <c r="Q154" i="98"/>
  <c r="R173" i="98"/>
  <c r="R143" i="98"/>
  <c r="R144" i="98" s="1"/>
  <c r="R145" i="98" s="1"/>
  <c r="R147" i="98" s="1"/>
  <c r="R159" i="98"/>
  <c r="R160" i="98" s="1"/>
  <c r="R150" i="98"/>
  <c r="R78" i="98"/>
  <c r="R84" i="98" s="1"/>
  <c r="Q80" i="98"/>
  <c r="Q86" i="98" s="1"/>
  <c r="Q92" i="98"/>
  <c r="Q98" i="98" s="1"/>
  <c r="R89" i="98"/>
  <c r="R77" i="98"/>
  <c r="R83" i="98" s="1"/>
  <c r="R132" i="98"/>
  <c r="R138" i="98" s="1"/>
  <c r="R120" i="98"/>
  <c r="R126" i="98" s="1"/>
  <c r="R131" i="98"/>
  <c r="R137" i="98" s="1"/>
  <c r="J82" i="90"/>
  <c r="M82" i="90" s="1"/>
  <c r="J103" i="90"/>
  <c r="J59" i="90"/>
  <c r="Q96" i="98"/>
  <c r="S107" i="98"/>
  <c r="S112" i="98" s="1"/>
  <c r="O88" i="94"/>
  <c r="P84" i="90"/>
  <c r="P61" i="90"/>
  <c r="Q84" i="90"/>
  <c r="Q61" i="90"/>
  <c r="R83" i="90"/>
  <c r="R60" i="90"/>
  <c r="S83" i="90"/>
  <c r="S60" i="90"/>
  <c r="O83" i="94"/>
  <c r="O87" i="94"/>
  <c r="M101" i="94"/>
  <c r="M116" i="94" s="1"/>
  <c r="N91" i="94"/>
  <c r="N111" i="94" s="1"/>
  <c r="M99" i="94"/>
  <c r="M115" i="94" s="1"/>
  <c r="N93" i="94"/>
  <c r="N112" i="94" s="1"/>
  <c r="P99" i="90"/>
  <c r="M100" i="90"/>
  <c r="N58" i="90"/>
  <c r="M58" i="90"/>
  <c r="S6" i="93"/>
  <c r="R20" i="93"/>
  <c r="R15" i="93"/>
  <c r="R18" i="93"/>
  <c r="R13" i="93"/>
  <c r="R9" i="93"/>
  <c r="R19" i="93"/>
  <c r="R14" i="93"/>
  <c r="R10" i="93"/>
  <c r="R8" i="93"/>
  <c r="R21" i="93"/>
  <c r="R17" i="93"/>
  <c r="R11" i="93"/>
  <c r="R16" i="93"/>
  <c r="R22" i="93"/>
  <c r="R23" i="93"/>
  <c r="R12" i="93"/>
  <c r="Q17" i="94"/>
  <c r="Q32" i="94"/>
  <c r="Q66" i="94" s="1"/>
  <c r="Q50" i="94"/>
  <c r="P51" i="94"/>
  <c r="P33" i="94"/>
  <c r="P67" i="94" s="1"/>
  <c r="O57" i="90"/>
  <c r="L58" i="90"/>
  <c r="O69" i="94"/>
  <c r="O41" i="94"/>
  <c r="O75" i="94" s="1"/>
  <c r="O36" i="94"/>
  <c r="R14" i="94"/>
  <c r="R16" i="94" s="1"/>
  <c r="Q37" i="94"/>
  <c r="Q18" i="94"/>
  <c r="Q34" i="94"/>
  <c r="Q21" i="94"/>
  <c r="N26" i="94"/>
  <c r="N60" i="94" s="1"/>
  <c r="N54" i="94"/>
  <c r="O85" i="94"/>
  <c r="P27" i="94"/>
  <c r="P61" i="94" s="1"/>
  <c r="P55" i="94"/>
  <c r="P22" i="94"/>
  <c r="O56" i="94"/>
  <c r="O28" i="94"/>
  <c r="O62" i="94" s="1"/>
  <c r="O23" i="94"/>
  <c r="N29" i="94"/>
  <c r="N63" i="94" s="1"/>
  <c r="N57" i="94"/>
  <c r="O53" i="94"/>
  <c r="O25" i="94"/>
  <c r="O59" i="94" s="1"/>
  <c r="O20" i="94"/>
  <c r="P40" i="94"/>
  <c r="P74" i="94" s="1"/>
  <c r="P68" i="94"/>
  <c r="P35" i="94"/>
  <c r="O124" i="94"/>
  <c r="O126" i="94"/>
  <c r="N42" i="94"/>
  <c r="N76" i="94" s="1"/>
  <c r="N70" i="94"/>
  <c r="P43" i="94"/>
  <c r="P77" i="94" s="1"/>
  <c r="P38" i="94"/>
  <c r="P71" i="94"/>
  <c r="P24" i="94"/>
  <c r="P58" i="94" s="1"/>
  <c r="P52" i="94"/>
  <c r="P19" i="94"/>
  <c r="N45" i="94"/>
  <c r="N79" i="94" s="1"/>
  <c r="N73" i="94"/>
  <c r="O72" i="94"/>
  <c r="O44" i="94"/>
  <c r="O78" i="94" s="1"/>
  <c r="O39" i="94"/>
  <c r="A24" i="93"/>
  <c r="S66" i="98" l="1"/>
  <c r="S71" i="98" s="1"/>
  <c r="S158" i="98"/>
  <c r="Q121" i="98"/>
  <c r="Q127" i="98" s="1"/>
  <c r="S68" i="98"/>
  <c r="S73" i="98" s="1"/>
  <c r="S91" i="98" s="1"/>
  <c r="R115" i="98"/>
  <c r="R167" i="98"/>
  <c r="S67" i="98"/>
  <c r="S72" i="98" s="1"/>
  <c r="S104" i="98"/>
  <c r="S109" i="98" s="1"/>
  <c r="S114" i="98" s="1"/>
  <c r="S120" i="98" s="1"/>
  <c r="S126" i="98" s="1"/>
  <c r="S166" i="98"/>
  <c r="S174" i="98" s="1"/>
  <c r="R79" i="98"/>
  <c r="R85" i="98" s="1"/>
  <c r="E106" i="90"/>
  <c r="E62" i="90"/>
  <c r="T42" i="98"/>
  <c r="T44" i="98"/>
  <c r="D62" i="90"/>
  <c r="D106" i="90"/>
  <c r="B24" i="93"/>
  <c r="I24" i="93"/>
  <c r="P24" i="93"/>
  <c r="W24" i="93"/>
  <c r="C24" i="93"/>
  <c r="D24" i="93"/>
  <c r="E24" i="93"/>
  <c r="F24" i="93"/>
  <c r="G24" i="93"/>
  <c r="H24" i="93"/>
  <c r="J24" i="93"/>
  <c r="K24" i="93"/>
  <c r="L24" i="93"/>
  <c r="M24" i="93"/>
  <c r="N24" i="93"/>
  <c r="O24" i="93"/>
  <c r="Q24" i="93"/>
  <c r="U47" i="98"/>
  <c r="F63" i="90" s="1"/>
  <c r="O130" i="94"/>
  <c r="R24" i="93"/>
  <c r="R74" i="98"/>
  <c r="U48" i="98"/>
  <c r="G86" i="90" s="1"/>
  <c r="O131" i="94"/>
  <c r="O132" i="94"/>
  <c r="O125" i="94"/>
  <c r="U27" i="98" s="1"/>
  <c r="U28" i="98" s="1"/>
  <c r="D85" i="90"/>
  <c r="E85" i="90"/>
  <c r="O127" i="94"/>
  <c r="U29" i="98" s="1"/>
  <c r="U30" i="98" s="1"/>
  <c r="T39" i="98"/>
  <c r="T103" i="98" s="1"/>
  <c r="T108" i="98" s="1"/>
  <c r="T113" i="98" s="1"/>
  <c r="U49" i="98"/>
  <c r="T50" i="98"/>
  <c r="P96" i="94"/>
  <c r="F106" i="90"/>
  <c r="F62" i="90"/>
  <c r="G85" i="90"/>
  <c r="G62" i="90"/>
  <c r="O108" i="94"/>
  <c r="O107" i="94"/>
  <c r="P95" i="94"/>
  <c r="O82" i="90"/>
  <c r="S130" i="98"/>
  <c r="S136" i="98" s="1"/>
  <c r="S118" i="98"/>
  <c r="S124" i="98" s="1"/>
  <c r="I60" i="90"/>
  <c r="I104" i="90"/>
  <c r="I83" i="90"/>
  <c r="L83" i="90" s="1"/>
  <c r="R95" i="98"/>
  <c r="R179" i="98"/>
  <c r="R185" i="98"/>
  <c r="T107" i="98"/>
  <c r="T112" i="98" s="1"/>
  <c r="T158" i="98"/>
  <c r="T43" i="98"/>
  <c r="T66" i="98"/>
  <c r="T71" i="98" s="1"/>
  <c r="S89" i="98"/>
  <c r="S77" i="98"/>
  <c r="S83" i="98" s="1"/>
  <c r="R154" i="98"/>
  <c r="R151" i="98"/>
  <c r="R153" i="98" s="1"/>
  <c r="R155" i="98" s="1"/>
  <c r="R162" i="98" s="1"/>
  <c r="R163" i="98" s="1"/>
  <c r="K60" i="90"/>
  <c r="K83" i="90"/>
  <c r="N83" i="90" s="1"/>
  <c r="K104" i="90"/>
  <c r="N104" i="90" s="1"/>
  <c r="R97" i="98"/>
  <c r="P182" i="98"/>
  <c r="P188" i="98" s="1"/>
  <c r="O102" i="90" s="1"/>
  <c r="H62" i="90"/>
  <c r="H85" i="90"/>
  <c r="H106" i="90"/>
  <c r="S90" i="98"/>
  <c r="S78" i="98"/>
  <c r="S84" i="98" s="1"/>
  <c r="R80" i="98"/>
  <c r="R86" i="98" s="1"/>
  <c r="R92" i="98"/>
  <c r="R98" i="98" s="1"/>
  <c r="S150" i="98"/>
  <c r="S143" i="98"/>
  <c r="S144" i="98" s="1"/>
  <c r="S145" i="98" s="1"/>
  <c r="S147" i="98" s="1"/>
  <c r="S167" i="98"/>
  <c r="S173" i="98"/>
  <c r="S159" i="98"/>
  <c r="S160" i="98" s="1"/>
  <c r="J83" i="90"/>
  <c r="J60" i="90"/>
  <c r="J104" i="90"/>
  <c r="R96" i="98"/>
  <c r="R175" i="98"/>
  <c r="R176" i="98" s="1"/>
  <c r="R178" i="98" s="1"/>
  <c r="R181" i="98" s="1"/>
  <c r="R168" i="98"/>
  <c r="R170" i="98" s="1"/>
  <c r="R187" i="98" s="1"/>
  <c r="Q180" i="98"/>
  <c r="Q182" i="98" s="1"/>
  <c r="Q188" i="98" s="1"/>
  <c r="O103" i="90" s="1"/>
  <c r="Q186" i="98"/>
  <c r="S131" i="98"/>
  <c r="S137" i="98" s="1"/>
  <c r="S119" i="98"/>
  <c r="S125" i="98" s="1"/>
  <c r="R133" i="98"/>
  <c r="R139" i="98" s="1"/>
  <c r="R121" i="98"/>
  <c r="R127" i="98" s="1"/>
  <c r="T104" i="98"/>
  <c r="T109" i="98" s="1"/>
  <c r="T114" i="98" s="1"/>
  <c r="T40" i="98"/>
  <c r="T41" i="98"/>
  <c r="Q85" i="90"/>
  <c r="Q62" i="90"/>
  <c r="P85" i="90"/>
  <c r="P62" i="90"/>
  <c r="R84" i="90"/>
  <c r="R61" i="90"/>
  <c r="S84" i="90"/>
  <c r="S61" i="90"/>
  <c r="L59" i="90"/>
  <c r="L102" i="90"/>
  <c r="N101" i="94"/>
  <c r="N116" i="94" s="1"/>
  <c r="P87" i="94"/>
  <c r="P132" i="94" s="1"/>
  <c r="O93" i="94"/>
  <c r="O112" i="94" s="1"/>
  <c r="P100" i="90"/>
  <c r="N99" i="94"/>
  <c r="N115" i="94" s="1"/>
  <c r="O91" i="94"/>
  <c r="O111" i="94" s="1"/>
  <c r="P88" i="94"/>
  <c r="M101" i="90"/>
  <c r="M59" i="90"/>
  <c r="N59" i="90"/>
  <c r="T6" i="93"/>
  <c r="S23" i="93"/>
  <c r="S20" i="93"/>
  <c r="S18" i="93"/>
  <c r="S13" i="93"/>
  <c r="S8" i="93"/>
  <c r="S19" i="93"/>
  <c r="S14" i="93"/>
  <c r="S11" i="93"/>
  <c r="S9" i="93"/>
  <c r="S24" i="93"/>
  <c r="S15" i="93"/>
  <c r="S21" i="93"/>
  <c r="S22" i="93"/>
  <c r="S10" i="93"/>
  <c r="S17" i="93"/>
  <c r="S12" i="93"/>
  <c r="S16" i="93"/>
  <c r="R32" i="94"/>
  <c r="R17" i="94"/>
  <c r="Q51" i="94"/>
  <c r="Q33" i="94"/>
  <c r="Q67" i="94" s="1"/>
  <c r="O58" i="90"/>
  <c r="P85" i="94"/>
  <c r="O26" i="94"/>
  <c r="O60" i="94" s="1"/>
  <c r="O54" i="94"/>
  <c r="O42" i="94"/>
  <c r="O76" i="94" s="1"/>
  <c r="O70" i="94"/>
  <c r="P83" i="94"/>
  <c r="Q43" i="94"/>
  <c r="Q77" i="94" s="1"/>
  <c r="Q38" i="94"/>
  <c r="Q71" i="94"/>
  <c r="O45" i="94"/>
  <c r="O79" i="94" s="1"/>
  <c r="O73" i="94"/>
  <c r="P69" i="94"/>
  <c r="P41" i="94"/>
  <c r="P75" i="94" s="1"/>
  <c r="P36" i="94"/>
  <c r="O29" i="94"/>
  <c r="O63" i="94" s="1"/>
  <c r="O57" i="94"/>
  <c r="Q40" i="94"/>
  <c r="Q74" i="94" s="1"/>
  <c r="Q68" i="94"/>
  <c r="Q35" i="94"/>
  <c r="P124" i="94"/>
  <c r="P126" i="94"/>
  <c r="P56" i="94"/>
  <c r="P28" i="94"/>
  <c r="P62" i="94" s="1"/>
  <c r="P23" i="94"/>
  <c r="Q27" i="94"/>
  <c r="Q61" i="94" s="1"/>
  <c r="Q55" i="94"/>
  <c r="Q22" i="94"/>
  <c r="S14" i="94"/>
  <c r="S16" i="94" s="1"/>
  <c r="R34" i="94"/>
  <c r="R21" i="94"/>
  <c r="R18" i="94"/>
  <c r="R37" i="94"/>
  <c r="P53" i="94"/>
  <c r="P25" i="94"/>
  <c r="P59" i="94" s="1"/>
  <c r="P20" i="94"/>
  <c r="P72" i="94"/>
  <c r="P44" i="94"/>
  <c r="P78" i="94" s="1"/>
  <c r="P39" i="94"/>
  <c r="Q24" i="94"/>
  <c r="Q58" i="94" s="1"/>
  <c r="Q52" i="94"/>
  <c r="Q19" i="94"/>
  <c r="A25" i="93"/>
  <c r="S25" i="93" s="1"/>
  <c r="S74" i="98" l="1"/>
  <c r="S115" i="98"/>
  <c r="S79" i="98"/>
  <c r="S85" i="98" s="1"/>
  <c r="S132" i="98"/>
  <c r="S138" i="98" s="1"/>
  <c r="D86" i="90"/>
  <c r="D63" i="90"/>
  <c r="U44" i="98"/>
  <c r="E86" i="90"/>
  <c r="U42" i="98"/>
  <c r="E107" i="90"/>
  <c r="P131" i="94"/>
  <c r="V48" i="98" s="1"/>
  <c r="G64" i="90" s="1"/>
  <c r="B25" i="93"/>
  <c r="I25" i="93"/>
  <c r="P25" i="93"/>
  <c r="W25" i="93"/>
  <c r="C25" i="93"/>
  <c r="D25" i="93"/>
  <c r="E25" i="93"/>
  <c r="F25" i="93"/>
  <c r="G25" i="93"/>
  <c r="H25" i="93"/>
  <c r="J25" i="93"/>
  <c r="K25" i="93"/>
  <c r="L25" i="93"/>
  <c r="M25" i="93"/>
  <c r="N25" i="93"/>
  <c r="O25" i="93"/>
  <c r="Q25" i="93"/>
  <c r="R25" i="93"/>
  <c r="P130" i="94"/>
  <c r="V47" i="98" s="1"/>
  <c r="T166" i="98"/>
  <c r="T174" i="98" s="1"/>
  <c r="T61" i="98"/>
  <c r="T67" i="98" s="1"/>
  <c r="T72" i="98" s="1"/>
  <c r="T78" i="98" s="1"/>
  <c r="T84" i="98" s="1"/>
  <c r="U39" i="98"/>
  <c r="U62" i="98" s="1"/>
  <c r="U68" i="98" s="1"/>
  <c r="U73" i="98" s="1"/>
  <c r="E63" i="90"/>
  <c r="D107" i="90"/>
  <c r="P127" i="94"/>
  <c r="V29" i="98" s="1"/>
  <c r="V30" i="98" s="1"/>
  <c r="P125" i="94"/>
  <c r="V27" i="98" s="1"/>
  <c r="V28" i="98" s="1"/>
  <c r="T62" i="98"/>
  <c r="T68" i="98" s="1"/>
  <c r="T73" i="98" s="1"/>
  <c r="T91" i="98" s="1"/>
  <c r="V49" i="98"/>
  <c r="F107" i="90"/>
  <c r="F86" i="90"/>
  <c r="U50" i="98"/>
  <c r="G63" i="90"/>
  <c r="G107" i="90"/>
  <c r="P108" i="94"/>
  <c r="P107" i="94"/>
  <c r="Q96" i="94"/>
  <c r="Q95" i="94"/>
  <c r="R180" i="98"/>
  <c r="R186" i="98"/>
  <c r="T131" i="98"/>
  <c r="T137" i="98" s="1"/>
  <c r="T119" i="98"/>
  <c r="T125" i="98" s="1"/>
  <c r="K61" i="90"/>
  <c r="K105" i="90"/>
  <c r="N105" i="90" s="1"/>
  <c r="K84" i="90"/>
  <c r="N84" i="90" s="1"/>
  <c r="S97" i="98"/>
  <c r="S179" i="98"/>
  <c r="S185" i="98"/>
  <c r="U66" i="98"/>
  <c r="U71" i="98" s="1"/>
  <c r="U43" i="98"/>
  <c r="U107" i="98"/>
  <c r="U112" i="98" s="1"/>
  <c r="U158" i="98"/>
  <c r="S92" i="98"/>
  <c r="S98" i="98" s="1"/>
  <c r="S80" i="98"/>
  <c r="S86" i="98" s="1"/>
  <c r="J61" i="90"/>
  <c r="J84" i="90"/>
  <c r="M84" i="90" s="1"/>
  <c r="J105" i="90"/>
  <c r="S96" i="98"/>
  <c r="T132" i="98"/>
  <c r="T138" i="98" s="1"/>
  <c r="T120" i="98"/>
  <c r="T126" i="98" s="1"/>
  <c r="S151" i="98"/>
  <c r="S153" i="98" s="1"/>
  <c r="S155" i="98" s="1"/>
  <c r="S162" i="98" s="1"/>
  <c r="S163" i="98" s="1"/>
  <c r="S154" i="98"/>
  <c r="I84" i="90"/>
  <c r="L84" i="90" s="1"/>
  <c r="I61" i="90"/>
  <c r="I105" i="90"/>
  <c r="S95" i="98"/>
  <c r="T130" i="98"/>
  <c r="T136" i="98" s="1"/>
  <c r="T118" i="98"/>
  <c r="T124" i="98" s="1"/>
  <c r="T89" i="98"/>
  <c r="T77" i="98"/>
  <c r="T83" i="98" s="1"/>
  <c r="H63" i="90"/>
  <c r="H86" i="90"/>
  <c r="H107" i="90"/>
  <c r="S133" i="98"/>
  <c r="S139" i="98" s="1"/>
  <c r="S121" i="98"/>
  <c r="S127" i="98" s="1"/>
  <c r="S175" i="98"/>
  <c r="S176" i="98" s="1"/>
  <c r="S178" i="98" s="1"/>
  <c r="S181" i="98" s="1"/>
  <c r="S168" i="98"/>
  <c r="S170" i="98" s="1"/>
  <c r="S187" i="98" s="1"/>
  <c r="U41" i="98"/>
  <c r="U61" i="98"/>
  <c r="U67" i="98" s="1"/>
  <c r="U72" i="98" s="1"/>
  <c r="U40" i="98"/>
  <c r="U104" i="98"/>
  <c r="U109" i="98" s="1"/>
  <c r="U114" i="98" s="1"/>
  <c r="T150" i="98"/>
  <c r="T173" i="98"/>
  <c r="T143" i="98"/>
  <c r="T144" i="98" s="1"/>
  <c r="T145" i="98" s="1"/>
  <c r="T147" i="98" s="1"/>
  <c r="T159" i="98"/>
  <c r="T160" i="98" s="1"/>
  <c r="R182" i="98"/>
  <c r="R188" i="98" s="1"/>
  <c r="O104" i="90" s="1"/>
  <c r="T115" i="98"/>
  <c r="P86" i="90"/>
  <c r="P63" i="90"/>
  <c r="Q86" i="90"/>
  <c r="Q63" i="90"/>
  <c r="R85" i="90"/>
  <c r="R62" i="90"/>
  <c r="S85" i="90"/>
  <c r="S62" i="90"/>
  <c r="M83" i="90"/>
  <c r="O83" i="90" s="1"/>
  <c r="L103" i="90"/>
  <c r="O101" i="94"/>
  <c r="O116" i="94" s="1"/>
  <c r="P91" i="94"/>
  <c r="P111" i="94" s="1"/>
  <c r="O99" i="94"/>
  <c r="O115" i="94" s="1"/>
  <c r="P93" i="94"/>
  <c r="P112" i="94" s="1"/>
  <c r="M60" i="90"/>
  <c r="Q87" i="94"/>
  <c r="F64" i="90"/>
  <c r="Q88" i="94"/>
  <c r="M102" i="90"/>
  <c r="N60" i="90"/>
  <c r="U6" i="93"/>
  <c r="T15" i="93"/>
  <c r="T25" i="93"/>
  <c r="T24" i="93"/>
  <c r="T20" i="93"/>
  <c r="T19" i="93"/>
  <c r="T14" i="93"/>
  <c r="T9" i="93"/>
  <c r="T23" i="93"/>
  <c r="T18" i="93"/>
  <c r="T13" i="93"/>
  <c r="T8" i="93"/>
  <c r="T21" i="93"/>
  <c r="T16" i="93"/>
  <c r="T17" i="93"/>
  <c r="T12" i="93"/>
  <c r="T11" i="93"/>
  <c r="T22" i="93"/>
  <c r="T10" i="93"/>
  <c r="S17" i="94"/>
  <c r="S32" i="94"/>
  <c r="R33" i="94"/>
  <c r="O59" i="90"/>
  <c r="L60" i="90"/>
  <c r="Q85" i="94"/>
  <c r="P26" i="94"/>
  <c r="P60" i="94" s="1"/>
  <c r="P54" i="94"/>
  <c r="Q124" i="94"/>
  <c r="Q126" i="94"/>
  <c r="P45" i="94"/>
  <c r="P79" i="94" s="1"/>
  <c r="P73" i="94"/>
  <c r="Q56" i="94"/>
  <c r="Q28" i="94"/>
  <c r="Q62" i="94" s="1"/>
  <c r="Q23" i="94"/>
  <c r="Q69" i="94"/>
  <c r="Q41" i="94"/>
  <c r="Q75" i="94" s="1"/>
  <c r="Q36" i="94"/>
  <c r="R24" i="94"/>
  <c r="R19" i="94"/>
  <c r="P29" i="94"/>
  <c r="P63" i="94" s="1"/>
  <c r="P57" i="94"/>
  <c r="R27" i="94"/>
  <c r="R22" i="94"/>
  <c r="Q72" i="94"/>
  <c r="Q44" i="94"/>
  <c r="Q78" i="94" s="1"/>
  <c r="Q39" i="94"/>
  <c r="T14" i="94"/>
  <c r="T16" i="94" s="1"/>
  <c r="S37" i="94"/>
  <c r="S34" i="94"/>
  <c r="S21" i="94"/>
  <c r="S18" i="94"/>
  <c r="Q53" i="94"/>
  <c r="Q25" i="94"/>
  <c r="Q59" i="94" s="1"/>
  <c r="Q20" i="94"/>
  <c r="Q83" i="94"/>
  <c r="R43" i="94"/>
  <c r="R38" i="94"/>
  <c r="R40" i="94"/>
  <c r="R35" i="94"/>
  <c r="P42" i="94"/>
  <c r="P76" i="94" s="1"/>
  <c r="P70" i="94"/>
  <c r="A26" i="93"/>
  <c r="T90" i="98" l="1"/>
  <c r="T74" i="98"/>
  <c r="T79" i="98"/>
  <c r="T85" i="98" s="1"/>
  <c r="Q130" i="94"/>
  <c r="W47" i="98" s="1"/>
  <c r="B26" i="93"/>
  <c r="I26" i="93"/>
  <c r="P26" i="93"/>
  <c r="W26" i="93"/>
  <c r="C26" i="93"/>
  <c r="D26" i="93"/>
  <c r="E26" i="93"/>
  <c r="F26" i="93"/>
  <c r="G26" i="93"/>
  <c r="H26" i="93"/>
  <c r="J26" i="93"/>
  <c r="K26" i="93"/>
  <c r="L26" i="93"/>
  <c r="M26" i="93"/>
  <c r="N26" i="93"/>
  <c r="O26" i="93"/>
  <c r="Q26" i="93"/>
  <c r="R26" i="93"/>
  <c r="S26" i="93"/>
  <c r="T26" i="93"/>
  <c r="W48" i="98"/>
  <c r="Q131" i="94"/>
  <c r="Q132" i="94"/>
  <c r="D64" i="90"/>
  <c r="V44" i="98"/>
  <c r="V42" i="98"/>
  <c r="V158" i="98" s="1"/>
  <c r="E64" i="90"/>
  <c r="V39" i="98"/>
  <c r="V41" i="98" s="1"/>
  <c r="Q127" i="94"/>
  <c r="W29" i="98" s="1"/>
  <c r="W30" i="98" s="1"/>
  <c r="U166" i="98"/>
  <c r="U174" i="98" s="1"/>
  <c r="U103" i="98"/>
  <c r="U108" i="98" s="1"/>
  <c r="U113" i="98" s="1"/>
  <c r="U131" i="98" s="1"/>
  <c r="U137" i="98" s="1"/>
  <c r="Q125" i="94"/>
  <c r="W27" i="98" s="1"/>
  <c r="W28" i="98" s="1"/>
  <c r="T167" i="98"/>
  <c r="T168" i="98" s="1"/>
  <c r="T170" i="98" s="1"/>
  <c r="T187" i="98" s="1"/>
  <c r="V50" i="98"/>
  <c r="W49" i="98"/>
  <c r="Q107" i="94"/>
  <c r="G65" i="90"/>
  <c r="Q108" i="94"/>
  <c r="O84" i="90"/>
  <c r="T133" i="98"/>
  <c r="T139" i="98" s="1"/>
  <c r="T121" i="98"/>
  <c r="T127" i="98" s="1"/>
  <c r="V66" i="98"/>
  <c r="V71" i="98" s="1"/>
  <c r="V107" i="98"/>
  <c r="V112" i="98" s="1"/>
  <c r="J62" i="90"/>
  <c r="J106" i="90"/>
  <c r="J85" i="90"/>
  <c r="M85" i="90" s="1"/>
  <c r="T96" i="98"/>
  <c r="S180" i="98"/>
  <c r="S182" i="98" s="1"/>
  <c r="S188" i="98" s="1"/>
  <c r="O105" i="90" s="1"/>
  <c r="S186" i="98"/>
  <c r="U89" i="98"/>
  <c r="U77" i="98"/>
  <c r="U83" i="98" s="1"/>
  <c r="U74" i="98"/>
  <c r="T154" i="98"/>
  <c r="T151" i="98"/>
  <c r="T153" i="98" s="1"/>
  <c r="T155" i="98" s="1"/>
  <c r="T162" i="98" s="1"/>
  <c r="T163" i="98" s="1"/>
  <c r="T92" i="98"/>
  <c r="T98" i="98" s="1"/>
  <c r="T80" i="98"/>
  <c r="T86" i="98" s="1"/>
  <c r="U115" i="98"/>
  <c r="U91" i="98"/>
  <c r="U79" i="98"/>
  <c r="U85" i="98" s="1"/>
  <c r="V40" i="98"/>
  <c r="U130" i="98"/>
  <c r="U136" i="98" s="1"/>
  <c r="U118" i="98"/>
  <c r="U124" i="98" s="1"/>
  <c r="K85" i="90"/>
  <c r="N85" i="90" s="1"/>
  <c r="K106" i="90"/>
  <c r="N106" i="90" s="1"/>
  <c r="K62" i="90"/>
  <c r="T97" i="98"/>
  <c r="T179" i="98"/>
  <c r="T185" i="98"/>
  <c r="U132" i="98"/>
  <c r="U138" i="98" s="1"/>
  <c r="U120" i="98"/>
  <c r="U126" i="98" s="1"/>
  <c r="U78" i="98"/>
  <c r="U84" i="98" s="1"/>
  <c r="U90" i="98"/>
  <c r="I106" i="90"/>
  <c r="I62" i="90"/>
  <c r="I85" i="90"/>
  <c r="L85" i="90" s="1"/>
  <c r="T95" i="98"/>
  <c r="U150" i="98"/>
  <c r="U173" i="98"/>
  <c r="U143" i="98"/>
  <c r="U144" i="98" s="1"/>
  <c r="U145" i="98" s="1"/>
  <c r="U147" i="98" s="1"/>
  <c r="U167" i="98"/>
  <c r="U159" i="98"/>
  <c r="U160" i="98" s="1"/>
  <c r="P101" i="90"/>
  <c r="R86" i="90"/>
  <c r="R63" i="90"/>
  <c r="S86" i="90"/>
  <c r="S63" i="90"/>
  <c r="L104" i="90"/>
  <c r="Q91" i="94"/>
  <c r="Q111" i="94" s="1"/>
  <c r="P99" i="94"/>
  <c r="P115" i="94" s="1"/>
  <c r="P101" i="94"/>
  <c r="P116" i="94" s="1"/>
  <c r="F65" i="90"/>
  <c r="Q93" i="94"/>
  <c r="Q112" i="94" s="1"/>
  <c r="P102" i="90"/>
  <c r="P103" i="90"/>
  <c r="M103" i="90"/>
  <c r="M61" i="90"/>
  <c r="N61" i="90"/>
  <c r="V6" i="93"/>
  <c r="U24" i="93"/>
  <c r="U19" i="93"/>
  <c r="U14" i="93"/>
  <c r="U12" i="93"/>
  <c r="U9" i="93"/>
  <c r="U23" i="93"/>
  <c r="U18" i="93"/>
  <c r="U16" i="93"/>
  <c r="U13" i="93"/>
  <c r="U8" i="93"/>
  <c r="U25" i="93"/>
  <c r="U15" i="93"/>
  <c r="U26" i="93"/>
  <c r="U20" i="93"/>
  <c r="U21" i="93"/>
  <c r="U11" i="93"/>
  <c r="U10" i="93"/>
  <c r="U22" i="93"/>
  <c r="U17" i="93"/>
  <c r="T32" i="94"/>
  <c r="T17" i="94"/>
  <c r="S33" i="94"/>
  <c r="O60" i="90"/>
  <c r="L61" i="90"/>
  <c r="S27" i="94"/>
  <c r="S22" i="94"/>
  <c r="R28" i="94"/>
  <c r="R23" i="94"/>
  <c r="Q29" i="94"/>
  <c r="Q63" i="94" s="1"/>
  <c r="Q57" i="94"/>
  <c r="S40" i="94"/>
  <c r="S35" i="94"/>
  <c r="Q45" i="94"/>
  <c r="Q79" i="94" s="1"/>
  <c r="Q73" i="94"/>
  <c r="R25" i="94"/>
  <c r="R20" i="94"/>
  <c r="Q42" i="94"/>
  <c r="Q76" i="94" s="1"/>
  <c r="Q70" i="94"/>
  <c r="S24" i="94"/>
  <c r="S19" i="94"/>
  <c r="S43" i="94"/>
  <c r="S38" i="94"/>
  <c r="R41" i="94"/>
  <c r="R36" i="94"/>
  <c r="R44" i="94"/>
  <c r="R39" i="94"/>
  <c r="Q26" i="94"/>
  <c r="Q60" i="94" s="1"/>
  <c r="Q54" i="94"/>
  <c r="U14" i="94"/>
  <c r="U16" i="94" s="1"/>
  <c r="T18" i="94"/>
  <c r="T34" i="94"/>
  <c r="T21" i="94"/>
  <c r="T37" i="94"/>
  <c r="A27" i="93"/>
  <c r="V104" i="98" l="1"/>
  <c r="V109" i="98" s="1"/>
  <c r="V114" i="98" s="1"/>
  <c r="V103" i="98"/>
  <c r="V108" i="98" s="1"/>
  <c r="V113" i="98" s="1"/>
  <c r="B27" i="93"/>
  <c r="I27" i="93"/>
  <c r="P27" i="93"/>
  <c r="W27" i="93"/>
  <c r="C27" i="93"/>
  <c r="D27" i="93"/>
  <c r="E27" i="93"/>
  <c r="F27" i="93"/>
  <c r="G27" i="93"/>
  <c r="H27" i="93"/>
  <c r="J27" i="93"/>
  <c r="K27" i="93"/>
  <c r="L27" i="93"/>
  <c r="M27" i="93"/>
  <c r="N27" i="93"/>
  <c r="O27" i="93"/>
  <c r="Q27" i="93"/>
  <c r="R27" i="93"/>
  <c r="S27" i="93"/>
  <c r="T27" i="93"/>
  <c r="T175" i="98"/>
  <c r="T176" i="98" s="1"/>
  <c r="T178" i="98" s="1"/>
  <c r="T181" i="98" s="1"/>
  <c r="U27" i="93"/>
  <c r="U119" i="98"/>
  <c r="U125" i="98" s="1"/>
  <c r="W44" i="98"/>
  <c r="D65" i="90"/>
  <c r="E65" i="90"/>
  <c r="W39" i="98"/>
  <c r="W103" i="98" s="1"/>
  <c r="W108" i="98" s="1"/>
  <c r="W113" i="98" s="1"/>
  <c r="W42" i="98"/>
  <c r="W107" i="98" s="1"/>
  <c r="W112" i="98" s="1"/>
  <c r="V166" i="98"/>
  <c r="V174" i="98" s="1"/>
  <c r="V61" i="98"/>
  <c r="V67" i="98" s="1"/>
  <c r="V72" i="98" s="1"/>
  <c r="V78" i="98" s="1"/>
  <c r="V84" i="98" s="1"/>
  <c r="V43" i="98"/>
  <c r="V150" i="98" s="1"/>
  <c r="V62" i="98"/>
  <c r="V68" i="98" s="1"/>
  <c r="V73" i="98" s="1"/>
  <c r="V91" i="98" s="1"/>
  <c r="W50" i="98"/>
  <c r="O85" i="90"/>
  <c r="U179" i="98"/>
  <c r="U185" i="98"/>
  <c r="V130" i="98"/>
  <c r="V136" i="98" s="1"/>
  <c r="V118" i="98"/>
  <c r="V124" i="98" s="1"/>
  <c r="W166" i="98"/>
  <c r="W174" i="98" s="1"/>
  <c r="V132" i="98"/>
  <c r="V138" i="98" s="1"/>
  <c r="V120" i="98"/>
  <c r="V126" i="98" s="1"/>
  <c r="U133" i="98"/>
  <c r="U139" i="98" s="1"/>
  <c r="U121" i="98"/>
  <c r="U127" i="98" s="1"/>
  <c r="T180" i="98"/>
  <c r="T182" i="98" s="1"/>
  <c r="T188" i="98" s="1"/>
  <c r="O106" i="90" s="1"/>
  <c r="T186" i="98"/>
  <c r="I86" i="90"/>
  <c r="L86" i="90" s="1"/>
  <c r="I63" i="90"/>
  <c r="I107" i="90"/>
  <c r="U95" i="98"/>
  <c r="U154" i="98"/>
  <c r="U155" i="98" s="1"/>
  <c r="U162" i="98" s="1"/>
  <c r="U163" i="98" s="1"/>
  <c r="U151" i="98"/>
  <c r="U153" i="98" s="1"/>
  <c r="K63" i="90"/>
  <c r="K107" i="90"/>
  <c r="N107" i="90" s="1"/>
  <c r="K86" i="90"/>
  <c r="N86" i="90" s="1"/>
  <c r="U97" i="98"/>
  <c r="V89" i="98"/>
  <c r="V95" i="98" s="1"/>
  <c r="V77" i="98"/>
  <c r="V83" i="98" s="1"/>
  <c r="U175" i="98"/>
  <c r="U176" i="98" s="1"/>
  <c r="U178" i="98" s="1"/>
  <c r="U181" i="98" s="1"/>
  <c r="U168" i="98"/>
  <c r="U170" i="98" s="1"/>
  <c r="U187" i="98" s="1"/>
  <c r="J63" i="90"/>
  <c r="J86" i="90"/>
  <c r="M86" i="90" s="1"/>
  <c r="J107" i="90"/>
  <c r="U96" i="98"/>
  <c r="V131" i="98"/>
  <c r="V137" i="98" s="1"/>
  <c r="V119" i="98"/>
  <c r="V125" i="98" s="1"/>
  <c r="U80" i="98"/>
  <c r="U86" i="98" s="1"/>
  <c r="U92" i="98"/>
  <c r="U98" i="98" s="1"/>
  <c r="W66" i="98"/>
  <c r="W71" i="98" s="1"/>
  <c r="V115" i="98"/>
  <c r="L105" i="90"/>
  <c r="Q99" i="94"/>
  <c r="Q115" i="94" s="1"/>
  <c r="Q101" i="94"/>
  <c r="Q116" i="94" s="1"/>
  <c r="M104" i="90"/>
  <c r="M62" i="90"/>
  <c r="N62" i="90"/>
  <c r="X6" i="93"/>
  <c r="V12" i="93"/>
  <c r="V28" i="93"/>
  <c r="V24" i="93"/>
  <c r="V20" i="93"/>
  <c r="V8" i="93"/>
  <c r="V25" i="93"/>
  <c r="V23" i="93"/>
  <c r="V19" i="93"/>
  <c r="V18" i="93"/>
  <c r="V14" i="93"/>
  <c r="V13" i="93"/>
  <c r="V9" i="93"/>
  <c r="V26" i="93"/>
  <c r="V21" i="93"/>
  <c r="V16" i="93"/>
  <c r="V10" i="93"/>
  <c r="V22" i="93"/>
  <c r="V15" i="93"/>
  <c r="V17" i="93"/>
  <c r="V11" i="93"/>
  <c r="V27" i="93"/>
  <c r="U32" i="94"/>
  <c r="U17" i="94"/>
  <c r="T33" i="94"/>
  <c r="O61" i="90"/>
  <c r="I64" i="90"/>
  <c r="L62" i="90"/>
  <c r="T27" i="94"/>
  <c r="T22" i="94"/>
  <c r="R42" i="94"/>
  <c r="S44" i="94"/>
  <c r="S39" i="94"/>
  <c r="T43" i="94"/>
  <c r="T38" i="94"/>
  <c r="T24" i="94"/>
  <c r="T19" i="94"/>
  <c r="S25" i="94"/>
  <c r="S20" i="94"/>
  <c r="S41" i="94"/>
  <c r="S36" i="94"/>
  <c r="V14" i="94"/>
  <c r="V16" i="94" s="1"/>
  <c r="U37" i="94"/>
  <c r="U18" i="94"/>
  <c r="U34" i="94"/>
  <c r="U21" i="94"/>
  <c r="S28" i="94"/>
  <c r="S23" i="94"/>
  <c r="R26" i="94"/>
  <c r="R29" i="94"/>
  <c r="T40" i="94"/>
  <c r="T35" i="94"/>
  <c r="R45" i="94"/>
  <c r="A28" i="93"/>
  <c r="V167" i="98" l="1"/>
  <c r="W40" i="98"/>
  <c r="V90" i="98"/>
  <c r="V96" i="98" s="1"/>
  <c r="V143" i="98"/>
  <c r="V144" i="98" s="1"/>
  <c r="V145" i="98" s="1"/>
  <c r="V147" i="98" s="1"/>
  <c r="W104" i="98"/>
  <c r="W109" i="98" s="1"/>
  <c r="W114" i="98" s="1"/>
  <c r="W158" i="98"/>
  <c r="V173" i="98"/>
  <c r="W41" i="98"/>
  <c r="W61" i="98"/>
  <c r="W43" i="98"/>
  <c r="W167" i="98" s="1"/>
  <c r="V74" i="98"/>
  <c r="V80" i="98" s="1"/>
  <c r="V86" i="98" s="1"/>
  <c r="B28" i="93"/>
  <c r="I28" i="93"/>
  <c r="P28" i="93"/>
  <c r="W28" i="93"/>
  <c r="C28" i="93"/>
  <c r="D28" i="93"/>
  <c r="E28" i="93"/>
  <c r="F28" i="93"/>
  <c r="G28" i="93"/>
  <c r="H28" i="93"/>
  <c r="J28" i="93"/>
  <c r="K28" i="93"/>
  <c r="L28" i="93"/>
  <c r="M28" i="93"/>
  <c r="N28" i="93"/>
  <c r="O28" i="93"/>
  <c r="Q28" i="93"/>
  <c r="R28" i="93"/>
  <c r="S28" i="93"/>
  <c r="T28" i="93"/>
  <c r="U28" i="93"/>
  <c r="V159" i="98"/>
  <c r="V160" i="98" s="1"/>
  <c r="W62" i="98"/>
  <c r="W68" i="98" s="1"/>
  <c r="W73" i="98" s="1"/>
  <c r="W79" i="98" s="1"/>
  <c r="W85" i="98" s="1"/>
  <c r="V79" i="98"/>
  <c r="V85" i="98" s="1"/>
  <c r="W67" i="98"/>
  <c r="W72" i="98" s="1"/>
  <c r="W90" i="98" s="1"/>
  <c r="O86" i="90"/>
  <c r="W89" i="98"/>
  <c r="W95" i="98" s="1"/>
  <c r="W77" i="98"/>
  <c r="W83" i="98" s="1"/>
  <c r="U180" i="98"/>
  <c r="U182" i="98" s="1"/>
  <c r="U188" i="98" s="1"/>
  <c r="O107" i="90" s="1"/>
  <c r="U186" i="98"/>
  <c r="W150" i="98"/>
  <c r="W143" i="98"/>
  <c r="W144" i="98" s="1"/>
  <c r="W145" i="98" s="1"/>
  <c r="W147" i="98" s="1"/>
  <c r="W159" i="98"/>
  <c r="W160" i="98" s="1"/>
  <c r="J64" i="90"/>
  <c r="O64" i="90" s="1"/>
  <c r="V151" i="98"/>
  <c r="V153" i="98" s="1"/>
  <c r="V154" i="98"/>
  <c r="V155" i="98" s="1"/>
  <c r="V162" i="98" s="1"/>
  <c r="V163" i="98" s="1"/>
  <c r="W91" i="98"/>
  <c r="W131" i="98"/>
  <c r="W137" i="98" s="1"/>
  <c r="W119" i="98"/>
  <c r="W125" i="98" s="1"/>
  <c r="V121" i="98"/>
  <c r="V127" i="98" s="1"/>
  <c r="V133" i="98"/>
  <c r="V139" i="98" s="1"/>
  <c r="V175" i="98"/>
  <c r="V176" i="98" s="1"/>
  <c r="V178" i="98" s="1"/>
  <c r="V181" i="98" s="1"/>
  <c r="V168" i="98"/>
  <c r="V170" i="98" s="1"/>
  <c r="V187" i="98" s="1"/>
  <c r="K64" i="90"/>
  <c r="V97" i="98"/>
  <c r="W118" i="98"/>
  <c r="W124" i="98" s="1"/>
  <c r="W130" i="98"/>
  <c r="W136" i="98" s="1"/>
  <c r="L106" i="90"/>
  <c r="P104" i="90"/>
  <c r="N63" i="90"/>
  <c r="M63" i="90"/>
  <c r="Y6" i="93"/>
  <c r="X26" i="93"/>
  <c r="X20" i="93"/>
  <c r="X15" i="93"/>
  <c r="X13" i="93"/>
  <c r="X10" i="93"/>
  <c r="X8" i="93"/>
  <c r="X25" i="93"/>
  <c r="X24" i="93"/>
  <c r="X19" i="93"/>
  <c r="X14" i="93"/>
  <c r="X9" i="93"/>
  <c r="X17" i="93"/>
  <c r="X16" i="93"/>
  <c r="X11" i="93"/>
  <c r="X23" i="93"/>
  <c r="X18" i="93"/>
  <c r="X21" i="93"/>
  <c r="X22" i="93"/>
  <c r="X12" i="93"/>
  <c r="X27" i="93"/>
  <c r="X28" i="93"/>
  <c r="U33" i="94"/>
  <c r="V32" i="94"/>
  <c r="V17" i="94"/>
  <c r="O62" i="90"/>
  <c r="I65" i="90"/>
  <c r="N64" i="90"/>
  <c r="L63" i="90"/>
  <c r="U40" i="94"/>
  <c r="U35" i="94"/>
  <c r="T28" i="94"/>
  <c r="T23" i="94"/>
  <c r="U27" i="94"/>
  <c r="U22" i="94"/>
  <c r="U43" i="94"/>
  <c r="U38" i="94"/>
  <c r="S26" i="94"/>
  <c r="T25" i="94"/>
  <c r="T20" i="94"/>
  <c r="T44" i="94"/>
  <c r="T39" i="94"/>
  <c r="S42" i="94"/>
  <c r="S45" i="94"/>
  <c r="W14" i="94"/>
  <c r="W16" i="94" s="1"/>
  <c r="V34" i="94"/>
  <c r="V21" i="94"/>
  <c r="V18" i="94"/>
  <c r="V37" i="94"/>
  <c r="T41" i="94"/>
  <c r="T36" i="94"/>
  <c r="S29" i="94"/>
  <c r="U24" i="94"/>
  <c r="U19" i="94"/>
  <c r="W120" i="98" l="1"/>
  <c r="W126" i="98" s="1"/>
  <c r="W132" i="98"/>
  <c r="W138" i="98" s="1"/>
  <c r="V92" i="98"/>
  <c r="V98" i="98" s="1"/>
  <c r="W173" i="98"/>
  <c r="W115" i="98"/>
  <c r="W78" i="98"/>
  <c r="W84" i="98" s="1"/>
  <c r="W74" i="98"/>
  <c r="W80" i="98" s="1"/>
  <c r="W86" i="98" s="1"/>
  <c r="W133" i="98"/>
  <c r="W139" i="98" s="1"/>
  <c r="W121" i="98"/>
  <c r="W127" i="98" s="1"/>
  <c r="V179" i="98"/>
  <c r="V185" i="98"/>
  <c r="K65" i="90"/>
  <c r="W97" i="98"/>
  <c r="W179" i="98"/>
  <c r="W185" i="98"/>
  <c r="V180" i="98"/>
  <c r="V186" i="98"/>
  <c r="W154" i="98"/>
  <c r="W155" i="98" s="1"/>
  <c r="W162" i="98" s="1"/>
  <c r="W163" i="98" s="1"/>
  <c r="W151" i="98"/>
  <c r="W153" i="98" s="1"/>
  <c r="J65" i="90"/>
  <c r="O65" i="90" s="1"/>
  <c r="W96" i="98"/>
  <c r="W175" i="98"/>
  <c r="W176" i="98" s="1"/>
  <c r="W178" i="98" s="1"/>
  <c r="W181" i="98" s="1"/>
  <c r="W168" i="98"/>
  <c r="W170" i="98" s="1"/>
  <c r="W187" i="98" s="1"/>
  <c r="L107" i="90"/>
  <c r="M105" i="90"/>
  <c r="H64" i="90"/>
  <c r="P64" i="90" s="1"/>
  <c r="L64" i="90" s="1"/>
  <c r="Z6" i="93"/>
  <c r="Y25" i="93"/>
  <c r="Y24" i="93"/>
  <c r="Y19" i="93"/>
  <c r="Y20" i="93"/>
  <c r="Y15" i="93"/>
  <c r="Y14" i="93"/>
  <c r="Y10" i="93"/>
  <c r="Y9" i="93"/>
  <c r="Y21" i="93"/>
  <c r="Y13" i="93"/>
  <c r="Y8" i="93"/>
  <c r="Y17" i="93"/>
  <c r="Y26" i="93"/>
  <c r="Y27" i="93"/>
  <c r="Y22" i="93"/>
  <c r="Y12" i="93"/>
  <c r="Y18" i="93"/>
  <c r="Y11" i="93"/>
  <c r="Y28" i="93"/>
  <c r="Y16" i="93"/>
  <c r="Y23" i="93"/>
  <c r="W17" i="94"/>
  <c r="W32" i="94"/>
  <c r="V33" i="94"/>
  <c r="O63" i="90"/>
  <c r="N65" i="90"/>
  <c r="U25" i="94"/>
  <c r="U20" i="94"/>
  <c r="T42" i="94"/>
  <c r="V43" i="94"/>
  <c r="V38" i="94"/>
  <c r="V40" i="94"/>
  <c r="V35" i="94"/>
  <c r="U44" i="94"/>
  <c r="U39" i="94"/>
  <c r="V24" i="94"/>
  <c r="V19" i="94"/>
  <c r="X14" i="94"/>
  <c r="X16" i="94" s="1"/>
  <c r="W37" i="94"/>
  <c r="W34" i="94"/>
  <c r="W21" i="94"/>
  <c r="W18" i="94"/>
  <c r="T26" i="94"/>
  <c r="U41" i="94"/>
  <c r="U36" i="94"/>
  <c r="T45" i="94"/>
  <c r="U28" i="94"/>
  <c r="U23" i="94"/>
  <c r="T29" i="94"/>
  <c r="V27" i="94"/>
  <c r="V22" i="94"/>
  <c r="W92" i="98" l="1"/>
  <c r="W98" i="98" s="1"/>
  <c r="W180" i="98"/>
  <c r="W182" i="98" s="1"/>
  <c r="W188" i="98" s="1"/>
  <c r="W186" i="98"/>
  <c r="V182" i="98"/>
  <c r="V188" i="98" s="1"/>
  <c r="P105" i="90"/>
  <c r="P107" i="90"/>
  <c r="M107" i="90"/>
  <c r="M106" i="90"/>
  <c r="H65" i="90"/>
  <c r="P65" i="90" s="1"/>
  <c r="L65" i="90" s="1"/>
  <c r="AA6" i="93"/>
  <c r="Z24" i="93"/>
  <c r="Z19" i="93"/>
  <c r="Z14" i="93"/>
  <c r="Z9" i="93"/>
  <c r="Z22" i="93"/>
  <c r="Z20" i="93"/>
  <c r="Z15" i="93"/>
  <c r="Z13" i="93"/>
  <c r="Z8" i="93"/>
  <c r="Z18" i="93"/>
  <c r="Z25" i="93"/>
  <c r="Z10" i="93"/>
  <c r="Z27" i="93"/>
  <c r="Z17" i="93"/>
  <c r="Z28" i="93"/>
  <c r="Z21" i="93"/>
  <c r="Z11" i="93"/>
  <c r="Z23" i="93"/>
  <c r="Z26" i="93"/>
  <c r="Z16" i="93"/>
  <c r="Z12" i="93"/>
  <c r="X32" i="94"/>
  <c r="X17" i="94"/>
  <c r="W33" i="94"/>
  <c r="V28" i="94"/>
  <c r="V23" i="94"/>
  <c r="U29" i="94"/>
  <c r="W24" i="94"/>
  <c r="W19" i="94"/>
  <c r="W43" i="94"/>
  <c r="W38" i="94"/>
  <c r="V41" i="94"/>
  <c r="V36" i="94"/>
  <c r="V44" i="94"/>
  <c r="V39" i="94"/>
  <c r="U26" i="94"/>
  <c r="U42" i="94"/>
  <c r="W27" i="94"/>
  <c r="W22" i="94"/>
  <c r="Y14" i="94"/>
  <c r="Y16" i="94" s="1"/>
  <c r="X18" i="94"/>
  <c r="X34" i="94"/>
  <c r="X21" i="94"/>
  <c r="X37" i="94"/>
  <c r="U45" i="94"/>
  <c r="W40" i="94"/>
  <c r="W35" i="94"/>
  <c r="V25" i="94"/>
  <c r="V20" i="94"/>
  <c r="P106" i="90" l="1"/>
  <c r="AB6" i="93"/>
  <c r="AA20" i="93"/>
  <c r="AA18" i="93"/>
  <c r="AA15" i="93"/>
  <c r="AA14" i="93"/>
  <c r="AA13" i="93"/>
  <c r="AA10" i="93"/>
  <c r="AA9" i="93"/>
  <c r="AA8" i="93"/>
  <c r="AA25" i="93"/>
  <c r="AA26" i="93"/>
  <c r="AA19" i="93"/>
  <c r="AA21" i="93"/>
  <c r="AA17" i="93"/>
  <c r="AA22" i="93"/>
  <c r="AA28" i="93"/>
  <c r="AA23" i="93"/>
  <c r="AA11" i="93"/>
  <c r="AA12" i="93"/>
  <c r="AA24" i="93"/>
  <c r="AA16" i="93"/>
  <c r="AA27" i="93"/>
  <c r="Y32" i="94"/>
  <c r="Y17" i="94"/>
  <c r="X33" i="94"/>
  <c r="W44" i="94"/>
  <c r="W39" i="94"/>
  <c r="X43" i="94"/>
  <c r="X38" i="94"/>
  <c r="X24" i="94"/>
  <c r="X19" i="94"/>
  <c r="V42" i="94"/>
  <c r="W41" i="94"/>
  <c r="W36" i="94"/>
  <c r="Z14" i="94"/>
  <c r="Z16" i="94" s="1"/>
  <c r="Y37" i="94"/>
  <c r="Y18" i="94"/>
  <c r="Y34" i="94"/>
  <c r="Y21" i="94"/>
  <c r="V45" i="94"/>
  <c r="V29" i="94"/>
  <c r="X27" i="94"/>
  <c r="X22" i="94"/>
  <c r="W23" i="94"/>
  <c r="W28" i="94"/>
  <c r="W25" i="94"/>
  <c r="W20" i="94"/>
  <c r="V26" i="94"/>
  <c r="X40" i="94"/>
  <c r="X35" i="94"/>
  <c r="AC6" i="93" l="1"/>
  <c r="AB23" i="93"/>
  <c r="AB20" i="93"/>
  <c r="AB18" i="93"/>
  <c r="AB13" i="93"/>
  <c r="AB8" i="93"/>
  <c r="AB25" i="93"/>
  <c r="AB24" i="93"/>
  <c r="AB14" i="93"/>
  <c r="AB11" i="93"/>
  <c r="AB19" i="93"/>
  <c r="AB9" i="93"/>
  <c r="AB28" i="93"/>
  <c r="AB15" i="93"/>
  <c r="AB22" i="93"/>
  <c r="AB26" i="93"/>
  <c r="AB27" i="93"/>
  <c r="AB17" i="93"/>
  <c r="AB12" i="93"/>
  <c r="AB16" i="93"/>
  <c r="AB21" i="93"/>
  <c r="AB10" i="93"/>
  <c r="Y33" i="94"/>
  <c r="Z32" i="94"/>
  <c r="Z17" i="94"/>
  <c r="X44" i="94"/>
  <c r="X39" i="94"/>
  <c r="X41" i="94"/>
  <c r="X36" i="94"/>
  <c r="X28" i="94"/>
  <c r="X23" i="94"/>
  <c r="Y24" i="94"/>
  <c r="Y19" i="94"/>
  <c r="Y43" i="94"/>
  <c r="Y38" i="94"/>
  <c r="W45" i="94"/>
  <c r="Y27" i="94"/>
  <c r="Y22" i="94"/>
  <c r="W26" i="94"/>
  <c r="W29" i="94"/>
  <c r="Y40" i="94"/>
  <c r="Y35" i="94"/>
  <c r="AA14" i="94"/>
  <c r="AA16" i="94" s="1"/>
  <c r="Z34" i="94"/>
  <c r="Z21" i="94"/>
  <c r="Z18" i="94"/>
  <c r="Z37" i="94"/>
  <c r="W42" i="94"/>
  <c r="X25" i="94"/>
  <c r="X20" i="94"/>
  <c r="AC28" i="93" l="1"/>
  <c r="AC15" i="93"/>
  <c r="AC25" i="93"/>
  <c r="AC19" i="93"/>
  <c r="AC23" i="93"/>
  <c r="AC18" i="93"/>
  <c r="AC24" i="93"/>
  <c r="AC14" i="93"/>
  <c r="AC20" i="93"/>
  <c r="AC9" i="93"/>
  <c r="AC13" i="93"/>
  <c r="AC8" i="93"/>
  <c r="AC21" i="93"/>
  <c r="AC16" i="93"/>
  <c r="AC17" i="93"/>
  <c r="AC12" i="93"/>
  <c r="AC26" i="93"/>
  <c r="AC22" i="93"/>
  <c r="AC10" i="93"/>
  <c r="AC11" i="93"/>
  <c r="AC27" i="93"/>
  <c r="AA17" i="94"/>
  <c r="AA32" i="94"/>
  <c r="Z33" i="94"/>
  <c r="X42" i="94"/>
  <c r="Z43" i="94"/>
  <c r="Z38" i="94"/>
  <c r="Z40" i="94"/>
  <c r="Z35" i="94"/>
  <c r="X29" i="94"/>
  <c r="X26" i="94"/>
  <c r="Z24" i="94"/>
  <c r="Z19" i="94"/>
  <c r="Y44" i="94"/>
  <c r="Y39" i="94"/>
  <c r="Y25" i="94"/>
  <c r="Y20" i="94"/>
  <c r="AB14" i="94"/>
  <c r="AB16" i="94" s="1"/>
  <c r="AA37" i="94"/>
  <c r="AA34" i="94"/>
  <c r="AA21" i="94"/>
  <c r="AA18" i="94"/>
  <c r="Y41" i="94"/>
  <c r="Y36" i="94"/>
  <c r="Y28" i="94"/>
  <c r="Y23" i="94"/>
  <c r="X45" i="94"/>
  <c r="Z27" i="94"/>
  <c r="Z22" i="94"/>
  <c r="AA33" i="94" l="1"/>
  <c r="AB32" i="94"/>
  <c r="AB17" i="94"/>
  <c r="Z23" i="94"/>
  <c r="Z28" i="94"/>
  <c r="AA24" i="94"/>
  <c r="AA19" i="94"/>
  <c r="AA43" i="94"/>
  <c r="AA38" i="94"/>
  <c r="AC14" i="94"/>
  <c r="AC16" i="94" s="1"/>
  <c r="AB18" i="94"/>
  <c r="AB34" i="94"/>
  <c r="AB21" i="94"/>
  <c r="AB37" i="94"/>
  <c r="Z36" i="94"/>
  <c r="Z41" i="94"/>
  <c r="Z44" i="94"/>
  <c r="Z39" i="94"/>
  <c r="Y42" i="94"/>
  <c r="AA27" i="94"/>
  <c r="AA22" i="94"/>
  <c r="Z25" i="94"/>
  <c r="Z20" i="94"/>
  <c r="Y29" i="94"/>
  <c r="AA40" i="94"/>
  <c r="AA35" i="94"/>
  <c r="Y45" i="94"/>
  <c r="Y26" i="94"/>
  <c r="AC32" i="94" l="1"/>
  <c r="AC17" i="94"/>
  <c r="AB33" i="94"/>
  <c r="AA28" i="94"/>
  <c r="AA23" i="94"/>
  <c r="Z26" i="94"/>
  <c r="Z45" i="94"/>
  <c r="Z42" i="94"/>
  <c r="AB27" i="94"/>
  <c r="AB22" i="94"/>
  <c r="Z29" i="94"/>
  <c r="AB40" i="94"/>
  <c r="AB35" i="94"/>
  <c r="AA25" i="94"/>
  <c r="AA20" i="94"/>
  <c r="AA41" i="94"/>
  <c r="AA36" i="94"/>
  <c r="AB43" i="94"/>
  <c r="AB38" i="94"/>
  <c r="AB24" i="94"/>
  <c r="AB19" i="94"/>
  <c r="AD14" i="94"/>
  <c r="AD16" i="94" s="1"/>
  <c r="AC37" i="94"/>
  <c r="AC18" i="94"/>
  <c r="AC34" i="94"/>
  <c r="AC21" i="94"/>
  <c r="AA44" i="94"/>
  <c r="AA39" i="94"/>
  <c r="AC33" i="94" l="1"/>
  <c r="AD32" i="94"/>
  <c r="AD17" i="94"/>
  <c r="AA29" i="94"/>
  <c r="AA42" i="94"/>
  <c r="AC27" i="94"/>
  <c r="AC22" i="94"/>
  <c r="AC43" i="94"/>
  <c r="AC38" i="94"/>
  <c r="AB25" i="94"/>
  <c r="AB20" i="94"/>
  <c r="AB44" i="94"/>
  <c r="AB39" i="94"/>
  <c r="AB28" i="94"/>
  <c r="AB23" i="94"/>
  <c r="AC40" i="94"/>
  <c r="AC35" i="94"/>
  <c r="AA45" i="94"/>
  <c r="AE14" i="94"/>
  <c r="AE16" i="94" s="1"/>
  <c r="AD34" i="94"/>
  <c r="AD21" i="94"/>
  <c r="AD18" i="94"/>
  <c r="AD37" i="94"/>
  <c r="AA26" i="94"/>
  <c r="AB36" i="94"/>
  <c r="AB41" i="94"/>
  <c r="AC24" i="94"/>
  <c r="AC19" i="94"/>
  <c r="AE17" i="94" l="1"/>
  <c r="AE32" i="94"/>
  <c r="AD33" i="94"/>
  <c r="AC25" i="94"/>
  <c r="AC20" i="94"/>
  <c r="AB42" i="94"/>
  <c r="AD40" i="94"/>
  <c r="AD35" i="94"/>
  <c r="AF14" i="94"/>
  <c r="AF16" i="94" s="1"/>
  <c r="AE37" i="94"/>
  <c r="AE34" i="94"/>
  <c r="AE21" i="94"/>
  <c r="AE18" i="94"/>
  <c r="AB45" i="94"/>
  <c r="AC41" i="94"/>
  <c r="AC36" i="94"/>
  <c r="AB29" i="94"/>
  <c r="AC28" i="94"/>
  <c r="AC23" i="94"/>
  <c r="AD43" i="94"/>
  <c r="AD38" i="94"/>
  <c r="AD24" i="94"/>
  <c r="AD19" i="94"/>
  <c r="AD27" i="94"/>
  <c r="AD22" i="94"/>
  <c r="AB26" i="94"/>
  <c r="AC44" i="94"/>
  <c r="AC39" i="94"/>
  <c r="AF32" i="94" l="1"/>
  <c r="AF17" i="94"/>
  <c r="AE33" i="94"/>
  <c r="AC42" i="94"/>
  <c r="AD44" i="94"/>
  <c r="AD39" i="94"/>
  <c r="AC26" i="94"/>
  <c r="AC45" i="94"/>
  <c r="AD28" i="94"/>
  <c r="AD23" i="94"/>
  <c r="AE24" i="94"/>
  <c r="AE19" i="94"/>
  <c r="AE43" i="94"/>
  <c r="AE38" i="94"/>
  <c r="AE40" i="94"/>
  <c r="AE35" i="94"/>
  <c r="AD41" i="94"/>
  <c r="AD36" i="94"/>
  <c r="AD25" i="94"/>
  <c r="AD20" i="94"/>
  <c r="AC29" i="94"/>
  <c r="AE27" i="94"/>
  <c r="AE22" i="94"/>
  <c r="AG14" i="94"/>
  <c r="AG16" i="94" s="1"/>
  <c r="AF18" i="94"/>
  <c r="AF34" i="94"/>
  <c r="AF21" i="94"/>
  <c r="AF37" i="94"/>
  <c r="AF33" i="94" l="1"/>
  <c r="AG32" i="94"/>
  <c r="AG17" i="94"/>
  <c r="AF40" i="94"/>
  <c r="AF35" i="94"/>
  <c r="AE41" i="94"/>
  <c r="AE36" i="94"/>
  <c r="AF43" i="94"/>
  <c r="AF38" i="94"/>
  <c r="AF24" i="94"/>
  <c r="AF19" i="94"/>
  <c r="AD42" i="94"/>
  <c r="AH14" i="94"/>
  <c r="AH16" i="94" s="1"/>
  <c r="AG37" i="94"/>
  <c r="AG18" i="94"/>
  <c r="AG34" i="94"/>
  <c r="AG21" i="94"/>
  <c r="AD26" i="94"/>
  <c r="AE25" i="94"/>
  <c r="AE20" i="94"/>
  <c r="AE44" i="94"/>
  <c r="AE39" i="94"/>
  <c r="AF27" i="94"/>
  <c r="AF22" i="94"/>
  <c r="AE28" i="94"/>
  <c r="AE23" i="94"/>
  <c r="AD29" i="94"/>
  <c r="AD45" i="94"/>
  <c r="AH32" i="94" l="1"/>
  <c r="AH17" i="94"/>
  <c r="AG33" i="94"/>
  <c r="AE26" i="94"/>
  <c r="AG24" i="94"/>
  <c r="AG19" i="94"/>
  <c r="AF25" i="94"/>
  <c r="AF20" i="94"/>
  <c r="AF44" i="94"/>
  <c r="AF39" i="94"/>
  <c r="AG43" i="94"/>
  <c r="AG38" i="94"/>
  <c r="AF41" i="94"/>
  <c r="AF36" i="94"/>
  <c r="AF28" i="94"/>
  <c r="AF23" i="94"/>
  <c r="AE45" i="94"/>
  <c r="AG27" i="94"/>
  <c r="AG22" i="94"/>
  <c r="AI14" i="94"/>
  <c r="AI16" i="94" s="1"/>
  <c r="AH34" i="94"/>
  <c r="AH21" i="94"/>
  <c r="AH18" i="94"/>
  <c r="AH37" i="94"/>
  <c r="AE42" i="94"/>
  <c r="AE29" i="94"/>
  <c r="AG40" i="94"/>
  <c r="AG35" i="94"/>
  <c r="AI17" i="94" l="1"/>
  <c r="AI32" i="94"/>
  <c r="AH33" i="94"/>
  <c r="AG28" i="94"/>
  <c r="AG23" i="94"/>
  <c r="AF42" i="94"/>
  <c r="AG41" i="94"/>
  <c r="AG36" i="94"/>
  <c r="AH43" i="94"/>
  <c r="AH38" i="94"/>
  <c r="AH40" i="94"/>
  <c r="AH35" i="94"/>
  <c r="AF45" i="94"/>
  <c r="AH24" i="94"/>
  <c r="AH19" i="94"/>
  <c r="AJ14" i="94"/>
  <c r="AJ16" i="94" s="1"/>
  <c r="AI37" i="94"/>
  <c r="AI34" i="94"/>
  <c r="AI21" i="94"/>
  <c r="AI18" i="94"/>
  <c r="AH27" i="94"/>
  <c r="AH22" i="94"/>
  <c r="AF29" i="94"/>
  <c r="AG44" i="94"/>
  <c r="AG39" i="94"/>
  <c r="AF26" i="94"/>
  <c r="AG25" i="94"/>
  <c r="AG20" i="94"/>
  <c r="AJ32" i="94" l="1"/>
  <c r="AJ17" i="94"/>
  <c r="AI33" i="94"/>
  <c r="AH25" i="94"/>
  <c r="AH20" i="94"/>
  <c r="AG42" i="94"/>
  <c r="AG26" i="94"/>
  <c r="AH28" i="94"/>
  <c r="AH23" i="94"/>
  <c r="AI24" i="94"/>
  <c r="AI19" i="94"/>
  <c r="AI43" i="94"/>
  <c r="AI38" i="94"/>
  <c r="AH41" i="94"/>
  <c r="AH36" i="94"/>
  <c r="AH44" i="94"/>
  <c r="AH39" i="94"/>
  <c r="AG29" i="94"/>
  <c r="AI27" i="94"/>
  <c r="AI22" i="94"/>
  <c r="AI40" i="94"/>
  <c r="AI35" i="94"/>
  <c r="AG45" i="94"/>
  <c r="AK14" i="94"/>
  <c r="AK16" i="94" s="1"/>
  <c r="AJ18" i="94"/>
  <c r="AJ34" i="94"/>
  <c r="AJ21" i="94"/>
  <c r="AJ37" i="94"/>
  <c r="AJ33" i="94" l="1"/>
  <c r="AK17" i="94"/>
  <c r="AK32" i="94"/>
  <c r="AL14" i="94"/>
  <c r="AL16" i="94" s="1"/>
  <c r="AK37" i="94"/>
  <c r="AK18" i="94"/>
  <c r="AK34" i="94"/>
  <c r="AK21" i="94"/>
  <c r="AJ27" i="94"/>
  <c r="AJ22" i="94"/>
  <c r="AH26" i="94"/>
  <c r="AJ40" i="94"/>
  <c r="AJ35" i="94"/>
  <c r="AI36" i="94"/>
  <c r="AI41" i="94"/>
  <c r="AH42" i="94"/>
  <c r="AI44" i="94"/>
  <c r="AI39" i="94"/>
  <c r="AH29" i="94"/>
  <c r="AI25" i="94"/>
  <c r="AI20" i="94"/>
  <c r="AI28" i="94"/>
  <c r="AI23" i="94"/>
  <c r="AJ43" i="94"/>
  <c r="AJ38" i="94"/>
  <c r="AJ24" i="94"/>
  <c r="AJ19" i="94"/>
  <c r="AH45" i="94"/>
  <c r="AK33" i="94" l="1"/>
  <c r="AL32" i="94"/>
  <c r="AL17" i="94"/>
  <c r="AJ41" i="94"/>
  <c r="AJ36" i="94"/>
  <c r="AJ25" i="94"/>
  <c r="AJ20" i="94"/>
  <c r="AJ44" i="94"/>
  <c r="AJ39" i="94"/>
  <c r="AI42" i="94"/>
  <c r="AK24" i="94"/>
  <c r="AK19" i="94"/>
  <c r="AI26" i="94"/>
  <c r="AI45" i="94"/>
  <c r="AK27" i="94"/>
  <c r="AK22" i="94"/>
  <c r="AK43" i="94"/>
  <c r="AK38" i="94"/>
  <c r="AI29" i="94"/>
  <c r="AJ28" i="94"/>
  <c r="AJ23" i="94"/>
  <c r="AK40" i="94"/>
  <c r="AK35" i="94"/>
  <c r="AM14" i="94"/>
  <c r="AM16" i="94" s="1"/>
  <c r="AL34" i="94"/>
  <c r="AL21" i="94"/>
  <c r="AL18" i="94"/>
  <c r="AL37" i="94"/>
  <c r="AM17" i="94" l="1"/>
  <c r="AM32" i="94"/>
  <c r="AL33" i="94"/>
  <c r="AJ42" i="94"/>
  <c r="AL24" i="94"/>
  <c r="AL19" i="94"/>
  <c r="AN14" i="94"/>
  <c r="AN16" i="94" s="1"/>
  <c r="AM37" i="94"/>
  <c r="AM34" i="94"/>
  <c r="AM21" i="94"/>
  <c r="AM18" i="94"/>
  <c r="AJ29" i="94"/>
  <c r="AJ26" i="94"/>
  <c r="AL27" i="94"/>
  <c r="AL22" i="94"/>
  <c r="AL43" i="94"/>
  <c r="AL38" i="94"/>
  <c r="AL40" i="94"/>
  <c r="AL35" i="94"/>
  <c r="AK44" i="94"/>
  <c r="AK39" i="94"/>
  <c r="AK41" i="94"/>
  <c r="AK36" i="94"/>
  <c r="AK28" i="94"/>
  <c r="AK23" i="94"/>
  <c r="AK25" i="94"/>
  <c r="AK20" i="94"/>
  <c r="AJ45" i="94"/>
  <c r="AN32" i="94" l="1"/>
  <c r="AN17" i="94"/>
  <c r="AM33" i="94"/>
  <c r="AK29" i="94"/>
  <c r="AL41" i="94"/>
  <c r="AL36" i="94"/>
  <c r="AL44" i="94"/>
  <c r="AL39" i="94"/>
  <c r="AM27" i="94"/>
  <c r="AM22" i="94"/>
  <c r="AO14" i="94"/>
  <c r="AO16" i="94" s="1"/>
  <c r="AN18" i="94"/>
  <c r="AN34" i="94"/>
  <c r="AN21" i="94"/>
  <c r="AN37" i="94"/>
  <c r="AK26" i="94"/>
  <c r="AK45" i="94"/>
  <c r="AM35" i="94"/>
  <c r="AM40" i="94"/>
  <c r="AL25" i="94"/>
  <c r="AL20" i="94"/>
  <c r="AK42" i="94"/>
  <c r="AL28" i="94"/>
  <c r="AL23" i="94"/>
  <c r="AM24" i="94"/>
  <c r="AM19" i="94"/>
  <c r="AM43" i="94"/>
  <c r="AM38" i="94"/>
  <c r="AN33" i="94" l="1"/>
  <c r="AO32" i="94"/>
  <c r="AO17" i="94"/>
  <c r="AM25" i="94"/>
  <c r="AM20" i="94"/>
  <c r="AM41" i="94"/>
  <c r="AM36" i="94"/>
  <c r="AN40" i="94"/>
  <c r="AN35" i="94"/>
  <c r="AL26" i="94"/>
  <c r="AP14" i="94"/>
  <c r="AP16" i="94" s="1"/>
  <c r="AO37" i="94"/>
  <c r="AO18" i="94"/>
  <c r="AO34" i="94"/>
  <c r="AO21" i="94"/>
  <c r="AL42" i="94"/>
  <c r="AN27" i="94"/>
  <c r="AN22" i="94"/>
  <c r="AM28" i="94"/>
  <c r="AM23" i="94"/>
  <c r="AL45" i="94"/>
  <c r="AM39" i="94"/>
  <c r="AM44" i="94"/>
  <c r="AL29" i="94"/>
  <c r="AN43" i="94"/>
  <c r="AN38" i="94"/>
  <c r="AN24" i="94"/>
  <c r="AN19" i="94"/>
  <c r="AP32" i="94" l="1"/>
  <c r="AP17" i="94"/>
  <c r="AO33" i="94"/>
  <c r="AN28" i="94"/>
  <c r="AN23" i="94"/>
  <c r="AO24" i="94"/>
  <c r="AO19" i="94"/>
  <c r="AM29" i="94"/>
  <c r="AO27" i="94"/>
  <c r="AO22" i="94"/>
  <c r="AO43" i="94"/>
  <c r="AO38" i="94"/>
  <c r="AN41" i="94"/>
  <c r="AN36" i="94"/>
  <c r="AM42" i="94"/>
  <c r="AM26" i="94"/>
  <c r="AN25" i="94"/>
  <c r="AN20" i="94"/>
  <c r="AN44" i="94"/>
  <c r="AN39" i="94"/>
  <c r="AM45" i="94"/>
  <c r="AO40" i="94"/>
  <c r="AO35" i="94"/>
  <c r="AQ14" i="94"/>
  <c r="AQ16" i="94" s="1"/>
  <c r="AP34" i="94"/>
  <c r="AP21" i="94"/>
  <c r="AP18" i="94"/>
  <c r="AP37" i="94"/>
  <c r="AP33" i="94" l="1"/>
  <c r="AQ17" i="94"/>
  <c r="AQ32" i="94"/>
  <c r="AP24" i="94"/>
  <c r="AP19" i="94"/>
  <c r="AR14" i="94"/>
  <c r="AR16" i="94" s="1"/>
  <c r="AQ37" i="94"/>
  <c r="AQ34" i="94"/>
  <c r="AQ21" i="94"/>
  <c r="AQ18" i="94"/>
  <c r="AN42" i="94"/>
  <c r="AO41" i="94"/>
  <c r="AO36" i="94"/>
  <c r="AN26" i="94"/>
  <c r="AO44" i="94"/>
  <c r="AO39" i="94"/>
  <c r="AN29" i="94"/>
  <c r="AP27" i="94"/>
  <c r="AP22" i="94"/>
  <c r="AN45" i="94"/>
  <c r="AO25" i="94"/>
  <c r="AO20" i="94"/>
  <c r="AP43" i="94"/>
  <c r="AP38" i="94"/>
  <c r="AP40" i="94"/>
  <c r="AP35" i="94"/>
  <c r="AO28" i="94"/>
  <c r="AO23" i="94"/>
  <c r="AR32" i="94" l="1"/>
  <c r="AR17" i="94"/>
  <c r="AQ33" i="94"/>
  <c r="AO29" i="94"/>
  <c r="AP28" i="94"/>
  <c r="AP23" i="94"/>
  <c r="AQ24" i="94"/>
  <c r="AQ19" i="94"/>
  <c r="AQ43" i="94"/>
  <c r="AQ38" i="94"/>
  <c r="AO45" i="94"/>
  <c r="AS14" i="94"/>
  <c r="AS16" i="94" s="1"/>
  <c r="AR18" i="94"/>
  <c r="AR34" i="94"/>
  <c r="AR21" i="94"/>
  <c r="AR37" i="94"/>
  <c r="AO42" i="94"/>
  <c r="AQ27" i="94"/>
  <c r="AQ22" i="94"/>
  <c r="AP25" i="94"/>
  <c r="AP20" i="94"/>
  <c r="AP36" i="94"/>
  <c r="AP41" i="94"/>
  <c r="AP39" i="94"/>
  <c r="AP44" i="94"/>
  <c r="AO26" i="94"/>
  <c r="AQ40" i="94"/>
  <c r="AQ35" i="94"/>
  <c r="AS32" i="94" l="1"/>
  <c r="AS17" i="94"/>
  <c r="AR33" i="94"/>
  <c r="AQ41" i="94"/>
  <c r="AQ36" i="94"/>
  <c r="AP26" i="94"/>
  <c r="AR40" i="94"/>
  <c r="AR35" i="94"/>
  <c r="AQ44" i="94"/>
  <c r="AQ39" i="94"/>
  <c r="AR43" i="94"/>
  <c r="AR38" i="94"/>
  <c r="AR24" i="94"/>
  <c r="AR19" i="94"/>
  <c r="AP29" i="94"/>
  <c r="AP42" i="94"/>
  <c r="AT14" i="94"/>
  <c r="AT16" i="94" s="1"/>
  <c r="AS37" i="94"/>
  <c r="AS18" i="94"/>
  <c r="AS34" i="94"/>
  <c r="AS21" i="94"/>
  <c r="AQ25" i="94"/>
  <c r="AQ20" i="94"/>
  <c r="AP45" i="94"/>
  <c r="AQ28" i="94"/>
  <c r="AQ23" i="94"/>
  <c r="AR27" i="94"/>
  <c r="AR22" i="94"/>
  <c r="AT32" i="94" l="1"/>
  <c r="AT17" i="94"/>
  <c r="AS33" i="94"/>
  <c r="AR28" i="94"/>
  <c r="AR23" i="94"/>
  <c r="AQ26" i="94"/>
  <c r="AS40" i="94"/>
  <c r="AS35" i="94"/>
  <c r="AU14" i="94"/>
  <c r="AU16" i="94" s="1"/>
  <c r="AT34" i="94"/>
  <c r="AT21" i="94"/>
  <c r="AT18" i="94"/>
  <c r="AT37" i="94"/>
  <c r="AR20" i="94"/>
  <c r="AR25" i="94"/>
  <c r="AR44" i="94"/>
  <c r="AR39" i="94"/>
  <c r="AQ42" i="94"/>
  <c r="AS24" i="94"/>
  <c r="AS19" i="94"/>
  <c r="AQ29" i="94"/>
  <c r="AS27" i="94"/>
  <c r="AS22" i="94"/>
  <c r="AS43" i="94"/>
  <c r="AS38" i="94"/>
  <c r="AQ45" i="94"/>
  <c r="AR41" i="94"/>
  <c r="AR36" i="94"/>
  <c r="AU17" i="94" l="1"/>
  <c r="AU32" i="94"/>
  <c r="AT33" i="94"/>
  <c r="AR42" i="94"/>
  <c r="AS41" i="94"/>
  <c r="AS36" i="94"/>
  <c r="AS44" i="94"/>
  <c r="AS39" i="94"/>
  <c r="AS25" i="94"/>
  <c r="AS20" i="94"/>
  <c r="AT27" i="94"/>
  <c r="AT22" i="94"/>
  <c r="AR29" i="94"/>
  <c r="AR45" i="94"/>
  <c r="AR26" i="94"/>
  <c r="AT43" i="94"/>
  <c r="AT38" i="94"/>
  <c r="AT40" i="94"/>
  <c r="AT35" i="94"/>
  <c r="AS28" i="94"/>
  <c r="AS23" i="94"/>
  <c r="AT24" i="94"/>
  <c r="AT19" i="94"/>
  <c r="AV14" i="94"/>
  <c r="AV16" i="94" s="1"/>
  <c r="AU37" i="94"/>
  <c r="AU34" i="94"/>
  <c r="AU21" i="94"/>
  <c r="AU18" i="94"/>
  <c r="AU33" i="94" l="1"/>
  <c r="AV32" i="94"/>
  <c r="AV17" i="94"/>
  <c r="AU27" i="94"/>
  <c r="AU22" i="94"/>
  <c r="AW14" i="94"/>
  <c r="AW16" i="94" s="1"/>
  <c r="AV18" i="94"/>
  <c r="AV34" i="94"/>
  <c r="AV21" i="94"/>
  <c r="AV37" i="94"/>
  <c r="AT41" i="94"/>
  <c r="AT36" i="94"/>
  <c r="AT44" i="94"/>
  <c r="AT39" i="94"/>
  <c r="AS42" i="94"/>
  <c r="AU40" i="94"/>
  <c r="AU35" i="94"/>
  <c r="AT25" i="94"/>
  <c r="AT20" i="94"/>
  <c r="AS29" i="94"/>
  <c r="AS45" i="94"/>
  <c r="AS26" i="94"/>
  <c r="AU24" i="94"/>
  <c r="AU19" i="94"/>
  <c r="AU43" i="94"/>
  <c r="AU38" i="94"/>
  <c r="AT28" i="94"/>
  <c r="AT23" i="94"/>
  <c r="AV33" i="94" l="1"/>
  <c r="AW17" i="94"/>
  <c r="AW32" i="94"/>
  <c r="AT29" i="94"/>
  <c r="AU44" i="94"/>
  <c r="AU39" i="94"/>
  <c r="AT42" i="94"/>
  <c r="AX14" i="94"/>
  <c r="AX16" i="94" s="1"/>
  <c r="AW37" i="94"/>
  <c r="AW18" i="94"/>
  <c r="AW34" i="94"/>
  <c r="AW21" i="94"/>
  <c r="AT45" i="94"/>
  <c r="AV27" i="94"/>
  <c r="AV22" i="94"/>
  <c r="AU25" i="94"/>
  <c r="AU20" i="94"/>
  <c r="AU41" i="94"/>
  <c r="AU36" i="94"/>
  <c r="AV40" i="94"/>
  <c r="AV35" i="94"/>
  <c r="AU28" i="94"/>
  <c r="AU23" i="94"/>
  <c r="AT26" i="94"/>
  <c r="AV43" i="94"/>
  <c r="AV38" i="94"/>
  <c r="AV24" i="94"/>
  <c r="AV19" i="94"/>
  <c r="AW33" i="94" l="1"/>
  <c r="AX32" i="94"/>
  <c r="AX17" i="94"/>
  <c r="AV25" i="94"/>
  <c r="AV20" i="94"/>
  <c r="AV39" i="94"/>
  <c r="AV44" i="94"/>
  <c r="AU29" i="94"/>
  <c r="AV41" i="94"/>
  <c r="AV36" i="94"/>
  <c r="AV28" i="94"/>
  <c r="AV23" i="94"/>
  <c r="AW24" i="94"/>
  <c r="AW19" i="94"/>
  <c r="AW40" i="94"/>
  <c r="AW35" i="94"/>
  <c r="AU26" i="94"/>
  <c r="AW43" i="94"/>
  <c r="AW38" i="94"/>
  <c r="AU42" i="94"/>
  <c r="AW27" i="94"/>
  <c r="AW22" i="94"/>
  <c r="AY14" i="94"/>
  <c r="AY16" i="94" s="1"/>
  <c r="AX34" i="94"/>
  <c r="AX21" i="94"/>
  <c r="AX18" i="94"/>
  <c r="AX37" i="94"/>
  <c r="AU45" i="94"/>
  <c r="AY17" i="94" l="1"/>
  <c r="AY33" i="94" s="1"/>
  <c r="AY32" i="94"/>
  <c r="AX33" i="94"/>
  <c r="AX43" i="94"/>
  <c r="AX38" i="94"/>
  <c r="AX40" i="94"/>
  <c r="AX35" i="94"/>
  <c r="AW44" i="94"/>
  <c r="AW39" i="94"/>
  <c r="AW25" i="94"/>
  <c r="AW20" i="94"/>
  <c r="AX24" i="94"/>
  <c r="AX19" i="94"/>
  <c r="AZ14" i="94"/>
  <c r="AZ16" i="94" s="1"/>
  <c r="AY37" i="94"/>
  <c r="AY34" i="94"/>
  <c r="AY21" i="94"/>
  <c r="AY18" i="94"/>
  <c r="AW41" i="94"/>
  <c r="AW36" i="94"/>
  <c r="AV26" i="94"/>
  <c r="AW28" i="94"/>
  <c r="AW23" i="94"/>
  <c r="AX27" i="94"/>
  <c r="AX22" i="94"/>
  <c r="AV29" i="94"/>
  <c r="AV42" i="94"/>
  <c r="AV45" i="94"/>
  <c r="AZ32" i="94" l="1"/>
  <c r="AZ17" i="94"/>
  <c r="AZ33" i="94" s="1"/>
  <c r="AY27" i="94"/>
  <c r="AY22" i="94"/>
  <c r="AX25" i="94"/>
  <c r="AX20" i="94"/>
  <c r="AX28" i="94"/>
  <c r="AX23" i="94"/>
  <c r="AY40" i="94"/>
  <c r="AY35" i="94"/>
  <c r="AW29" i="94"/>
  <c r="AY24" i="94"/>
  <c r="AY19" i="94"/>
  <c r="AY43" i="94"/>
  <c r="AY38" i="94"/>
  <c r="AX41" i="94"/>
  <c r="AX36" i="94"/>
  <c r="AX44" i="94"/>
  <c r="AX39" i="94"/>
  <c r="AW42" i="94"/>
  <c r="AZ18" i="94"/>
  <c r="AZ34" i="94"/>
  <c r="AZ21" i="94"/>
  <c r="AZ37" i="94"/>
  <c r="AW26" i="94"/>
  <c r="AW45" i="94"/>
  <c r="AZ27" i="94" l="1"/>
  <c r="AZ22" i="94"/>
  <c r="AX42" i="94"/>
  <c r="AY41" i="94"/>
  <c r="AY36" i="94"/>
  <c r="AY42" i="94" s="1"/>
  <c r="AX29" i="94"/>
  <c r="AZ40" i="94"/>
  <c r="AZ35" i="94"/>
  <c r="AX45" i="94"/>
  <c r="AY25" i="94"/>
  <c r="AY20" i="94"/>
  <c r="AY26" i="94" s="1"/>
  <c r="AZ43" i="94"/>
  <c r="AZ38" i="94"/>
  <c r="AY28" i="94"/>
  <c r="AY23" i="94"/>
  <c r="AY29" i="94" s="1"/>
  <c r="AZ24" i="94"/>
  <c r="AZ19" i="94"/>
  <c r="AY44" i="94"/>
  <c r="AY39" i="94"/>
  <c r="AY45" i="94" s="1"/>
  <c r="AX26" i="94"/>
  <c r="AZ25" i="94" l="1"/>
  <c r="AZ20" i="94"/>
  <c r="AZ26" i="94" s="1"/>
  <c r="AZ44" i="94"/>
  <c r="AZ39" i="94"/>
  <c r="AZ45" i="94" s="1"/>
  <c r="AZ41" i="94"/>
  <c r="AZ36" i="94"/>
  <c r="AZ42" i="94" s="1"/>
  <c r="AZ28" i="94"/>
  <c r="AZ23" i="94"/>
  <c r="AZ29" i="9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MISCStress_WT_Elem_g7" type="6" refreshedVersion="5" background="1" saveData="1">
    <textPr codePage="437" sourceFile="J:\614_Sewol\BaseCase\APDL_Paths\WithBuoyancy\SMISCStress_WT_Elem_g7.txt" tab="0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<sst xmlns="http://schemas.openxmlformats.org/spreadsheetml/2006/main" count="1169" uniqueCount="447">
  <si>
    <t>Enter Numbers of Line to Start Read in Data from Start of Data Block</t>
  </si>
  <si>
    <t>Aspotrophy (') prefix can be used to distinguish text to number</t>
  </si>
  <si>
    <t>Negative value can be used to get line(s) above data block</t>
  </si>
  <si>
    <t>Enter Searched Keyword at Start of Data Block</t>
  </si>
  <si>
    <t>Enter Numbers of Line to be Extracted or Enter Searched Keyword to Stop</t>
  </si>
  <si>
    <t>Enter Filenames to Read Data Below</t>
  </si>
  <si>
    <t>Enter Range of Column(s) or Columns to be Extracted</t>
  </si>
  <si>
    <t>Use "to" or "and"</t>
  </si>
  <si>
    <t>Comma</t>
  </si>
  <si>
    <t>Space</t>
  </si>
  <si>
    <t>Select Delimited Character</t>
  </si>
  <si>
    <t>Tab</t>
  </si>
  <si>
    <t>Semicolon</t>
  </si>
  <si>
    <t>True=1 / False 0</t>
  </si>
  <si>
    <t>C</t>
  </si>
  <si>
    <t>Enter Directories</t>
  </si>
  <si>
    <t>totaldam.out</t>
  </si>
  <si>
    <t>TO</t>
  </si>
  <si>
    <t>Description</t>
  </si>
  <si>
    <t>SEWOL SALVAGE ENGINEERING</t>
  </si>
  <si>
    <t>CLIENT: SHANGHAI SALVAGE COMPANY</t>
  </si>
  <si>
    <t>Worksheet Name:</t>
  </si>
  <si>
    <t>Worksheet Original Author:</t>
  </si>
  <si>
    <t>M Pydah</t>
  </si>
  <si>
    <t>Worksheet Original Date:</t>
  </si>
  <si>
    <t>Last Edited By:</t>
  </si>
  <si>
    <t>Last Edit Date:</t>
  </si>
  <si>
    <t>REVISION HISTORY</t>
  </si>
  <si>
    <t>Revision No</t>
  </si>
  <si>
    <t>New Document- VA 2 plates</t>
  </si>
  <si>
    <t>Notes: The purpose of this worksheet is to evaluate plate buckling utilizations for critical Plates in SEWOL vessel for 1 (one) loading condition.</t>
  </si>
  <si>
    <t>SHEET DESCRIPTION</t>
  </si>
  <si>
    <t>Name</t>
  </si>
  <si>
    <t>Locations</t>
  </si>
  <si>
    <t>Stress</t>
  </si>
  <si>
    <t>Stress results for plates</t>
  </si>
  <si>
    <t>Fr18_Plate1_Path1.txt</t>
  </si>
  <si>
    <t>Fr18_Plate1_Path2.txt</t>
  </si>
  <si>
    <t>Fr18_Plate1_Path3.txt</t>
  </si>
  <si>
    <t>Fr18_Plate1_Path4.txt</t>
  </si>
  <si>
    <t>Fr124_Plate1_Path1.txt</t>
  </si>
  <si>
    <t>Fr124_Plate1_Path2.txt</t>
  </si>
  <si>
    <t>Fr124_Plate1_Path3.txt</t>
  </si>
  <si>
    <t>Fr124_Plate1_Path4.txt</t>
  </si>
  <si>
    <t>Plate Number</t>
  </si>
  <si>
    <t>#</t>
  </si>
  <si>
    <t>Worksheet</t>
  </si>
  <si>
    <t>Path 1</t>
  </si>
  <si>
    <t>Sx</t>
  </si>
  <si>
    <t>Sy</t>
  </si>
  <si>
    <t>Length (in)</t>
  </si>
  <si>
    <t>Sz</t>
  </si>
  <si>
    <t>Sxy</t>
  </si>
  <si>
    <t>Sxz</t>
  </si>
  <si>
    <t>Syz</t>
  </si>
  <si>
    <t>Path 2</t>
  </si>
  <si>
    <t>CritPlate1</t>
  </si>
  <si>
    <t>Critical plate to be selected by Plate # input in blue. Plots will be updated automatically</t>
  </si>
  <si>
    <t>Path 3</t>
  </si>
  <si>
    <t>Path 4</t>
  </si>
  <si>
    <t>Row Index</t>
  </si>
  <si>
    <t>Column Index</t>
  </si>
  <si>
    <t>X-Axis</t>
  </si>
  <si>
    <t>Z-Axis</t>
  </si>
  <si>
    <t>Y-Axis (Into the plane)</t>
  </si>
  <si>
    <t>Min</t>
  </si>
  <si>
    <t>Max</t>
  </si>
  <si>
    <t>Mean</t>
  </si>
  <si>
    <t>Plate No.</t>
  </si>
  <si>
    <t>ksi</t>
  </si>
  <si>
    <t>Shear Stress</t>
  </si>
  <si>
    <t>Min Compressive-Path1</t>
  </si>
  <si>
    <t>Max Compressive-Path1</t>
  </si>
  <si>
    <t>Mean Compressive-Path1</t>
  </si>
  <si>
    <t>Min Shear-Path1</t>
  </si>
  <si>
    <t>Max Shear-Path1</t>
  </si>
  <si>
    <t>Mean Shear-Path1</t>
  </si>
  <si>
    <t>Min Compressive-Path2</t>
  </si>
  <si>
    <t>Max Compressive-Path2</t>
  </si>
  <si>
    <t>Mean Compressive-Path2</t>
  </si>
  <si>
    <t>Min Shear-Path2</t>
  </si>
  <si>
    <t>Max Shear-Path2</t>
  </si>
  <si>
    <t>Mean Shear-Path2</t>
  </si>
  <si>
    <t>Index Setup</t>
  </si>
  <si>
    <t>Length-Path1</t>
  </si>
  <si>
    <t>Length-Path2</t>
  </si>
  <si>
    <t>Length-Path3</t>
  </si>
  <si>
    <t>Length-Path4</t>
  </si>
  <si>
    <t>Max Compressive-Path3</t>
  </si>
  <si>
    <t>Mean Compressive-Path3</t>
  </si>
  <si>
    <t>Min Shear-Path3</t>
  </si>
  <si>
    <t>Max Shear-Path3</t>
  </si>
  <si>
    <t>Mean Shear-Path3</t>
  </si>
  <si>
    <t>Min Compressive-Path3</t>
  </si>
  <si>
    <t>Min Compressive-Path4</t>
  </si>
  <si>
    <t>Max Compressive-Path4</t>
  </si>
  <si>
    <t>Mean Compressive-Path4</t>
  </si>
  <si>
    <t>Min Shear-Path4</t>
  </si>
  <si>
    <t>Max Shear-Path4</t>
  </si>
  <si>
    <t>Mean Shear-Path4</t>
  </si>
  <si>
    <t>Values</t>
  </si>
  <si>
    <t>For Buckling Calculations</t>
  </si>
  <si>
    <t>s</t>
  </si>
  <si>
    <t>l</t>
  </si>
  <si>
    <t>mm</t>
  </si>
  <si>
    <t>Compressive Stress</t>
  </si>
  <si>
    <t>Thickness</t>
  </si>
  <si>
    <t>V Achanta</t>
  </si>
  <si>
    <t>New Document</t>
  </si>
  <si>
    <t>Reference</t>
  </si>
  <si>
    <t>Plate Properties</t>
  </si>
  <si>
    <t>Length of Plate (l)</t>
  </si>
  <si>
    <t>m</t>
  </si>
  <si>
    <t>OK</t>
  </si>
  <si>
    <t>ft</t>
  </si>
  <si>
    <t>Breadth of Plate (s)</t>
  </si>
  <si>
    <t>Thickness of Plate (t)</t>
  </si>
  <si>
    <t>inch</t>
  </si>
  <si>
    <t>Poissions Ratio</t>
  </si>
  <si>
    <t>Youngs Modulus (E)</t>
  </si>
  <si>
    <t>s/l</t>
  </si>
  <si>
    <t>l/s</t>
  </si>
  <si>
    <t>c</t>
  </si>
  <si>
    <t>t/s</t>
  </si>
  <si>
    <t>s/t</t>
  </si>
  <si>
    <r>
      <t>Longtudinal compressive stress in plate (</t>
    </r>
    <r>
      <rPr>
        <sz val="11"/>
        <color theme="1"/>
        <rFont val="Calibri"/>
        <family val="2"/>
      </rPr>
      <t>σxx)</t>
    </r>
  </si>
  <si>
    <t>Transverse stress in plate (σyy)</t>
  </si>
  <si>
    <r>
      <t>Shear stress in plate (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</si>
  <si>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DNV 30.1, Section 3.3.1</t>
  </si>
  <si>
    <t>Vonmises Stress (σe)</t>
  </si>
  <si>
    <t>Normal Stress, σkx</t>
  </si>
  <si>
    <t>Normal Stress, σky</t>
  </si>
  <si>
    <r>
      <t xml:space="preserve">Normal Stress, 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k</t>
    </r>
  </si>
  <si>
    <t>Buckling Coefficient for each stress direction</t>
  </si>
  <si>
    <t>DNV 30.1, Table 3.1, a/ Non uniform compression</t>
  </si>
  <si>
    <t>Buckling coefficient for longtudinal stress (Cxx)</t>
  </si>
  <si>
    <t>DNV 30.1, Table 3.1, e/ Non uniform compression</t>
  </si>
  <si>
    <t>Buckling coefficient for transverse stress (Cyy)</t>
  </si>
  <si>
    <t>DNV 30.1, Table 3.1, d/ Pure shear.</t>
  </si>
  <si>
    <r>
      <t>Buckling coefficient for shear stress (C</t>
    </r>
    <r>
      <rPr>
        <sz val="11"/>
        <color theme="1"/>
        <rFont val="Calibri"/>
        <family val="2"/>
      </rPr>
      <t>τ</t>
    </r>
    <r>
      <rPr>
        <sz val="10"/>
        <rFont val="Arial"/>
        <family val="2"/>
      </rPr>
      <t>)</t>
    </r>
  </si>
  <si>
    <t>Elastic Buckling Resistance for each stress direction</t>
  </si>
  <si>
    <t>PI()^2*E/(12(1-nu^2))</t>
  </si>
  <si>
    <t>DNV 30.1, Section 3.3.6</t>
  </si>
  <si>
    <t>Reduced Slenders ratio</t>
  </si>
  <si>
    <r>
      <t>Reduced Slenders ratio in longtudinal direction(</t>
    </r>
    <r>
      <rPr>
        <sz val="11"/>
        <color theme="1"/>
        <rFont val="Calibri"/>
        <family val="2"/>
      </rPr>
      <t>λx_simp)</t>
    </r>
  </si>
  <si>
    <r>
      <t>Reduced Slenders ratio in transverse direction (</t>
    </r>
    <r>
      <rPr>
        <sz val="11"/>
        <color theme="1"/>
        <rFont val="Calibri"/>
        <family val="2"/>
      </rPr>
      <t>λy_simp)</t>
    </r>
  </si>
  <si>
    <r>
      <t>Reduced Slenders ratio in shear direction (</t>
    </r>
    <r>
      <rPr>
        <sz val="11"/>
        <color theme="1"/>
        <rFont val="Calibri"/>
        <family val="2"/>
      </rPr>
      <t>λτ_simp)</t>
    </r>
  </si>
  <si>
    <r>
      <t>Equivalent reduced slenderness ratio  (</t>
    </r>
    <r>
      <rPr>
        <sz val="11"/>
        <color theme="1"/>
        <rFont val="Calibri"/>
        <family val="2"/>
      </rPr>
      <t>λe_simp)</t>
    </r>
  </si>
  <si>
    <t>Characteristic Buckling Resistance for serviceability</t>
  </si>
  <si>
    <r>
      <t>Characteristic Buckling Resistance in longtudinal direction(</t>
    </r>
    <r>
      <rPr>
        <sz val="11"/>
        <color theme="1"/>
        <rFont val="Calibri"/>
        <family val="2"/>
      </rPr>
      <t>σscrx_simp)</t>
    </r>
  </si>
  <si>
    <r>
      <t>Characteristic Buckling Resistance in Transverse direction (</t>
    </r>
    <r>
      <rPr>
        <sz val="11"/>
        <color theme="1"/>
        <rFont val="Calibri"/>
        <family val="2"/>
      </rPr>
      <t>σscry_simp)</t>
    </r>
  </si>
  <si>
    <r>
      <t>Characteristic Buckling Resistance in Shear direction (</t>
    </r>
    <r>
      <rPr>
        <sz val="11"/>
        <color theme="1"/>
        <rFont val="Calibri"/>
        <family val="2"/>
      </rPr>
      <t>σscrz_simp)</t>
    </r>
  </si>
  <si>
    <t>Equivalent stress (σescr_simp)</t>
  </si>
  <si>
    <r>
      <t>Usage in longtudinal direction (</t>
    </r>
    <r>
      <rPr>
        <sz val="11"/>
        <color theme="1"/>
        <rFont val="Calibri"/>
        <family val="2"/>
      </rPr>
      <t>ηsx_simp)</t>
    </r>
  </si>
  <si>
    <r>
      <t>Usage in Shear direction (</t>
    </r>
    <r>
      <rPr>
        <sz val="11"/>
        <color theme="1"/>
        <rFont val="Calibri"/>
        <family val="2"/>
      </rPr>
      <t>ηsz_simp)</t>
    </r>
  </si>
  <si>
    <r>
      <t>Usage in equivalent direction (</t>
    </r>
    <r>
      <rPr>
        <sz val="11"/>
        <color theme="1"/>
        <rFont val="Calibri"/>
        <family val="2"/>
      </rPr>
      <t>ηse_simp)</t>
    </r>
  </si>
  <si>
    <t>Characteristic Buckling Resistance for Ultimate check</t>
  </si>
  <si>
    <t>λ &lt;=1</t>
  </si>
  <si>
    <r>
      <t>Characteristic Buckling Resistance in longtudinal direction(</t>
    </r>
    <r>
      <rPr>
        <sz val="11"/>
        <color theme="1"/>
        <rFont val="Calibri"/>
        <family val="2"/>
      </rPr>
      <t>σucrx_simp)</t>
    </r>
  </si>
  <si>
    <t>1&lt; λ &lt;=5</t>
  </si>
  <si>
    <r>
      <t>Characteristic Buckling Resistance in Transverse direction (</t>
    </r>
    <r>
      <rPr>
        <sz val="11"/>
        <color theme="1"/>
        <rFont val="Calibri"/>
        <family val="2"/>
      </rPr>
      <t>σucry_simp)</t>
    </r>
  </si>
  <si>
    <r>
      <t>Characteristic Buckling Resistance in Shear direction (</t>
    </r>
    <r>
      <rPr>
        <sz val="11"/>
        <color theme="1"/>
        <rFont val="Calibri"/>
        <family val="2"/>
      </rPr>
      <t>σucrz_simp)</t>
    </r>
  </si>
  <si>
    <t>Equivalent stress equivalent stress (σeucr_simp)</t>
  </si>
  <si>
    <r>
      <t>Usage in longtudinal direction (</t>
    </r>
    <r>
      <rPr>
        <sz val="11"/>
        <color theme="1"/>
        <rFont val="Calibri"/>
        <family val="2"/>
      </rPr>
      <t>ηux_simp)</t>
    </r>
  </si>
  <si>
    <r>
      <t>Usage in Transverse direction (</t>
    </r>
    <r>
      <rPr>
        <sz val="11"/>
        <color theme="1"/>
        <rFont val="Calibri"/>
        <family val="2"/>
      </rPr>
      <t>ηuy_simp)</t>
    </r>
  </si>
  <si>
    <r>
      <t>Usage in Shear direction (</t>
    </r>
    <r>
      <rPr>
        <sz val="11"/>
        <color theme="1"/>
        <rFont val="Calibri"/>
        <family val="2"/>
      </rPr>
      <t>ηuz_simp)</t>
    </r>
  </si>
  <si>
    <r>
      <t>Usage in equivalent direction (</t>
    </r>
    <r>
      <rPr>
        <sz val="11"/>
        <color theme="1"/>
        <rFont val="Calibri"/>
        <family val="2"/>
      </rPr>
      <t>ηue_simp)</t>
    </r>
  </si>
  <si>
    <t>DNV 30.1, Table 3.2, Fig 8  Non uniform compression</t>
  </si>
  <si>
    <t>DNV 30.1, Table 3.2, Fig 3 Pure shear.</t>
  </si>
  <si>
    <r>
      <t>Reduced Slenders ratio  in longtudinal direction (</t>
    </r>
    <r>
      <rPr>
        <sz val="11"/>
        <color theme="1"/>
        <rFont val="Calibri"/>
        <family val="2"/>
      </rPr>
      <t>λx_side)</t>
    </r>
  </si>
  <si>
    <r>
      <t>Reduced Slenders ratio in Transverse direction (</t>
    </r>
    <r>
      <rPr>
        <sz val="11"/>
        <color theme="1"/>
        <rFont val="Calibri"/>
        <family val="2"/>
      </rPr>
      <t>λy_side)</t>
    </r>
  </si>
  <si>
    <r>
      <t>Reduced Slenders ratio in Shear direction (</t>
    </r>
    <r>
      <rPr>
        <sz val="11"/>
        <color theme="1"/>
        <rFont val="Calibri"/>
        <family val="2"/>
      </rPr>
      <t>λτ_side)</t>
    </r>
  </si>
  <si>
    <r>
      <t>Equivalent reduced slenderness ratio (</t>
    </r>
    <r>
      <rPr>
        <sz val="11"/>
        <color theme="1"/>
        <rFont val="Calibri"/>
        <family val="2"/>
      </rPr>
      <t>λe_side)</t>
    </r>
  </si>
  <si>
    <r>
      <t>Characteristic Buckling Resistance  in longtudinal direction (</t>
    </r>
    <r>
      <rPr>
        <sz val="11"/>
        <color theme="1"/>
        <rFont val="Calibri"/>
        <family val="2"/>
      </rPr>
      <t>σscrx_side)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</si>
  <si>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σscry_side)</t>
    </r>
  </si>
  <si>
    <r>
      <t>Characteristic Buckling Resistance in Shear direction (</t>
    </r>
    <r>
      <rPr>
        <sz val="11"/>
        <color theme="1"/>
        <rFont val="Calibri"/>
        <family val="2"/>
      </rPr>
      <t>σscrz_side)</t>
    </r>
  </si>
  <si>
    <t>Equivalent stress equivalent stress (σescr_side)</t>
  </si>
  <si>
    <r>
      <t>Usage in longtudinal direction (</t>
    </r>
    <r>
      <rPr>
        <sz val="11"/>
        <color theme="1"/>
        <rFont val="Calibri"/>
        <family val="2"/>
      </rPr>
      <t>ηsx_side)</t>
    </r>
  </si>
  <si>
    <r>
      <t>Usage in Transverse direction (</t>
    </r>
    <r>
      <rPr>
        <sz val="11"/>
        <color theme="1"/>
        <rFont val="Calibri"/>
        <family val="2"/>
      </rPr>
      <t>ηsy_side)</t>
    </r>
  </si>
  <si>
    <r>
      <t>Usage in Shear direction (</t>
    </r>
    <r>
      <rPr>
        <sz val="11"/>
        <color theme="1"/>
        <rFont val="Calibri"/>
        <family val="2"/>
      </rPr>
      <t>ηsz_side)</t>
    </r>
  </si>
  <si>
    <r>
      <t>Usage in equivalent direction (</t>
    </r>
    <r>
      <rPr>
        <sz val="11"/>
        <color theme="1"/>
        <rFont val="Calibri"/>
        <family val="2"/>
      </rPr>
      <t>ηse_side)</t>
    </r>
  </si>
  <si>
    <t>Characteristic Buckling Resistance for Ultimate Check</t>
  </si>
  <si>
    <r>
      <t>Characteristic Buckling Resistance  in longtudinal direction (</t>
    </r>
    <r>
      <rPr>
        <sz val="11"/>
        <color theme="1"/>
        <rFont val="Calibri"/>
        <family val="2"/>
      </rPr>
      <t>σucrx_side)</t>
    </r>
  </si>
  <si>
    <r>
      <t>Characteristic Buckling Resistance in Transverse direction (</t>
    </r>
    <r>
      <rPr>
        <sz val="11"/>
        <color theme="1"/>
        <rFont val="Calibri"/>
        <family val="2"/>
      </rPr>
      <t>σucry_side)</t>
    </r>
  </si>
  <si>
    <r>
      <t>Characteristic Buckling Resistance in Shear direction (</t>
    </r>
    <r>
      <rPr>
        <sz val="11"/>
        <color theme="1"/>
        <rFont val="Calibri"/>
        <family val="2"/>
      </rPr>
      <t>σucrz_side)</t>
    </r>
  </si>
  <si>
    <t>Equivalent stress equivalent stress (σeucr_side)</t>
  </si>
  <si>
    <r>
      <t>Usage in longtudinal direction (</t>
    </r>
    <r>
      <rPr>
        <sz val="11"/>
        <color theme="1"/>
        <rFont val="Calibri"/>
        <family val="2"/>
      </rPr>
      <t>ηux_side)</t>
    </r>
  </si>
  <si>
    <r>
      <t>Usage in Transverse direction (</t>
    </r>
    <r>
      <rPr>
        <sz val="11"/>
        <color theme="1"/>
        <rFont val="Calibri"/>
        <family val="2"/>
      </rPr>
      <t>ηuy_side)</t>
    </r>
  </si>
  <si>
    <r>
      <t>Usage in Shear direction (</t>
    </r>
    <r>
      <rPr>
        <sz val="11"/>
        <color theme="1"/>
        <rFont val="Calibri"/>
        <family val="2"/>
      </rPr>
      <t>ηuz_side)</t>
    </r>
  </si>
  <si>
    <r>
      <t>Usage in equivalent direction (</t>
    </r>
    <r>
      <rPr>
        <sz val="11"/>
        <color theme="1"/>
        <rFont val="Calibri"/>
        <family val="2"/>
      </rPr>
      <t>ηue_side)</t>
    </r>
  </si>
  <si>
    <t>Objective: Stress for Buckling Calculations</t>
  </si>
  <si>
    <t>Objective: To plot stress results for a selected critical Plate (Distance in in &amp; Stress in ksi)</t>
  </si>
  <si>
    <t>SUMMARY</t>
  </si>
  <si>
    <t xml:space="preserve">Length </t>
  </si>
  <si>
    <t>Usage</t>
  </si>
  <si>
    <t>Fr11_Plate1_Path1.txt</t>
  </si>
  <si>
    <t>Fr11_Plate1_Path2.txt</t>
  </si>
  <si>
    <t>Fr11_Plate1_Path3.txt</t>
  </si>
  <si>
    <t>Fr11_Plate1_Path4.txt</t>
  </si>
  <si>
    <t>Fr27_Plate1_Path1.txt</t>
  </si>
  <si>
    <t>Fr27_Plate1_Path2.txt</t>
  </si>
  <si>
    <t>Fr27_Plate1_Path3.txt</t>
  </si>
  <si>
    <t>Fr27_Plate1_Path4.txt</t>
  </si>
  <si>
    <t>Fr47_Plate1_Path1.txt</t>
  </si>
  <si>
    <t>Fr47_Plate1_Path2.txt</t>
  </si>
  <si>
    <t>Fr47_Plate1_Path3.txt</t>
  </si>
  <si>
    <t>Fr47_Plate1_Path4.txt</t>
  </si>
  <si>
    <t>Fr58_Plate1_Path1.txt</t>
  </si>
  <si>
    <t>Fr58_Plate1_Path2.txt</t>
  </si>
  <si>
    <t>Fr58_Plate1_Path3.txt</t>
  </si>
  <si>
    <t>Fr58_Plate1_Path4.txt</t>
  </si>
  <si>
    <t>Fr81_Plate1_Path1.txt</t>
  </si>
  <si>
    <t>Fr81_Plate1_Path2.txt</t>
  </si>
  <si>
    <t>Fr81_Plate1_Path3.txt</t>
  </si>
  <si>
    <t>Fr81_Plate1_Path4.txt</t>
  </si>
  <si>
    <t>Fr151_Plate1_Path1.txt</t>
  </si>
  <si>
    <t>Fr151_Plate1_Path2.txt</t>
  </si>
  <si>
    <t>Fr151_Plate1_Path3.txt</t>
  </si>
  <si>
    <t>Fr151_Plate1_Path4.txt</t>
  </si>
  <si>
    <t>Fr161_Plate1_Path1.txt</t>
  </si>
  <si>
    <t>Fr161_Plate1_Path2.txt</t>
  </si>
  <si>
    <t>Fr161_Plate1_Path3.txt</t>
  </si>
  <si>
    <t>Fr161_Plate1_Path4.txt</t>
  </si>
  <si>
    <t>Fr180_Plate1_Path1.txt</t>
  </si>
  <si>
    <t>Fr180_Plate1_Path2.txt</t>
  </si>
  <si>
    <t>Fr180_Plate1_Path3.txt</t>
  </si>
  <si>
    <t>Fr180_Plate1_Path4.txt</t>
  </si>
  <si>
    <t>Fr196_Plate1_Path1.txt</t>
  </si>
  <si>
    <t>Fr196_Plate1_Path2.txt</t>
  </si>
  <si>
    <t>Fr196_Plate1_Path3.txt</t>
  </si>
  <si>
    <t>Fr196_Plate1_Path4.txt</t>
  </si>
  <si>
    <t>FrN6_Plate1_Path1.txt</t>
  </si>
  <si>
    <t>FrN6_Plate1_Path2.txt</t>
  </si>
  <si>
    <t>FrN6_Plate1_Path3.txt</t>
  </si>
  <si>
    <t>FrN6_Plate1_Path4.txt</t>
  </si>
  <si>
    <t>A86_Plate1_Path1.txt</t>
  </si>
  <si>
    <t>A86_Plate1_Path2.txt</t>
  </si>
  <si>
    <t>A86_Plate1_Path3.txt</t>
  </si>
  <si>
    <t>A86_Plate1_Path4.txt</t>
  </si>
  <si>
    <t>B106_Plate1_Path1.txt</t>
  </si>
  <si>
    <t>B106_Plate1_Path2.txt</t>
  </si>
  <si>
    <t>B106_Plate1_Path3.txt</t>
  </si>
  <si>
    <t>B106_Plate1_Path4.txt</t>
  </si>
  <si>
    <t>NAV100_Plate1_Path1.txt</t>
  </si>
  <si>
    <t>NAV100_Plate1_Path2.txt</t>
  </si>
  <si>
    <t>NAV100_Plate1_Path3.txt</t>
  </si>
  <si>
    <t>NAV100_Plate1_Path4.txt</t>
  </si>
  <si>
    <t>Longitudinal</t>
  </si>
  <si>
    <t>Transverse</t>
  </si>
  <si>
    <t>Resistance</t>
  </si>
  <si>
    <t>Loading</t>
  </si>
  <si>
    <t>Width</t>
  </si>
  <si>
    <t>Shear</t>
  </si>
  <si>
    <t>Maximum Usage</t>
  </si>
  <si>
    <t>ANSYS Plate Buckling Results</t>
  </si>
  <si>
    <t>Plate Data</t>
  </si>
  <si>
    <t>Increased the macro to process more plates</t>
  </si>
  <si>
    <t>Corrected length of plates by taking locations</t>
  </si>
  <si>
    <t>Length (mm)</t>
  </si>
  <si>
    <t>Element_Number</t>
  </si>
  <si>
    <t>WT</t>
  </si>
  <si>
    <t>Frame 11</t>
  </si>
  <si>
    <t>Frame N6</t>
  </si>
  <si>
    <t>Frame 18</t>
  </si>
  <si>
    <t>Frame 27</t>
  </si>
  <si>
    <t>Frame 47</t>
  </si>
  <si>
    <t>Frame 58</t>
  </si>
  <si>
    <t>Frame 81</t>
  </si>
  <si>
    <t>Frame 124</t>
  </si>
  <si>
    <t>Frame 142</t>
  </si>
  <si>
    <t>Frame 151</t>
  </si>
  <si>
    <t>Frame 161</t>
  </si>
  <si>
    <t>Frame 180</t>
  </si>
  <si>
    <t>Frame 196</t>
  </si>
  <si>
    <t>Nav 46</t>
  </si>
  <si>
    <t>Nav 74</t>
  </si>
  <si>
    <t>Nav 100</t>
  </si>
  <si>
    <t>Nav 122</t>
  </si>
  <si>
    <t>A 41</t>
  </si>
  <si>
    <t>A 62</t>
  </si>
  <si>
    <t>A 86</t>
  </si>
  <si>
    <t>A 104</t>
  </si>
  <si>
    <t>B 40</t>
  </si>
  <si>
    <t>B 50</t>
  </si>
  <si>
    <t>B 69</t>
  </si>
  <si>
    <t>B 106</t>
  </si>
  <si>
    <t>B 137</t>
  </si>
  <si>
    <t>Nav 24</t>
  </si>
  <si>
    <t>Plate Location</t>
  </si>
  <si>
    <t>λw</t>
  </si>
  <si>
    <t>Design resistance longitudinal stress  (σx,rd)</t>
  </si>
  <si>
    <t>Design resistance transverse stress (σy,rd)</t>
  </si>
  <si>
    <t>Reduced slender ratio 𝜆_p</t>
  </si>
  <si>
    <t>Pa</t>
  </si>
  <si>
    <t>rho _w</t>
  </si>
  <si>
    <t>kg/m.m.m</t>
  </si>
  <si>
    <t>Design lateral pressure p_Sd</t>
  </si>
  <si>
    <t>reduction factor due to lateral load   Kp</t>
  </si>
  <si>
    <t>2*(t/s)^2*f_y</t>
  </si>
  <si>
    <t>Biaxial loading with shear condition</t>
  </si>
  <si>
    <t>pa</t>
  </si>
  <si>
    <t>1 pa</t>
  </si>
  <si>
    <t>psi</t>
  </si>
  <si>
    <t>1 psi</t>
  </si>
  <si>
    <t>RP C-201, Section 6.2</t>
  </si>
  <si>
    <t>RP C-201, Section 6.3</t>
  </si>
  <si>
    <t>RP C-201, Section 6.4</t>
  </si>
  <si>
    <t>RP C-201, Section 6.5</t>
  </si>
  <si>
    <t>ci</t>
  </si>
  <si>
    <t>Cτe</t>
  </si>
  <si>
    <t>RP C-201</t>
  </si>
  <si>
    <t>Longtudinal Shear</t>
  </si>
  <si>
    <t>Transverse Shear</t>
  </si>
  <si>
    <t>Summary</t>
  </si>
  <si>
    <t>Path length, Stress and Calculations for Plate buckling</t>
  </si>
  <si>
    <t>WT of plates</t>
  </si>
  <si>
    <t>Wall Thickness details</t>
  </si>
  <si>
    <t>Bi-Axial with Shear</t>
  </si>
  <si>
    <t>Location results for plates</t>
  </si>
  <si>
    <t>Updated resistence stress according to DNV RP C201</t>
  </si>
  <si>
    <t xml:space="preserve">                      %</t>
  </si>
  <si>
    <t xml:space="preserve">             %</t>
  </si>
  <si>
    <t>Max,</t>
  </si>
  <si>
    <t>Mean,</t>
  </si>
  <si>
    <t>% Difference between  Max  to Min</t>
  </si>
  <si>
    <t>% Difference between Mean to Min</t>
  </si>
  <si>
    <t>Updated usage factor and schematic diagrams  according to DNV RP C201</t>
  </si>
  <si>
    <t>Coomparision of usage factors for mean vs max/min compressive stress</t>
  </si>
  <si>
    <t>Buckling (Min)</t>
  </si>
  <si>
    <t>Calculate Buckling resistance stress based on min.compressive stress</t>
  </si>
  <si>
    <t>Buckling (Max)</t>
  </si>
  <si>
    <t>Calculate Buckling resistance stress based on max.compressive stress</t>
  </si>
  <si>
    <t>Buckling (Mean)</t>
  </si>
  <si>
    <t>Calculate Buckling resistance stress based on mean.compressive stress</t>
  </si>
  <si>
    <t>Coomparision of usage factors for min vs max &amp; min vs mean compressive stress</t>
  </si>
  <si>
    <t>% Diff b/w Min vs Max</t>
  </si>
  <si>
    <t>% Diff b/w Min vs Mean</t>
  </si>
  <si>
    <t>Ultimate Resistance</t>
  </si>
  <si>
    <t>Serviceability  Resistance</t>
  </si>
  <si>
    <t>Update Ultimate  check  and Serviceability check values and compared to RP C201 values</t>
  </si>
  <si>
    <t>l/t</t>
  </si>
  <si>
    <t>DNV RP C201, Ultimate Resistance, Factor of Safety, 1.15</t>
  </si>
  <si>
    <t>K:\614 Sewol\207 BowLift\APDL\A</t>
  </si>
  <si>
    <t>DNV Technical Note 30.1, Serviceability Resistance</t>
  </si>
  <si>
    <t>DNV Technical Note 30.1, Ultimate Resistance</t>
  </si>
  <si>
    <t>Objective : Ultimate Plate Buckling Resistance According to DNV Classification 30.1 and DNV-RP-C201</t>
  </si>
  <si>
    <t>1MPa</t>
  </si>
  <si>
    <t>1atm</t>
  </si>
  <si>
    <t>Plate Buckling Resistance</t>
  </si>
  <si>
    <t>R Bandi</t>
  </si>
  <si>
    <t>g</t>
  </si>
  <si>
    <t>m/s2</t>
  </si>
  <si>
    <t>IMPORTANT NOTES</t>
  </si>
  <si>
    <t>1/</t>
  </si>
  <si>
    <t>Length (l) always greater than breadth (s)</t>
  </si>
  <si>
    <t>2/</t>
  </si>
  <si>
    <t>Lateral pressure load on the plate not considered in this sheet for combined loading</t>
  </si>
  <si>
    <t>3/</t>
  </si>
  <si>
    <t>Load factor in DNV-RP-C201 Calculation is 1.0</t>
  </si>
  <si>
    <t>S.No</t>
  </si>
  <si>
    <t>VA Checks</t>
  </si>
  <si>
    <t>Code Guide</t>
  </si>
  <si>
    <t>Schematics</t>
  </si>
  <si>
    <t>Unit</t>
  </si>
  <si>
    <t>Plate 1</t>
  </si>
  <si>
    <t>Plate 2</t>
  </si>
  <si>
    <t>Plate 3</t>
  </si>
  <si>
    <t>Plate 4</t>
  </si>
  <si>
    <t>Plate 5</t>
  </si>
  <si>
    <t>Plate 6</t>
  </si>
  <si>
    <t>Plate 7</t>
  </si>
  <si>
    <t>Plate 8</t>
  </si>
  <si>
    <t>Plate 9</t>
  </si>
  <si>
    <t>Plate 10</t>
  </si>
  <si>
    <t>Plate 11</t>
  </si>
  <si>
    <t>Plate 12</t>
  </si>
  <si>
    <t>Plate 13</t>
  </si>
  <si>
    <t>Plate 14</t>
  </si>
  <si>
    <t>Plate 15</t>
  </si>
  <si>
    <t>Plate 16</t>
  </si>
  <si>
    <t>Plate 17</t>
  </si>
  <si>
    <t>Plate 18</t>
  </si>
  <si>
    <t>Plate 19</t>
  </si>
  <si>
    <t>Plate 20</t>
  </si>
  <si>
    <t>Plate 21</t>
  </si>
  <si>
    <t>Plate 22</t>
  </si>
  <si>
    <t>Plate 23</t>
  </si>
  <si>
    <t>Plate 24</t>
  </si>
  <si>
    <t>Plate 25</t>
  </si>
  <si>
    <t>Plate 26</t>
  </si>
  <si>
    <t>Design Basis</t>
  </si>
  <si>
    <t>Water Depth of Plate</t>
  </si>
  <si>
    <t>l (length) should be &gt; s (breadth)</t>
  </si>
  <si>
    <t>FEA Analysis Stress (No Reduction Factor is used in Spreadsheet)</t>
  </si>
  <si>
    <t>FE Analysis, DNV 30.1, Section 3.3.1</t>
  </si>
  <si>
    <t>Characteristic Material Resistance, σk</t>
  </si>
  <si>
    <t>DNV Classification Note 30.1</t>
  </si>
  <si>
    <t>Edges Simply supported - Uniform Loading</t>
  </si>
  <si>
    <t>Elastic Buckling Resistance for longtudinal stress (σExx_Simp)</t>
  </si>
  <si>
    <t>Elastic Buckling Resistance for transverse stress (σEyy_Simp)</t>
  </si>
  <si>
    <r>
      <t>Elastic Buckling Resistance for shear stress (</t>
    </r>
    <r>
      <rPr>
        <sz val="11"/>
        <color theme="1"/>
        <rFont val="Calibri"/>
        <family val="2"/>
      </rPr>
      <t>τE_Simp</t>
    </r>
    <r>
      <rPr>
        <sz val="10"/>
        <rFont val="Arial"/>
        <family val="2"/>
      </rPr>
      <t>)</t>
    </r>
  </si>
  <si>
    <t>Usage factor for serviceability check, Simply Supported</t>
  </si>
  <si>
    <t>DNV 30.1, Section 3.3.2</t>
  </si>
  <si>
    <t>DNV 30.1, Section 3.3.4</t>
  </si>
  <si>
    <t>Usage factor for ultimate check, , Simply Supported</t>
  </si>
  <si>
    <t>Sides clamped - Uniform Loading</t>
  </si>
  <si>
    <t>DNV 30.1, Table 3.2, Fig 10 Non uniform compression</t>
  </si>
  <si>
    <t>Usage factor for serviceability check, Sides Clamped</t>
  </si>
  <si>
    <t>Usage factor for ultimate check, Sides Clamped</t>
  </si>
  <si>
    <t>C201 Longitudinal</t>
  </si>
  <si>
    <t>Buckling resistance stress in longitudinal direction</t>
  </si>
  <si>
    <t>DNV RP C 201</t>
  </si>
  <si>
    <t>Cx (for slenderness greater than equal to 0.673)</t>
  </si>
  <si>
    <t>Cx</t>
  </si>
  <si>
    <t>resulting material factor ϒ_M</t>
  </si>
  <si>
    <t>Buckling resistance stress in Transverse direction</t>
  </si>
  <si>
    <t>co-efficient,  Λc</t>
  </si>
  <si>
    <t>co-efficient, geometric parameter, µ</t>
  </si>
  <si>
    <r>
      <t xml:space="preserve">for  </t>
    </r>
    <r>
      <rPr>
        <sz val="11"/>
        <color theme="1"/>
        <rFont val="Calibri"/>
        <family val="2"/>
        <scheme val="minor"/>
      </rPr>
      <t>l_c &lt;= 0.2 then k</t>
    </r>
  </si>
  <si>
    <r>
      <t xml:space="preserve">for     0.2&lt;=  </t>
    </r>
    <r>
      <rPr>
        <sz val="11"/>
        <color theme="1"/>
        <rFont val="Calibri"/>
        <family val="2"/>
        <scheme val="minor"/>
      </rPr>
      <t>l_c &lt;= 2.0 then k</t>
    </r>
  </si>
  <si>
    <r>
      <t xml:space="preserve">for       </t>
    </r>
    <r>
      <rPr>
        <sz val="11"/>
        <color theme="1"/>
        <rFont val="Calibri"/>
        <family val="2"/>
        <scheme val="minor"/>
      </rPr>
      <t>l_c =&gt;2.0 then k</t>
    </r>
  </si>
  <si>
    <t>k</t>
  </si>
  <si>
    <r>
      <t>h_</t>
    </r>
    <r>
      <rPr>
        <sz val="11"/>
        <color theme="1"/>
        <rFont val="Calibri"/>
        <family val="2"/>
      </rPr>
      <t>α</t>
    </r>
  </si>
  <si>
    <r>
      <t>_</t>
    </r>
    <r>
      <rPr>
        <sz val="12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>y,R</t>
    </r>
  </si>
  <si>
    <t>Buckling resistance stress in Shear direction</t>
  </si>
  <si>
    <t>kl</t>
  </si>
  <si>
    <t>Cτ</t>
  </si>
  <si>
    <r>
      <t>Shear Resistance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>)</t>
    </r>
  </si>
  <si>
    <t>Bi-axial with Shear</t>
  </si>
  <si>
    <t>Buckling resistance stress in Bi-axial with Shear direction</t>
  </si>
  <si>
    <t xml:space="preserve">Biaxial with shear </t>
  </si>
  <si>
    <r>
      <t>Shear stress in plate (</t>
    </r>
    <r>
      <rPr>
        <b/>
        <sz val="11"/>
        <color theme="1"/>
        <rFont val="Calibri"/>
        <family val="2"/>
        <scheme val="minor"/>
      </rPr>
      <t>τrd</t>
    </r>
    <r>
      <rPr>
        <b/>
        <sz val="11"/>
        <rFont val="Calibri"/>
        <family val="2"/>
        <scheme val="minor"/>
      </rPr>
      <t xml:space="preserve">) Biaxial with shear </t>
    </r>
  </si>
  <si>
    <r>
      <t>Shear stress in plate (</t>
    </r>
    <r>
      <rPr>
        <sz val="11"/>
        <color theme="1"/>
        <rFont val="Calibri"/>
        <family val="2"/>
        <scheme val="minor"/>
      </rPr>
      <t>τrd</t>
    </r>
    <r>
      <rPr>
        <sz val="11"/>
        <rFont val="Calibri"/>
        <family val="2"/>
        <scheme val="minor"/>
      </rPr>
      <t>)</t>
    </r>
  </si>
  <si>
    <t>DNV-RP-C201 Usage factor</t>
  </si>
  <si>
    <t>Equivalent Usage Factor for Bi-axial</t>
  </si>
  <si>
    <t>Bi-axial with shear</t>
  </si>
  <si>
    <t>Path 1 - Top Plate</t>
  </si>
  <si>
    <t>Path 2 -Bottom Plate</t>
  </si>
  <si>
    <t>Path 3 - Left Plate</t>
  </si>
  <si>
    <t>Path 4 - Right Plate</t>
  </si>
  <si>
    <t>n/a</t>
  </si>
  <si>
    <t>Plates and Compression</t>
  </si>
  <si>
    <t>Inputs for Buckling Calculation (Min or Mean or Zero)</t>
  </si>
  <si>
    <r>
      <t>Yield Strength (</t>
    </r>
    <r>
      <rPr>
        <sz val="11"/>
        <color theme="1"/>
        <rFont val="Calibri"/>
        <family val="2"/>
      </rPr>
      <t>σF)</t>
    </r>
  </si>
  <si>
    <t>Usage in transverse direction (ηsy_simp)</t>
  </si>
  <si>
    <t>Plate1, Verification</t>
  </si>
  <si>
    <t>%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</si>
</sst>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&quot;£&quot;\ #,##0;\-&quot;£&quot;\ #,##0"/>
    <numFmt numFmtId="165" formatCode="0.0"/>
    <numFmt numFmtId="166" formatCode="0.000"/>
    <numFmt numFmtId="167" formatCode="0.0000"/>
    <numFmt numFmtId="168" formatCode="[$-409]dd/mmm/yy;@"/>
    <numFmt numFmtId="169" formatCode="0.00&quot; m&quot;"/>
    <numFmt numFmtId="170" formatCode="0.00\ &quot;ft&quot;"/>
    <numFmt numFmtId="171" formatCode="0.00\ &quot;in&quot;"/>
    <numFmt numFmtId="172" formatCode="0.000\ &quot;ft&quot;"/>
    <numFmt numFmtId="173" formatCode="0\ &quot;m&quot;\ "/>
    <numFmt numFmtId="174" formatCode="0\ &quot;ksi&quot;\ "/>
    <numFmt numFmtId="175" formatCode="0.0\ &quot;ksi&quot;\ "/>
    <numFmt numFmtId="176" formatCode="0.0\ &quot;ksi&quot;"/>
    <numFmt numFmtId="177" formatCode="0\ &quot;ksi&quot;"/>
    <numFmt numFmtId="178" formatCode="0.00\ &quot;ksi&quot;"/>
    <numFmt numFmtId="179" formatCode="0.00\ &quot;&quot;"/>
    <numFmt numFmtId="180" formatCode="0\ &quot;pa&quot;"/>
    <numFmt numFmtId="181" formatCode="0.000&quot; m&quot;"/>
    <numFmt numFmtId="182" formatCode="0.000\ &quot;&quot;"/>
    <numFmt numFmtId="183" formatCode="0.000000000"/>
    <numFmt numFmtId="184" formatCode="0.00000000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color indexed="12"/>
      <name val="Times New Roman"/>
      <family val="1"/>
    </font>
    <font>
      <i/>
      <sz val="8"/>
      <name val="Times New Roman"/>
      <family val="1"/>
    </font>
    <font>
      <b/>
      <sz val="8"/>
      <color indexed="12"/>
      <name val="Times New Roman"/>
      <family val="1"/>
    </font>
    <font>
      <sz val="10"/>
      <color indexed="10"/>
      <name val="Times New Roman"/>
      <family val="1"/>
    </font>
    <font>
      <i/>
      <sz val="8"/>
      <color indexed="10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sz val="10"/>
      <color rgb="FFC0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theme="1"/>
      <name val="Arial"/>
      <family val="2"/>
    </font>
    <font>
      <sz val="10"/>
      <color theme="3"/>
      <name val="Arial"/>
      <family val="2"/>
    </font>
    <font>
      <b/>
      <sz val="10"/>
      <color theme="9"/>
      <name val="Arial"/>
      <family val="2"/>
    </font>
    <font>
      <b/>
      <sz val="16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color rgb="FF0033CC"/>
      <name val="Arial"/>
      <family val="2"/>
    </font>
    <font>
      <b/>
      <sz val="80"/>
      <color rgb="FF0033CC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4"/>
      <color theme="1"/>
      <name val="Arial"/>
      <family val="2"/>
    </font>
    <font>
      <b/>
      <sz val="11"/>
      <color rgb="FF660066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3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3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168" fontId="0" fillId="0" borderId="0"/>
    <xf numFmtId="168" fontId="12" fillId="0" borderId="0"/>
    <xf numFmtId="168" fontId="12" fillId="0" borderId="0"/>
    <xf numFmtId="168" fontId="14" fillId="0" borderId="0">
      <alignment vertical="top"/>
    </xf>
    <xf numFmtId="3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2" fontId="14" fillId="0" borderId="0" applyFont="0" applyFill="0" applyBorder="0" applyAlignment="0" applyProtection="0"/>
    <xf numFmtId="168" fontId="23" fillId="0" borderId="0"/>
    <xf numFmtId="168" fontId="10" fillId="0" borderId="0"/>
    <xf numFmtId="168" fontId="12" fillId="0" borderId="0"/>
    <xf numFmtId="168" fontId="6" fillId="0" borderId="0"/>
  </cellStyleXfs>
  <cellXfs count="281">
    <xf numFmtId="168" fontId="0" fillId="0" borderId="0" xfId="0"/>
    <xf numFmtId="168" fontId="13" fillId="2" borderId="1" xfId="0" applyFont="1" applyFill="1" applyBorder="1"/>
    <xf numFmtId="168" fontId="13" fillId="0" borderId="0" xfId="0" applyFont="1"/>
    <xf numFmtId="11" fontId="13" fillId="0" borderId="0" xfId="0" applyNumberFormat="1" applyFont="1"/>
    <xf numFmtId="11" fontId="0" fillId="0" borderId="0" xfId="0" applyNumberFormat="1"/>
    <xf numFmtId="168" fontId="15" fillId="0" borderId="0" xfId="0" applyFont="1"/>
    <xf numFmtId="168" fontId="12" fillId="0" borderId="0" xfId="0" applyFont="1"/>
    <xf numFmtId="168" fontId="0" fillId="0" borderId="16" xfId="0" applyBorder="1"/>
    <xf numFmtId="168" fontId="0" fillId="0" borderId="17" xfId="0" applyBorder="1"/>
    <xf numFmtId="168" fontId="0" fillId="0" borderId="18" xfId="0" applyBorder="1"/>
    <xf numFmtId="2" fontId="0" fillId="0" borderId="0" xfId="0" applyNumberFormat="1" applyAlignment="1">
      <alignment horizontal="center"/>
    </xf>
    <xf numFmtId="168" fontId="28" fillId="0" borderId="0" xfId="0" applyFont="1"/>
    <xf numFmtId="168" fontId="29" fillId="0" borderId="0" xfId="0" applyFont="1"/>
    <xf numFmtId="168" fontId="30" fillId="0" borderId="0" xfId="0" applyFont="1" applyAlignment="1">
      <alignment horizontal="left"/>
    </xf>
    <xf numFmtId="2" fontId="0" fillId="0" borderId="4" xfId="0" applyNumberFormat="1" applyBorder="1" applyAlignment="1">
      <alignment horizontal="center"/>
    </xf>
    <xf numFmtId="168" fontId="50" fillId="4" borderId="0" xfId="10" applyFont="1" applyFill="1"/>
    <xf numFmtId="168" fontId="51" fillId="4" borderId="0" xfId="10" applyFont="1" applyFill="1"/>
    <xf numFmtId="168" fontId="51" fillId="0" borderId="0" xfId="10" applyFont="1"/>
    <xf numFmtId="168" fontId="6" fillId="0" borderId="0" xfId="11"/>
    <xf numFmtId="168" fontId="50" fillId="0" borderId="0" xfId="10" applyFont="1"/>
    <xf numFmtId="168" fontId="24" fillId="3" borderId="4" xfId="11" applyFont="1" applyFill="1" applyBorder="1" applyAlignment="1">
      <alignment horizontal="left"/>
    </xf>
    <xf numFmtId="168" fontId="24" fillId="3" borderId="4" xfId="11" applyFont="1" applyFill="1" applyBorder="1" applyAlignment="1">
      <alignment horizontal="center"/>
    </xf>
    <xf numFmtId="168" fontId="24" fillId="3" borderId="0" xfId="11" applyFont="1" applyFill="1" applyAlignment="1">
      <alignment horizontal="center"/>
    </xf>
    <xf numFmtId="168" fontId="33" fillId="5" borderId="10" xfId="10" applyFont="1" applyFill="1" applyBorder="1" applyAlignment="1">
      <alignment horizontal="right"/>
    </xf>
    <xf numFmtId="168" fontId="33" fillId="5" borderId="12" xfId="10" applyFont="1" applyFill="1" applyBorder="1"/>
    <xf numFmtId="168" fontId="6" fillId="0" borderId="4" xfId="11" applyBorder="1" applyAlignment="1">
      <alignment horizontal="left"/>
    </xf>
    <xf numFmtId="168" fontId="6" fillId="0" borderId="0" xfId="11" applyAlignment="1">
      <alignment horizontal="center"/>
    </xf>
    <xf numFmtId="168" fontId="33" fillId="5" borderId="19" xfId="10" applyFont="1" applyFill="1" applyBorder="1" applyAlignment="1">
      <alignment horizontal="right"/>
    </xf>
    <xf numFmtId="168" fontId="33" fillId="5" borderId="20" xfId="10" applyFont="1" applyFill="1" applyBorder="1"/>
    <xf numFmtId="168" fontId="6" fillId="0" borderId="7" xfId="11" applyBorder="1" applyAlignment="1">
      <alignment horizontal="right"/>
    </xf>
    <xf numFmtId="168" fontId="6" fillId="0" borderId="8" xfId="11" applyBorder="1" applyAlignment="1">
      <alignment horizontal="left"/>
    </xf>
    <xf numFmtId="14" fontId="6" fillId="0" borderId="8" xfId="11" applyNumberFormat="1" applyBorder="1" applyAlignment="1">
      <alignment horizontal="left"/>
    </xf>
    <xf numFmtId="168" fontId="22" fillId="5" borderId="19" xfId="11" applyFont="1" applyFill="1" applyBorder="1" applyAlignment="1">
      <alignment horizontal="right"/>
    </xf>
    <xf numFmtId="168" fontId="22" fillId="5" borderId="20" xfId="11" applyFont="1" applyFill="1" applyBorder="1"/>
    <xf numFmtId="168" fontId="22" fillId="5" borderId="13" xfId="11" applyFont="1" applyFill="1" applyBorder="1" applyAlignment="1">
      <alignment horizontal="right"/>
    </xf>
    <xf numFmtId="168" fontId="22" fillId="5" borderId="15" xfId="11" applyFont="1" applyFill="1" applyBorder="1"/>
    <xf numFmtId="168" fontId="6" fillId="0" borderId="4" xfId="11" applyBorder="1" applyAlignment="1">
      <alignment horizontal="right"/>
    </xf>
    <xf numFmtId="168" fontId="27" fillId="0" borderId="0" xfId="10" applyFont="1" applyAlignment="1">
      <alignment wrapText="1"/>
    </xf>
    <xf numFmtId="2" fontId="52" fillId="0" borderId="0" xfId="10" applyNumberFormat="1" applyFont="1" applyAlignment="1">
      <alignment horizontal="center"/>
    </xf>
    <xf numFmtId="168" fontId="25" fillId="0" borderId="0" xfId="11" applyFont="1" applyAlignment="1">
      <alignment horizontal="left" vertical="top" wrapText="1"/>
    </xf>
    <xf numFmtId="168" fontId="22" fillId="3" borderId="4" xfId="11" applyFont="1" applyFill="1" applyBorder="1"/>
    <xf numFmtId="168" fontId="22" fillId="0" borderId="4" xfId="11" applyFont="1" applyBorder="1" applyAlignment="1">
      <alignment horizontal="center"/>
    </xf>
    <xf numFmtId="168" fontId="22" fillId="0" borderId="4" xfId="11" applyFont="1" applyBorder="1"/>
    <xf numFmtId="168" fontId="6" fillId="0" borderId="4" xfId="11" applyBorder="1" applyAlignment="1">
      <alignment horizontal="center"/>
    </xf>
    <xf numFmtId="168" fontId="6" fillId="0" borderId="4" xfId="11" applyBorder="1"/>
    <xf numFmtId="2" fontId="6" fillId="0" borderId="0" xfId="11" applyNumberFormat="1" applyAlignment="1">
      <alignment horizontal="center"/>
    </xf>
    <xf numFmtId="168" fontId="22" fillId="0" borderId="0" xfId="11" applyFont="1"/>
    <xf numFmtId="168" fontId="33" fillId="0" borderId="4" xfId="11" applyFont="1" applyBorder="1"/>
    <xf numFmtId="168" fontId="24" fillId="0" borderId="4" xfId="11" applyFont="1" applyBorder="1"/>
    <xf numFmtId="168" fontId="6" fillId="0" borderId="23" xfId="11" applyBorder="1"/>
    <xf numFmtId="169" fontId="37" fillId="4" borderId="4" xfId="11" applyNumberFormat="1" applyFont="1" applyFill="1" applyBorder="1" applyAlignment="1">
      <alignment horizontal="center"/>
    </xf>
    <xf numFmtId="2" fontId="32" fillId="0" borderId="0" xfId="11" applyNumberFormat="1" applyFont="1" applyAlignment="1">
      <alignment horizontal="center"/>
    </xf>
    <xf numFmtId="168" fontId="34" fillId="0" borderId="0" xfId="11" applyFont="1"/>
    <xf numFmtId="170" fontId="33" fillId="0" borderId="4" xfId="11" applyNumberFormat="1" applyFont="1" applyBorder="1" applyAlignment="1">
      <alignment horizontal="center"/>
    </xf>
    <xf numFmtId="170" fontId="35" fillId="0" borderId="0" xfId="11" applyNumberFormat="1" applyFont="1" applyAlignment="1">
      <alignment horizontal="center"/>
    </xf>
    <xf numFmtId="171" fontId="33" fillId="0" borderId="4" xfId="11" applyNumberFormat="1" applyFont="1" applyBorder="1" applyAlignment="1">
      <alignment horizontal="center"/>
    </xf>
    <xf numFmtId="172" fontId="33" fillId="0" borderId="4" xfId="11" applyNumberFormat="1" applyFont="1" applyBorder="1" applyAlignment="1">
      <alignment horizontal="center"/>
    </xf>
    <xf numFmtId="173" fontId="37" fillId="4" borderId="4" xfId="11" applyNumberFormat="1" applyFont="1" applyFill="1" applyBorder="1" applyAlignment="1">
      <alignment horizontal="center"/>
    </xf>
    <xf numFmtId="174" fontId="37" fillId="4" borderId="4" xfId="11" applyNumberFormat="1" applyFont="1" applyFill="1" applyBorder="1" applyAlignment="1">
      <alignment horizontal="center"/>
    </xf>
    <xf numFmtId="2" fontId="37" fillId="4" borderId="4" xfId="11" applyNumberFormat="1" applyFont="1" applyFill="1" applyBorder="1" applyAlignment="1">
      <alignment horizontal="center"/>
    </xf>
    <xf numFmtId="168" fontId="35" fillId="0" borderId="0" xfId="11" applyFont="1"/>
    <xf numFmtId="2" fontId="33" fillId="0" borderId="4" xfId="11" applyNumberFormat="1" applyFont="1" applyBorder="1" applyAlignment="1">
      <alignment horizontal="center"/>
    </xf>
    <xf numFmtId="2" fontId="33" fillId="0" borderId="0" xfId="11" applyNumberFormat="1" applyFont="1" applyAlignment="1">
      <alignment horizontal="center"/>
    </xf>
    <xf numFmtId="2" fontId="35" fillId="0" borderId="4" xfId="11" applyNumberFormat="1" applyFont="1" applyBorder="1" applyAlignment="1">
      <alignment horizontal="left"/>
    </xf>
    <xf numFmtId="168" fontId="37" fillId="0" borderId="0" xfId="11" applyFont="1"/>
    <xf numFmtId="2" fontId="35" fillId="0" borderId="0" xfId="11" applyNumberFormat="1" applyFont="1" applyAlignment="1">
      <alignment horizontal="left"/>
    </xf>
    <xf numFmtId="168" fontId="53" fillId="0" borderId="0" xfId="11" applyFont="1" applyAlignment="1">
      <alignment vertical="center" textRotation="90"/>
    </xf>
    <xf numFmtId="168" fontId="22" fillId="0" borderId="0" xfId="11" applyFont="1" applyAlignment="1">
      <alignment horizontal="center"/>
    </xf>
    <xf numFmtId="168" fontId="33" fillId="0" borderId="0" xfId="11" applyFont="1" applyAlignment="1">
      <alignment horizontal="center" vertical="center"/>
    </xf>
    <xf numFmtId="175" fontId="37" fillId="4" borderId="4" xfId="11" applyNumberFormat="1" applyFont="1" applyFill="1" applyBorder="1" applyAlignment="1">
      <alignment horizontal="center"/>
    </xf>
    <xf numFmtId="176" fontId="6" fillId="0" borderId="4" xfId="11" applyNumberFormat="1" applyBorder="1" applyAlignment="1">
      <alignment horizontal="left"/>
    </xf>
    <xf numFmtId="176" fontId="22" fillId="0" borderId="4" xfId="11" applyNumberFormat="1" applyFont="1" applyBorder="1" applyAlignment="1">
      <alignment horizontal="center"/>
    </xf>
    <xf numFmtId="176" fontId="22" fillId="0" borderId="0" xfId="11" applyNumberFormat="1" applyFont="1" applyAlignment="1">
      <alignment horizontal="center"/>
    </xf>
    <xf numFmtId="168" fontId="31" fillId="0" borderId="0" xfId="11" applyFont="1"/>
    <xf numFmtId="168" fontId="54" fillId="0" borderId="0" xfId="11" applyFont="1" applyAlignment="1">
      <alignment horizontal="center"/>
    </xf>
    <xf numFmtId="168" fontId="55" fillId="0" borderId="0" xfId="11" applyFont="1" applyAlignment="1">
      <alignment horizontal="left"/>
    </xf>
    <xf numFmtId="2" fontId="22" fillId="0" borderId="4" xfId="11" applyNumberFormat="1" applyFont="1" applyBorder="1" applyAlignment="1">
      <alignment horizontal="center"/>
    </xf>
    <xf numFmtId="168" fontId="56" fillId="0" borderId="0" xfId="10" applyFont="1" applyAlignment="1">
      <alignment horizontal="center"/>
    </xf>
    <xf numFmtId="168" fontId="24" fillId="0" borderId="3" xfId="11" applyFont="1" applyBorder="1"/>
    <xf numFmtId="168" fontId="38" fillId="0" borderId="0" xfId="11" applyFont="1" applyAlignment="1">
      <alignment horizontal="center"/>
    </xf>
    <xf numFmtId="168" fontId="38" fillId="0" borderId="4" xfId="11" applyFont="1" applyBorder="1" applyAlignment="1">
      <alignment horizontal="left"/>
    </xf>
    <xf numFmtId="177" fontId="22" fillId="0" borderId="4" xfId="11" applyNumberFormat="1" applyFont="1" applyBorder="1" applyAlignment="1">
      <alignment horizontal="center"/>
    </xf>
    <xf numFmtId="177" fontId="6" fillId="0" borderId="4" xfId="11" applyNumberFormat="1" applyBorder="1" applyAlignment="1">
      <alignment horizontal="left"/>
    </xf>
    <xf numFmtId="178" fontId="22" fillId="0" borderId="4" xfId="11" applyNumberFormat="1" applyFont="1" applyBorder="1" applyAlignment="1">
      <alignment horizontal="center"/>
    </xf>
    <xf numFmtId="177" fontId="6" fillId="0" borderId="0" xfId="11" applyNumberFormat="1" applyAlignment="1">
      <alignment horizontal="left"/>
    </xf>
    <xf numFmtId="177" fontId="6" fillId="0" borderId="0" xfId="11" applyNumberFormat="1" applyAlignment="1">
      <alignment horizontal="center"/>
    </xf>
    <xf numFmtId="177" fontId="22" fillId="0" borderId="0" xfId="11" applyNumberFormat="1" applyFont="1" applyAlignment="1">
      <alignment horizontal="center"/>
    </xf>
    <xf numFmtId="168" fontId="24" fillId="0" borderId="22" xfId="11" applyFont="1" applyBorder="1"/>
    <xf numFmtId="178" fontId="22" fillId="0" borderId="0" xfId="11" applyNumberFormat="1" applyFont="1" applyAlignment="1">
      <alignment horizontal="center"/>
    </xf>
    <xf numFmtId="168" fontId="24" fillId="0" borderId="0" xfId="11" applyFont="1"/>
    <xf numFmtId="168" fontId="38" fillId="0" borderId="0" xfId="11" applyFont="1" applyAlignment="1">
      <alignment horizontal="left"/>
    </xf>
    <xf numFmtId="178" fontId="57" fillId="0" borderId="4" xfId="11" applyNumberFormat="1" applyFont="1" applyBorder="1" applyAlignment="1">
      <alignment horizontal="center"/>
    </xf>
    <xf numFmtId="179" fontId="33" fillId="6" borderId="4" xfId="11" applyNumberFormat="1" applyFont="1" applyFill="1" applyBorder="1" applyAlignment="1">
      <alignment horizontal="center"/>
    </xf>
    <xf numFmtId="168" fontId="39" fillId="0" borderId="0" xfId="11" applyFont="1"/>
    <xf numFmtId="168" fontId="54" fillId="0" borderId="0" xfId="11" applyFont="1"/>
    <xf numFmtId="168" fontId="58" fillId="0" borderId="0" xfId="11" applyFont="1" applyAlignment="1">
      <alignment horizontal="center"/>
    </xf>
    <xf numFmtId="2" fontId="22" fillId="0" borderId="0" xfId="11" applyNumberFormat="1" applyFont="1" applyAlignment="1">
      <alignment horizontal="center"/>
    </xf>
    <xf numFmtId="168" fontId="59" fillId="0" borderId="0" xfId="10" applyFont="1" applyAlignment="1">
      <alignment horizontal="center"/>
    </xf>
    <xf numFmtId="168" fontId="54" fillId="0" borderId="4" xfId="11" applyFont="1" applyBorder="1"/>
    <xf numFmtId="168" fontId="60" fillId="0" borderId="4" xfId="11" applyFont="1" applyBorder="1" applyAlignment="1">
      <alignment vertical="top"/>
    </xf>
    <xf numFmtId="168" fontId="24" fillId="0" borderId="22" xfId="11" applyFont="1" applyBorder="1" applyAlignment="1">
      <alignment horizontal="left"/>
    </xf>
    <xf numFmtId="168" fontId="6" fillId="0" borderId="4" xfId="10" applyFont="1" applyBorder="1"/>
    <xf numFmtId="168" fontId="35" fillId="0" borderId="4" xfId="10" applyFont="1" applyBorder="1"/>
    <xf numFmtId="168" fontId="35" fillId="0" borderId="0" xfId="11" applyFont="1" applyAlignment="1">
      <alignment horizontal="center"/>
    </xf>
    <xf numFmtId="168" fontId="33" fillId="0" borderId="4" xfId="10" applyFont="1" applyBorder="1"/>
    <xf numFmtId="168" fontId="27" fillId="0" borderId="4" xfId="10" applyFont="1" applyBorder="1"/>
    <xf numFmtId="168" fontId="27" fillId="0" borderId="0" xfId="10" applyFont="1"/>
    <xf numFmtId="178" fontId="57" fillId="0" borderId="0" xfId="11" applyNumberFormat="1" applyFont="1" applyAlignment="1">
      <alignment horizontal="center"/>
    </xf>
    <xf numFmtId="168" fontId="12" fillId="0" borderId="0" xfId="10"/>
    <xf numFmtId="2" fontId="35" fillId="0" borderId="0" xfId="10" applyNumberFormat="1" applyFont="1" applyAlignment="1">
      <alignment horizontal="center"/>
    </xf>
    <xf numFmtId="167" fontId="32" fillId="0" borderId="0" xfId="10" applyNumberFormat="1" applyFont="1" applyAlignment="1">
      <alignment horizontal="center"/>
    </xf>
    <xf numFmtId="180" fontId="22" fillId="0" borderId="4" xfId="11" applyNumberFormat="1" applyFont="1" applyBorder="1" applyAlignment="1">
      <alignment horizontal="center"/>
    </xf>
    <xf numFmtId="168" fontId="22" fillId="0" borderId="0" xfId="11" applyFont="1" applyAlignment="1">
      <alignment wrapText="1"/>
    </xf>
    <xf numFmtId="168" fontId="22" fillId="0" borderId="27" xfId="11" applyFont="1" applyBorder="1"/>
    <xf numFmtId="178" fontId="37" fillId="0" borderId="0" xfId="11" applyNumberFormat="1" applyFont="1" applyAlignment="1">
      <alignment horizontal="center"/>
    </xf>
    <xf numFmtId="168" fontId="24" fillId="0" borderId="4" xfId="11" applyFont="1" applyBorder="1" applyAlignment="1">
      <alignment horizontal="left"/>
    </xf>
    <xf numFmtId="2" fontId="33" fillId="0" borderId="4" xfId="10" applyNumberFormat="1" applyFont="1" applyBorder="1" applyAlignment="1">
      <alignment horizontal="center"/>
    </xf>
    <xf numFmtId="168" fontId="33" fillId="0" borderId="0" xfId="10" applyFont="1"/>
    <xf numFmtId="168" fontId="22" fillId="0" borderId="4" xfId="11" applyFont="1" applyBorder="1" applyAlignment="1">
      <alignment wrapText="1"/>
    </xf>
    <xf numFmtId="167" fontId="22" fillId="0" borderId="0" xfId="11" applyNumberFormat="1" applyFont="1" applyAlignment="1">
      <alignment horizontal="center"/>
    </xf>
    <xf numFmtId="168" fontId="33" fillId="0" borderId="4" xfId="10" applyFont="1" applyBorder="1" applyAlignment="1">
      <alignment horizontal="left"/>
    </xf>
    <xf numFmtId="2" fontId="62" fillId="0" borderId="4" xfId="10" applyNumberFormat="1" applyFont="1" applyBorder="1" applyAlignment="1">
      <alignment horizontal="center"/>
    </xf>
    <xf numFmtId="168" fontId="35" fillId="0" borderId="0" xfId="10" applyFont="1" applyAlignment="1">
      <alignment horizontal="center"/>
    </xf>
    <xf numFmtId="166" fontId="22" fillId="6" borderId="4" xfId="11" applyNumberFormat="1" applyFont="1" applyFill="1" applyBorder="1" applyAlignment="1">
      <alignment horizontal="center"/>
    </xf>
    <xf numFmtId="168" fontId="31" fillId="0" borderId="0" xfId="11" applyFont="1" applyAlignment="1">
      <alignment wrapText="1"/>
    </xf>
    <xf numFmtId="168" fontId="6" fillId="0" borderId="21" xfId="11" applyBorder="1"/>
    <xf numFmtId="165" fontId="6" fillId="0" borderId="0" xfId="11" applyNumberFormat="1" applyAlignment="1">
      <alignment horizontal="center"/>
    </xf>
    <xf numFmtId="168" fontId="12" fillId="0" borderId="0" xfId="10" applyAlignment="1">
      <alignment horizontal="left"/>
    </xf>
    <xf numFmtId="0" fontId="23" fillId="0" borderId="0" xfId="8" applyNumberFormat="1"/>
    <xf numFmtId="0" fontId="0" fillId="0" borderId="0" xfId="0" applyNumberFormat="1"/>
    <xf numFmtId="0" fontId="11" fillId="0" borderId="7" xfId="8" applyNumberFormat="1" applyFont="1" applyBorder="1" applyAlignment="1">
      <alignment horizontal="right"/>
    </xf>
    <xf numFmtId="0" fontId="12" fillId="0" borderId="8" xfId="8" applyNumberFormat="1" applyFont="1" applyBorder="1" applyAlignment="1">
      <alignment horizontal="left"/>
    </xf>
    <xf numFmtId="0" fontId="0" fillId="0" borderId="8" xfId="8" applyNumberFormat="1" applyFont="1" applyBorder="1" applyAlignment="1">
      <alignment horizontal="left"/>
    </xf>
    <xf numFmtId="0" fontId="11" fillId="0" borderId="8" xfId="8" applyNumberFormat="1" applyFont="1" applyBorder="1" applyAlignment="1">
      <alignment horizontal="left"/>
    </xf>
    <xf numFmtId="0" fontId="11" fillId="0" borderId="9" xfId="8" applyNumberFormat="1" applyFont="1" applyBorder="1" applyAlignment="1">
      <alignment horizontal="right"/>
    </xf>
    <xf numFmtId="0" fontId="22" fillId="3" borderId="4" xfId="8" applyNumberFormat="1" applyFont="1" applyFill="1" applyBorder="1"/>
    <xf numFmtId="0" fontId="8" fillId="3" borderId="4" xfId="8" applyNumberFormat="1" applyFont="1" applyFill="1" applyBorder="1"/>
    <xf numFmtId="0" fontId="22" fillId="0" borderId="4" xfId="8" applyNumberFormat="1" applyFont="1" applyBorder="1" applyAlignment="1">
      <alignment horizontal="center"/>
    </xf>
    <xf numFmtId="0" fontId="22" fillId="0" borderId="4" xfId="8" applyNumberFormat="1" applyFont="1" applyBorder="1"/>
    <xf numFmtId="0" fontId="8" fillId="0" borderId="22" xfId="8" applyNumberFormat="1" applyFont="1" applyBorder="1" applyAlignment="1">
      <alignment horizontal="center"/>
    </xf>
    <xf numFmtId="0" fontId="8" fillId="0" borderId="22" xfId="8" applyNumberFormat="1" applyFont="1" applyBorder="1"/>
    <xf numFmtId="0" fontId="8" fillId="0" borderId="4" xfId="8" applyNumberFormat="1" applyFont="1" applyBorder="1" applyAlignment="1">
      <alignment horizontal="center"/>
    </xf>
    <xf numFmtId="0" fontId="8" fillId="0" borderId="4" xfId="8" applyNumberFormat="1" applyFont="1" applyBorder="1"/>
    <xf numFmtId="0" fontId="23" fillId="0" borderId="4" xfId="8" applyNumberFormat="1" applyBorder="1"/>
    <xf numFmtId="0" fontId="23" fillId="0" borderId="22" xfId="8" applyNumberFormat="1" applyBorder="1"/>
    <xf numFmtId="0" fontId="0" fillId="0" borderId="4" xfId="0" applyNumberFormat="1" applyBorder="1"/>
    <xf numFmtId="0" fontId="7" fillId="0" borderId="4" xfId="8" applyNumberFormat="1" applyFont="1" applyBorder="1"/>
    <xf numFmtId="0" fontId="0" fillId="0" borderId="3" xfId="0" applyNumberFormat="1" applyBorder="1"/>
    <xf numFmtId="0" fontId="11" fillId="0" borderId="0" xfId="8" applyNumberFormat="1" applyFont="1" applyAlignment="1">
      <alignment horizontal="center"/>
    </xf>
    <xf numFmtId="0" fontId="9" fillId="0" borderId="0" xfId="8" applyNumberFormat="1" applyFont="1"/>
    <xf numFmtId="0" fontId="12" fillId="0" borderId="22" xfId="0" applyNumberFormat="1" applyFont="1" applyBorder="1"/>
    <xf numFmtId="0" fontId="0" fillId="0" borderId="22" xfId="0" applyNumberFormat="1" applyBorder="1"/>
    <xf numFmtId="0" fontId="12" fillId="0" borderId="4" xfId="0" applyNumberFormat="1" applyFont="1" applyBorder="1"/>
    <xf numFmtId="0" fontId="12" fillId="0" borderId="23" xfId="0" applyNumberFormat="1" applyFont="1" applyBorder="1"/>
    <xf numFmtId="0" fontId="12" fillId="0" borderId="22" xfId="0" applyNumberFormat="1" applyFont="1" applyBorder="1" applyAlignment="1">
      <alignment wrapText="1"/>
    </xf>
    <xf numFmtId="0" fontId="12" fillId="0" borderId="0" xfId="0" applyNumberFormat="1" applyFont="1"/>
    <xf numFmtId="0" fontId="26" fillId="0" borderId="0" xfId="0" applyNumberFormat="1" applyFont="1" applyAlignment="1">
      <alignment horizontal="center"/>
    </xf>
    <xf numFmtId="0" fontId="27" fillId="0" borderId="2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27" fillId="0" borderId="4" xfId="0" applyNumberFormat="1" applyFont="1" applyBorder="1" applyAlignment="1">
      <alignment horizontal="center"/>
    </xf>
    <xf numFmtId="0" fontId="12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left" vertical="top" wrapText="1"/>
    </xf>
    <xf numFmtId="0" fontId="0" fillId="0" borderId="4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12" fillId="0" borderId="3" xfId="0" applyNumberFormat="1" applyFont="1" applyBorder="1" applyAlignment="1">
      <alignment horizontal="center"/>
    </xf>
    <xf numFmtId="0" fontId="44" fillId="0" borderId="0" xfId="0" applyNumberFormat="1" applyFont="1"/>
    <xf numFmtId="0" fontId="44" fillId="0" borderId="0" xfId="0" applyNumberFormat="1" applyFont="1" applyAlignment="1">
      <alignment horizontal="center"/>
    </xf>
    <xf numFmtId="0" fontId="42" fillId="0" borderId="0" xfId="0" applyNumberFormat="1" applyFont="1"/>
    <xf numFmtId="0" fontId="27" fillId="0" borderId="0" xfId="0" applyNumberFormat="1" applyFont="1" applyAlignment="1">
      <alignment vertical="center" wrapText="1"/>
    </xf>
    <xf numFmtId="0" fontId="47" fillId="0" borderId="4" xfId="0" applyNumberFormat="1" applyFont="1" applyBorder="1" applyAlignment="1">
      <alignment horizontal="center" wrapText="1"/>
    </xf>
    <xf numFmtId="0" fontId="47" fillId="0" borderId="4" xfId="0" applyNumberFormat="1" applyFont="1" applyBorder="1" applyAlignment="1">
      <alignment horizontal="center"/>
    </xf>
    <xf numFmtId="0" fontId="47" fillId="0" borderId="2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48" fillId="0" borderId="4" xfId="0" applyNumberFormat="1" applyFont="1" applyBorder="1" applyAlignment="1">
      <alignment horizontal="center"/>
    </xf>
    <xf numFmtId="0" fontId="48" fillId="0" borderId="2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vertical="center" wrapText="1"/>
    </xf>
    <xf numFmtId="0" fontId="47" fillId="0" borderId="23" xfId="0" applyNumberFormat="1" applyFont="1" applyBorder="1" applyAlignment="1">
      <alignment horizontal="center"/>
    </xf>
    <xf numFmtId="0" fontId="48" fillId="0" borderId="4" xfId="0" applyNumberFormat="1" applyFont="1" applyBorder="1"/>
    <xf numFmtId="0" fontId="48" fillId="0" borderId="2" xfId="0" applyNumberFormat="1" applyFont="1" applyBorder="1"/>
    <xf numFmtId="0" fontId="27" fillId="0" borderId="0" xfId="0" applyNumberFormat="1" applyFont="1"/>
    <xf numFmtId="0" fontId="15" fillId="0" borderId="0" xfId="0" applyNumberFormat="1" applyFont="1"/>
    <xf numFmtId="0" fontId="17" fillId="0" borderId="0" xfId="0" applyNumberFormat="1" applyFont="1"/>
    <xf numFmtId="0" fontId="15" fillId="2" borderId="0" xfId="0" applyNumberFormat="1" applyFont="1" applyFill="1"/>
    <xf numFmtId="0" fontId="17" fillId="2" borderId="0" xfId="0" applyNumberFormat="1" applyFont="1" applyFill="1"/>
    <xf numFmtId="0" fontId="15" fillId="2" borderId="2" xfId="0" applyNumberFormat="1" applyFont="1" applyFill="1" applyBorder="1" applyAlignment="1">
      <alignment horizontal="left"/>
    </xf>
    <xf numFmtId="0" fontId="15" fillId="2" borderId="3" xfId="0" applyNumberFormat="1" applyFont="1" applyFill="1" applyBorder="1" applyAlignment="1">
      <alignment horizontal="left"/>
    </xf>
    <xf numFmtId="0" fontId="18" fillId="2" borderId="0" xfId="0" applyNumberFormat="1" applyFont="1" applyFill="1"/>
    <xf numFmtId="0" fontId="19" fillId="2" borderId="0" xfId="0" applyNumberFormat="1" applyFont="1" applyFill="1"/>
    <xf numFmtId="0" fontId="15" fillId="2" borderId="0" xfId="0" applyNumberFormat="1" applyFont="1" applyFill="1" applyAlignment="1">
      <alignment horizontal="left"/>
    </xf>
    <xf numFmtId="0" fontId="15" fillId="2" borderId="4" xfId="0" applyNumberFormat="1" applyFont="1" applyFill="1" applyBorder="1" applyAlignment="1">
      <alignment horizontal="center"/>
    </xf>
    <xf numFmtId="0" fontId="15" fillId="2" borderId="0" xfId="0" quotePrefix="1" applyNumberFormat="1" applyFont="1" applyFill="1" applyAlignment="1">
      <alignment horizontal="center"/>
    </xf>
    <xf numFmtId="0" fontId="15" fillId="0" borderId="0" xfId="0" applyNumberFormat="1" applyFont="1" applyAlignment="1">
      <alignment horizontal="right"/>
    </xf>
    <xf numFmtId="0" fontId="15" fillId="2" borderId="0" xfId="0" applyNumberFormat="1" applyFont="1" applyFill="1" applyAlignment="1">
      <alignment horizontal="center"/>
    </xf>
    <xf numFmtId="0" fontId="20" fillId="2" borderId="0" xfId="0" applyNumberFormat="1" applyFont="1" applyFill="1" applyAlignment="1">
      <alignment horizontal="center"/>
    </xf>
    <xf numFmtId="0" fontId="21" fillId="2" borderId="0" xfId="0" applyNumberFormat="1" applyFont="1" applyFill="1"/>
    <xf numFmtId="0" fontId="13" fillId="0" borderId="0" xfId="0" applyNumberFormat="1" applyFont="1"/>
    <xf numFmtId="0" fontId="26" fillId="0" borderId="0" xfId="0" applyNumberFormat="1" applyFont="1"/>
    <xf numFmtId="0" fontId="27" fillId="0" borderId="0" xfId="0" applyNumberFormat="1" applyFont="1" applyAlignment="1">
      <alignment horizontal="center"/>
    </xf>
    <xf numFmtId="0" fontId="28" fillId="0" borderId="0" xfId="0" applyNumberFormat="1" applyFont="1"/>
    <xf numFmtId="0" fontId="29" fillId="0" borderId="0" xfId="0" applyNumberFormat="1" applyFont="1"/>
    <xf numFmtId="0" fontId="30" fillId="0" borderId="0" xfId="0" applyNumberFormat="1" applyFont="1" applyAlignment="1">
      <alignment horizontal="left"/>
    </xf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45" fillId="0" borderId="19" xfId="0" applyNumberFormat="1" applyFont="1" applyBorder="1"/>
    <xf numFmtId="0" fontId="12" fillId="0" borderId="20" xfId="0" applyNumberFormat="1" applyFont="1" applyBorder="1"/>
    <xf numFmtId="0" fontId="40" fillId="0" borderId="0" xfId="0" applyNumberFormat="1" applyFont="1"/>
    <xf numFmtId="0" fontId="45" fillId="0" borderId="0" xfId="0" applyNumberFormat="1" applyFont="1"/>
    <xf numFmtId="0" fontId="49" fillId="0" borderId="0" xfId="0" applyNumberFormat="1" applyFont="1"/>
    <xf numFmtId="0" fontId="27" fillId="0" borderId="4" xfId="0" applyNumberFormat="1" applyFont="1" applyBorder="1"/>
    <xf numFmtId="2" fontId="0" fillId="0" borderId="0" xfId="0" applyNumberFormat="1"/>
    <xf numFmtId="2" fontId="0" fillId="0" borderId="4" xfId="0" applyNumberFormat="1" applyBorder="1"/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81" fontId="37" fillId="4" borderId="4" xfId="11" applyNumberFormat="1" applyFont="1" applyFill="1" applyBorder="1" applyAlignment="1">
      <alignment horizontal="center"/>
    </xf>
    <xf numFmtId="0" fontId="26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48" fillId="0" borderId="4" xfId="0" applyNumberFormat="1" applyFont="1" applyBorder="1" applyAlignment="1">
      <alignment horizontal="center"/>
    </xf>
    <xf numFmtId="2" fontId="48" fillId="0" borderId="2" xfId="0" applyNumberFormat="1" applyFont="1" applyBorder="1" applyAlignment="1">
      <alignment horizontal="center"/>
    </xf>
    <xf numFmtId="165" fontId="48" fillId="0" borderId="4" xfId="0" applyNumberFormat="1" applyFont="1" applyBorder="1" applyAlignment="1">
      <alignment horizontal="center" vertical="center"/>
    </xf>
    <xf numFmtId="165" fontId="47" fillId="0" borderId="4" xfId="0" applyNumberFormat="1" applyFont="1" applyBorder="1" applyAlignment="1">
      <alignment horizontal="center" vertical="center"/>
    </xf>
    <xf numFmtId="0" fontId="22" fillId="0" borderId="4" xfId="11" applyNumberFormat="1" applyFont="1" applyBorder="1" applyAlignment="1">
      <alignment horizontal="center"/>
    </xf>
    <xf numFmtId="0" fontId="6" fillId="0" borderId="4" xfId="11" applyNumberFormat="1" applyBorder="1" applyAlignment="1">
      <alignment horizontal="center"/>
    </xf>
    <xf numFmtId="2" fontId="33" fillId="5" borderId="11" xfId="10" applyNumberFormat="1" applyFont="1" applyFill="1" applyBorder="1"/>
    <xf numFmtId="2" fontId="33" fillId="5" borderId="0" xfId="10" applyNumberFormat="1" applyFont="1" applyFill="1"/>
    <xf numFmtId="2" fontId="22" fillId="5" borderId="0" xfId="11" applyNumberFormat="1" applyFont="1" applyFill="1"/>
    <xf numFmtId="2" fontId="22" fillId="5" borderId="14" xfId="11" applyNumberFormat="1" applyFont="1" applyFill="1" applyBorder="1"/>
    <xf numFmtId="168" fontId="5" fillId="0" borderId="4" xfId="11" applyFont="1" applyBorder="1"/>
    <xf numFmtId="168" fontId="4" fillId="0" borderId="4" xfId="11" applyFont="1" applyBorder="1"/>
    <xf numFmtId="168" fontId="3" fillId="0" borderId="4" xfId="11" applyFont="1" applyBorder="1"/>
    <xf numFmtId="168" fontId="2" fillId="0" borderId="4" xfId="11" applyFont="1" applyBorder="1"/>
    <xf numFmtId="167" fontId="22" fillId="0" borderId="4" xfId="11" applyNumberFormat="1" applyFont="1" applyBorder="1" applyAlignment="1">
      <alignment horizontal="center"/>
    </xf>
    <xf numFmtId="168" fontId="33" fillId="5" borderId="11" xfId="10" applyFont="1" applyFill="1" applyBorder="1" applyAlignment="1">
      <alignment horizontal="right"/>
    </xf>
    <xf numFmtId="168" fontId="33" fillId="5" borderId="0" xfId="10" applyFont="1" applyFill="1" applyAlignment="1">
      <alignment horizontal="right"/>
    </xf>
    <xf numFmtId="168" fontId="22" fillId="5" borderId="0" xfId="11" applyFont="1" applyFill="1" applyAlignment="1">
      <alignment horizontal="right"/>
    </xf>
    <xf numFmtId="168" fontId="22" fillId="5" borderId="14" xfId="11" applyFont="1" applyFill="1" applyBorder="1" applyAlignment="1">
      <alignment horizontal="right"/>
    </xf>
    <xf numFmtId="168" fontId="22" fillId="0" borderId="4" xfId="11" applyFont="1" applyBorder="1" applyAlignment="1">
      <alignment horizontal="center" wrapText="1"/>
    </xf>
    <xf numFmtId="2" fontId="33" fillId="4" borderId="4" xfId="11" applyNumberFormat="1" applyFont="1" applyFill="1" applyBorder="1" applyAlignment="1">
      <alignment horizontal="center"/>
    </xf>
    <xf numFmtId="182" fontId="33" fillId="6" borderId="4" xfId="11" applyNumberFormat="1" applyFont="1" applyFill="1" applyBorder="1" applyAlignment="1">
      <alignment horizontal="center"/>
    </xf>
    <xf numFmtId="183" fontId="62" fillId="0" borderId="4" xfId="10" applyNumberFormat="1" applyFont="1" applyBorder="1" applyAlignment="1">
      <alignment horizontal="center"/>
    </xf>
    <xf numFmtId="184" fontId="62" fillId="0" borderId="4" xfId="10" applyNumberFormat="1" applyFont="1" applyBorder="1" applyAlignment="1">
      <alignment horizontal="center"/>
    </xf>
    <xf numFmtId="167" fontId="22" fillId="6" borderId="4" xfId="11" applyNumberFormat="1" applyFont="1" applyFill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7" fillId="0" borderId="22" xfId="0" applyNumberFormat="1" applyFont="1" applyBorder="1" applyAlignment="1">
      <alignment horizontal="center" vertical="center" wrapText="1"/>
    </xf>
    <xf numFmtId="0" fontId="47" fillId="0" borderId="23" xfId="0" applyNumberFormat="1" applyFont="1" applyBorder="1" applyAlignment="1">
      <alignment horizontal="center" vertical="center" wrapText="1"/>
    </xf>
    <xf numFmtId="0" fontId="48" fillId="0" borderId="2" xfId="0" applyNumberFormat="1" applyFont="1" applyBorder="1" applyAlignment="1">
      <alignment horizontal="center"/>
    </xf>
    <xf numFmtId="0" fontId="48" fillId="0" borderId="21" xfId="0" applyNumberFormat="1" applyFont="1" applyBorder="1" applyAlignment="1">
      <alignment horizontal="center"/>
    </xf>
    <xf numFmtId="0" fontId="48" fillId="0" borderId="3" xfId="0" applyNumberFormat="1" applyFont="1" applyBorder="1" applyAlignment="1">
      <alignment horizontal="center"/>
    </xf>
    <xf numFmtId="0" fontId="47" fillId="0" borderId="4" xfId="0" applyNumberFormat="1" applyFont="1" applyBorder="1" applyAlignment="1">
      <alignment horizontal="center"/>
    </xf>
    <xf numFmtId="0" fontId="41" fillId="0" borderId="4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 vertical="center" wrapText="1"/>
    </xf>
    <xf numFmtId="0" fontId="41" fillId="0" borderId="2" xfId="0" applyNumberFormat="1" applyFont="1" applyBorder="1" applyAlignment="1">
      <alignment horizontal="center"/>
    </xf>
    <xf numFmtId="0" fontId="41" fillId="0" borderId="21" xfId="0" applyNumberFormat="1" applyFont="1" applyBorder="1" applyAlignment="1">
      <alignment horizontal="center"/>
    </xf>
    <xf numFmtId="0" fontId="41" fillId="0" borderId="3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left"/>
    </xf>
    <xf numFmtId="0" fontId="24" fillId="3" borderId="5" xfId="8" applyNumberFormat="1" applyFont="1" applyFill="1" applyBorder="1" applyAlignment="1">
      <alignment horizontal="center"/>
    </xf>
    <xf numFmtId="0" fontId="24" fillId="3" borderId="6" xfId="8" applyNumberFormat="1" applyFont="1" applyFill="1" applyBorder="1" applyAlignment="1">
      <alignment horizontal="center"/>
    </xf>
    <xf numFmtId="0" fontId="11" fillId="0" borderId="7" xfId="8" applyNumberFormat="1" applyFont="1" applyBorder="1" applyAlignment="1">
      <alignment horizontal="center"/>
    </xf>
    <xf numFmtId="0" fontId="11" fillId="0" borderId="8" xfId="8" applyNumberFormat="1" applyFont="1" applyBorder="1" applyAlignment="1">
      <alignment horizontal="center"/>
    </xf>
    <xf numFmtId="0" fontId="25" fillId="0" borderId="10" xfId="8" applyNumberFormat="1" applyFont="1" applyBorder="1" applyAlignment="1">
      <alignment horizontal="left" vertical="top" wrapText="1"/>
    </xf>
    <xf numFmtId="0" fontId="25" fillId="0" borderId="11" xfId="8" applyNumberFormat="1" applyFont="1" applyBorder="1" applyAlignment="1">
      <alignment horizontal="left" vertical="top" wrapText="1"/>
    </xf>
    <xf numFmtId="0" fontId="25" fillId="0" borderId="12" xfId="8" applyNumberFormat="1" applyFont="1" applyBorder="1" applyAlignment="1">
      <alignment horizontal="left" vertical="top" wrapText="1"/>
    </xf>
    <xf numFmtId="0" fontId="25" fillId="0" borderId="13" xfId="8" applyNumberFormat="1" applyFont="1" applyBorder="1" applyAlignment="1">
      <alignment horizontal="left" vertical="top" wrapText="1"/>
    </xf>
    <xf numFmtId="0" fontId="25" fillId="0" borderId="14" xfId="8" applyNumberFormat="1" applyFont="1" applyBorder="1" applyAlignment="1">
      <alignment horizontal="left" vertical="top" wrapText="1"/>
    </xf>
    <xf numFmtId="0" fontId="25" fillId="0" borderId="15" xfId="8" applyNumberFormat="1" applyFont="1" applyBorder="1" applyAlignment="1">
      <alignment horizontal="left" vertical="top" wrapText="1"/>
    </xf>
    <xf numFmtId="0" fontId="12" fillId="0" borderId="4" xfId="0" applyNumberFormat="1" applyFont="1" applyBorder="1"/>
    <xf numFmtId="0" fontId="27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5" fillId="2" borderId="2" xfId="0" quotePrefix="1" applyNumberFormat="1" applyFont="1" applyFill="1" applyBorder="1" applyAlignment="1">
      <alignment horizontal="center"/>
    </xf>
    <xf numFmtId="0" fontId="15" fillId="2" borderId="3" xfId="0" quotePrefix="1" applyNumberFormat="1" applyFont="1" applyFill="1" applyBorder="1" applyAlignment="1">
      <alignment horizontal="center"/>
    </xf>
    <xf numFmtId="168" fontId="33" fillId="0" borderId="25" xfId="11" applyFont="1" applyBorder="1" applyAlignment="1">
      <alignment horizontal="center" vertical="center"/>
    </xf>
    <xf numFmtId="168" fontId="33" fillId="0" borderId="0" xfId="11" applyFont="1" applyAlignment="1">
      <alignment horizontal="center" vertical="center"/>
    </xf>
    <xf numFmtId="168" fontId="33" fillId="0" borderId="1" xfId="11" applyFont="1" applyBorder="1" applyAlignment="1">
      <alignment horizontal="center" wrapText="1"/>
    </xf>
    <xf numFmtId="168" fontId="53" fillId="0" borderId="0" xfId="11" applyFont="1" applyAlignment="1">
      <alignment horizontal="center" vertical="center" textRotation="90"/>
    </xf>
    <xf numFmtId="168" fontId="53" fillId="0" borderId="26" xfId="11" applyFont="1" applyBorder="1" applyAlignment="1">
      <alignment horizontal="center" vertical="center" textRotation="90"/>
    </xf>
    <xf numFmtId="168" fontId="53" fillId="0" borderId="22" xfId="11" applyFont="1" applyBorder="1" applyAlignment="1">
      <alignment horizontal="center" vertical="center" textRotation="90"/>
    </xf>
    <xf numFmtId="168" fontId="53" fillId="0" borderId="27" xfId="11" applyFont="1" applyBorder="1" applyAlignment="1">
      <alignment horizontal="center" vertical="center" textRotation="90"/>
    </xf>
    <xf numFmtId="168" fontId="53" fillId="0" borderId="23" xfId="11" applyFont="1" applyBorder="1" applyAlignment="1">
      <alignment horizontal="center" vertical="center" textRotation="90"/>
    </xf>
  </cellXfs>
  <cellStyles count="12">
    <cellStyle name="_3480-RES-0020-01 (Work String Reactions during WorkOver)" xfId="1" xr:uid="{00000000-0005-0000-0000-000000000000}"/>
    <cellStyle name="Comma0" xfId="4" xr:uid="{00000000-0005-0000-0000-000001000000}"/>
    <cellStyle name="Currency0" xfId="5" xr:uid="{00000000-0005-0000-0000-000002000000}"/>
    <cellStyle name="Date" xfId="6" xr:uid="{00000000-0005-0000-0000-000003000000}"/>
    <cellStyle name="Fixed" xfId="7" xr:uid="{00000000-0005-0000-0000-000004000000}"/>
    <cellStyle name="Normal" xfId="0" builtinId="0"/>
    <cellStyle name="Normal 2" xfId="3" xr:uid="{00000000-0005-0000-0000-000006000000}"/>
    <cellStyle name="Normal 3" xfId="8" xr:uid="{00000000-0005-0000-0000-000007000000}"/>
    <cellStyle name="Normal 4" xfId="9" xr:uid="{00000000-0005-0000-0000-000008000000}"/>
    <cellStyle name="Normal 4 2" xfId="11" xr:uid="{00000000-0005-0000-0000-000009000000}"/>
    <cellStyle name="Normal 5" xfId="10" xr:uid="{00000000-0005-0000-0000-00000A000000}"/>
    <cellStyle name="Style 1" xfId="2" xr:uid="{00000000-0005-0000-0000-00000B000000}"/>
  </cellStyles>
  <dxfs count="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150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727A08"/>
      <color rgb="FF50F715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7.xml"/><Relationship Id="rId10" Type="http://schemas.openxmlformats.org/officeDocument/2006/relationships/chartsheet" Target="chartsheets/sheet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hartsheet" Target="chartsheets/sheet6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CritPlate6!$C$8:$C$28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-6.1782600499999996</c:v>
                </c:pt>
                <c:pt idx="2">
                  <c:v>-6.0803319799999995</c:v>
                </c:pt>
                <c:pt idx="3">
                  <c:v>-5.9824039099999995</c:v>
                </c:pt>
                <c:pt idx="4">
                  <c:v>-5.8844758399999995</c:v>
                </c:pt>
                <c:pt idx="5">
                  <c:v>-5.7865477699999994</c:v>
                </c:pt>
                <c:pt idx="6">
                  <c:v>-5.6886196999999994</c:v>
                </c:pt>
                <c:pt idx="7">
                  <c:v>-5.5906916299999994</c:v>
                </c:pt>
                <c:pt idx="8">
                  <c:v>-5.4927635599999993</c:v>
                </c:pt>
                <c:pt idx="9">
                  <c:v>-5.3948354899999993</c:v>
                </c:pt>
                <c:pt idx="10">
                  <c:v>-5.2969074200000001</c:v>
                </c:pt>
                <c:pt idx="11">
                  <c:v>-5.1989794949999988</c:v>
                </c:pt>
                <c:pt idx="12">
                  <c:v>-5.1010514249999996</c:v>
                </c:pt>
                <c:pt idx="13">
                  <c:v>-5.0031233550000005</c:v>
                </c:pt>
                <c:pt idx="14">
                  <c:v>-4.9051952849999996</c:v>
                </c:pt>
                <c:pt idx="15">
                  <c:v>-4.8072672150000004</c:v>
                </c:pt>
                <c:pt idx="16">
                  <c:v>-4.7093391449999995</c:v>
                </c:pt>
                <c:pt idx="17">
                  <c:v>-4.6114110750000004</c:v>
                </c:pt>
                <c:pt idx="18">
                  <c:v>-4.5134830050000003</c:v>
                </c:pt>
                <c:pt idx="19">
                  <c:v>-4.4155549349999994</c:v>
                </c:pt>
                <c:pt idx="20">
                  <c:v>-4.3176268649999994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F-41FA-A8DC-92485CBE4FE7}"/>
            </c:ext>
          </c:extLst>
        </c:ser>
        <c:ser>
          <c:idx val="1"/>
          <c:order val="1"/>
          <c:tx>
            <c:strRef>
              <c:f>CritPlate6!$D$7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CritPlate6!$D$8:$D$28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3.5469931899999997E-3</c:v>
                </c:pt>
                <c:pt idx="2">
                  <c:v>7.0939862349999995E-3</c:v>
                </c:pt>
                <c:pt idx="3">
                  <c:v>1.0640979424999999E-2</c:v>
                </c:pt>
                <c:pt idx="4">
                  <c:v>1.4187972614999999E-2</c:v>
                </c:pt>
                <c:pt idx="5">
                  <c:v>1.7734965949999997E-2</c:v>
                </c:pt>
                <c:pt idx="6">
                  <c:v>2.1281958849999998E-2</c:v>
                </c:pt>
                <c:pt idx="7">
                  <c:v>2.4828951749999998E-2</c:v>
                </c:pt>
                <c:pt idx="8">
                  <c:v>2.8375944649999998E-2</c:v>
                </c:pt>
                <c:pt idx="9">
                  <c:v>3.1922937549999995E-2</c:v>
                </c:pt>
                <c:pt idx="10">
                  <c:v>3.5469931899999994E-2</c:v>
                </c:pt>
                <c:pt idx="11">
                  <c:v>3.9016924799999991E-2</c:v>
                </c:pt>
                <c:pt idx="12">
                  <c:v>4.2563917699999995E-2</c:v>
                </c:pt>
                <c:pt idx="13">
                  <c:v>4.6110910599999992E-2</c:v>
                </c:pt>
                <c:pt idx="14">
                  <c:v>4.9657903499999996E-2</c:v>
                </c:pt>
                <c:pt idx="15">
                  <c:v>5.3204896399999993E-2</c:v>
                </c:pt>
                <c:pt idx="16">
                  <c:v>5.6751890749999999E-2</c:v>
                </c:pt>
                <c:pt idx="17">
                  <c:v>6.0298883649999989E-2</c:v>
                </c:pt>
                <c:pt idx="18">
                  <c:v>6.384587655E-2</c:v>
                </c:pt>
                <c:pt idx="19">
                  <c:v>6.739286944999999E-2</c:v>
                </c:pt>
                <c:pt idx="20">
                  <c:v>7.0939862349999994E-2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F-41FA-A8DC-92485CBE4FE7}"/>
            </c:ext>
          </c:extLst>
        </c:ser>
        <c:ser>
          <c:idx val="2"/>
          <c:order val="2"/>
          <c:tx>
            <c:strRef>
              <c:f>CritPlate6!$E$7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CritPlate6!$E$8:$E$28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0.5661187875</c:v>
                </c:pt>
                <c:pt idx="2">
                  <c:v>0.66160589849999996</c:v>
                </c:pt>
                <c:pt idx="3">
                  <c:v>0.75709302399999989</c:v>
                </c:pt>
                <c:pt idx="4">
                  <c:v>0.85258014949999994</c:v>
                </c:pt>
                <c:pt idx="5">
                  <c:v>0.9480672604999999</c:v>
                </c:pt>
                <c:pt idx="6">
                  <c:v>1.0435543859999998</c:v>
                </c:pt>
                <c:pt idx="7">
                  <c:v>1.1390415114999999</c:v>
                </c:pt>
                <c:pt idx="8">
                  <c:v>1.2345286224999998</c:v>
                </c:pt>
                <c:pt idx="9">
                  <c:v>1.3300157479999999</c:v>
                </c:pt>
                <c:pt idx="10">
                  <c:v>1.4255028734999999</c:v>
                </c:pt>
                <c:pt idx="11">
                  <c:v>1.5209899699999998</c:v>
                </c:pt>
                <c:pt idx="12">
                  <c:v>1.6164771099999999</c:v>
                </c:pt>
                <c:pt idx="13">
                  <c:v>1.7119642499999999</c:v>
                </c:pt>
                <c:pt idx="14">
                  <c:v>1.80745139</c:v>
                </c:pt>
                <c:pt idx="15">
                  <c:v>1.9029385299999999</c:v>
                </c:pt>
                <c:pt idx="16">
                  <c:v>1.9984255249999998</c:v>
                </c:pt>
                <c:pt idx="17">
                  <c:v>2.093912665</c:v>
                </c:pt>
                <c:pt idx="18">
                  <c:v>2.1893998049999999</c:v>
                </c:pt>
                <c:pt idx="19">
                  <c:v>2.2848869449999998</c:v>
                </c:pt>
                <c:pt idx="20">
                  <c:v>2.3803740849999997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7F-41FA-A8DC-92485CBE4FE7}"/>
            </c:ext>
          </c:extLst>
        </c:ser>
        <c:ser>
          <c:idx val="3"/>
          <c:order val="3"/>
          <c:tx>
            <c:strRef>
              <c:f>CritPlate6!$F$7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CritPlate6!$F$8:$F$28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3.3298627949999997E-17</c:v>
                </c:pt>
                <c:pt idx="2">
                  <c:v>3.40073923E-17</c:v>
                </c:pt>
                <c:pt idx="3">
                  <c:v>3.4716155199999994E-17</c:v>
                </c:pt>
                <c:pt idx="4">
                  <c:v>3.5424919549999997E-17</c:v>
                </c:pt>
                <c:pt idx="5">
                  <c:v>3.6133683899999994E-17</c:v>
                </c:pt>
                <c:pt idx="6">
                  <c:v>3.68424468E-17</c:v>
                </c:pt>
                <c:pt idx="7">
                  <c:v>3.7551211149999997E-17</c:v>
                </c:pt>
                <c:pt idx="8">
                  <c:v>3.82599755E-17</c:v>
                </c:pt>
                <c:pt idx="9">
                  <c:v>3.8968738399999994E-17</c:v>
                </c:pt>
                <c:pt idx="10">
                  <c:v>3.9677502750000003E-17</c:v>
                </c:pt>
                <c:pt idx="11">
                  <c:v>4.0386267099999994E-17</c:v>
                </c:pt>
                <c:pt idx="12">
                  <c:v>4.109503E-17</c:v>
                </c:pt>
                <c:pt idx="13">
                  <c:v>4.1803794349999997E-17</c:v>
                </c:pt>
                <c:pt idx="14">
                  <c:v>4.2512558699999994E-17</c:v>
                </c:pt>
                <c:pt idx="15">
                  <c:v>4.32213216E-17</c:v>
                </c:pt>
                <c:pt idx="16">
                  <c:v>4.3930085949999997E-17</c:v>
                </c:pt>
                <c:pt idx="17">
                  <c:v>4.46388503E-17</c:v>
                </c:pt>
                <c:pt idx="18">
                  <c:v>4.5347613199999993E-17</c:v>
                </c:pt>
                <c:pt idx="19">
                  <c:v>4.6056377549999997E-17</c:v>
                </c:pt>
                <c:pt idx="20">
                  <c:v>4.6765141899999994E-17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7F-41FA-A8DC-92485CBE4FE7}"/>
            </c:ext>
          </c:extLst>
        </c:ser>
        <c:ser>
          <c:idx val="4"/>
          <c:order val="4"/>
          <c:tx>
            <c:strRef>
              <c:f>CritPlate6!$G$7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CritPlate6!$G$8:$G$28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-0.50523321499999996</c:v>
                </c:pt>
                <c:pt idx="2">
                  <c:v>-0.47823356249999999</c:v>
                </c:pt>
                <c:pt idx="3">
                  <c:v>-0.45123390999999996</c:v>
                </c:pt>
                <c:pt idx="4">
                  <c:v>-0.42423425749999993</c:v>
                </c:pt>
                <c:pt idx="5">
                  <c:v>-0.39723460499999996</c:v>
                </c:pt>
                <c:pt idx="6">
                  <c:v>-0.37023495249999999</c:v>
                </c:pt>
                <c:pt idx="7">
                  <c:v>-0.34323529999999997</c:v>
                </c:pt>
                <c:pt idx="8">
                  <c:v>-0.31623564749999994</c:v>
                </c:pt>
                <c:pt idx="9">
                  <c:v>-0.28923599499999997</c:v>
                </c:pt>
                <c:pt idx="10">
                  <c:v>-0.2622363425</c:v>
                </c:pt>
                <c:pt idx="11">
                  <c:v>-0.23523669</c:v>
                </c:pt>
                <c:pt idx="12">
                  <c:v>-0.20823703749999997</c:v>
                </c:pt>
                <c:pt idx="13">
                  <c:v>-0.181237385</c:v>
                </c:pt>
                <c:pt idx="14">
                  <c:v>-0.15423773249999997</c:v>
                </c:pt>
                <c:pt idx="15">
                  <c:v>-0.12723808144999998</c:v>
                </c:pt>
                <c:pt idx="16">
                  <c:v>-0.10023842895</c:v>
                </c:pt>
                <c:pt idx="17">
                  <c:v>-7.3238776450000001E-2</c:v>
                </c:pt>
                <c:pt idx="18">
                  <c:v>-4.6239123950000002E-2</c:v>
                </c:pt>
                <c:pt idx="19">
                  <c:v>-1.9239471449999997E-2</c:v>
                </c:pt>
                <c:pt idx="20">
                  <c:v>7.7601816299999998E-3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7F-41FA-A8DC-92485CBE4FE7}"/>
            </c:ext>
          </c:extLst>
        </c:ser>
        <c:ser>
          <c:idx val="5"/>
          <c:order val="5"/>
          <c:tx>
            <c:strRef>
              <c:f>CritPlate6!$H$7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CritPlate6!$B$8:$B$28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CritPlate6!$H$8:$H$28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3.7841330049999997E-2</c:v>
                </c:pt>
                <c:pt idx="2">
                  <c:v>7.5682658649999984E-2</c:v>
                </c:pt>
                <c:pt idx="3">
                  <c:v>0.11352398869999999</c:v>
                </c:pt>
                <c:pt idx="4">
                  <c:v>0.15136531149999999</c:v>
                </c:pt>
                <c:pt idx="5">
                  <c:v>0.18920664299999998</c:v>
                </c:pt>
                <c:pt idx="6">
                  <c:v>0.22704797449999997</c:v>
                </c:pt>
                <c:pt idx="7">
                  <c:v>0.26488930599999999</c:v>
                </c:pt>
                <c:pt idx="8">
                  <c:v>0.30273063750000001</c:v>
                </c:pt>
                <c:pt idx="9">
                  <c:v>0.34057196899999997</c:v>
                </c:pt>
                <c:pt idx="10">
                  <c:v>0.37841330049999999</c:v>
                </c:pt>
                <c:pt idx="11">
                  <c:v>0.41625461749999998</c:v>
                </c:pt>
                <c:pt idx="12">
                  <c:v>0.45409594899999994</c:v>
                </c:pt>
                <c:pt idx="13">
                  <c:v>0.49193728049999996</c:v>
                </c:pt>
                <c:pt idx="14">
                  <c:v>0.52977861199999998</c:v>
                </c:pt>
                <c:pt idx="15">
                  <c:v>0.5676199435</c:v>
                </c:pt>
                <c:pt idx="16">
                  <c:v>0.60546127500000002</c:v>
                </c:pt>
                <c:pt idx="17">
                  <c:v>0.64330260649999993</c:v>
                </c:pt>
                <c:pt idx="18">
                  <c:v>0.68114392349999986</c:v>
                </c:pt>
                <c:pt idx="19">
                  <c:v>0.71898525499999999</c:v>
                </c:pt>
                <c:pt idx="20">
                  <c:v>0.75682658650000001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57F-41FA-A8DC-92485CBE4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463088"/>
        <c:axId val="949464176"/>
      </c:scatterChart>
      <c:valAx>
        <c:axId val="9494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4176"/>
        <c:crossesAt val="-20"/>
        <c:crossBetween val="midCat"/>
      </c:valAx>
      <c:valAx>
        <c:axId val="9494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46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CritPlate6!$J$8:$J$28</c:f>
              <c:numCache>
                <c:formatCode>General</c:formatCode>
                <c:ptCount val="21"/>
                <c:pt idx="0">
                  <c:v>-6.0811648599999995</c:v>
                </c:pt>
                <c:pt idx="1">
                  <c:v>-5.9843683700000003</c:v>
                </c:pt>
                <c:pt idx="2">
                  <c:v>-5.8875718799999994</c:v>
                </c:pt>
                <c:pt idx="3">
                  <c:v>-5.7907753900000003</c:v>
                </c:pt>
                <c:pt idx="4">
                  <c:v>-5.6939788999999994</c:v>
                </c:pt>
                <c:pt idx="5">
                  <c:v>-5.5971824099999994</c:v>
                </c:pt>
                <c:pt idx="6">
                  <c:v>-5.5003859199999994</c:v>
                </c:pt>
                <c:pt idx="7">
                  <c:v>-5.4035894299999994</c:v>
                </c:pt>
                <c:pt idx="8">
                  <c:v>-5.3067930849999998</c:v>
                </c:pt>
                <c:pt idx="9">
                  <c:v>-5.2099965949999998</c:v>
                </c:pt>
                <c:pt idx="10">
                  <c:v>-5.1132001049999998</c:v>
                </c:pt>
                <c:pt idx="11">
                  <c:v>-5.0164036149999989</c:v>
                </c:pt>
                <c:pt idx="12">
                  <c:v>-4.9196071249999997</c:v>
                </c:pt>
                <c:pt idx="13">
                  <c:v>-4.8228106349999988</c:v>
                </c:pt>
                <c:pt idx="14">
                  <c:v>-4.7260141449999997</c:v>
                </c:pt>
                <c:pt idx="15">
                  <c:v>-4.6292176549999997</c:v>
                </c:pt>
                <c:pt idx="16">
                  <c:v>-4.5324211649999997</c:v>
                </c:pt>
                <c:pt idx="17">
                  <c:v>-4.4356246749999997</c:v>
                </c:pt>
                <c:pt idx="18">
                  <c:v>-4.3388281849999997</c:v>
                </c:pt>
                <c:pt idx="19">
                  <c:v>-4.2420318400000001</c:v>
                </c:pt>
                <c:pt idx="20">
                  <c:v>-4.1452353500000001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1-4928-9048-18B8C175562A}"/>
            </c:ext>
          </c:extLst>
        </c:ser>
        <c:ser>
          <c:idx val="1"/>
          <c:order val="1"/>
          <c:tx>
            <c:strRef>
              <c:f>CritPlate6!$K$7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CritPlate6!$K$8:$K$28</c:f>
              <c:numCache>
                <c:formatCode>General</c:formatCode>
                <c:ptCount val="21"/>
                <c:pt idx="0">
                  <c:v>-1.7483015399999998E-32</c:v>
                </c:pt>
                <c:pt idx="1">
                  <c:v>3.8757521249999996E-2</c:v>
                </c:pt>
                <c:pt idx="2">
                  <c:v>7.7515042499999992E-2</c:v>
                </c:pt>
                <c:pt idx="3">
                  <c:v>0.11627256374999999</c:v>
                </c:pt>
                <c:pt idx="4">
                  <c:v>0.15503008499999998</c:v>
                </c:pt>
                <c:pt idx="5">
                  <c:v>0.193787599</c:v>
                </c:pt>
                <c:pt idx="6">
                  <c:v>0.23254512749999998</c:v>
                </c:pt>
                <c:pt idx="7">
                  <c:v>0.27130264149999994</c:v>
                </c:pt>
                <c:pt idx="8">
                  <c:v>0.31006016999999997</c:v>
                </c:pt>
                <c:pt idx="9">
                  <c:v>0.34881768399999996</c:v>
                </c:pt>
                <c:pt idx="10">
                  <c:v>0.38757521249999999</c:v>
                </c:pt>
                <c:pt idx="11">
                  <c:v>0.42633272649999998</c:v>
                </c:pt>
                <c:pt idx="12">
                  <c:v>0.46509025499999995</c:v>
                </c:pt>
                <c:pt idx="13">
                  <c:v>0.50384776899999995</c:v>
                </c:pt>
                <c:pt idx="14">
                  <c:v>0.54260529749999997</c:v>
                </c:pt>
                <c:pt idx="15">
                  <c:v>0.58136281150000002</c:v>
                </c:pt>
                <c:pt idx="16">
                  <c:v>0.62012033999999994</c:v>
                </c:pt>
                <c:pt idx="17">
                  <c:v>0.65887785399999999</c:v>
                </c:pt>
                <c:pt idx="18">
                  <c:v>0.69763538250000001</c:v>
                </c:pt>
                <c:pt idx="19">
                  <c:v>0.73639289649999995</c:v>
                </c:pt>
                <c:pt idx="20">
                  <c:v>0.77515042499999998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1-4928-9048-18B8C175562A}"/>
            </c:ext>
          </c:extLst>
        </c:ser>
        <c:ser>
          <c:idx val="2"/>
          <c:order val="2"/>
          <c:tx>
            <c:strRef>
              <c:f>CritPlate6!$L$7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CritPlate6!$L$8:$L$28</c:f>
              <c:numCache>
                <c:formatCode>General</c:formatCode>
                <c:ptCount val="21"/>
                <c:pt idx="0">
                  <c:v>0.89874334999999994</c:v>
                </c:pt>
                <c:pt idx="1">
                  <c:v>0.94498683699999997</c:v>
                </c:pt>
                <c:pt idx="2">
                  <c:v>0.991230324</c:v>
                </c:pt>
                <c:pt idx="3">
                  <c:v>1.0374738109999999</c:v>
                </c:pt>
                <c:pt idx="4">
                  <c:v>1.0837172979999998</c:v>
                </c:pt>
                <c:pt idx="5">
                  <c:v>1.129960785</c:v>
                </c:pt>
                <c:pt idx="6">
                  <c:v>1.1762042719999999</c:v>
                </c:pt>
                <c:pt idx="7">
                  <c:v>1.222447759</c:v>
                </c:pt>
                <c:pt idx="8">
                  <c:v>1.2686912459999999</c:v>
                </c:pt>
                <c:pt idx="9">
                  <c:v>1.3149347330000001</c:v>
                </c:pt>
                <c:pt idx="10">
                  <c:v>1.3611782199999998</c:v>
                </c:pt>
                <c:pt idx="11">
                  <c:v>1.4074217069999999</c:v>
                </c:pt>
                <c:pt idx="12">
                  <c:v>1.4536651650000001</c:v>
                </c:pt>
                <c:pt idx="13">
                  <c:v>1.4999087099999999</c:v>
                </c:pt>
                <c:pt idx="14">
                  <c:v>1.54615211</c:v>
                </c:pt>
                <c:pt idx="15">
                  <c:v>1.592395655</c:v>
                </c:pt>
                <c:pt idx="16">
                  <c:v>1.6386391999999999</c:v>
                </c:pt>
                <c:pt idx="17">
                  <c:v>1.6848825999999999</c:v>
                </c:pt>
                <c:pt idx="18">
                  <c:v>1.7311261449999999</c:v>
                </c:pt>
                <c:pt idx="19">
                  <c:v>1.777369545</c:v>
                </c:pt>
                <c:pt idx="20">
                  <c:v>1.8236130899999998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1-4928-9048-18B8C175562A}"/>
            </c:ext>
          </c:extLst>
        </c:ser>
        <c:ser>
          <c:idx val="3"/>
          <c:order val="3"/>
          <c:tx>
            <c:strRef>
              <c:f>CritPlate6!$M$7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CritPlate6!$M$8:$M$28</c:f>
              <c:numCache>
                <c:formatCode>General</c:formatCode>
                <c:ptCount val="21"/>
                <c:pt idx="0">
                  <c:v>3.56457705E-16</c:v>
                </c:pt>
                <c:pt idx="1">
                  <c:v>3.38651966E-16</c:v>
                </c:pt>
                <c:pt idx="2">
                  <c:v>3.3231666949999999E-16</c:v>
                </c:pt>
                <c:pt idx="3">
                  <c:v>3.2598138749999997E-16</c:v>
                </c:pt>
                <c:pt idx="4">
                  <c:v>3.1964609099999996E-16</c:v>
                </c:pt>
                <c:pt idx="5">
                  <c:v>3.1331080899999999E-16</c:v>
                </c:pt>
                <c:pt idx="6">
                  <c:v>3.0697551249999998E-16</c:v>
                </c:pt>
                <c:pt idx="7">
                  <c:v>3.0064023049999996E-16</c:v>
                </c:pt>
                <c:pt idx="8">
                  <c:v>2.94304934E-16</c:v>
                </c:pt>
                <c:pt idx="9">
                  <c:v>2.8796965199999998E-16</c:v>
                </c:pt>
                <c:pt idx="10">
                  <c:v>2.8163435550000002E-16</c:v>
                </c:pt>
                <c:pt idx="11">
                  <c:v>5.7935392350000004E-16</c:v>
                </c:pt>
                <c:pt idx="12">
                  <c:v>2.6896377699999999E-16</c:v>
                </c:pt>
                <c:pt idx="13">
                  <c:v>2.6262849499999997E-16</c:v>
                </c:pt>
                <c:pt idx="14">
                  <c:v>2.5629319850000001E-16</c:v>
                </c:pt>
                <c:pt idx="15">
                  <c:v>2.4995791649999998E-16</c:v>
                </c:pt>
                <c:pt idx="16">
                  <c:v>2.4362261999999997E-16</c:v>
                </c:pt>
                <c:pt idx="17">
                  <c:v>2.37287338E-16</c:v>
                </c:pt>
                <c:pt idx="18">
                  <c:v>2.3095204149999999E-16</c:v>
                </c:pt>
                <c:pt idx="19">
                  <c:v>9.1512044750000004E-17</c:v>
                </c:pt>
                <c:pt idx="20">
                  <c:v>2.2065882499999998E-16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71-4928-9048-18B8C175562A}"/>
            </c:ext>
          </c:extLst>
        </c:ser>
        <c:ser>
          <c:idx val="4"/>
          <c:order val="4"/>
          <c:tx>
            <c:strRef>
              <c:f>CritPlate6!$N$7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CritPlate6!$N$8:$N$28</c:f>
              <c:numCache>
                <c:formatCode>General</c:formatCode>
                <c:ptCount val="21"/>
                <c:pt idx="0">
                  <c:v>-0.25976871799999995</c:v>
                </c:pt>
                <c:pt idx="1">
                  <c:v>-0.25299436149999999</c:v>
                </c:pt>
                <c:pt idx="2">
                  <c:v>-0.24622000499999999</c:v>
                </c:pt>
                <c:pt idx="3">
                  <c:v>-0.23944564849999997</c:v>
                </c:pt>
                <c:pt idx="4">
                  <c:v>-0.23267130649999998</c:v>
                </c:pt>
                <c:pt idx="5">
                  <c:v>-0.22589694999999996</c:v>
                </c:pt>
                <c:pt idx="6">
                  <c:v>-0.21912259349999999</c:v>
                </c:pt>
                <c:pt idx="7">
                  <c:v>-0.212348237</c:v>
                </c:pt>
                <c:pt idx="8">
                  <c:v>-0.20557388049999997</c:v>
                </c:pt>
                <c:pt idx="9">
                  <c:v>-0.19879952399999998</c:v>
                </c:pt>
                <c:pt idx="10">
                  <c:v>-0.19202516750000001</c:v>
                </c:pt>
                <c:pt idx="11">
                  <c:v>-0.18525081099999999</c:v>
                </c:pt>
                <c:pt idx="12">
                  <c:v>-0.17847645449999999</c:v>
                </c:pt>
                <c:pt idx="13">
                  <c:v>-0.171702098</c:v>
                </c:pt>
                <c:pt idx="14">
                  <c:v>-0.16492774149999997</c:v>
                </c:pt>
                <c:pt idx="15">
                  <c:v>-0.15815338500000001</c:v>
                </c:pt>
                <c:pt idx="16">
                  <c:v>-0.15137904299999999</c:v>
                </c:pt>
                <c:pt idx="17">
                  <c:v>-0.14460468069999999</c:v>
                </c:pt>
                <c:pt idx="18">
                  <c:v>-0.13783032564999997</c:v>
                </c:pt>
                <c:pt idx="19">
                  <c:v>-0.13105597059999999</c:v>
                </c:pt>
                <c:pt idx="20">
                  <c:v>-0.12428161409999998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71-4928-9048-18B8C175562A}"/>
            </c:ext>
          </c:extLst>
        </c:ser>
        <c:ser>
          <c:idx val="5"/>
          <c:order val="5"/>
          <c:tx>
            <c:strRef>
              <c:f>CritPlate6!$O$7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CritPlate6!$I$8:$I$28</c:f>
              <c:numCache>
                <c:formatCode>General</c:formatCode>
                <c:ptCount val="21"/>
                <c:pt idx="0">
                  <c:v>56.3</c:v>
                </c:pt>
                <c:pt idx="1">
                  <c:v>56.265000000000001</c:v>
                </c:pt>
                <c:pt idx="2">
                  <c:v>56.23</c:v>
                </c:pt>
                <c:pt idx="3">
                  <c:v>56.195</c:v>
                </c:pt>
                <c:pt idx="4">
                  <c:v>56.16</c:v>
                </c:pt>
                <c:pt idx="5">
                  <c:v>56.125</c:v>
                </c:pt>
                <c:pt idx="6">
                  <c:v>56.09</c:v>
                </c:pt>
                <c:pt idx="7">
                  <c:v>56.055</c:v>
                </c:pt>
                <c:pt idx="8">
                  <c:v>56.02</c:v>
                </c:pt>
                <c:pt idx="9">
                  <c:v>55.984999999999999</c:v>
                </c:pt>
                <c:pt idx="10">
                  <c:v>55.95</c:v>
                </c:pt>
                <c:pt idx="11">
                  <c:v>55.914999999999999</c:v>
                </c:pt>
                <c:pt idx="12">
                  <c:v>55.88</c:v>
                </c:pt>
                <c:pt idx="13">
                  <c:v>55.844999999999999</c:v>
                </c:pt>
                <c:pt idx="14">
                  <c:v>55.81</c:v>
                </c:pt>
                <c:pt idx="15">
                  <c:v>55.774999999999999</c:v>
                </c:pt>
                <c:pt idx="16">
                  <c:v>55.74</c:v>
                </c:pt>
                <c:pt idx="17">
                  <c:v>55.704999999999998</c:v>
                </c:pt>
                <c:pt idx="18">
                  <c:v>55.67</c:v>
                </c:pt>
                <c:pt idx="19">
                  <c:v>55.634999999999998</c:v>
                </c:pt>
                <c:pt idx="20">
                  <c:v>55.6</c:v>
                </c:pt>
              </c:numCache>
            </c:numRef>
          </c:xVal>
          <c:yVal>
            <c:numRef>
              <c:f>CritPlate6!$O$8:$O$28</c:f>
              <c:numCache>
                <c:formatCode>General</c:formatCode>
                <c:ptCount val="21"/>
                <c:pt idx="0">
                  <c:v>7.0938405099999993E-17</c:v>
                </c:pt>
                <c:pt idx="1">
                  <c:v>-2.2923442949999998E-2</c:v>
                </c:pt>
                <c:pt idx="2">
                  <c:v>-4.584688445E-2</c:v>
                </c:pt>
                <c:pt idx="3">
                  <c:v>-6.8770327399999998E-2</c:v>
                </c:pt>
                <c:pt idx="4">
                  <c:v>-9.1693770349999995E-2</c:v>
                </c:pt>
                <c:pt idx="5">
                  <c:v>-0.11461721185</c:v>
                </c:pt>
                <c:pt idx="6">
                  <c:v>-0.1375406548</c:v>
                </c:pt>
                <c:pt idx="7">
                  <c:v>-0.16046409049999999</c:v>
                </c:pt>
                <c:pt idx="8">
                  <c:v>-0.1833875465</c:v>
                </c:pt>
                <c:pt idx="9">
                  <c:v>-0.20631098799999997</c:v>
                </c:pt>
                <c:pt idx="10">
                  <c:v>-0.22923442949999998</c:v>
                </c:pt>
                <c:pt idx="11">
                  <c:v>-0.25215787099999998</c:v>
                </c:pt>
                <c:pt idx="12">
                  <c:v>-0.27508131249999995</c:v>
                </c:pt>
                <c:pt idx="13">
                  <c:v>-0.29800475399999998</c:v>
                </c:pt>
                <c:pt idx="14">
                  <c:v>-0.32092819550000001</c:v>
                </c:pt>
                <c:pt idx="15">
                  <c:v>-0.34385163699999993</c:v>
                </c:pt>
                <c:pt idx="16">
                  <c:v>-0.36677507849999996</c:v>
                </c:pt>
                <c:pt idx="17">
                  <c:v>-0.38969851999999999</c:v>
                </c:pt>
                <c:pt idx="18">
                  <c:v>-0.41262196149999997</c:v>
                </c:pt>
                <c:pt idx="19">
                  <c:v>-0.435545403</c:v>
                </c:pt>
                <c:pt idx="20">
                  <c:v>-0.45846884449999992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71-4928-9048-18B8C1755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603376"/>
        <c:axId val="671596304"/>
      </c:scatterChart>
      <c:valAx>
        <c:axId val="67160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596304"/>
        <c:crossesAt val="-20"/>
        <c:crossBetween val="midCat"/>
      </c:valAx>
      <c:valAx>
        <c:axId val="6715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0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CritPlate6!$X$8:$X$28</c:f>
              <c:numCache>
                <c:formatCode>General</c:formatCode>
                <c:ptCount val="21"/>
                <c:pt idx="0">
                  <c:v>-6.2761881199999996</c:v>
                </c:pt>
                <c:pt idx="1">
                  <c:v>-6.291113695</c:v>
                </c:pt>
                <c:pt idx="2">
                  <c:v>-6.3060392699999994</c:v>
                </c:pt>
                <c:pt idx="3">
                  <c:v>-6.3209648449999998</c:v>
                </c:pt>
                <c:pt idx="4">
                  <c:v>-6.3358904200000001</c:v>
                </c:pt>
                <c:pt idx="5">
                  <c:v>-6.3508159949999987</c:v>
                </c:pt>
                <c:pt idx="6">
                  <c:v>-6.3657415699999991</c:v>
                </c:pt>
                <c:pt idx="7">
                  <c:v>-6.3806671449999994</c:v>
                </c:pt>
                <c:pt idx="8">
                  <c:v>-6.3571529299999989</c:v>
                </c:pt>
                <c:pt idx="9">
                  <c:v>-6.3087024849999995</c:v>
                </c:pt>
                <c:pt idx="10">
                  <c:v>-6.2602518949999997</c:v>
                </c:pt>
                <c:pt idx="11">
                  <c:v>-6.2118013049999998</c:v>
                </c:pt>
                <c:pt idx="12">
                  <c:v>-6.1633508599999995</c:v>
                </c:pt>
                <c:pt idx="13">
                  <c:v>-6.1149002699999997</c:v>
                </c:pt>
                <c:pt idx="14">
                  <c:v>-6.0832675050000002</c:v>
                </c:pt>
                <c:pt idx="15">
                  <c:v>-6.0901906749999997</c:v>
                </c:pt>
                <c:pt idx="16">
                  <c:v>-6.0971136999999995</c:v>
                </c:pt>
                <c:pt idx="17">
                  <c:v>-6.1040368699999998</c:v>
                </c:pt>
                <c:pt idx="18">
                  <c:v>-6.1109598949999997</c:v>
                </c:pt>
                <c:pt idx="19">
                  <c:v>-6.117883065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E-4D92-BC5B-320E60EF89A1}"/>
            </c:ext>
          </c:extLst>
        </c:ser>
        <c:ser>
          <c:idx val="1"/>
          <c:order val="1"/>
          <c:tx>
            <c:strRef>
              <c:f>CritPlate6!$Y$7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CritPlate6!$Y$8:$Y$28</c:f>
              <c:numCache>
                <c:formatCode>General</c:formatCode>
                <c:ptCount val="21"/>
                <c:pt idx="0">
                  <c:v>1.7645860549999999E-33</c:v>
                </c:pt>
                <c:pt idx="1">
                  <c:v>-2.2758008099999999E-3</c:v>
                </c:pt>
                <c:pt idx="2">
                  <c:v>-4.5516016199999999E-3</c:v>
                </c:pt>
                <c:pt idx="3">
                  <c:v>-6.8274024299999989E-3</c:v>
                </c:pt>
                <c:pt idx="4">
                  <c:v>-9.1032033849999996E-3</c:v>
                </c:pt>
                <c:pt idx="5">
                  <c:v>-1.1379004195E-2</c:v>
                </c:pt>
                <c:pt idx="6">
                  <c:v>-1.3654805004999998E-2</c:v>
                </c:pt>
                <c:pt idx="7">
                  <c:v>-1.593060625E-2</c:v>
                </c:pt>
                <c:pt idx="8">
                  <c:v>-1.5206851799999999E-2</c:v>
                </c:pt>
                <c:pt idx="9">
                  <c:v>-1.253724346E-2</c:v>
                </c:pt>
                <c:pt idx="10">
                  <c:v>-9.8676349749999993E-3</c:v>
                </c:pt>
                <c:pt idx="11">
                  <c:v>-7.1980263449999997E-3</c:v>
                </c:pt>
                <c:pt idx="12">
                  <c:v>-4.5284178599999999E-3</c:v>
                </c:pt>
                <c:pt idx="13">
                  <c:v>-1.8588092299999998E-3</c:v>
                </c:pt>
                <c:pt idx="14">
                  <c:v>-1.754860615E-32</c:v>
                </c:pt>
                <c:pt idx="15">
                  <c:v>-1.77645706E-32</c:v>
                </c:pt>
                <c:pt idx="16">
                  <c:v>-1.7980536499999998E-32</c:v>
                </c:pt>
                <c:pt idx="17">
                  <c:v>-1.8196500949999998E-32</c:v>
                </c:pt>
                <c:pt idx="18">
                  <c:v>-1.8412465399999998E-32</c:v>
                </c:pt>
                <c:pt idx="19">
                  <c:v>-1.8628429849999998E-32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E-4D92-BC5B-320E60EF89A1}"/>
            </c:ext>
          </c:extLst>
        </c:ser>
        <c:ser>
          <c:idx val="2"/>
          <c:order val="2"/>
          <c:tx>
            <c:strRef>
              <c:f>CritPlate6!$Z$7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CritPlate6!$Z$8:$Z$28</c:f>
              <c:numCache>
                <c:formatCode>General</c:formatCode>
                <c:ptCount val="21"/>
                <c:pt idx="0">
                  <c:v>0.47063166200000001</c:v>
                </c:pt>
                <c:pt idx="1">
                  <c:v>0.47397666700000002</c:v>
                </c:pt>
                <c:pt idx="2">
                  <c:v>0.47732168649999995</c:v>
                </c:pt>
                <c:pt idx="3">
                  <c:v>0.48066669149999997</c:v>
                </c:pt>
                <c:pt idx="4">
                  <c:v>0.48401171099999996</c:v>
                </c:pt>
                <c:pt idx="5">
                  <c:v>0.48735671599999997</c:v>
                </c:pt>
                <c:pt idx="6">
                  <c:v>0.49070173550000001</c:v>
                </c:pt>
                <c:pt idx="7">
                  <c:v>0.49404674049999997</c:v>
                </c:pt>
                <c:pt idx="8">
                  <c:v>0.53418102950000002</c:v>
                </c:pt>
                <c:pt idx="9">
                  <c:v>0.59818104250000004</c:v>
                </c:pt>
                <c:pt idx="10">
                  <c:v>0.66218105549999995</c:v>
                </c:pt>
                <c:pt idx="11">
                  <c:v>0.72618105399999999</c:v>
                </c:pt>
                <c:pt idx="12">
                  <c:v>0.79018106700000001</c:v>
                </c:pt>
                <c:pt idx="13">
                  <c:v>0.85418107999999993</c:v>
                </c:pt>
                <c:pt idx="14">
                  <c:v>0.88324663449999985</c:v>
                </c:pt>
                <c:pt idx="15">
                  <c:v>0.83222265699999998</c:v>
                </c:pt>
                <c:pt idx="16">
                  <c:v>0.78119869399999997</c:v>
                </c:pt>
                <c:pt idx="17">
                  <c:v>0.73017473099999997</c:v>
                </c:pt>
                <c:pt idx="18">
                  <c:v>0.67915075349999998</c:v>
                </c:pt>
                <c:pt idx="19">
                  <c:v>0.62812679049999998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E-4D92-BC5B-320E60EF89A1}"/>
            </c:ext>
          </c:extLst>
        </c:ser>
        <c:ser>
          <c:idx val="3"/>
          <c:order val="3"/>
          <c:tx>
            <c:strRef>
              <c:f>CritPlate6!$AA$7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CritPlate6!$AA$8:$AA$28</c:f>
              <c:numCache>
                <c:formatCode>General</c:formatCode>
                <c:ptCount val="21"/>
                <c:pt idx="0">
                  <c:v>3.25898636E-17</c:v>
                </c:pt>
                <c:pt idx="1">
                  <c:v>-2.7948094599999997E-2</c:v>
                </c:pt>
                <c:pt idx="2">
                  <c:v>-5.5896189199999995E-2</c:v>
                </c:pt>
                <c:pt idx="3">
                  <c:v>-8.3844283799999988E-2</c:v>
                </c:pt>
                <c:pt idx="4">
                  <c:v>-0.11179237985</c:v>
                </c:pt>
                <c:pt idx="5">
                  <c:v>-0.13974047444999999</c:v>
                </c:pt>
                <c:pt idx="6">
                  <c:v>-0.16768857049999999</c:v>
                </c:pt>
                <c:pt idx="7">
                  <c:v>-0.19563666799999999</c:v>
                </c:pt>
                <c:pt idx="8">
                  <c:v>-0.18674855949999997</c:v>
                </c:pt>
                <c:pt idx="9">
                  <c:v>-0.15396429149999999</c:v>
                </c:pt>
                <c:pt idx="10">
                  <c:v>-0.12118002205</c:v>
                </c:pt>
                <c:pt idx="11">
                  <c:v>-8.8395751149999993E-2</c:v>
                </c:pt>
                <c:pt idx="12">
                  <c:v>-5.5611478799999996E-2</c:v>
                </c:pt>
                <c:pt idx="13">
                  <c:v>-2.28272079E-2</c:v>
                </c:pt>
                <c:pt idx="14">
                  <c:v>3.5658323149999996E-16</c:v>
                </c:pt>
                <c:pt idx="15">
                  <c:v>3.5699651049999998E-16</c:v>
                </c:pt>
                <c:pt idx="16">
                  <c:v>3.5740980399999999E-16</c:v>
                </c:pt>
                <c:pt idx="17">
                  <c:v>3.5782308299999996E-16</c:v>
                </c:pt>
                <c:pt idx="18">
                  <c:v>3.5823637649999997E-16</c:v>
                </c:pt>
                <c:pt idx="19">
                  <c:v>3.5864965549999994E-16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E-4D92-BC5B-320E60EF89A1}"/>
            </c:ext>
          </c:extLst>
        </c:ser>
        <c:ser>
          <c:idx val="4"/>
          <c:order val="4"/>
          <c:tx>
            <c:strRef>
              <c:f>CritPlate6!$AB$7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CritPlate6!$AB$8:$AB$28</c:f>
              <c:numCache>
                <c:formatCode>General</c:formatCode>
                <c:ptCount val="21"/>
                <c:pt idx="0">
                  <c:v>-0.53223286749999998</c:v>
                </c:pt>
                <c:pt idx="1">
                  <c:v>-0.48627455199999997</c:v>
                </c:pt>
                <c:pt idx="2">
                  <c:v>-0.44031623649999996</c:v>
                </c:pt>
                <c:pt idx="3">
                  <c:v>-0.39435792099999994</c:v>
                </c:pt>
                <c:pt idx="4">
                  <c:v>-0.34839959099999995</c:v>
                </c:pt>
                <c:pt idx="5">
                  <c:v>-0.30244127549999994</c:v>
                </c:pt>
                <c:pt idx="6">
                  <c:v>-0.25648295999999998</c:v>
                </c:pt>
                <c:pt idx="7">
                  <c:v>-0.2105246445</c:v>
                </c:pt>
                <c:pt idx="8">
                  <c:v>-0.19892059899999998</c:v>
                </c:pt>
                <c:pt idx="9">
                  <c:v>-0.20960266199999997</c:v>
                </c:pt>
                <c:pt idx="10">
                  <c:v>-0.22028473949999999</c:v>
                </c:pt>
                <c:pt idx="11">
                  <c:v>-0.23096680249999998</c:v>
                </c:pt>
                <c:pt idx="12">
                  <c:v>-0.24164887999999998</c:v>
                </c:pt>
                <c:pt idx="13">
                  <c:v>-0.25233095750000001</c:v>
                </c:pt>
                <c:pt idx="14">
                  <c:v>-0.25982145449999999</c:v>
                </c:pt>
                <c:pt idx="15">
                  <c:v>-0.25999509199999998</c:v>
                </c:pt>
                <c:pt idx="16">
                  <c:v>-0.26016872949999997</c:v>
                </c:pt>
                <c:pt idx="17">
                  <c:v>-0.26034236700000002</c:v>
                </c:pt>
                <c:pt idx="18">
                  <c:v>-0.26051600450000001</c:v>
                </c:pt>
                <c:pt idx="19">
                  <c:v>-0.26068965649999998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E-4D92-BC5B-320E60EF89A1}"/>
            </c:ext>
          </c:extLst>
        </c:ser>
        <c:ser>
          <c:idx val="5"/>
          <c:order val="5"/>
          <c:tx>
            <c:strRef>
              <c:f>CritPlate6!$AC$7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CritPlate6!$W$8:$W$28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CritPlate6!$AC$8:$AC$28</c:f>
              <c:numCache>
                <c:formatCode>General</c:formatCode>
                <c:ptCount val="21"/>
                <c:pt idx="0">
                  <c:v>-2.8817877099999998E-17</c:v>
                </c:pt>
                <c:pt idx="1">
                  <c:v>-2.2802365049999999E-17</c:v>
                </c:pt>
                <c:pt idx="2">
                  <c:v>-1.6786852999999998E-17</c:v>
                </c:pt>
                <c:pt idx="3">
                  <c:v>-1.0771340659999998E-17</c:v>
                </c:pt>
                <c:pt idx="4">
                  <c:v>-4.7558283200000002E-18</c:v>
                </c:pt>
                <c:pt idx="5">
                  <c:v>1.2596840054999999E-18</c:v>
                </c:pt>
                <c:pt idx="6">
                  <c:v>7.2751963599999991E-18</c:v>
                </c:pt>
                <c:pt idx="7">
                  <c:v>1.3290708699999999E-17</c:v>
                </c:pt>
                <c:pt idx="8">
                  <c:v>2.0977397950000001E-17</c:v>
                </c:pt>
                <c:pt idx="9">
                  <c:v>2.9748202900000001E-17</c:v>
                </c:pt>
                <c:pt idx="10">
                  <c:v>3.8519007849999996E-17</c:v>
                </c:pt>
                <c:pt idx="11">
                  <c:v>4.7289812800000003E-17</c:v>
                </c:pt>
                <c:pt idx="12">
                  <c:v>5.6060617749999998E-17</c:v>
                </c:pt>
                <c:pt idx="13">
                  <c:v>6.4831422699999992E-17</c:v>
                </c:pt>
                <c:pt idx="14">
                  <c:v>6.9992733949999997E-17</c:v>
                </c:pt>
                <c:pt idx="15">
                  <c:v>6.6879048900000003E-17</c:v>
                </c:pt>
                <c:pt idx="16">
                  <c:v>6.3765363849999997E-17</c:v>
                </c:pt>
                <c:pt idx="17">
                  <c:v>6.0651680249999995E-17</c:v>
                </c:pt>
                <c:pt idx="18">
                  <c:v>5.7537995199999989E-17</c:v>
                </c:pt>
                <c:pt idx="19">
                  <c:v>5.4424310149999996E-17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E-4D92-BC5B-320E60EF8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96880"/>
        <c:axId val="671297968"/>
      </c:scatterChart>
      <c:valAx>
        <c:axId val="67129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7968"/>
        <c:crossesAt val="-20"/>
        <c:crossBetween val="midCat"/>
      </c:valAx>
      <c:valAx>
        <c:axId val="67129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29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CritPlate6!$Q$7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CritPlate6!$Q$8:$Q$28</c:f>
              <c:numCache>
                <c:formatCode>General</c:formatCode>
                <c:ptCount val="21"/>
                <c:pt idx="0">
                  <c:v>-4.3176268649999994</c:v>
                </c:pt>
                <c:pt idx="1">
                  <c:v>-4.5100463599999996</c:v>
                </c:pt>
                <c:pt idx="2">
                  <c:v>-4.6940905099999997</c:v>
                </c:pt>
                <c:pt idx="3">
                  <c:v>-4.8697593149999996</c:v>
                </c:pt>
                <c:pt idx="4">
                  <c:v>-5.0370527749999994</c:v>
                </c:pt>
                <c:pt idx="5">
                  <c:v>-5.1959708899999999</c:v>
                </c:pt>
                <c:pt idx="6">
                  <c:v>-5.3465136600000003</c:v>
                </c:pt>
                <c:pt idx="7">
                  <c:v>-5.4886810849999996</c:v>
                </c:pt>
                <c:pt idx="8">
                  <c:v>-5.5191067249999994</c:v>
                </c:pt>
                <c:pt idx="9">
                  <c:v>-5.4884326999999997</c:v>
                </c:pt>
                <c:pt idx="10">
                  <c:v>-5.4672242749999995</c:v>
                </c:pt>
                <c:pt idx="11">
                  <c:v>-5.4554814499999997</c:v>
                </c:pt>
                <c:pt idx="12">
                  <c:v>-5.4532042249999995</c:v>
                </c:pt>
                <c:pt idx="13">
                  <c:v>-5.460392455</c:v>
                </c:pt>
                <c:pt idx="14">
                  <c:v>-5.4965131149999999</c:v>
                </c:pt>
                <c:pt idx="15">
                  <c:v>-5.5848327600000003</c:v>
                </c:pt>
                <c:pt idx="16">
                  <c:v>-5.6797108999999999</c:v>
                </c:pt>
                <c:pt idx="17">
                  <c:v>-5.7811472449999997</c:v>
                </c:pt>
                <c:pt idx="18">
                  <c:v>-5.88914194</c:v>
                </c:pt>
                <c:pt idx="19">
                  <c:v>-6.0036948399999996</c:v>
                </c:pt>
                <c:pt idx="20">
                  <c:v>-6.1248062349999994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4-4D30-824E-407010AD4DB1}"/>
            </c:ext>
          </c:extLst>
        </c:ser>
        <c:ser>
          <c:idx val="1"/>
          <c:order val="1"/>
          <c:tx>
            <c:strRef>
              <c:f>CritPlate6!$R$7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CritPlate6!$R$8:$R$28</c:f>
              <c:numCache>
                <c:formatCode>General</c:formatCode>
                <c:ptCount val="21"/>
                <c:pt idx="0">
                  <c:v>7.0939862349999994E-2</c:v>
                </c:pt>
                <c:pt idx="1">
                  <c:v>-1.3713451559999999E-2</c:v>
                </c:pt>
                <c:pt idx="2">
                  <c:v>-9.0068816249999989E-2</c:v>
                </c:pt>
                <c:pt idx="3">
                  <c:v>-0.15812622649999997</c:v>
                </c:pt>
                <c:pt idx="4">
                  <c:v>-0.21788569999999999</c:v>
                </c:pt>
                <c:pt idx="5">
                  <c:v>-0.26934721499999997</c:v>
                </c:pt>
                <c:pt idx="6">
                  <c:v>-0.31251078599999998</c:v>
                </c:pt>
                <c:pt idx="7">
                  <c:v>-0.34737639849999996</c:v>
                </c:pt>
                <c:pt idx="8">
                  <c:v>-0.26466267099999996</c:v>
                </c:pt>
                <c:pt idx="9">
                  <c:v>-0.12621776430000001</c:v>
                </c:pt>
                <c:pt idx="10">
                  <c:v>-8.6796379400000002E-3</c:v>
                </c:pt>
                <c:pt idx="11">
                  <c:v>8.7951703149999991E-2</c:v>
                </c:pt>
                <c:pt idx="12">
                  <c:v>0.16367626099999999</c:v>
                </c:pt>
                <c:pt idx="13">
                  <c:v>0.218494033</c:v>
                </c:pt>
                <c:pt idx="14">
                  <c:v>0.21224171999999997</c:v>
                </c:pt>
                <c:pt idx="15">
                  <c:v>0.12115953209999999</c:v>
                </c:pt>
                <c:pt idx="16">
                  <c:v>5.2360773100000001E-2</c:v>
                </c:pt>
                <c:pt idx="17">
                  <c:v>5.8454401E-3</c:v>
                </c:pt>
                <c:pt idx="18">
                  <c:v>-1.8386466899999999E-2</c:v>
                </c:pt>
                <c:pt idx="19">
                  <c:v>-2.0334946449999999E-2</c:v>
                </c:pt>
                <c:pt idx="20">
                  <c:v>-1.8844394299999999E-32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4-4D30-824E-407010AD4DB1}"/>
            </c:ext>
          </c:extLst>
        </c:ser>
        <c:ser>
          <c:idx val="2"/>
          <c:order val="2"/>
          <c:tx>
            <c:strRef>
              <c:f>CritPlate6!$S$7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CritPlate6!$S$8:$S$28</c:f>
              <c:numCache>
                <c:formatCode>General</c:formatCode>
                <c:ptCount val="21"/>
                <c:pt idx="0">
                  <c:v>2.3803740849999997</c:v>
                </c:pt>
                <c:pt idx="1">
                  <c:v>2.2773676799999998</c:v>
                </c:pt>
                <c:pt idx="2">
                  <c:v>2.1755050349999996</c:v>
                </c:pt>
                <c:pt idx="3">
                  <c:v>2.07478586</c:v>
                </c:pt>
                <c:pt idx="4">
                  <c:v>1.9752102999999999</c:v>
                </c:pt>
                <c:pt idx="5">
                  <c:v>1.8767784999999999</c:v>
                </c:pt>
                <c:pt idx="6">
                  <c:v>1.7794901699999999</c:v>
                </c:pt>
                <c:pt idx="7">
                  <c:v>1.683345455</c:v>
                </c:pt>
                <c:pt idx="8">
                  <c:v>1.5773114499999998</c:v>
                </c:pt>
                <c:pt idx="9">
                  <c:v>1.4758197149999999</c:v>
                </c:pt>
                <c:pt idx="10">
                  <c:v>1.388612307</c:v>
                </c:pt>
                <c:pt idx="11">
                  <c:v>1.3156893129999998</c:v>
                </c:pt>
                <c:pt idx="12">
                  <c:v>1.2570507474999999</c:v>
                </c:pt>
                <c:pt idx="13">
                  <c:v>1.212696596</c:v>
                </c:pt>
                <c:pt idx="14">
                  <c:v>1.1592899929999998</c:v>
                </c:pt>
                <c:pt idx="15">
                  <c:v>1.0583693404999999</c:v>
                </c:pt>
                <c:pt idx="16">
                  <c:v>0.95900446549999996</c:v>
                </c:pt>
                <c:pt idx="17">
                  <c:v>0.86119536799999996</c:v>
                </c:pt>
                <c:pt idx="18">
                  <c:v>0.76494206249999985</c:v>
                </c:pt>
                <c:pt idx="19">
                  <c:v>0.67024454899999997</c:v>
                </c:pt>
                <c:pt idx="20">
                  <c:v>0.57710282749999997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04-4D30-824E-407010AD4DB1}"/>
            </c:ext>
          </c:extLst>
        </c:ser>
        <c:ser>
          <c:idx val="3"/>
          <c:order val="3"/>
          <c:tx>
            <c:strRef>
              <c:f>CritPlate6!$T$7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CritPlate6!$T$8:$T$28</c:f>
              <c:numCache>
                <c:formatCode>General</c:formatCode>
                <c:ptCount val="21"/>
                <c:pt idx="0">
                  <c:v>4.6765141899999994E-17</c:v>
                </c:pt>
                <c:pt idx="1">
                  <c:v>-6.9002878399999999E-3</c:v>
                </c:pt>
                <c:pt idx="2">
                  <c:v>-1.6016134499999998E-2</c:v>
                </c:pt>
                <c:pt idx="3">
                  <c:v>-2.7347539399999999E-2</c:v>
                </c:pt>
                <c:pt idx="4">
                  <c:v>-4.0894503699999994E-2</c:v>
                </c:pt>
                <c:pt idx="5">
                  <c:v>-5.6657025950000002E-2</c:v>
                </c:pt>
                <c:pt idx="6">
                  <c:v>-7.4635106149999991E-2</c:v>
                </c:pt>
                <c:pt idx="7">
                  <c:v>-9.4828745749999985E-2</c:v>
                </c:pt>
                <c:pt idx="8">
                  <c:v>-9.7922675999999986E-2</c:v>
                </c:pt>
                <c:pt idx="9">
                  <c:v>-8.6834743499999992E-2</c:v>
                </c:pt>
                <c:pt idx="10">
                  <c:v>-7.3147867249999984E-2</c:v>
                </c:pt>
                <c:pt idx="11">
                  <c:v>-5.6862050149999996E-2</c:v>
                </c:pt>
                <c:pt idx="12">
                  <c:v>-3.7977290749999996E-2</c:v>
                </c:pt>
                <c:pt idx="13">
                  <c:v>-1.649358905E-2</c:v>
                </c:pt>
                <c:pt idx="14">
                  <c:v>3.15692318E-16</c:v>
                </c:pt>
                <c:pt idx="15">
                  <c:v>3.2250573749999997E-16</c:v>
                </c:pt>
                <c:pt idx="16">
                  <c:v>3.2948516749999999E-16</c:v>
                </c:pt>
                <c:pt idx="17">
                  <c:v>3.3663060799999996E-16</c:v>
                </c:pt>
                <c:pt idx="18">
                  <c:v>3.4394205899999998E-16</c:v>
                </c:pt>
                <c:pt idx="19">
                  <c:v>3.5141949149999997E-16</c:v>
                </c:pt>
                <c:pt idx="20">
                  <c:v>3.5906294899999995E-16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04-4D30-824E-407010AD4DB1}"/>
            </c:ext>
          </c:extLst>
        </c:ser>
        <c:ser>
          <c:idx val="4"/>
          <c:order val="4"/>
          <c:tx>
            <c:strRef>
              <c:f>CritPlate6!$U$7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CritPlate6!$U$8:$U$28</c:f>
              <c:numCache>
                <c:formatCode>General</c:formatCode>
                <c:ptCount val="21"/>
                <c:pt idx="0">
                  <c:v>7.7601816299999998E-3</c:v>
                </c:pt>
                <c:pt idx="1">
                  <c:v>-2.3434798499999996E-2</c:v>
                </c:pt>
                <c:pt idx="2">
                  <c:v>-4.9350448400000003E-2</c:v>
                </c:pt>
                <c:pt idx="3">
                  <c:v>-6.9986767199999994E-2</c:v>
                </c:pt>
                <c:pt idx="4">
                  <c:v>-8.534375344999999E-2</c:v>
                </c:pt>
                <c:pt idx="5">
                  <c:v>-9.5421408599999993E-2</c:v>
                </c:pt>
                <c:pt idx="6">
                  <c:v>-0.10021973409999999</c:v>
                </c:pt>
                <c:pt idx="7">
                  <c:v>-9.973872704999999E-2</c:v>
                </c:pt>
                <c:pt idx="8">
                  <c:v>-0.10993888834999999</c:v>
                </c:pt>
                <c:pt idx="9">
                  <c:v>-0.1292735146</c:v>
                </c:pt>
                <c:pt idx="10">
                  <c:v>-0.14838315449999998</c:v>
                </c:pt>
                <c:pt idx="11">
                  <c:v>-0.16726780949999998</c:v>
                </c:pt>
                <c:pt idx="12">
                  <c:v>-0.18592748249999999</c:v>
                </c:pt>
                <c:pt idx="13">
                  <c:v>-0.20436217349999999</c:v>
                </c:pt>
                <c:pt idx="14">
                  <c:v>-0.21909175199999997</c:v>
                </c:pt>
                <c:pt idx="15">
                  <c:v>-0.225824363</c:v>
                </c:pt>
                <c:pt idx="16">
                  <c:v>-0.23264868649999998</c:v>
                </c:pt>
                <c:pt idx="17">
                  <c:v>-0.23956475150000001</c:v>
                </c:pt>
                <c:pt idx="18">
                  <c:v>-0.24657254349999999</c:v>
                </c:pt>
                <c:pt idx="19">
                  <c:v>-0.25367204799999998</c:v>
                </c:pt>
                <c:pt idx="20">
                  <c:v>-0.26086329399999997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04-4D30-824E-407010AD4DB1}"/>
            </c:ext>
          </c:extLst>
        </c:ser>
        <c:ser>
          <c:idx val="5"/>
          <c:order val="5"/>
          <c:tx>
            <c:strRef>
              <c:f>CritPlate6!$V$7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CritPlate6!$P$8:$P$28</c:f>
              <c:numCache>
                <c:formatCode>General</c:formatCode>
                <c:ptCount val="21"/>
                <c:pt idx="0">
                  <c:v>14.824999999999999</c:v>
                </c:pt>
                <c:pt idx="1">
                  <c:v>14.713419999999999</c:v>
                </c:pt>
                <c:pt idx="2">
                  <c:v>14.60183</c:v>
                </c:pt>
                <c:pt idx="3">
                  <c:v>14.49025</c:v>
                </c:pt>
                <c:pt idx="4">
                  <c:v>14.37866</c:v>
                </c:pt>
                <c:pt idx="5">
                  <c:v>14.26708</c:v>
                </c:pt>
                <c:pt idx="6">
                  <c:v>14.15549</c:v>
                </c:pt>
                <c:pt idx="7">
                  <c:v>14.04391</c:v>
                </c:pt>
                <c:pt idx="8">
                  <c:v>13.932319999999999</c:v>
                </c:pt>
                <c:pt idx="9">
                  <c:v>13.820739999999999</c:v>
                </c:pt>
                <c:pt idx="10">
                  <c:v>13.709149999999999</c:v>
                </c:pt>
                <c:pt idx="11">
                  <c:v>13.597569999999999</c:v>
                </c:pt>
                <c:pt idx="12">
                  <c:v>13.48598</c:v>
                </c:pt>
                <c:pt idx="13">
                  <c:v>13.3744</c:v>
                </c:pt>
                <c:pt idx="14">
                  <c:v>13.26281</c:v>
                </c:pt>
                <c:pt idx="15">
                  <c:v>13.15123</c:v>
                </c:pt>
                <c:pt idx="16">
                  <c:v>13.039639999999999</c:v>
                </c:pt>
                <c:pt idx="17">
                  <c:v>12.92806</c:v>
                </c:pt>
                <c:pt idx="18">
                  <c:v>12.816469999999999</c:v>
                </c:pt>
                <c:pt idx="19">
                  <c:v>12.704889999999999</c:v>
                </c:pt>
                <c:pt idx="20">
                  <c:v>12.593299999999999</c:v>
                </c:pt>
              </c:numCache>
            </c:numRef>
          </c:xVal>
          <c:yVal>
            <c:numRef>
              <c:f>CritPlate6!$V$8:$V$28</c:f>
              <c:numCache>
                <c:formatCode>General</c:formatCode>
                <c:ptCount val="21"/>
                <c:pt idx="0">
                  <c:v>0.75682658650000001</c:v>
                </c:pt>
                <c:pt idx="1">
                  <c:v>0.61806210849999987</c:v>
                </c:pt>
                <c:pt idx="2">
                  <c:v>0.48992112799999998</c:v>
                </c:pt>
                <c:pt idx="3">
                  <c:v>0.37240363049999997</c:v>
                </c:pt>
                <c:pt idx="4">
                  <c:v>0.26550963049999998</c:v>
                </c:pt>
                <c:pt idx="5">
                  <c:v>0.16923911350000001</c:v>
                </c:pt>
                <c:pt idx="6">
                  <c:v>8.3592079499999986E-2</c:v>
                </c:pt>
                <c:pt idx="7">
                  <c:v>8.5685386499999988E-3</c:v>
                </c:pt>
                <c:pt idx="8">
                  <c:v>-4.1989807599999998E-2</c:v>
                </c:pt>
                <c:pt idx="9">
                  <c:v>-7.6000578400000005E-2</c:v>
                </c:pt>
                <c:pt idx="10">
                  <c:v>-0.10319136265000001</c:v>
                </c:pt>
                <c:pt idx="11">
                  <c:v>-0.12356216034999999</c:v>
                </c:pt>
                <c:pt idx="12">
                  <c:v>-0.1371129744</c:v>
                </c:pt>
                <c:pt idx="13">
                  <c:v>-0.14384380189999998</c:v>
                </c:pt>
                <c:pt idx="14">
                  <c:v>-0.13352406924999999</c:v>
                </c:pt>
                <c:pt idx="15">
                  <c:v>-0.10024933585</c:v>
                </c:pt>
                <c:pt idx="16">
                  <c:v>-7.138289099999999E-2</c:v>
                </c:pt>
                <c:pt idx="17">
                  <c:v>-4.6924734699999998E-2</c:v>
                </c:pt>
                <c:pt idx="18">
                  <c:v>-2.6874868399999998E-2</c:v>
                </c:pt>
                <c:pt idx="19">
                  <c:v>-1.1233289489999999E-2</c:v>
                </c:pt>
                <c:pt idx="20">
                  <c:v>5.1310626549999994E-17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04-4D30-824E-407010AD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8848"/>
        <c:axId val="1050426128"/>
      </c:scatterChart>
      <c:valAx>
        <c:axId val="1050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6128"/>
        <c:crossesAt val="-20"/>
        <c:crossBetween val="midCat"/>
      </c:valAx>
      <c:valAx>
        <c:axId val="10504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CritPlate7!$C$7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CritPlate7!$C$8:$C$28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-6.6444569449999999</c:v>
                </c:pt>
                <c:pt idx="2">
                  <c:v>-6.6495980649999993</c:v>
                </c:pt>
                <c:pt idx="3">
                  <c:v>-6.6547391849999995</c:v>
                </c:pt>
                <c:pt idx="4">
                  <c:v>-6.6598803049999988</c:v>
                </c:pt>
                <c:pt idx="5">
                  <c:v>-6.6650215699999995</c:v>
                </c:pt>
                <c:pt idx="6">
                  <c:v>-6.6701626899999997</c:v>
                </c:pt>
                <c:pt idx="7">
                  <c:v>-6.6753038099999991</c:v>
                </c:pt>
                <c:pt idx="8">
                  <c:v>-6.6804449300000002</c:v>
                </c:pt>
                <c:pt idx="9">
                  <c:v>-6.6855860499999995</c:v>
                </c:pt>
                <c:pt idx="10">
                  <c:v>-6.6907271699999997</c:v>
                </c:pt>
                <c:pt idx="11">
                  <c:v>-6.6958682899999991</c:v>
                </c:pt>
                <c:pt idx="12">
                  <c:v>-6.7010095549999997</c:v>
                </c:pt>
                <c:pt idx="13">
                  <c:v>-6.7061506749999999</c:v>
                </c:pt>
                <c:pt idx="14">
                  <c:v>-6.7112917949999993</c:v>
                </c:pt>
                <c:pt idx="15">
                  <c:v>-6.7164329149999995</c:v>
                </c:pt>
                <c:pt idx="16">
                  <c:v>-6.7215740349999997</c:v>
                </c:pt>
                <c:pt idx="17">
                  <c:v>-6.7267151549999999</c:v>
                </c:pt>
                <c:pt idx="18">
                  <c:v>-6.7318562749999993</c:v>
                </c:pt>
                <c:pt idx="19">
                  <c:v>-6.73699754</c:v>
                </c:pt>
                <c:pt idx="20">
                  <c:v>-6.7421386600000002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7-430F-A895-51418085EE7B}"/>
            </c:ext>
          </c:extLst>
        </c:ser>
        <c:ser>
          <c:idx val="1"/>
          <c:order val="1"/>
          <c:tx>
            <c:strRef>
              <c:f>CritPlate7!$D$7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CritPlate7!$D$8:$D$28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-0.223647971</c:v>
                </c:pt>
                <c:pt idx="2">
                  <c:v>-0.2206131935</c:v>
                </c:pt>
                <c:pt idx="3">
                  <c:v>-0.217578416</c:v>
                </c:pt>
                <c:pt idx="4">
                  <c:v>-0.21454362399999996</c:v>
                </c:pt>
                <c:pt idx="5">
                  <c:v>-0.21150884649999999</c:v>
                </c:pt>
                <c:pt idx="6">
                  <c:v>-0.20847406899999998</c:v>
                </c:pt>
                <c:pt idx="7">
                  <c:v>-0.20543929149999998</c:v>
                </c:pt>
                <c:pt idx="8">
                  <c:v>-0.20240451399999998</c:v>
                </c:pt>
                <c:pt idx="9">
                  <c:v>-0.199369722</c:v>
                </c:pt>
                <c:pt idx="10">
                  <c:v>-0.1963349445</c:v>
                </c:pt>
                <c:pt idx="11">
                  <c:v>-0.19330016699999999</c:v>
                </c:pt>
                <c:pt idx="12">
                  <c:v>-0.19026538949999997</c:v>
                </c:pt>
                <c:pt idx="13">
                  <c:v>-0.18723059749999998</c:v>
                </c:pt>
                <c:pt idx="14">
                  <c:v>-0.18419581999999998</c:v>
                </c:pt>
                <c:pt idx="15">
                  <c:v>-0.18116104249999998</c:v>
                </c:pt>
                <c:pt idx="16">
                  <c:v>-0.17812626499999998</c:v>
                </c:pt>
                <c:pt idx="17">
                  <c:v>-0.175091473</c:v>
                </c:pt>
                <c:pt idx="18">
                  <c:v>-0.1720566955</c:v>
                </c:pt>
                <c:pt idx="19">
                  <c:v>-0.16902191799999999</c:v>
                </c:pt>
                <c:pt idx="20">
                  <c:v>-0.16598714049999996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57-430F-A895-51418085EE7B}"/>
            </c:ext>
          </c:extLst>
        </c:ser>
        <c:ser>
          <c:idx val="2"/>
          <c:order val="2"/>
          <c:tx>
            <c:strRef>
              <c:f>CritPlate7!$E$7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CritPlate7!$E$8:$E$28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-0.53887431699999999</c:v>
                </c:pt>
                <c:pt idx="2">
                  <c:v>-0.5297644454999999</c:v>
                </c:pt>
                <c:pt idx="3">
                  <c:v>-0.52065457399999993</c:v>
                </c:pt>
                <c:pt idx="4">
                  <c:v>-0.51154470249999995</c:v>
                </c:pt>
                <c:pt idx="5">
                  <c:v>-0.50243481649999999</c:v>
                </c:pt>
                <c:pt idx="6">
                  <c:v>-0.49332494499999996</c:v>
                </c:pt>
                <c:pt idx="7">
                  <c:v>-0.48421507349999998</c:v>
                </c:pt>
                <c:pt idx="8">
                  <c:v>-0.47510520199999995</c:v>
                </c:pt>
                <c:pt idx="9">
                  <c:v>-0.46599533049999997</c:v>
                </c:pt>
                <c:pt idx="10">
                  <c:v>-0.45688544450000002</c:v>
                </c:pt>
                <c:pt idx="11">
                  <c:v>-0.44777557299999998</c:v>
                </c:pt>
                <c:pt idx="12">
                  <c:v>-0.4386657015</c:v>
                </c:pt>
                <c:pt idx="13">
                  <c:v>-0.42955582999999997</c:v>
                </c:pt>
                <c:pt idx="14">
                  <c:v>-0.42044595849999999</c:v>
                </c:pt>
                <c:pt idx="15">
                  <c:v>-0.41133607249999993</c:v>
                </c:pt>
                <c:pt idx="16">
                  <c:v>-0.40222620099999995</c:v>
                </c:pt>
                <c:pt idx="17">
                  <c:v>-0.39311632949999997</c:v>
                </c:pt>
                <c:pt idx="18">
                  <c:v>-0.38400645799999994</c:v>
                </c:pt>
                <c:pt idx="19">
                  <c:v>-0.37489658649999996</c:v>
                </c:pt>
                <c:pt idx="20">
                  <c:v>-0.36578670049999995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57-430F-A895-51418085EE7B}"/>
            </c:ext>
          </c:extLst>
        </c:ser>
        <c:ser>
          <c:idx val="3"/>
          <c:order val="3"/>
          <c:tx>
            <c:strRef>
              <c:f>CritPlate7!$F$7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CritPlate7!$F$8:$F$28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-0.86904723399999984</c:v>
                </c:pt>
                <c:pt idx="2">
                  <c:v>-0.8664598684999999</c:v>
                </c:pt>
                <c:pt idx="3">
                  <c:v>-0.86387250299999996</c:v>
                </c:pt>
                <c:pt idx="4">
                  <c:v>-0.86128513749999991</c:v>
                </c:pt>
                <c:pt idx="5">
                  <c:v>-0.85869777199999997</c:v>
                </c:pt>
                <c:pt idx="6">
                  <c:v>-0.85611042100000001</c:v>
                </c:pt>
                <c:pt idx="7">
                  <c:v>-0.85352305549999996</c:v>
                </c:pt>
                <c:pt idx="8">
                  <c:v>-0.85093568999999991</c:v>
                </c:pt>
                <c:pt idx="9">
                  <c:v>-0.84834832449999986</c:v>
                </c:pt>
                <c:pt idx="10">
                  <c:v>-0.84576095899999992</c:v>
                </c:pt>
                <c:pt idx="11">
                  <c:v>-0.84317360799999996</c:v>
                </c:pt>
                <c:pt idx="12">
                  <c:v>-0.84058624250000002</c:v>
                </c:pt>
                <c:pt idx="13">
                  <c:v>-0.83799887699999998</c:v>
                </c:pt>
                <c:pt idx="14">
                  <c:v>-0.83541151150000004</c:v>
                </c:pt>
                <c:pt idx="15">
                  <c:v>-0.83282414599999988</c:v>
                </c:pt>
                <c:pt idx="16">
                  <c:v>-0.83023679499999992</c:v>
                </c:pt>
                <c:pt idx="17">
                  <c:v>-0.82764942949999998</c:v>
                </c:pt>
                <c:pt idx="18">
                  <c:v>-0.82506206399999993</c:v>
                </c:pt>
                <c:pt idx="19">
                  <c:v>-0.82247469849999999</c:v>
                </c:pt>
                <c:pt idx="20">
                  <c:v>-0.81988733299999994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57-430F-A895-51418085EE7B}"/>
            </c:ext>
          </c:extLst>
        </c:ser>
        <c:ser>
          <c:idx val="4"/>
          <c:order val="4"/>
          <c:tx>
            <c:strRef>
              <c:f>CritPlate7!$G$7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CritPlate7!$G$8:$G$28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0.1057305635</c:v>
                </c:pt>
                <c:pt idx="2">
                  <c:v>0.10169984334999999</c:v>
                </c:pt>
                <c:pt idx="3">
                  <c:v>9.7669123199999985E-2</c:v>
                </c:pt>
                <c:pt idx="4">
                  <c:v>9.3638403049999985E-2</c:v>
                </c:pt>
                <c:pt idx="5">
                  <c:v>8.9607682899999985E-2</c:v>
                </c:pt>
                <c:pt idx="6">
                  <c:v>8.5576962749999985E-2</c:v>
                </c:pt>
                <c:pt idx="7">
                  <c:v>8.1546242599999985E-2</c:v>
                </c:pt>
                <c:pt idx="8">
                  <c:v>7.751552099999999E-2</c:v>
                </c:pt>
                <c:pt idx="9">
                  <c:v>7.348480084999999E-2</c:v>
                </c:pt>
                <c:pt idx="10">
                  <c:v>6.945408069999999E-2</c:v>
                </c:pt>
                <c:pt idx="11">
                  <c:v>6.542336054999999E-2</c:v>
                </c:pt>
                <c:pt idx="12">
                  <c:v>6.1392640399999997E-2</c:v>
                </c:pt>
                <c:pt idx="13">
                  <c:v>5.7361920249999997E-2</c:v>
                </c:pt>
                <c:pt idx="14">
                  <c:v>5.3331200099999997E-2</c:v>
                </c:pt>
                <c:pt idx="15">
                  <c:v>4.9300479949999997E-2</c:v>
                </c:pt>
                <c:pt idx="16">
                  <c:v>4.5269759799999996E-2</c:v>
                </c:pt>
                <c:pt idx="17">
                  <c:v>4.1239038199999994E-2</c:v>
                </c:pt>
                <c:pt idx="18">
                  <c:v>3.7208318049999994E-2</c:v>
                </c:pt>
                <c:pt idx="19">
                  <c:v>3.3177597900000001E-2</c:v>
                </c:pt>
                <c:pt idx="20">
                  <c:v>2.9146877749999998E-2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57-430F-A895-51418085EE7B}"/>
            </c:ext>
          </c:extLst>
        </c:ser>
        <c:ser>
          <c:idx val="5"/>
          <c:order val="5"/>
          <c:tx>
            <c:strRef>
              <c:f>CritPlate7!$H$7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CritPlate7!$B$8:$B$28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CritPlate7!$H$8:$H$28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0.25416749849999998</c:v>
                </c:pt>
                <c:pt idx="2">
                  <c:v>0.24904258949999999</c:v>
                </c:pt>
                <c:pt idx="3">
                  <c:v>0.24391769499999999</c:v>
                </c:pt>
                <c:pt idx="4">
                  <c:v>0.23879280049999996</c:v>
                </c:pt>
                <c:pt idx="5">
                  <c:v>0.23366790599999998</c:v>
                </c:pt>
                <c:pt idx="6">
                  <c:v>0.228542997</c:v>
                </c:pt>
                <c:pt idx="7">
                  <c:v>0.22341810249999999</c:v>
                </c:pt>
                <c:pt idx="8">
                  <c:v>0.21829320799999999</c:v>
                </c:pt>
                <c:pt idx="9">
                  <c:v>0.21316829899999998</c:v>
                </c:pt>
                <c:pt idx="10">
                  <c:v>0.2080434045</c:v>
                </c:pt>
                <c:pt idx="11">
                  <c:v>0.20291850999999997</c:v>
                </c:pt>
                <c:pt idx="12">
                  <c:v>0.19779361549999999</c:v>
                </c:pt>
                <c:pt idx="13">
                  <c:v>0.19266870649999998</c:v>
                </c:pt>
                <c:pt idx="14">
                  <c:v>0.187543812</c:v>
                </c:pt>
                <c:pt idx="15">
                  <c:v>0.18241891749999997</c:v>
                </c:pt>
                <c:pt idx="16">
                  <c:v>0.177294023</c:v>
                </c:pt>
                <c:pt idx="17">
                  <c:v>0.17216911399999998</c:v>
                </c:pt>
                <c:pt idx="18">
                  <c:v>0.16704421949999998</c:v>
                </c:pt>
                <c:pt idx="19">
                  <c:v>0.16191932499999998</c:v>
                </c:pt>
                <c:pt idx="20">
                  <c:v>0.1567944305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57-430F-A895-51418085E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096"/>
        <c:axId val="1050437008"/>
      </c:scatterChart>
      <c:valAx>
        <c:axId val="105043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7008"/>
        <c:crossesAt val="-20"/>
        <c:crossBetween val="midCat"/>
      </c:valAx>
      <c:valAx>
        <c:axId val="105043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CritPlate7!$J$7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CritPlate7!$J$8:$J$28</c:f>
              <c:numCache>
                <c:formatCode>General</c:formatCode>
                <c:ptCount val="21"/>
                <c:pt idx="0">
                  <c:v>-6.261073174999999</c:v>
                </c:pt>
                <c:pt idx="1">
                  <c:v>-6.2669130499999994</c:v>
                </c:pt>
                <c:pt idx="2">
                  <c:v>-6.2727527800000003</c:v>
                </c:pt>
                <c:pt idx="3">
                  <c:v>-6.2785926549999989</c:v>
                </c:pt>
                <c:pt idx="4">
                  <c:v>-6.2844323849999997</c:v>
                </c:pt>
                <c:pt idx="5">
                  <c:v>-6.2902722600000001</c:v>
                </c:pt>
                <c:pt idx="6">
                  <c:v>-6.2961119899999991</c:v>
                </c:pt>
                <c:pt idx="7">
                  <c:v>-6.3019518649999995</c:v>
                </c:pt>
                <c:pt idx="8">
                  <c:v>-6.3077915950000003</c:v>
                </c:pt>
                <c:pt idx="9">
                  <c:v>-6.3136314699999989</c:v>
                </c:pt>
                <c:pt idx="10">
                  <c:v>-6.3194711999999997</c:v>
                </c:pt>
                <c:pt idx="11">
                  <c:v>-6.3253110750000001</c:v>
                </c:pt>
                <c:pt idx="12">
                  <c:v>-6.3311508049999992</c:v>
                </c:pt>
                <c:pt idx="13">
                  <c:v>-6.3369906799999995</c:v>
                </c:pt>
                <c:pt idx="14">
                  <c:v>-6.3428304100000004</c:v>
                </c:pt>
                <c:pt idx="15">
                  <c:v>-6.348670284999999</c:v>
                </c:pt>
                <c:pt idx="16">
                  <c:v>-6.3545100149999998</c:v>
                </c:pt>
                <c:pt idx="17">
                  <c:v>-6.3603498900000002</c:v>
                </c:pt>
                <c:pt idx="18">
                  <c:v>-6.3661896199999992</c:v>
                </c:pt>
                <c:pt idx="19">
                  <c:v>-6.3720294949999996</c:v>
                </c:pt>
                <c:pt idx="20">
                  <c:v>-6.3778692249999995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A-453D-8DF2-A0467566AB0B}"/>
            </c:ext>
          </c:extLst>
        </c:ser>
        <c:ser>
          <c:idx val="1"/>
          <c:order val="1"/>
          <c:tx>
            <c:strRef>
              <c:f>CritPlate7!$K$7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CritPlate7!$K$8:$K$28</c:f>
              <c:numCache>
                <c:formatCode>General</c:formatCode>
                <c:ptCount val="21"/>
                <c:pt idx="0">
                  <c:v>-0.31395782799999994</c:v>
                </c:pt>
                <c:pt idx="1">
                  <c:v>-0.31107276299999997</c:v>
                </c:pt>
                <c:pt idx="2">
                  <c:v>-0.30818769800000001</c:v>
                </c:pt>
                <c:pt idx="3">
                  <c:v>-0.30530263299999999</c:v>
                </c:pt>
                <c:pt idx="4">
                  <c:v>-0.30241756799999997</c:v>
                </c:pt>
                <c:pt idx="5">
                  <c:v>-0.29953250299999995</c:v>
                </c:pt>
                <c:pt idx="6">
                  <c:v>-0.29664743799999999</c:v>
                </c:pt>
                <c:pt idx="7">
                  <c:v>-0.29376237300000002</c:v>
                </c:pt>
                <c:pt idx="8">
                  <c:v>-0.29087730799999995</c:v>
                </c:pt>
                <c:pt idx="9">
                  <c:v>-0.2879922285</c:v>
                </c:pt>
                <c:pt idx="10">
                  <c:v>-0.28510716349999998</c:v>
                </c:pt>
                <c:pt idx="11">
                  <c:v>-0.28222209849999996</c:v>
                </c:pt>
                <c:pt idx="12">
                  <c:v>-0.2793370335</c:v>
                </c:pt>
                <c:pt idx="13">
                  <c:v>-0.27645196849999998</c:v>
                </c:pt>
                <c:pt idx="14">
                  <c:v>-0.27356690349999996</c:v>
                </c:pt>
                <c:pt idx="15">
                  <c:v>-0.27068183849999999</c:v>
                </c:pt>
                <c:pt idx="16">
                  <c:v>-0.26779677349999997</c:v>
                </c:pt>
                <c:pt idx="17">
                  <c:v>-0.26491170850000001</c:v>
                </c:pt>
                <c:pt idx="18">
                  <c:v>-0.26202664349999999</c:v>
                </c:pt>
                <c:pt idx="19">
                  <c:v>-0.25914157849999997</c:v>
                </c:pt>
                <c:pt idx="20">
                  <c:v>-0.2562565135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A-453D-8DF2-A0467566AB0B}"/>
            </c:ext>
          </c:extLst>
        </c:ser>
        <c:ser>
          <c:idx val="2"/>
          <c:order val="2"/>
          <c:tx>
            <c:strRef>
              <c:f>CritPlate7!$L$7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CritPlate7!$L$8:$L$28</c:f>
              <c:numCache>
                <c:formatCode>General</c:formatCode>
                <c:ptCount val="21"/>
                <c:pt idx="0">
                  <c:v>-0.41526974849999998</c:v>
                </c:pt>
                <c:pt idx="1">
                  <c:v>-0.40827884899999994</c:v>
                </c:pt>
                <c:pt idx="2">
                  <c:v>-0.401287964</c:v>
                </c:pt>
                <c:pt idx="3">
                  <c:v>-0.39429707899999999</c:v>
                </c:pt>
                <c:pt idx="4">
                  <c:v>-0.38730619399999999</c:v>
                </c:pt>
                <c:pt idx="5">
                  <c:v>-0.38031529450000001</c:v>
                </c:pt>
                <c:pt idx="6">
                  <c:v>-0.37332440950000001</c:v>
                </c:pt>
                <c:pt idx="7">
                  <c:v>-0.36633352449999995</c:v>
                </c:pt>
                <c:pt idx="8">
                  <c:v>-0.35934262499999997</c:v>
                </c:pt>
                <c:pt idx="9">
                  <c:v>-0.35235173999999997</c:v>
                </c:pt>
                <c:pt idx="10">
                  <c:v>-0.34536085499999997</c:v>
                </c:pt>
                <c:pt idx="11">
                  <c:v>-0.33836995549999999</c:v>
                </c:pt>
                <c:pt idx="12">
                  <c:v>-0.33137907049999998</c:v>
                </c:pt>
                <c:pt idx="13">
                  <c:v>-0.32438818549999998</c:v>
                </c:pt>
                <c:pt idx="14">
                  <c:v>-0.31739730049999998</c:v>
                </c:pt>
                <c:pt idx="15">
                  <c:v>-0.310406401</c:v>
                </c:pt>
                <c:pt idx="16">
                  <c:v>-0.303415516</c:v>
                </c:pt>
                <c:pt idx="17">
                  <c:v>-0.29642463099999994</c:v>
                </c:pt>
                <c:pt idx="18">
                  <c:v>-0.28943373149999996</c:v>
                </c:pt>
                <c:pt idx="19">
                  <c:v>-0.28244284649999996</c:v>
                </c:pt>
                <c:pt idx="20">
                  <c:v>-0.27545196150000001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7A-453D-8DF2-A0467566AB0B}"/>
            </c:ext>
          </c:extLst>
        </c:ser>
        <c:ser>
          <c:idx val="3"/>
          <c:order val="3"/>
          <c:tx>
            <c:strRef>
              <c:f>CritPlate7!$M$7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CritPlate7!$M$8:$M$28</c:f>
              <c:numCache>
                <c:formatCode>General</c:formatCode>
                <c:ptCount val="21"/>
                <c:pt idx="0">
                  <c:v>-0.98221284649999985</c:v>
                </c:pt>
                <c:pt idx="1">
                  <c:v>-0.98281359599999996</c:v>
                </c:pt>
                <c:pt idx="2">
                  <c:v>-0.98341436000000004</c:v>
                </c:pt>
                <c:pt idx="3">
                  <c:v>-0.98401510949999993</c:v>
                </c:pt>
                <c:pt idx="4">
                  <c:v>-0.98461585899999993</c:v>
                </c:pt>
                <c:pt idx="5">
                  <c:v>-0.98521660850000004</c:v>
                </c:pt>
                <c:pt idx="6">
                  <c:v>-0.98581735799999992</c:v>
                </c:pt>
                <c:pt idx="7">
                  <c:v>-0.98641810749999992</c:v>
                </c:pt>
                <c:pt idx="8">
                  <c:v>-0.98701887149999989</c:v>
                </c:pt>
                <c:pt idx="9">
                  <c:v>-0.98761962099999989</c:v>
                </c:pt>
                <c:pt idx="10">
                  <c:v>-0.9882203705</c:v>
                </c:pt>
                <c:pt idx="11">
                  <c:v>-0.98882111999999989</c:v>
                </c:pt>
                <c:pt idx="12">
                  <c:v>-0.98942186949999988</c:v>
                </c:pt>
                <c:pt idx="13">
                  <c:v>-0.99002261899999999</c:v>
                </c:pt>
                <c:pt idx="14">
                  <c:v>-0.99062338299999997</c:v>
                </c:pt>
                <c:pt idx="15">
                  <c:v>-0.99122413249999997</c:v>
                </c:pt>
                <c:pt idx="16">
                  <c:v>-0.99182488199999985</c:v>
                </c:pt>
                <c:pt idx="17">
                  <c:v>-0.99242563149999996</c:v>
                </c:pt>
                <c:pt idx="18">
                  <c:v>-0.99302638099999996</c:v>
                </c:pt>
                <c:pt idx="19">
                  <c:v>-0.99362713049999984</c:v>
                </c:pt>
                <c:pt idx="20">
                  <c:v>-0.99422787999999995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7A-453D-8DF2-A0467566AB0B}"/>
            </c:ext>
          </c:extLst>
        </c:ser>
        <c:ser>
          <c:idx val="4"/>
          <c:order val="4"/>
          <c:tx>
            <c:strRef>
              <c:f>CritPlate7!$N$7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CritPlate7!$N$8:$N$28</c:f>
              <c:numCache>
                <c:formatCode>General</c:formatCode>
                <c:ptCount val="21"/>
                <c:pt idx="0">
                  <c:v>-0.10783772959999999</c:v>
                </c:pt>
                <c:pt idx="1">
                  <c:v>-0.10694556199999999</c:v>
                </c:pt>
                <c:pt idx="2">
                  <c:v>-0.10605339585</c:v>
                </c:pt>
                <c:pt idx="3">
                  <c:v>-0.1051612297</c:v>
                </c:pt>
                <c:pt idx="4">
                  <c:v>-0.10426906355</c:v>
                </c:pt>
                <c:pt idx="5">
                  <c:v>-0.10337689739999999</c:v>
                </c:pt>
                <c:pt idx="6">
                  <c:v>-0.10248473124999999</c:v>
                </c:pt>
                <c:pt idx="7">
                  <c:v>-0.10159256364999998</c:v>
                </c:pt>
                <c:pt idx="8">
                  <c:v>-0.10070039749999998</c:v>
                </c:pt>
                <c:pt idx="9">
                  <c:v>-9.9808231349999998E-2</c:v>
                </c:pt>
                <c:pt idx="10">
                  <c:v>-9.89160652E-2</c:v>
                </c:pt>
                <c:pt idx="11">
                  <c:v>-9.8023899050000002E-2</c:v>
                </c:pt>
                <c:pt idx="12">
                  <c:v>-9.713173289999999E-2</c:v>
                </c:pt>
                <c:pt idx="13">
                  <c:v>-9.6239566749999991E-2</c:v>
                </c:pt>
                <c:pt idx="14">
                  <c:v>-9.5347399149999984E-2</c:v>
                </c:pt>
                <c:pt idx="15">
                  <c:v>-9.4455232999999986E-2</c:v>
                </c:pt>
                <c:pt idx="16">
                  <c:v>-9.3563066849999987E-2</c:v>
                </c:pt>
                <c:pt idx="17">
                  <c:v>-9.2670900700000003E-2</c:v>
                </c:pt>
                <c:pt idx="18">
                  <c:v>-9.1778734550000005E-2</c:v>
                </c:pt>
                <c:pt idx="19">
                  <c:v>-9.0886568399999992E-2</c:v>
                </c:pt>
                <c:pt idx="20">
                  <c:v>-8.9994402249999994E-2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7A-453D-8DF2-A0467566AB0B}"/>
            </c:ext>
          </c:extLst>
        </c:ser>
        <c:ser>
          <c:idx val="5"/>
          <c:order val="5"/>
          <c:tx>
            <c:strRef>
              <c:f>CritPlate7!$O$7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CritPlate7!$I$8:$I$28</c:f>
              <c:numCache>
                <c:formatCode>General</c:formatCode>
                <c:ptCount val="21"/>
                <c:pt idx="0">
                  <c:v>86.4</c:v>
                </c:pt>
                <c:pt idx="1">
                  <c:v>86.364999999999995</c:v>
                </c:pt>
                <c:pt idx="2">
                  <c:v>86.33</c:v>
                </c:pt>
                <c:pt idx="3">
                  <c:v>86.295000000000002</c:v>
                </c:pt>
                <c:pt idx="4">
                  <c:v>86.26</c:v>
                </c:pt>
                <c:pt idx="5">
                  <c:v>86.224999999999994</c:v>
                </c:pt>
                <c:pt idx="6">
                  <c:v>86.19</c:v>
                </c:pt>
                <c:pt idx="7">
                  <c:v>86.155000000000001</c:v>
                </c:pt>
                <c:pt idx="8">
                  <c:v>86.12</c:v>
                </c:pt>
                <c:pt idx="9">
                  <c:v>86.084999999999994</c:v>
                </c:pt>
                <c:pt idx="10">
                  <c:v>86.05</c:v>
                </c:pt>
                <c:pt idx="11">
                  <c:v>86.015000000000001</c:v>
                </c:pt>
                <c:pt idx="12">
                  <c:v>85.98</c:v>
                </c:pt>
                <c:pt idx="13">
                  <c:v>85.944999999999993</c:v>
                </c:pt>
                <c:pt idx="14">
                  <c:v>85.91</c:v>
                </c:pt>
                <c:pt idx="15">
                  <c:v>85.875</c:v>
                </c:pt>
                <c:pt idx="16">
                  <c:v>85.84</c:v>
                </c:pt>
                <c:pt idx="17">
                  <c:v>85.805000000000007</c:v>
                </c:pt>
                <c:pt idx="18">
                  <c:v>85.77</c:v>
                </c:pt>
                <c:pt idx="19">
                  <c:v>85.734999999999999</c:v>
                </c:pt>
                <c:pt idx="20">
                  <c:v>85.7</c:v>
                </c:pt>
              </c:numCache>
            </c:numRef>
          </c:xVal>
          <c:yVal>
            <c:numRef>
              <c:f>CritPlate7!$O$8:$O$28</c:f>
              <c:numCache>
                <c:formatCode>General</c:formatCode>
                <c:ptCount val="21"/>
                <c:pt idx="0">
                  <c:v>0.23919629199999998</c:v>
                </c:pt>
                <c:pt idx="1">
                  <c:v>0.23481995999999999</c:v>
                </c:pt>
                <c:pt idx="2">
                  <c:v>0.23044362799999998</c:v>
                </c:pt>
                <c:pt idx="3">
                  <c:v>0.22606728149999999</c:v>
                </c:pt>
                <c:pt idx="4">
                  <c:v>0.22169094949999998</c:v>
                </c:pt>
                <c:pt idx="5">
                  <c:v>0.217314603</c:v>
                </c:pt>
                <c:pt idx="6">
                  <c:v>0.21293827099999998</c:v>
                </c:pt>
                <c:pt idx="7">
                  <c:v>0.20856193899999997</c:v>
                </c:pt>
                <c:pt idx="8">
                  <c:v>0.20418559249999998</c:v>
                </c:pt>
                <c:pt idx="9">
                  <c:v>0.1998092605</c:v>
                </c:pt>
                <c:pt idx="10">
                  <c:v>0.19543292849999999</c:v>
                </c:pt>
                <c:pt idx="11">
                  <c:v>0.19105658199999997</c:v>
                </c:pt>
                <c:pt idx="12">
                  <c:v>0.18668024999999999</c:v>
                </c:pt>
                <c:pt idx="13">
                  <c:v>0.18230390349999998</c:v>
                </c:pt>
                <c:pt idx="14">
                  <c:v>0.17792757149999999</c:v>
                </c:pt>
                <c:pt idx="15">
                  <c:v>0.17355123949999998</c:v>
                </c:pt>
                <c:pt idx="16">
                  <c:v>0.16917489299999999</c:v>
                </c:pt>
                <c:pt idx="17">
                  <c:v>0.16479856099999998</c:v>
                </c:pt>
                <c:pt idx="18">
                  <c:v>0.16042222899999997</c:v>
                </c:pt>
                <c:pt idx="19">
                  <c:v>0.15604588249999998</c:v>
                </c:pt>
                <c:pt idx="20">
                  <c:v>0.1516695505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7A-453D-8DF2-A0467566A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8640"/>
        <c:axId val="1050430480"/>
      </c:scatterChart>
      <c:valAx>
        <c:axId val="10504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0480"/>
        <c:crossesAt val="-20"/>
        <c:crossBetween val="midCat"/>
      </c:valAx>
      <c:valAx>
        <c:axId val="105043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CritPlate7!$X$7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CritPlate7!$X$8:$X$28</c:f>
              <c:numCache>
                <c:formatCode>General</c:formatCode>
                <c:ptCount val="21"/>
                <c:pt idx="0">
                  <c:v>-6.7421386600000002</c:v>
                </c:pt>
                <c:pt idx="1">
                  <c:v>-6.7033585549999994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-6.0841156099999996</c:v>
                </c:pt>
                <c:pt idx="20">
                  <c:v>-6.0528369349999993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8-4FA2-8A7B-2CC6377EFC48}"/>
            </c:ext>
          </c:extLst>
        </c:ser>
        <c:ser>
          <c:idx val="1"/>
          <c:order val="1"/>
          <c:tx>
            <c:strRef>
              <c:f>CritPlate7!$Y$7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CritPlate7!$Y$8:$Y$28</c:f>
              <c:numCache>
                <c:formatCode>General</c:formatCode>
                <c:ptCount val="21"/>
                <c:pt idx="0">
                  <c:v>-0.16598714049999996</c:v>
                </c:pt>
                <c:pt idx="1">
                  <c:v>-0.17495673899999997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-0.31152577199999998</c:v>
                </c:pt>
                <c:pt idx="20">
                  <c:v>-0.31894687199999994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58-4FA2-8A7B-2CC6377EFC48}"/>
            </c:ext>
          </c:extLst>
        </c:ser>
        <c:ser>
          <c:idx val="2"/>
          <c:order val="2"/>
          <c:tx>
            <c:strRef>
              <c:f>CritPlate7!$Z$7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CritPlate7!$Z$8:$Z$28</c:f>
              <c:numCache>
                <c:formatCode>General</c:formatCode>
                <c:ptCount val="21"/>
                <c:pt idx="0">
                  <c:v>-0.36578670049999995</c:v>
                </c:pt>
                <c:pt idx="1">
                  <c:v>-0.35653001649999999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-0.23591436199999999</c:v>
                </c:pt>
                <c:pt idx="20">
                  <c:v>-0.23351553999999999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58-4FA2-8A7B-2CC6377EFC48}"/>
            </c:ext>
          </c:extLst>
        </c:ser>
        <c:ser>
          <c:idx val="3"/>
          <c:order val="3"/>
          <c:tx>
            <c:strRef>
              <c:f>CritPlate7!$AA$7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CritPlate7!$AA$8:$AA$28</c:f>
              <c:numCache>
                <c:formatCode>General</c:formatCode>
                <c:ptCount val="21"/>
                <c:pt idx="0">
                  <c:v>-0.81988733299999994</c:v>
                </c:pt>
                <c:pt idx="1">
                  <c:v>-0.83830561000000003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-1.0579551045</c:v>
                </c:pt>
                <c:pt idx="20">
                  <c:v>-1.0660118264999998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58-4FA2-8A7B-2CC6377EFC48}"/>
            </c:ext>
          </c:extLst>
        </c:ser>
        <c:ser>
          <c:idx val="4"/>
          <c:order val="4"/>
          <c:tx>
            <c:strRef>
              <c:f>CritPlate7!$AB$7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CritPlate7!$AB$8:$AB$28</c:f>
              <c:numCache>
                <c:formatCode>General</c:formatCode>
                <c:ptCount val="21"/>
                <c:pt idx="0">
                  <c:v>2.9146877749999998E-2</c:v>
                </c:pt>
                <c:pt idx="1">
                  <c:v>1.5806319499999999E-2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-0.16205397199999999</c:v>
                </c:pt>
                <c:pt idx="20">
                  <c:v>-0.16778906999999998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58-4FA2-8A7B-2CC6377EFC48}"/>
            </c:ext>
          </c:extLst>
        </c:ser>
        <c:ser>
          <c:idx val="5"/>
          <c:order val="5"/>
          <c:tx>
            <c:strRef>
              <c:f>CritPlate7!$AC$7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CritPlate7!$W$8:$W$28</c:f>
              <c:numCache>
                <c:formatCode>General</c:formatCode>
                <c:ptCount val="21"/>
                <c:pt idx="0">
                  <c:v>6.9456999999999995</c:v>
                </c:pt>
                <c:pt idx="1">
                  <c:v>6.8246199999999995</c:v>
                </c:pt>
                <c:pt idx="2">
                  <c:v>6.7035499999999999</c:v>
                </c:pt>
                <c:pt idx="3">
                  <c:v>6.5824799999999994</c:v>
                </c:pt>
                <c:pt idx="4">
                  <c:v>6.4613999999999994</c:v>
                </c:pt>
                <c:pt idx="5">
                  <c:v>6.3403299999999998</c:v>
                </c:pt>
                <c:pt idx="6">
                  <c:v>6.2192499999999997</c:v>
                </c:pt>
                <c:pt idx="7">
                  <c:v>6.0981800000000002</c:v>
                </c:pt>
                <c:pt idx="8">
                  <c:v>5.9771000000000001</c:v>
                </c:pt>
                <c:pt idx="9">
                  <c:v>5.8560299999999996</c:v>
                </c:pt>
                <c:pt idx="10">
                  <c:v>5.7349499999999995</c:v>
                </c:pt>
                <c:pt idx="11">
                  <c:v>5.61388</c:v>
                </c:pt>
                <c:pt idx="12">
                  <c:v>5.4927999999999999</c:v>
                </c:pt>
                <c:pt idx="13">
                  <c:v>5.3717299999999994</c:v>
                </c:pt>
                <c:pt idx="14">
                  <c:v>5.2506499999999994</c:v>
                </c:pt>
                <c:pt idx="15">
                  <c:v>5.1295799999999998</c:v>
                </c:pt>
                <c:pt idx="16">
                  <c:v>5.0084999999999997</c:v>
                </c:pt>
                <c:pt idx="17">
                  <c:v>4.8874300000000002</c:v>
                </c:pt>
                <c:pt idx="18">
                  <c:v>4.7663500000000001</c:v>
                </c:pt>
                <c:pt idx="19">
                  <c:v>4.6452799999999996</c:v>
                </c:pt>
                <c:pt idx="20">
                  <c:v>4.5241999999999996</c:v>
                </c:pt>
              </c:numCache>
            </c:numRef>
          </c:xVal>
          <c:yVal>
            <c:numRef>
              <c:f>CritPlate7!$AC$8:$AC$28</c:f>
              <c:numCache>
                <c:formatCode>General</c:formatCode>
                <c:ptCount val="21"/>
                <c:pt idx="0">
                  <c:v>0.1567944305</c:v>
                </c:pt>
                <c:pt idx="1">
                  <c:v>0.15675620849999999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0.14309540325</c:v>
                </c:pt>
                <c:pt idx="20">
                  <c:v>0.14345545709999999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58-4FA2-8A7B-2CC6377E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31568"/>
        <c:axId val="1050434288"/>
      </c:scatterChart>
      <c:valAx>
        <c:axId val="105043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4288"/>
        <c:crossesAt val="-20"/>
        <c:crossBetween val="midCat"/>
      </c:valAx>
      <c:valAx>
        <c:axId val="105043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1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  <a:r>
              <a:rPr lang="en-US" baseline="0"/>
              <a:t> Stress Response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CritPlate7!$Q$7</c:f>
              <c:strCache>
                <c:ptCount val="1"/>
                <c:pt idx="0">
                  <c:v>Sx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CritPlate7!$Q$8:$Q$28</c:f>
              <c:numCache>
                <c:formatCode>General</c:formatCode>
                <c:ptCount val="21"/>
                <c:pt idx="0">
                  <c:v>-6.6393158249999988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-5.7379075199999994</c:v>
                </c:pt>
                <c:pt idx="20">
                  <c:v>-5.6874869600000002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A-43ED-9476-82C21CCC3E31}"/>
            </c:ext>
          </c:extLst>
        </c:ser>
        <c:ser>
          <c:idx val="1"/>
          <c:order val="1"/>
          <c:tx>
            <c:strRef>
              <c:f>CritPlate7!$R$7</c:f>
              <c:strCache>
                <c:ptCount val="1"/>
                <c:pt idx="0">
                  <c:v>Sy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CritPlate7!$R$8:$R$28</c:f>
              <c:numCache>
                <c:formatCode>General</c:formatCode>
                <c:ptCount val="21"/>
                <c:pt idx="0">
                  <c:v>-0.22668274849999998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-0.34849978600000003</c:v>
                </c:pt>
                <c:pt idx="20">
                  <c:v>-0.34035683249999998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CA-43ED-9476-82C21CCC3E31}"/>
            </c:ext>
          </c:extLst>
        </c:ser>
        <c:ser>
          <c:idx val="2"/>
          <c:order val="2"/>
          <c:tx>
            <c:strRef>
              <c:f>CritPlate7!$S$7</c:f>
              <c:strCache>
                <c:ptCount val="1"/>
                <c:pt idx="0">
                  <c:v>Sz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CritPlate7!$S$8:$S$28</c:f>
              <c:numCache>
                <c:formatCode>General</c:formatCode>
                <c:ptCount val="21"/>
                <c:pt idx="0">
                  <c:v>-0.54798418849999997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-0.217359002</c:v>
                </c:pt>
                <c:pt idx="20">
                  <c:v>-0.18469406899999996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CA-43ED-9476-82C21CCC3E31}"/>
            </c:ext>
          </c:extLst>
        </c:ser>
        <c:ser>
          <c:idx val="3"/>
          <c:order val="3"/>
          <c:tx>
            <c:strRef>
              <c:f>CritPlate7!$T$7</c:f>
              <c:strCache>
                <c:ptCount val="1"/>
                <c:pt idx="0">
                  <c:v>Sxy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CritPlate7!$T$8:$T$28</c:f>
              <c:numCache>
                <c:formatCode>General</c:formatCode>
                <c:ptCount val="21"/>
                <c:pt idx="0">
                  <c:v>-0.87163458499999991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-1.1078929595</c:v>
                </c:pt>
                <c:pt idx="20">
                  <c:v>-1.1237070509999998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BCA-43ED-9476-82C21CCC3E31}"/>
            </c:ext>
          </c:extLst>
        </c:ser>
        <c:ser>
          <c:idx val="4"/>
          <c:order val="4"/>
          <c:tx>
            <c:strRef>
              <c:f>CritPlate7!$U$7</c:f>
              <c:strCache>
                <c:ptCount val="1"/>
                <c:pt idx="0">
                  <c:v>Sxz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CritPlate7!$U$8:$U$28</c:f>
              <c:numCache>
                <c:formatCode>General</c:formatCode>
                <c:ptCount val="21"/>
                <c:pt idx="0">
                  <c:v>0.10976128365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-9.0124170000000003E-2</c:v>
                </c:pt>
                <c:pt idx="20">
                  <c:v>-7.3404794199999998E-2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CA-43ED-9476-82C21CCC3E31}"/>
            </c:ext>
          </c:extLst>
        </c:ser>
        <c:ser>
          <c:idx val="5"/>
          <c:order val="5"/>
          <c:tx>
            <c:strRef>
              <c:f>CritPlate7!$V$7</c:f>
              <c:strCache>
                <c:ptCount val="1"/>
                <c:pt idx="0">
                  <c:v>Syz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CritPlate7!$P$8:$P$28</c:f>
              <c:numCache>
                <c:formatCode>General</c:formatCode>
                <c:ptCount val="21"/>
                <c:pt idx="0">
                  <c:v>6.9546999999999999</c:v>
                </c:pt>
                <c:pt idx="1">
                  <c:v>6.8069700000000006</c:v>
                </c:pt>
                <c:pt idx="2">
                  <c:v>6.65923</c:v>
                </c:pt>
                <c:pt idx="3">
                  <c:v>6.5114999999999998</c:v>
                </c:pt>
                <c:pt idx="4">
                  <c:v>6.3637600000000001</c:v>
                </c:pt>
                <c:pt idx="5">
                  <c:v>6.2160299999999999</c:v>
                </c:pt>
                <c:pt idx="6">
                  <c:v>6.0682900000000002</c:v>
                </c:pt>
                <c:pt idx="7">
                  <c:v>5.92056</c:v>
                </c:pt>
                <c:pt idx="8">
                  <c:v>5.7728199999999994</c:v>
                </c:pt>
                <c:pt idx="9">
                  <c:v>5.6250900000000001</c:v>
                </c:pt>
                <c:pt idx="10">
                  <c:v>5.4773500000000004</c:v>
                </c:pt>
                <c:pt idx="11">
                  <c:v>5.3296200000000002</c:v>
                </c:pt>
                <c:pt idx="12">
                  <c:v>5.1818800000000005</c:v>
                </c:pt>
                <c:pt idx="13">
                  <c:v>5.0341499999999995</c:v>
                </c:pt>
                <c:pt idx="14">
                  <c:v>4.8864099999999997</c:v>
                </c:pt>
                <c:pt idx="15">
                  <c:v>4.7386800000000004</c:v>
                </c:pt>
                <c:pt idx="16">
                  <c:v>4.5909399999999998</c:v>
                </c:pt>
                <c:pt idx="17">
                  <c:v>4.4432099999999997</c:v>
                </c:pt>
                <c:pt idx="18">
                  <c:v>4.2954699999999999</c:v>
                </c:pt>
                <c:pt idx="19">
                  <c:v>4.1477399999999998</c:v>
                </c:pt>
                <c:pt idx="20">
                  <c:v>4</c:v>
                </c:pt>
              </c:numCache>
            </c:numRef>
          </c:xVal>
          <c:yVal>
            <c:numRef>
              <c:f>CritPlate7!$V$8:$V$28</c:f>
              <c:numCache>
                <c:formatCode>General</c:formatCode>
                <c:ptCount val="21"/>
                <c:pt idx="0">
                  <c:v>0.25929239299999995</c:v>
                </c:pt>
                <c:pt idx="1">
                  <c:v>1.1438483194999998E-31</c:v>
                </c:pt>
                <c:pt idx="2">
                  <c:v>1.1438483194999998E-31</c:v>
                </c:pt>
                <c:pt idx="3">
                  <c:v>1.1438483194999998E-31</c:v>
                </c:pt>
                <c:pt idx="4">
                  <c:v>1.1438483194999998E-31</c:v>
                </c:pt>
                <c:pt idx="5">
                  <c:v>1.1438483194999998E-31</c:v>
                </c:pt>
                <c:pt idx="6">
                  <c:v>1.1438483194999998E-31</c:v>
                </c:pt>
                <c:pt idx="7">
                  <c:v>1.1438483194999998E-31</c:v>
                </c:pt>
                <c:pt idx="8">
                  <c:v>1.1438483194999998E-31</c:v>
                </c:pt>
                <c:pt idx="9">
                  <c:v>1.1438483194999998E-31</c:v>
                </c:pt>
                <c:pt idx="10">
                  <c:v>1.1438483194999998E-31</c:v>
                </c:pt>
                <c:pt idx="11">
                  <c:v>1.1438483194999998E-31</c:v>
                </c:pt>
                <c:pt idx="12">
                  <c:v>1.1438483194999998E-31</c:v>
                </c:pt>
                <c:pt idx="13">
                  <c:v>1.1438483194999998E-31</c:v>
                </c:pt>
                <c:pt idx="14">
                  <c:v>1.1438483194999998E-31</c:v>
                </c:pt>
                <c:pt idx="15">
                  <c:v>1.1438483194999998E-31</c:v>
                </c:pt>
                <c:pt idx="16">
                  <c:v>1.1438483194999998E-31</c:v>
                </c:pt>
                <c:pt idx="17">
                  <c:v>1.1438483194999998E-31</c:v>
                </c:pt>
                <c:pt idx="18">
                  <c:v>1.1438483194999998E-31</c:v>
                </c:pt>
                <c:pt idx="19">
                  <c:v>0.1561261545</c:v>
                </c:pt>
                <c:pt idx="20">
                  <c:v>0.13658569494999998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CA-43ED-9476-82C21CCC3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427216"/>
        <c:axId val="1050436464"/>
      </c:scatterChart>
      <c:valAx>
        <c:axId val="105042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6464"/>
        <c:crossesAt val="-20"/>
        <c:crossBetween val="midCat"/>
      </c:valAx>
      <c:valAx>
        <c:axId val="105043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Stress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Calculations'!$G$83:$W$83</c:f>
              <c:numCache>
                <c:formatCode>0.00\ ""</c:formatCode>
                <c:ptCount val="17"/>
                <c:pt idx="0">
                  <c:v>1.699115529555514E-2</c:v>
                </c:pt>
                <c:pt idx="1">
                  <c:v>0.02</c:v>
                </c:pt>
                <c:pt idx="2" formatCode="0.00">
                  <c:v>15.044223522224302</c:v>
                </c:pt>
                <c:pt idx="3">
                  <c:v>1.6099719105815292E-2</c:v>
                </c:pt>
                <c:pt idx="4">
                  <c:v>3.245021233923992E-2</c:v>
                </c:pt>
                <c:pt idx="5">
                  <c:v>3.2434645300247415E-2</c:v>
                </c:pt>
                <c:pt idx="6">
                  <c:v>1.5661464313777658E-4</c:v>
                </c:pt>
                <c:pt idx="7">
                  <c:v>2.008072757562945E-2</c:v>
                </c:pt>
                <c:pt idx="8">
                  <c:v>2.3381174904932075E-2</c:v>
                </c:pt>
                <c:pt idx="9">
                  <c:v>0.15381519509323657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4.2590382126138492E-2</c:v>
                </c:pt>
                <c:pt idx="15">
                  <c:v>2.1030745165332072E-3</c:v>
                </c:pt>
                <c:pt idx="16">
                  <c:v>1.871730957027402E-2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5-470F-9D2E-D8AE9AB5255A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Calculations'!$G$95:$W$95</c:f>
              <c:numCache>
                <c:formatCode>0.00\ ""</c:formatCode>
                <c:ptCount val="17"/>
                <c:pt idx="0">
                  <c:v>1.699115529555514E-2</c:v>
                </c:pt>
                <c:pt idx="1">
                  <c:v>0.02</c:v>
                </c:pt>
                <c:pt idx="2" formatCode="0.00">
                  <c:v>15.044223522224302</c:v>
                </c:pt>
                <c:pt idx="3">
                  <c:v>1.5441439192238199E-2</c:v>
                </c:pt>
                <c:pt idx="4">
                  <c:v>3.1123398943687111E-2</c:v>
                </c:pt>
                <c:pt idx="5">
                  <c:v>3.2434645300247415E-2</c:v>
                </c:pt>
                <c:pt idx="6">
                  <c:v>1.5651796681247739E-4</c:v>
                </c:pt>
                <c:pt idx="7">
                  <c:v>2.0068331985329261E-2</c:v>
                </c:pt>
                <c:pt idx="8">
                  <c:v>2.3366741988407165E-2</c:v>
                </c:pt>
                <c:pt idx="9">
                  <c:v>0.15372024683336211</c:v>
                </c:pt>
                <c:pt idx="10">
                  <c:v>2.0218171031966038E-2</c:v>
                </c:pt>
                <c:pt idx="11">
                  <c:v>4.2965013756654166E-3</c:v>
                </c:pt>
                <c:pt idx="12">
                  <c:v>1.2417850951512441E-3</c:v>
                </c:pt>
                <c:pt idx="13">
                  <c:v>1.8909559230810191E-3</c:v>
                </c:pt>
                <c:pt idx="14">
                  <c:v>2.8579208522573802E-2</c:v>
                </c:pt>
                <c:pt idx="15">
                  <c:v>1.4112154469172176E-3</c:v>
                </c:pt>
                <c:pt idx="16">
                  <c:v>1.2559781492595101E-2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5-470F-9D2E-D8AE9AB5255A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Calculations'!$G$124:$W$124</c:f>
              <c:numCache>
                <c:formatCode>0.00\ ""</c:formatCode>
                <c:ptCount val="17"/>
                <c:pt idx="0">
                  <c:v>1.4699579588298208E-2</c:v>
                </c:pt>
                <c:pt idx="1">
                  <c:v>0.01</c:v>
                </c:pt>
                <c:pt idx="2" formatCode="0.00">
                  <c:v>-46.99579588298208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2.564627872693467E-2</c:v>
                </c:pt>
                <c:pt idx="15">
                  <c:v>1.2663900284994741E-3</c:v>
                </c:pt>
                <c:pt idx="16">
                  <c:v>1.1270838961620084E-2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5-470F-9D2E-D8AE9AB5255A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Calculations'!$G$136:$W$136</c:f>
              <c:numCache>
                <c:formatCode>0.00\ ""</c:formatCode>
                <c:ptCount val="17"/>
                <c:pt idx="0">
                  <c:v>1.4699579588298208E-2</c:v>
                </c:pt>
                <c:pt idx="1">
                  <c:v>0.01</c:v>
                </c:pt>
                <c:pt idx="2" formatCode="0.00">
                  <c:v>-46.99579588298208</c:v>
                </c:pt>
                <c:pt idx="3">
                  <c:v>1.1734155137288095E-2</c:v>
                </c:pt>
                <c:pt idx="4">
                  <c:v>2.3651085048374768E-2</c:v>
                </c:pt>
                <c:pt idx="5">
                  <c:v>2.7142253228840112E-2</c:v>
                </c:pt>
                <c:pt idx="6">
                  <c:v>1.2593030002697232E-4</c:v>
                </c:pt>
                <c:pt idx="7">
                  <c:v>1.6146459856466355E-2</c:v>
                </c:pt>
                <c:pt idx="8">
                  <c:v>1.8800275068602462E-2</c:v>
                </c:pt>
                <c:pt idx="9">
                  <c:v>0.12367932703303132</c:v>
                </c:pt>
                <c:pt idx="10">
                  <c:v>1.7491371778113093E-2</c:v>
                </c:pt>
                <c:pt idx="11">
                  <c:v>4.0024784352048507E-3</c:v>
                </c:pt>
                <c:pt idx="12">
                  <c:v>1.1354258318618123E-3</c:v>
                </c:pt>
                <c:pt idx="13">
                  <c:v>1.728909463143328E-3</c:v>
                </c:pt>
                <c:pt idx="14">
                  <c:v>2.1603850976510849E-2</c:v>
                </c:pt>
                <c:pt idx="15">
                  <c:v>1.0667786053930948E-3</c:v>
                </c:pt>
                <c:pt idx="16">
                  <c:v>9.4943023859195078E-3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5-470F-9D2E-D8AE9AB5255A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Calculations'!$G$185:$W$185</c:f>
              <c:numCache>
                <c:formatCode>0.0000</c:formatCode>
                <c:ptCount val="17"/>
                <c:pt idx="0" formatCode="0.000">
                  <c:v>1.8107633458967997E-2</c:v>
                </c:pt>
                <c:pt idx="1">
                  <c:v>1.9800000000000002E-2</c:v>
                </c:pt>
                <c:pt idx="2" formatCode="0.00">
                  <c:v>8.5473057627879019</c:v>
                </c:pt>
                <c:pt idx="3" formatCode="0.000">
                  <c:v>1.5269867219961788E-2</c:v>
                </c:pt>
                <c:pt idx="4" formatCode="0.000">
                  <c:v>3.0777582541845622E-2</c:v>
                </c:pt>
                <c:pt idx="5" formatCode="0.000">
                  <c:v>3.4217303009527654E-2</c:v>
                </c:pt>
                <c:pt idx="6" formatCode="0.000">
                  <c:v>1.6184337069858912E-4</c:v>
                </c:pt>
                <c:pt idx="7" formatCode="0.000">
                  <c:v>2.0751141603412886E-2</c:v>
                </c:pt>
                <c:pt idx="8" formatCode="0.000">
                  <c:v>2.4161777479380038E-2</c:v>
                </c:pt>
                <c:pt idx="9" formatCode="0.000">
                  <c:v>0.15895046044098726</c:v>
                </c:pt>
                <c:pt idx="10" formatCode="0.000">
                  <c:v>2.1546694376534694E-2</c:v>
                </c:pt>
                <c:pt idx="11" formatCode="0.000">
                  <c:v>4.527944336143788E-3</c:v>
                </c:pt>
                <c:pt idx="12" formatCode="0.000">
                  <c:v>1.3201735786127823E-3</c:v>
                </c:pt>
                <c:pt idx="13" formatCode="0.000">
                  <c:v>2.0103570168113517E-3</c:v>
                </c:pt>
                <c:pt idx="14" formatCode="0.000">
                  <c:v>2.5992504537811715E-2</c:v>
                </c:pt>
                <c:pt idx="15" formatCode="0.000">
                  <c:v>1.2834863456366401E-3</c:v>
                </c:pt>
                <c:pt idx="16" formatCode="0.000">
                  <c:v>1.1422995748197202E-2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5-470F-9D2E-D8AE9AB52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32656"/>
        <c:axId val="1050425040"/>
      </c:barChart>
      <c:catAx>
        <c:axId val="1050432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040"/>
        <c:crosses val="autoZero"/>
        <c:auto val="1"/>
        <c:lblAlgn val="ctr"/>
        <c:lblOffset val="100"/>
        <c:noMultiLvlLbl val="0"/>
      </c:catAx>
      <c:valAx>
        <c:axId val="1050425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32656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86204769207072E-2"/>
          <c:y val="0.89645064821442788"/>
          <c:w val="0.97309196300546452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Calculations'!$G$84:$W$84</c:f>
              <c:numCache>
                <c:formatCode>0.00\ ""</c:formatCode>
                <c:ptCount val="17"/>
                <c:pt idx="0">
                  <c:v>4.2359753297585949E-2</c:v>
                </c:pt>
                <c:pt idx="1">
                  <c:v>0.04</c:v>
                </c:pt>
                <c:pt idx="2" formatCode="0.00">
                  <c:v>-5.8993832439648699</c:v>
                </c:pt>
                <c:pt idx="3">
                  <c:v>0.30628733962055754</c:v>
                </c:pt>
                <c:pt idx="4">
                  <c:v>0.47593761652898992</c:v>
                </c:pt>
                <c:pt idx="5">
                  <c:v>0.36340130723882308</c:v>
                </c:pt>
                <c:pt idx="6">
                  <c:v>0.57544172139099381</c:v>
                </c:pt>
                <c:pt idx="7">
                  <c:v>0.6803194857493482</c:v>
                </c:pt>
                <c:pt idx="8">
                  <c:v>0.77322828804313393</c:v>
                </c:pt>
                <c:pt idx="9">
                  <c:v>0.42373782610257743</c:v>
                </c:pt>
                <c:pt idx="10">
                  <c:v>0.28993202849780103</c:v>
                </c:pt>
                <c:pt idx="11">
                  <c:v>5.378098586702118E-2</c:v>
                </c:pt>
                <c:pt idx="12">
                  <c:v>1.4625203903605344E-3</c:v>
                </c:pt>
                <c:pt idx="13">
                  <c:v>1.2129934520351111E-2</c:v>
                </c:pt>
                <c:pt idx="14">
                  <c:v>1.2710574769049823</c:v>
                </c:pt>
                <c:pt idx="15">
                  <c:v>2.0517011431038719</c:v>
                </c:pt>
                <c:pt idx="16">
                  <c:v>1.0018867694311338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2-407F-A78D-8D9CC8594595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Calculations'!$G$96:$W$96</c:f>
              <c:numCache>
                <c:formatCode>0.00\ ""</c:formatCode>
                <c:ptCount val="17"/>
                <c:pt idx="0">
                  <c:v>3.4147190357533802E-2</c:v>
                </c:pt>
                <c:pt idx="1">
                  <c:v>0.03</c:v>
                </c:pt>
                <c:pt idx="2" formatCode="0.00">
                  <c:v>-13.823967858446013</c:v>
                </c:pt>
                <c:pt idx="3">
                  <c:v>0.18511859639727254</c:v>
                </c:pt>
                <c:pt idx="4">
                  <c:v>0.28639307884665022</c:v>
                </c:pt>
                <c:pt idx="5">
                  <c:v>0.29849329574839084</c:v>
                </c:pt>
                <c:pt idx="6">
                  <c:v>0.43392713976859215</c:v>
                </c:pt>
                <c:pt idx="7">
                  <c:v>0.49541827756976464</c:v>
                </c:pt>
                <c:pt idx="8">
                  <c:v>0.54442968925515201</c:v>
                </c:pt>
                <c:pt idx="9">
                  <c:v>0.30928635411439548</c:v>
                </c:pt>
                <c:pt idx="10">
                  <c:v>0.24507006475831425</c:v>
                </c:pt>
                <c:pt idx="11">
                  <c:v>5.0846932093862388E-2</c:v>
                </c:pt>
                <c:pt idx="12">
                  <c:v>1.2993104740350414E-3</c:v>
                </c:pt>
                <c:pt idx="13">
                  <c:v>1.2129934520351111E-2</c:v>
                </c:pt>
                <c:pt idx="14">
                  <c:v>0.71493971381350219</c:v>
                </c:pt>
                <c:pt idx="15">
                  <c:v>0.81207119123293603</c:v>
                </c:pt>
                <c:pt idx="16">
                  <c:v>0.37172633175742742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2-407F-A78D-8D9CC8594595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Calculations'!$G$125:$W$125</c:f>
              <c:numCache>
                <c:formatCode>0.00\ ""</c:formatCode>
                <c:ptCount val="17"/>
                <c:pt idx="0">
                  <c:v>4.0728065834562108E-2</c:v>
                </c:pt>
                <c:pt idx="1">
                  <c:v>0.04</c:v>
                </c:pt>
                <c:pt idx="2" formatCode="0.00">
                  <c:v>-1.8201645864052671</c:v>
                </c:pt>
                <c:pt idx="3">
                  <c:v>0.29280306466127204</c:v>
                </c:pt>
                <c:pt idx="4">
                  <c:v>0.45672064435342763</c:v>
                </c:pt>
                <c:pt idx="5">
                  <c:v>0.32103245304206074</c:v>
                </c:pt>
                <c:pt idx="6">
                  <c:v>0.51967713729064269</c:v>
                </c:pt>
                <c:pt idx="7">
                  <c:v>0.63774745716925274</c:v>
                </c:pt>
                <c:pt idx="8">
                  <c:v>0.74784951263153576</c:v>
                </c:pt>
                <c:pt idx="9">
                  <c:v>0.3962946944401684</c:v>
                </c:pt>
                <c:pt idx="10">
                  <c:v>0.2650077236968405</c:v>
                </c:pt>
                <c:pt idx="11">
                  <c:v>5.0971531058485613E-2</c:v>
                </c:pt>
                <c:pt idx="12">
                  <c:v>1.4234853373686063E-3</c:v>
                </c:pt>
                <c:pt idx="13">
                  <c:v>1.1985698801489695E-2</c:v>
                </c:pt>
                <c:pt idx="14">
                  <c:v>0.74811788490674713</c:v>
                </c:pt>
                <c:pt idx="15">
                  <c:v>1.8234851246939641</c:v>
                </c:pt>
                <c:pt idx="16">
                  <c:v>0.95004656693659983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42-407F-A78D-8D9CC8594595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Calculations'!$G$137:$W$137</c:f>
              <c:numCache>
                <c:formatCode>0.00\ ""</c:formatCode>
                <c:ptCount val="17"/>
                <c:pt idx="0">
                  <c:v>3.3389409031638902E-2</c:v>
                </c:pt>
                <c:pt idx="1">
                  <c:v>0.03</c:v>
                </c:pt>
                <c:pt idx="2" formatCode="0.00">
                  <c:v>-11.29803010546301</c:v>
                </c:pt>
                <c:pt idx="3">
                  <c:v>0.1808450244163059</c:v>
                </c:pt>
                <c:pt idx="4">
                  <c:v>0.28033975145599488</c:v>
                </c:pt>
                <c:pt idx="5">
                  <c:v>0.27753156499119108</c:v>
                </c:pt>
                <c:pt idx="6">
                  <c:v>0.41007799336323314</c:v>
                </c:pt>
                <c:pt idx="7">
                  <c:v>0.47829867305574503</c:v>
                </c:pt>
                <c:pt idx="8">
                  <c:v>0.53476894370732275</c:v>
                </c:pt>
                <c:pt idx="9">
                  <c:v>0.29820714433416912</c:v>
                </c:pt>
                <c:pt idx="10">
                  <c:v>0.23223385714964531</c:v>
                </c:pt>
                <c:pt idx="11">
                  <c:v>4.8958226701815474E-2</c:v>
                </c:pt>
                <c:pt idx="12">
                  <c:v>1.277572112068182E-3</c:v>
                </c:pt>
                <c:pt idx="13">
                  <c:v>1.1985698801489695E-2</c:v>
                </c:pt>
                <c:pt idx="14">
                  <c:v>0.54154342421501867</c:v>
                </c:pt>
                <c:pt idx="15">
                  <c:v>0.76525932077420211</c:v>
                </c:pt>
                <c:pt idx="16">
                  <c:v>0.36193302823799461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42-407F-A78D-8D9CC8594595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Calculations'!$G$186:$W$186</c:f>
              <c:numCache>
                <c:formatCode>0.000</c:formatCode>
                <c:ptCount val="17"/>
                <c:pt idx="0">
                  <c:v>4.1231171575683942E-2</c:v>
                </c:pt>
                <c:pt idx="1">
                  <c:v>4.1000000000000002E-2</c:v>
                </c:pt>
                <c:pt idx="2" formatCode="0.00">
                  <c:v>-0.56383311142424453</c:v>
                </c:pt>
                <c:pt idx="3">
                  <c:v>0.24248714969780724</c:v>
                </c:pt>
                <c:pt idx="4">
                  <c:v>0.37981986508341437</c:v>
                </c:pt>
                <c:pt idx="5">
                  <c:v>0.32715747809703433</c:v>
                </c:pt>
                <c:pt idx="6">
                  <c:v>0.51036557232925595</c:v>
                </c:pt>
                <c:pt idx="7">
                  <c:v>0.61773274103742104</c:v>
                </c:pt>
                <c:pt idx="8">
                  <c:v>0.74166716941137056</c:v>
                </c:pt>
                <c:pt idx="9">
                  <c:v>0.38385141791301186</c:v>
                </c:pt>
                <c:pt idx="10">
                  <c:v>0.27255761706780379</c:v>
                </c:pt>
                <c:pt idx="11">
                  <c:v>5.6207949082137061E-2</c:v>
                </c:pt>
                <c:pt idx="12">
                  <c:v>1.5405666249598423E-3</c:v>
                </c:pt>
                <c:pt idx="13">
                  <c:v>1.0387111774093486E-2</c:v>
                </c:pt>
                <c:pt idx="14">
                  <c:v>0.69537306980703251</c:v>
                </c:pt>
                <c:pt idx="15">
                  <c:v>0.8741223090197433</c:v>
                </c:pt>
                <c:pt idx="16">
                  <c:v>0.44251838582578434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42-407F-A78D-8D9CC8594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3408"/>
        <c:axId val="1050429392"/>
      </c:barChart>
      <c:catAx>
        <c:axId val="1050423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9392"/>
        <c:crosses val="autoZero"/>
        <c:auto val="1"/>
        <c:lblAlgn val="ctr"/>
        <c:lblOffset val="100"/>
        <c:noMultiLvlLbl val="0"/>
      </c:catAx>
      <c:valAx>
        <c:axId val="105042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199573776398194E-2"/>
          <c:y val="0.89645064821442788"/>
          <c:w val="0.97455946822233008"/>
          <c:h val="0.10354927381272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Calculations'!$G$85:$W$85</c:f>
              <c:numCache>
                <c:formatCode>0.00\ ""</c:formatCode>
                <c:ptCount val="17"/>
                <c:pt idx="0">
                  <c:v>3.6599143570179619E-2</c:v>
                </c:pt>
                <c:pt idx="1">
                  <c:v>0.04</c:v>
                </c:pt>
                <c:pt idx="2" formatCode="0.00">
                  <c:v>8.5021410745509538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9.8710224912566258E-3</c:v>
                </c:pt>
                <c:pt idx="15">
                  <c:v>3.7553731562886494E-2</c:v>
                </c:pt>
                <c:pt idx="16">
                  <c:v>3.4262411665794475E-2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2A-47D7-9ABE-9F41CED3F424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Calculations'!$G$97:$W$97</c:f>
              <c:numCache>
                <c:formatCode>0.00\ ""</c:formatCode>
                <c:ptCount val="17"/>
                <c:pt idx="0">
                  <c:v>3.6599143570179619E-2</c:v>
                </c:pt>
                <c:pt idx="1">
                  <c:v>0.04</c:v>
                </c:pt>
                <c:pt idx="2" formatCode="0.00">
                  <c:v>8.5021410745509538</c:v>
                </c:pt>
                <c:pt idx="3">
                  <c:v>6.2641986971076105E-2</c:v>
                </c:pt>
                <c:pt idx="4">
                  <c:v>0.13235354490042767</c:v>
                </c:pt>
                <c:pt idx="5">
                  <c:v>3.8487891282143701E-2</c:v>
                </c:pt>
                <c:pt idx="6">
                  <c:v>4.357567380169583E-2</c:v>
                </c:pt>
                <c:pt idx="7">
                  <c:v>2.9442624308463273E-2</c:v>
                </c:pt>
                <c:pt idx="8">
                  <c:v>9.3253304019009081E-3</c:v>
                </c:pt>
                <c:pt idx="9">
                  <c:v>3.5339509100412052E-2</c:v>
                </c:pt>
                <c:pt idx="10">
                  <c:v>6.4725880929358048E-2</c:v>
                </c:pt>
                <c:pt idx="11">
                  <c:v>8.6269416044522599E-3</c:v>
                </c:pt>
                <c:pt idx="12">
                  <c:v>6.2050780400761023E-4</c:v>
                </c:pt>
                <c:pt idx="13">
                  <c:v>2.1375464691323388E-2</c:v>
                </c:pt>
                <c:pt idx="14">
                  <c:v>9.7735343410316929E-3</c:v>
                </c:pt>
                <c:pt idx="15">
                  <c:v>3.5442225445184231E-2</c:v>
                </c:pt>
                <c:pt idx="16">
                  <c:v>3.1953008456845448E-2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2A-47D7-9ABE-9F41CED3F424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Calculations'!$G$126:$W$126</c:f>
              <c:numCache>
                <c:formatCode>0.00\ ""</c:formatCode>
                <c:ptCount val="17"/>
                <c:pt idx="0">
                  <c:v>3.5505045212581209E-2</c:v>
                </c:pt>
                <c:pt idx="1">
                  <c:v>0.04</c:v>
                </c:pt>
                <c:pt idx="2" formatCode="0.00">
                  <c:v>11.23738696854698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2.473411206518884E-2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2A-47D7-9ABE-9F41CED3F424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Calculations'!$G$138:$W$138</c:f>
              <c:numCache>
                <c:formatCode>0.00\ ""</c:formatCode>
                <c:ptCount val="17"/>
                <c:pt idx="0">
                  <c:v>3.5505045212581209E-2</c:v>
                </c:pt>
                <c:pt idx="1">
                  <c:v>0.04</c:v>
                </c:pt>
                <c:pt idx="2" formatCode="0.00">
                  <c:v>11.23738696854698</c:v>
                </c:pt>
                <c:pt idx="3">
                  <c:v>5.6759416031532013E-2</c:v>
                </c:pt>
                <c:pt idx="4">
                  <c:v>0.11984812673764653</c:v>
                </c:pt>
                <c:pt idx="5">
                  <c:v>3.7193342216549297E-2</c:v>
                </c:pt>
                <c:pt idx="6">
                  <c:v>4.153452577924862E-2</c:v>
                </c:pt>
                <c:pt idx="7">
                  <c:v>2.7975126482262771E-2</c:v>
                </c:pt>
                <c:pt idx="8">
                  <c:v>8.8330521206889841E-3</c:v>
                </c:pt>
                <c:pt idx="9">
                  <c:v>3.3585178920128314E-2</c:v>
                </c:pt>
                <c:pt idx="10">
                  <c:v>6.2977191259901921E-2</c:v>
                </c:pt>
                <c:pt idx="11">
                  <c:v>8.5220997745756085E-3</c:v>
                </c:pt>
                <c:pt idx="12">
                  <c:v>6.0989507963020754E-4</c:v>
                </c:pt>
                <c:pt idx="13">
                  <c:v>2.1337218326176872E-2</c:v>
                </c:pt>
                <c:pt idx="14">
                  <c:v>7.8822518105885128E-3</c:v>
                </c:pt>
                <c:pt idx="15">
                  <c:v>2.7540155356601315E-2</c:v>
                </c:pt>
                <c:pt idx="16">
                  <c:v>2.4729217837653791E-2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2A-47D7-9ABE-9F41CED3F424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Calculations'!$G$187:$W$187</c:f>
              <c:numCache>
                <c:formatCode>0.000</c:formatCode>
                <c:ptCount val="17"/>
                <c:pt idx="0">
                  <c:v>4.0112413765390945E-2</c:v>
                </c:pt>
                <c:pt idx="1">
                  <c:v>4.1000000000000002E-2</c:v>
                </c:pt>
                <c:pt idx="2" formatCode="0.00">
                  <c:v>2.1648444746562365</c:v>
                </c:pt>
                <c:pt idx="3">
                  <c:v>6.1175592286186721E-2</c:v>
                </c:pt>
                <c:pt idx="4">
                  <c:v>0.12912557101335304</c:v>
                </c:pt>
                <c:pt idx="5">
                  <c:v>4.1886576567395466E-2</c:v>
                </c:pt>
                <c:pt idx="6">
                  <c:v>4.6367585193919536E-2</c:v>
                </c:pt>
                <c:pt idx="7">
                  <c:v>3.1180368328331917E-2</c:v>
                </c:pt>
                <c:pt idx="8">
                  <c:v>9.8297668624688361E-3</c:v>
                </c:pt>
                <c:pt idx="9">
                  <c:v>3.7437179232099542E-2</c:v>
                </c:pt>
                <c:pt idx="10">
                  <c:v>7.1249356387145218E-2</c:v>
                </c:pt>
                <c:pt idx="11">
                  <c:v>9.7316812213154753E-3</c:v>
                </c:pt>
                <c:pt idx="12">
                  <c:v>6.9452044704446905E-4</c:v>
                </c:pt>
                <c:pt idx="13">
                  <c:v>2.4502034749103088E-2</c:v>
                </c:pt>
                <c:pt idx="14">
                  <c:v>8.8460664821862801E-3</c:v>
                </c:pt>
                <c:pt idx="15">
                  <c:v>3.1852777847508437E-2</c:v>
                </c:pt>
                <c:pt idx="16">
                  <c:v>2.8716934875029149E-2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2A-47D7-9ABE-9F41CED3F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425584"/>
        <c:axId val="1054908272"/>
      </c:barChart>
      <c:catAx>
        <c:axId val="105042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272"/>
        <c:crosses val="autoZero"/>
        <c:auto val="1"/>
        <c:lblAlgn val="ctr"/>
        <c:lblOffset val="100"/>
        <c:noMultiLvlLbl val="0"/>
      </c:catAx>
      <c:valAx>
        <c:axId val="10549082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4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2407516980089366"/>
          <c:h val="0.11998973105988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Utilization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Calculations'!$G$86:$W$86</c:f>
              <c:numCache>
                <c:formatCode>0.00\ ""</c:formatCode>
                <c:ptCount val="17"/>
                <c:pt idx="0">
                  <c:v>5.8076050585418135E-2</c:v>
                </c:pt>
                <c:pt idx="1">
                  <c:v>0.06</c:v>
                </c:pt>
                <c:pt idx="2" formatCode="0.00">
                  <c:v>3.2065823576364387</c:v>
                </c:pt>
                <c:pt idx="3">
                  <c:v>0.31457599164049338</c:v>
                </c:pt>
                <c:pt idx="4">
                  <c:v>0.4987830307468295</c:v>
                </c:pt>
                <c:pt idx="5">
                  <c:v>0.36537319041884997</c:v>
                </c:pt>
                <c:pt idx="6">
                  <c:v>0.57794806648852071</c:v>
                </c:pt>
                <c:pt idx="7">
                  <c:v>0.68010829175289489</c:v>
                </c:pt>
                <c:pt idx="8">
                  <c:v>0.77192778044938992</c:v>
                </c:pt>
                <c:pt idx="9">
                  <c:v>0.45013020170149126</c:v>
                </c:pt>
                <c:pt idx="10">
                  <c:v>0.29684506958830004</c:v>
                </c:pt>
                <c:pt idx="11">
                  <c:v>5.3776529578169217E-2</c:v>
                </c:pt>
                <c:pt idx="12">
                  <c:v>1.8788786049028017E-3</c:v>
                </c:pt>
                <c:pt idx="13">
                  <c:v>4.2020439331255467E-2</c:v>
                </c:pt>
                <c:pt idx="14">
                  <c:v>1.2904756429542281</c:v>
                </c:pt>
                <c:pt idx="15">
                  <c:v>2.0533564617844657</c:v>
                </c:pt>
                <c:pt idx="16">
                  <c:v>1.003847026771306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9-4D09-9053-4F5764DB6F07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Calculations'!$G$98:$W$98</c:f>
              <c:numCache>
                <c:formatCode>0.00\ ""</c:formatCode>
                <c:ptCount val="17"/>
                <c:pt idx="0">
                  <c:v>5.7697532796997818E-2</c:v>
                </c:pt>
                <c:pt idx="1">
                  <c:v>0.06</c:v>
                </c:pt>
                <c:pt idx="2" formatCode="0.00">
                  <c:v>3.8374453383369671</c:v>
                </c:pt>
                <c:pt idx="3">
                  <c:v>0.21424646971261591</c:v>
                </c:pt>
                <c:pt idx="4">
                  <c:v>0.36372105168997226</c:v>
                </c:pt>
                <c:pt idx="5">
                  <c:v>0.29457909300413576</c:v>
                </c:pt>
                <c:pt idx="6">
                  <c:v>0.44021175735123086</c:v>
                </c:pt>
                <c:pt idx="7">
                  <c:v>0.48982986398226219</c:v>
                </c:pt>
                <c:pt idx="8">
                  <c:v>0.53444054535530927</c:v>
                </c:pt>
                <c:pt idx="9">
                  <c:v>0.31869329251003858</c:v>
                </c:pt>
                <c:pt idx="10">
                  <c:v>0.25708744036026621</c:v>
                </c:pt>
                <c:pt idx="11">
                  <c:v>5.0618298921219558E-2</c:v>
                </c:pt>
                <c:pt idx="12">
                  <c:v>1.8375614178362553E-3</c:v>
                </c:pt>
                <c:pt idx="13">
                  <c:v>4.0727902164101083E-2</c:v>
                </c:pt>
                <c:pt idx="14">
                  <c:v>0.71246162687981107</c:v>
                </c:pt>
                <c:pt idx="15">
                  <c:v>0.81476972217586197</c:v>
                </c:pt>
                <c:pt idx="16">
                  <c:v>0.3724133021469459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9-4D09-9053-4F5764DB6F07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Calculations'!$G$127:$W$127</c:f>
              <c:numCache>
                <c:formatCode>0.000\ ""</c:formatCode>
                <c:ptCount val="17"/>
                <c:pt idx="0" formatCode="0.00\ &quot;&quot;">
                  <c:v>5.4819919664767659E-2</c:v>
                </c:pt>
                <c:pt idx="1">
                  <c:v>5.8999999999999997E-2</c:v>
                </c:pt>
                <c:pt idx="2" formatCode="0.00">
                  <c:v>7.0848819241226062</c:v>
                </c:pt>
                <c:pt idx="3" formatCode="0.00\ &quot;&quot;">
                  <c:v>0.29871776381643744</c:v>
                </c:pt>
                <c:pt idx="4" formatCode="0.00\ &quot;&quot;">
                  <c:v>0.47359459976604057</c:v>
                </c:pt>
                <c:pt idx="5" formatCode="0.00\ &quot;&quot;">
                  <c:v>0.32074180912596434</c:v>
                </c:pt>
                <c:pt idx="6" formatCode="0.00\ &quot;&quot;">
                  <c:v>0.52174132366601966</c:v>
                </c:pt>
                <c:pt idx="7" formatCode="0.00\ &quot;&quot;">
                  <c:v>0.6368640802267076</c:v>
                </c:pt>
                <c:pt idx="8" formatCode="0.00\ &quot;&quot;">
                  <c:v>0.7461453954280467</c:v>
                </c:pt>
                <c:pt idx="9" formatCode="0.00\ &quot;&quot;">
                  <c:v>0.4070843014751323</c:v>
                </c:pt>
                <c:pt idx="10" formatCode="0.00\ &quot;&quot;">
                  <c:v>0.27064076457051656</c:v>
                </c:pt>
                <c:pt idx="11" formatCode="0.00\ &quot;&quot;">
                  <c:v>5.0837193146448016E-2</c:v>
                </c:pt>
                <c:pt idx="12" formatCode="0.00\ &quot;&quot;">
                  <c:v>1.7513095137539215E-3</c:v>
                </c:pt>
                <c:pt idx="13" formatCode="0.00\ &quot;&quot;">
                  <c:v>2.944628085608764E-2</c:v>
                </c:pt>
                <c:pt idx="14" formatCode="0.00\ &quot;&quot;">
                  <c:v>0.75825848375635485</c:v>
                </c:pt>
                <c:pt idx="15" formatCode="0.00\ &quot;&quot;">
                  <c:v>1.8243216628515644</c:v>
                </c:pt>
                <c:pt idx="16" formatCode="0.00\ &quot;&quot;">
                  <c:v>0.95087569372040193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C9-4D09-9053-4F5764DB6F07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Calculations'!$G$139:$W$139</c:f>
              <c:numCache>
                <c:formatCode>0.000\ ""</c:formatCode>
                <c:ptCount val="17"/>
                <c:pt idx="0" formatCode="0.00\ &quot;&quot;">
                  <c:v>5.4773744667845924E-2</c:v>
                </c:pt>
                <c:pt idx="1">
                  <c:v>5.6000000000000001E-2</c:v>
                </c:pt>
                <c:pt idx="2" formatCode="0.00">
                  <c:v>2.1897416645608527</c:v>
                </c:pt>
                <c:pt idx="3" formatCode="0.00\ &quot;&quot;">
                  <c:v>0.20843141277103114</c:v>
                </c:pt>
                <c:pt idx="4" formatCode="0.00\ &quot;&quot;">
                  <c:v>0.35361334382340037</c:v>
                </c:pt>
                <c:pt idx="5" formatCode="0.00\ &quot;&quot;">
                  <c:v>0.27315582233190622</c:v>
                </c:pt>
                <c:pt idx="6" formatCode="0.00\ &quot;&quot;">
                  <c:v>0.41580993711649594</c:v>
                </c:pt>
                <c:pt idx="7" formatCode="0.00\ &quot;&quot;">
                  <c:v>0.47269480076591897</c:v>
                </c:pt>
                <c:pt idx="8" formatCode="0.00\ &quot;&quot;">
                  <c:v>0.52483668516585358</c:v>
                </c:pt>
                <c:pt idx="9" formatCode="0.00\ &quot;&quot;">
                  <c:v>0.30184634597427173</c:v>
                </c:pt>
                <c:pt idx="10" formatCode="0.00\ &quot;&quot;">
                  <c:v>0.2428979564561973</c:v>
                </c:pt>
                <c:pt idx="11" formatCode="0.00\ &quot;&quot;">
                  <c:v>4.8670128236709458E-2</c:v>
                </c:pt>
                <c:pt idx="12" formatCode="0.00\ &quot;&quot;">
                  <c:v>1.736165188789118E-3</c:v>
                </c:pt>
                <c:pt idx="13" formatCode="0.00\ &quot;&quot;">
                  <c:v>2.944628085608764E-2</c:v>
                </c:pt>
                <c:pt idx="14" formatCode="0.00\ &quot;&quot;">
                  <c:v>0.53970583274989459</c:v>
                </c:pt>
                <c:pt idx="15" formatCode="0.00\ &quot;&quot;">
                  <c:v>0.76766446637020125</c:v>
                </c:pt>
                <c:pt idx="16" formatCode="0.00\ &quot;&quot;">
                  <c:v>0.36240470568580369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C9-4D09-9053-4F5764DB6F07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Calculations'!$G$188:$W$188</c:f>
              <c:numCache>
                <c:formatCode>0.000</c:formatCode>
                <c:ptCount val="17"/>
                <c:pt idx="0">
                  <c:v>5.6580788149225805E-2</c:v>
                </c:pt>
                <c:pt idx="1">
                  <c:v>5.7000000000000002E-2</c:v>
                </c:pt>
                <c:pt idx="2" formatCode="0.00">
                  <c:v>0.7354593873231523</c:v>
                </c:pt>
                <c:pt idx="3">
                  <c:v>0.24745267957874473</c:v>
                </c:pt>
                <c:pt idx="4">
                  <c:v>0.39624865350142879</c:v>
                </c:pt>
                <c:pt idx="5">
                  <c:v>0.3221583882721295</c:v>
                </c:pt>
                <c:pt idx="6">
                  <c:v>0.51242614074071102</c:v>
                </c:pt>
                <c:pt idx="7">
                  <c:v>0.6135219620084772</c:v>
                </c:pt>
                <c:pt idx="8">
                  <c:v>0.73589518179283098</c:v>
                </c:pt>
                <c:pt idx="9">
                  <c:v>0.37769645843655109</c:v>
                </c:pt>
                <c:pt idx="10">
                  <c:v>0.27641026506884014</c:v>
                </c:pt>
                <c:pt idx="11">
                  <c:v>5.5721364510058609E-2</c:v>
                </c:pt>
                <c:pt idx="12">
                  <c:v>1.8141415951254858E-3</c:v>
                </c:pt>
                <c:pt idx="13">
                  <c:v>2.6435970947056738E-2</c:v>
                </c:pt>
                <c:pt idx="14">
                  <c:v>0.69556210861656076</c:v>
                </c:pt>
                <c:pt idx="15">
                  <c:v>0.87486464796780428</c:v>
                </c:pt>
                <c:pt idx="16">
                  <c:v>0.44378766073999637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C9-4D09-9053-4F5764DB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4904464"/>
        <c:axId val="1054909360"/>
      </c:barChart>
      <c:catAx>
        <c:axId val="105490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9360"/>
        <c:crosses val="autoZero"/>
        <c:auto val="1"/>
        <c:lblAlgn val="ctr"/>
        <c:lblOffset val="100"/>
        <c:noMultiLvlLbl val="0"/>
      </c:catAx>
      <c:valAx>
        <c:axId val="105490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Utilization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\ &quot;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7537099860725663E-2"/>
          <c:y val="0.89645064821442788"/>
          <c:w val="0.95427392406157363"/>
          <c:h val="0.103549375443457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>
              <a:defRPr sz="1800" b="1"/>
            </a:pPr>
            <a:r>
              <a:rPr lang="en-US" sz="1800" b="1" baseline="0"/>
              <a:t>Longitudinal Direction Loading, UnStiffened Plates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Calculations'!$G$77:$W$77</c:f>
              <c:numCache>
                <c:formatCode>0.00\ "ksi"</c:formatCode>
                <c:ptCount val="17"/>
                <c:pt idx="0">
                  <c:v>26.91137000670091</c:v>
                </c:pt>
                <c:pt idx="1">
                  <c:v>26.88</c:v>
                </c:pt>
                <c:pt idx="2" formatCode="0.00">
                  <c:v>-0.1167038939766028</c:v>
                </c:pt>
                <c:pt idx="3">
                  <c:v>18.743819567075501</c:v>
                </c:pt>
                <c:pt idx="4">
                  <c:v>18.743819567075501</c:v>
                </c:pt>
                <c:pt idx="5">
                  <c:v>25.328640945357687</c:v>
                </c:pt>
                <c:pt idx="6">
                  <c:v>23.436982560889486</c:v>
                </c:pt>
                <c:pt idx="7">
                  <c:v>23.436982560889486</c:v>
                </c:pt>
                <c:pt idx="8">
                  <c:v>23.436982560889486</c:v>
                </c:pt>
                <c:pt idx="9">
                  <c:v>23.436982560889486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7.8682568638973445</c:v>
                </c:pt>
                <c:pt idx="15">
                  <c:v>7.8682568638973445</c:v>
                </c:pt>
                <c:pt idx="16">
                  <c:v>7.8682568638973445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7-4EB8-9B26-C5ACB6705F9E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Calculations'!$G$89:$W$89</c:f>
              <c:numCache>
                <c:formatCode>0.00\ "ksi"</c:formatCode>
                <c:ptCount val="17"/>
                <c:pt idx="0">
                  <c:v>26.91137000670091</c:v>
                </c:pt>
                <c:pt idx="1">
                  <c:v>26.88</c:v>
                </c:pt>
                <c:pt idx="2" formatCode="0.00">
                  <c:v>-0.1167038939766028</c:v>
                </c:pt>
                <c:pt idx="3">
                  <c:v>19.542882385709742</c:v>
                </c:pt>
                <c:pt idx="4">
                  <c:v>19.542882385709742</c:v>
                </c:pt>
                <c:pt idx="5">
                  <c:v>25.328640945357687</c:v>
                </c:pt>
                <c:pt idx="6">
                  <c:v>23.451458862851691</c:v>
                </c:pt>
                <c:pt idx="7">
                  <c:v>23.451458862851691</c:v>
                </c:pt>
                <c:pt idx="8">
                  <c:v>23.451458862851691</c:v>
                </c:pt>
                <c:pt idx="9">
                  <c:v>23.451458862851691</c:v>
                </c:pt>
                <c:pt idx="10">
                  <c:v>26.91137000670091</c:v>
                </c:pt>
                <c:pt idx="11">
                  <c:v>30.481300318382239</c:v>
                </c:pt>
                <c:pt idx="12">
                  <c:v>29.572913456113969</c:v>
                </c:pt>
                <c:pt idx="13">
                  <c:v>29.57051318197448</c:v>
                </c:pt>
                <c:pt idx="14">
                  <c:v>11.725729431425846</c:v>
                </c:pt>
                <c:pt idx="15">
                  <c:v>11.725729431425846</c:v>
                </c:pt>
                <c:pt idx="16">
                  <c:v>11.725729431425846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47-4EB8-9B26-C5ACB6705F9E}"/>
            </c:ext>
          </c:extLst>
        </c:ser>
        <c:ser>
          <c:idx val="0"/>
          <c:order val="2"/>
          <c:tx>
            <c:v>DNV Note 30.1, Serviceability, Sides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Calculations'!$G$118:$W$118</c:f>
              <c:numCache>
                <c:formatCode>0.00\ "ksi"</c:formatCode>
                <c:ptCount val="17"/>
                <c:pt idx="0">
                  <c:v>31.106690109967769</c:v>
                </c:pt>
                <c:pt idx="1">
                  <c:v>31.17</c:v>
                </c:pt>
                <c:pt idx="2" formatCode="0.00">
                  <c:v>0.20311161383456236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13.06669361539976</c:v>
                </c:pt>
                <c:pt idx="15">
                  <c:v>13.06669361539976</c:v>
                </c:pt>
                <c:pt idx="16">
                  <c:v>13.06669361539976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47-4EB8-9B26-C5ACB6705F9E}"/>
            </c:ext>
          </c:extLst>
        </c:ser>
        <c:ser>
          <c:idx val="1"/>
          <c:order val="3"/>
          <c:tx>
            <c:v>DNV Note 30.1, Ultimate, Sides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Calculations'!$G$130:$W$130</c:f>
              <c:numCache>
                <c:formatCode>0.00\ "ksi"</c:formatCode>
                <c:ptCount val="17"/>
                <c:pt idx="0">
                  <c:v>31.106690109967769</c:v>
                </c:pt>
                <c:pt idx="1">
                  <c:v>31.17</c:v>
                </c:pt>
                <c:pt idx="2" formatCode="0.00">
                  <c:v>0.20311161383456236</c:v>
                </c:pt>
                <c:pt idx="3">
                  <c:v>25.717252453996675</c:v>
                </c:pt>
                <c:pt idx="4">
                  <c:v>25.717252453996675</c:v>
                </c:pt>
                <c:pt idx="5">
                  <c:v>30.267401828197695</c:v>
                </c:pt>
                <c:pt idx="6">
                  <c:v>29.14766866444231</c:v>
                </c:pt>
                <c:pt idx="7">
                  <c:v>29.14766866444231</c:v>
                </c:pt>
                <c:pt idx="8">
                  <c:v>29.14766866444231</c:v>
                </c:pt>
                <c:pt idx="9">
                  <c:v>29.14766866444231</c:v>
                </c:pt>
                <c:pt idx="10">
                  <c:v>31.106690109967769</c:v>
                </c:pt>
                <c:pt idx="11">
                  <c:v>32.720463300459279</c:v>
                </c:pt>
                <c:pt idx="12">
                  <c:v>32.343110504878325</c:v>
                </c:pt>
                <c:pt idx="13">
                  <c:v>32.342085136336877</c:v>
                </c:pt>
                <c:pt idx="14">
                  <c:v>15.511682008191791</c:v>
                </c:pt>
                <c:pt idx="15">
                  <c:v>15.511682008191791</c:v>
                </c:pt>
                <c:pt idx="16">
                  <c:v>15.511682008191791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47-4EB8-9B26-C5ACB6705F9E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1">
                  <c:v>25.25</c:v>
                </c:pt>
                <c:pt idx="2" formatCode="0.00">
                  <c:v>-8.2066283475723638E-3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47-4EB8-9B26-C5ACB6705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0112"/>
        <c:axId val="1054902288"/>
      </c:barChart>
      <c:catAx>
        <c:axId val="105490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2288"/>
        <c:crosses val="autoZero"/>
        <c:auto val="1"/>
        <c:lblAlgn val="ctr"/>
        <c:lblOffset val="100"/>
        <c:noMultiLvlLbl val="0"/>
      </c:catAx>
      <c:valAx>
        <c:axId val="105490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011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9645064821442788"/>
          <c:w val="0.94751531145256096"/>
          <c:h val="0.103549351152649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Transverse Direction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Calculations'!$G$78:$W$78</c:f>
              <c:numCache>
                <c:formatCode>0.00\ "ksi"</c:formatCode>
                <c:ptCount val="17"/>
                <c:pt idx="0">
                  <c:v>11.776097761844806</c:v>
                </c:pt>
                <c:pt idx="1">
                  <c:v>11.72</c:v>
                </c:pt>
                <c:pt idx="2" formatCode="0.00">
                  <c:v>-0.47864984509219544</c:v>
                </c:pt>
                <c:pt idx="3">
                  <c:v>6.3201428025008495</c:v>
                </c:pt>
                <c:pt idx="4">
                  <c:v>6.2628145506511803</c:v>
                </c:pt>
                <c:pt idx="5">
                  <c:v>12.303286740962909</c:v>
                </c:pt>
                <c:pt idx="6">
                  <c:v>10.126283485171012</c:v>
                </c:pt>
                <c:pt idx="7">
                  <c:v>9.3789275166386226</c:v>
                </c:pt>
                <c:pt idx="8">
                  <c:v>8.7194671538244286</c:v>
                </c:pt>
                <c:pt idx="9">
                  <c:v>9.4263459477725959</c:v>
                </c:pt>
                <c:pt idx="10">
                  <c:v>13.175622661602466</c:v>
                </c:pt>
                <c:pt idx="11">
                  <c:v>17.856701983384298</c:v>
                </c:pt>
                <c:pt idx="12">
                  <c:v>14.935742567401164</c:v>
                </c:pt>
                <c:pt idx="13">
                  <c:v>33.55279381905676</c:v>
                </c:pt>
                <c:pt idx="14">
                  <c:v>5.4488818844482045</c:v>
                </c:pt>
                <c:pt idx="15">
                  <c:v>2.6714908935070509</c:v>
                </c:pt>
                <c:pt idx="16">
                  <c:v>2.3458186610593295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C3E-BD35-6EDDEC640E9B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Calculations'!$G$90:$W$90</c:f>
              <c:numCache>
                <c:formatCode>0.00\ "ksi"</c:formatCode>
                <c:ptCount val="17"/>
                <c:pt idx="0">
                  <c:v>14.608305713501958</c:v>
                </c:pt>
                <c:pt idx="1">
                  <c:v>14.57</c:v>
                </c:pt>
                <c:pt idx="2" formatCode="0.00">
                  <c:v>-0.26290812286861581</c:v>
                </c:pt>
                <c:pt idx="3">
                  <c:v>10.456970626796092</c:v>
                </c:pt>
                <c:pt idx="4">
                  <c:v>10.40775511057663</c:v>
                </c:pt>
                <c:pt idx="5">
                  <c:v>14.97866300075553</c:v>
                </c:pt>
                <c:pt idx="6">
                  <c:v>13.428719860913771</c:v>
                </c:pt>
                <c:pt idx="7">
                  <c:v>12.879353535965326</c:v>
                </c:pt>
                <c:pt idx="8">
                  <c:v>12.383855607184264</c:v>
                </c:pt>
                <c:pt idx="9">
                  <c:v>12.914566992252855</c:v>
                </c:pt>
                <c:pt idx="10">
                  <c:v>15.587521914466711</c:v>
                </c:pt>
                <c:pt idx="11">
                  <c:v>18.887098935039223</c:v>
                </c:pt>
                <c:pt idx="12">
                  <c:v>16.811861742454397</c:v>
                </c:pt>
                <c:pt idx="13">
                  <c:v>33.55279381905676</c:v>
                </c:pt>
                <c:pt idx="14">
                  <c:v>9.6873091901097865</c:v>
                </c:pt>
                <c:pt idx="15">
                  <c:v>6.7495325276571609</c:v>
                </c:pt>
                <c:pt idx="16">
                  <c:v>6.3225133094248154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D-4C3E-BD35-6EDDEC640E9B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Calculations'!$G$119:$W$119</c:f>
              <c:numCache>
                <c:formatCode>0.00\ "ksi"</c:formatCode>
                <c:ptCount val="17"/>
                <c:pt idx="0">
                  <c:v>12.247883266204292</c:v>
                </c:pt>
                <c:pt idx="1">
                  <c:v>12.24</c:v>
                </c:pt>
                <c:pt idx="2" formatCode="0.00">
                  <c:v>-6.4405769642908728E-2</c:v>
                </c:pt>
                <c:pt idx="3">
                  <c:v>6.6112003548849412</c:v>
                </c:pt>
                <c:pt idx="4">
                  <c:v>6.5263286581226119</c:v>
                </c:pt>
                <c:pt idx="5">
                  <c:v>13.927035857693237</c:v>
                </c:pt>
                <c:pt idx="6">
                  <c:v>11.212896588793077</c:v>
                </c:pt>
                <c:pt idx="7">
                  <c:v>10.005006014954011</c:v>
                </c:pt>
                <c:pt idx="8">
                  <c:v>9.0153681270390038</c:v>
                </c:pt>
                <c:pt idx="9">
                  <c:v>10.079113841386663</c:v>
                </c:pt>
                <c:pt idx="10">
                  <c:v>14.414806299645761</c:v>
                </c:pt>
                <c:pt idx="11">
                  <c:v>18.840929771131982</c:v>
                </c:pt>
                <c:pt idx="12">
                  <c:v>15.345312998010614</c:v>
                </c:pt>
                <c:pt idx="13">
                  <c:v>33.956567634539176</c:v>
                </c:pt>
                <c:pt idx="14">
                  <c:v>9.2576881260675989</c:v>
                </c:pt>
                <c:pt idx="15">
                  <c:v>3.0058380218044798</c:v>
                </c:pt>
                <c:pt idx="16">
                  <c:v>2.473820507112932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D-4C3E-BD35-6EDDEC640E9B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Calculations'!$G$131:$W$131</c:f>
              <c:numCache>
                <c:formatCode>0.00\ "ksi"</c:formatCode>
                <c:ptCount val="17"/>
                <c:pt idx="0">
                  <c:v>14.939845012749993</c:v>
                </c:pt>
                <c:pt idx="1">
                  <c:v>14.93</c:v>
                </c:pt>
                <c:pt idx="2" formatCode="0.00">
                  <c:v>-6.5941143670417868E-2</c:v>
                </c:pt>
                <c:pt idx="3">
                  <c:v>10.704080641687039</c:v>
                </c:pt>
                <c:pt idx="4">
                  <c:v>10.632487952633017</c:v>
                </c:pt>
                <c:pt idx="5">
                  <c:v>16.10998909310338</c:v>
                </c:pt>
                <c:pt idx="6">
                  <c:v>14.209701798941854</c:v>
                </c:pt>
                <c:pt idx="7">
                  <c:v>13.340340470182198</c:v>
                </c:pt>
                <c:pt idx="8">
                  <c:v>12.607573306818562</c:v>
                </c:pt>
                <c:pt idx="9">
                  <c:v>13.394378424160125</c:v>
                </c:pt>
                <c:pt idx="10">
                  <c:v>16.449087363426386</c:v>
                </c:pt>
                <c:pt idx="11">
                  <c:v>19.615723478897738</c:v>
                </c:pt>
                <c:pt idx="12">
                  <c:v>17.097921787474199</c:v>
                </c:pt>
                <c:pt idx="13">
                  <c:v>33.956567634539176</c:v>
                </c:pt>
                <c:pt idx="14">
                  <c:v>12.789079786240945</c:v>
                </c:pt>
                <c:pt idx="15">
                  <c:v>7.1624098801630378</c:v>
                </c:pt>
                <c:pt idx="16">
                  <c:v>6.4935899645349853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D-4C3E-BD35-6EDDEC640E9B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Calculations'!$G$179:$W$179</c:f>
              <c:numCache>
                <c:formatCode>0.00\ "ksi"</c:formatCode>
                <c:ptCount val="17"/>
                <c:pt idx="0">
                  <c:v>25.252072173657762</c:v>
                </c:pt>
                <c:pt idx="1">
                  <c:v>25.25</c:v>
                </c:pt>
                <c:pt idx="2" formatCode="0.00">
                  <c:v>-8.2066283475723638E-3</c:v>
                </c:pt>
                <c:pt idx="3">
                  <c:v>19.762465884805195</c:v>
                </c:pt>
                <c:pt idx="4">
                  <c:v>19.762465884805195</c:v>
                </c:pt>
                <c:pt idx="5">
                  <c:v>24.00906596207334</c:v>
                </c:pt>
                <c:pt idx="6">
                  <c:v>22.679796176736438</c:v>
                </c:pt>
                <c:pt idx="7">
                  <c:v>22.679796176736438</c:v>
                </c:pt>
                <c:pt idx="8">
                  <c:v>22.679796176736438</c:v>
                </c:pt>
                <c:pt idx="9">
                  <c:v>22.679796176736438</c:v>
                </c:pt>
                <c:pt idx="10">
                  <c:v>25.252072173657762</c:v>
                </c:pt>
                <c:pt idx="11">
                  <c:v>28.92326827090243</c:v>
                </c:pt>
                <c:pt idx="12">
                  <c:v>27.816950547206194</c:v>
                </c:pt>
                <c:pt idx="13">
                  <c:v>27.814232289292477</c:v>
                </c:pt>
                <c:pt idx="14">
                  <c:v>12.892642415912904</c:v>
                </c:pt>
                <c:pt idx="15">
                  <c:v>12.892642415912904</c:v>
                </c:pt>
                <c:pt idx="16">
                  <c:v>12.892642415912904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CD-4C3E-BD35-6EDDEC640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6848"/>
        <c:axId val="1054908816"/>
      </c:barChart>
      <c:catAx>
        <c:axId val="105489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8816"/>
        <c:crosses val="autoZero"/>
        <c:auto val="1"/>
        <c:lblAlgn val="ctr"/>
        <c:lblOffset val="100"/>
        <c:noMultiLvlLbl val="0"/>
      </c:catAx>
      <c:valAx>
        <c:axId val="105490881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7418022274570917"/>
          <c:w val="0.94751527614157194"/>
          <c:h val="0.1258197725284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Shear Loading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Calculations'!$G$79:$W$79</c:f>
              <c:numCache>
                <c:formatCode>0.00\ "ksi"</c:formatCode>
                <c:ptCount val="17"/>
                <c:pt idx="0">
                  <c:v>18.708041424168211</c:v>
                </c:pt>
                <c:pt idx="1">
                  <c:v>18.73</c:v>
                </c:pt>
                <c:pt idx="2" formatCode="0.00">
                  <c:v>0.11723745772444774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12.436053915258837</c:v>
                </c:pt>
                <c:pt idx="15">
                  <c:v>10.25111534802722</c:v>
                </c:pt>
                <c:pt idx="16">
                  <c:v>9.8783844465302284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1-469F-9939-ED09F16A8638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Calculations'!$G$91:$W$91</c:f>
              <c:numCache>
                <c:formatCode>0.00\ "ksi"</c:formatCode>
                <c:ptCount val="17"/>
                <c:pt idx="0">
                  <c:v>18.708041424168211</c:v>
                </c:pt>
                <c:pt idx="1">
                  <c:v>18.73</c:v>
                </c:pt>
                <c:pt idx="2" formatCode="0.00">
                  <c:v>0.11723745772444774</c:v>
                </c:pt>
                <c:pt idx="3">
                  <c:v>16.669904324429531</c:v>
                </c:pt>
                <c:pt idx="4">
                  <c:v>16.653178097029407</c:v>
                </c:pt>
                <c:pt idx="5">
                  <c:v>18.576812542382989</c:v>
                </c:pt>
                <c:pt idx="6">
                  <c:v>18.163135241507121</c:v>
                </c:pt>
                <c:pt idx="7">
                  <c:v>18.076950679529265</c:v>
                </c:pt>
                <c:pt idx="8">
                  <c:v>17.992828432738133</c:v>
                </c:pt>
                <c:pt idx="9">
                  <c:v>18.08269076925432</c:v>
                </c:pt>
                <c:pt idx="10">
                  <c:v>18.78985483916939</c:v>
                </c:pt>
                <c:pt idx="11">
                  <c:v>19.255352141745128</c:v>
                </c:pt>
                <c:pt idx="12">
                  <c:v>19.105492506996097</c:v>
                </c:pt>
                <c:pt idx="13">
                  <c:v>19.566224666440515</c:v>
                </c:pt>
                <c:pt idx="14">
                  <c:v>12.560099920520853</c:v>
                </c:pt>
                <c:pt idx="15">
                  <c:v>10.861835823357081</c:v>
                </c:pt>
                <c:pt idx="16">
                  <c:v>10.59234453485367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B1-469F-9939-ED09F16A8638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Calculations'!$G$120:$W$120</c:f>
              <c:numCache>
                <c:formatCode>0.00\ "ksi"</c:formatCode>
                <c:ptCount val="17"/>
                <c:pt idx="0">
                  <c:v>19.284535194941174</c:v>
                </c:pt>
                <c:pt idx="1">
                  <c:v>19.27</c:v>
                </c:pt>
                <c:pt idx="2" formatCode="0.00">
                  <c:v>-7.5429138252074326E-2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13.683825544574523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B1-469F-9939-ED09F16A8638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Calculations'!$G$132:$W$132</c:f>
              <c:numCache>
                <c:formatCode>0.00\ "ksi"</c:formatCode>
                <c:ptCount val="17"/>
                <c:pt idx="0">
                  <c:v>19.284535194941174</c:v>
                </c:pt>
                <c:pt idx="1">
                  <c:v>19.27</c:v>
                </c:pt>
                <c:pt idx="2" formatCode="0.00">
                  <c:v>-7.5429138252074326E-2</c:v>
                </c:pt>
                <c:pt idx="3">
                  <c:v>18.397580569184981</c:v>
                </c:pt>
                <c:pt idx="4">
                  <c:v>18.390835259568966</c:v>
                </c:pt>
                <c:pt idx="5">
                  <c:v>19.223395879219112</c:v>
                </c:pt>
                <c:pt idx="6">
                  <c:v>19.05573355301032</c:v>
                </c:pt>
                <c:pt idx="7">
                  <c:v>19.02521755665536</c:v>
                </c:pt>
                <c:pt idx="8">
                  <c:v>18.995593788810602</c:v>
                </c:pt>
                <c:pt idx="9">
                  <c:v>19.027244622389482</c:v>
                </c:pt>
                <c:pt idx="10">
                  <c:v>19.311593335131125</c:v>
                </c:pt>
                <c:pt idx="11">
                  <c:v>19.49223816829489</c:v>
                </c:pt>
                <c:pt idx="12">
                  <c:v>19.437945305589292</c:v>
                </c:pt>
                <c:pt idx="13">
                  <c:v>19.601296575144445</c:v>
                </c:pt>
                <c:pt idx="14">
                  <c:v>15.573794246854265</c:v>
                </c:pt>
                <c:pt idx="15">
                  <c:v>13.978411850451819</c:v>
                </c:pt>
                <c:pt idx="16">
                  <c:v>13.686533748133758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B1-469F-9939-ED09F16A8638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Calculations'!$G$181:$W$181</c:f>
              <c:numCache>
                <c:formatCode>0.00\ "ksi"</c:formatCode>
                <c:ptCount val="17"/>
                <c:pt idx="0">
                  <c:v>17.069486219519373</c:v>
                </c:pt>
                <c:pt idx="1">
                  <c:v>17.07</c:v>
                </c:pt>
                <c:pt idx="2" formatCode="0.00">
                  <c:v>3.009844643394528E-3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B1-469F-9939-ED09F16A8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897392"/>
        <c:axId val="1054906096"/>
      </c:barChart>
      <c:catAx>
        <c:axId val="105489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6096"/>
        <c:crosses val="autoZero"/>
        <c:auto val="1"/>
        <c:lblAlgn val="ctr"/>
        <c:lblOffset val="100"/>
        <c:noMultiLvlLbl val="0"/>
      </c:catAx>
      <c:valAx>
        <c:axId val="105490609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89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484721618515619E-2"/>
          <c:y val="0.86924584257872994"/>
          <c:w val="0.94751527614157194"/>
          <c:h val="0.130754155730533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Plate Buckling</a:t>
            </a:r>
            <a:r>
              <a:rPr lang="en-US" sz="1800" b="1" baseline="0"/>
              <a:t> Resistance 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en-US" sz="1800" b="1" baseline="0"/>
              <a:t>Combined Loading, No Lateral Load</a:t>
            </a:r>
            <a:r>
              <a:rPr lang="en-US" sz="1800" b="1" i="0" baseline="0">
                <a:effectLst/>
              </a:rPr>
              <a:t>, UnStiffened Plates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91705877915951"/>
          <c:y val="0.13433325379782074"/>
          <c:w val="0.8759460225267689"/>
          <c:h val="0.63976059810705488"/>
        </c:manualLayout>
      </c:layout>
      <c:barChart>
        <c:barDir val="col"/>
        <c:grouping val="clustered"/>
        <c:varyColors val="0"/>
        <c:ser>
          <c:idx val="3"/>
          <c:order val="0"/>
          <c:tx>
            <c:v>DNV Note 30.1, Serviceability, Simply Supported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Calculations'!$G$80:$W$80</c:f>
              <c:numCache>
                <c:formatCode>0.00\ "ksi"</c:formatCode>
                <c:ptCount val="17"/>
                <c:pt idx="0">
                  <c:v>22.025652637394607</c:v>
                </c:pt>
                <c:pt idx="1">
                  <c:v>22.129819999999999</c:v>
                </c:pt>
                <c:pt idx="2" formatCode="0.00">
                  <c:v>0.47071039260776365</c:v>
                </c:pt>
                <c:pt idx="3">
                  <c:v>8.1204317049074355</c:v>
                </c:pt>
                <c:pt idx="4">
                  <c:v>9.4071084222554671</c:v>
                </c:pt>
                <c:pt idx="5">
                  <c:v>11.780097775475227</c:v>
                </c:pt>
                <c:pt idx="6">
                  <c:v>10.354533359640586</c:v>
                </c:pt>
                <c:pt idx="7">
                  <c:v>9.1565736617967186</c:v>
                </c:pt>
                <c:pt idx="8">
                  <c:v>8.4101661106705041</c:v>
                </c:pt>
                <c:pt idx="9">
                  <c:v>8.8238882844377837</c:v>
                </c:pt>
                <c:pt idx="10">
                  <c:v>13.990535916776663</c:v>
                </c:pt>
                <c:pt idx="11">
                  <c:v>17.606263918810029</c:v>
                </c:pt>
                <c:pt idx="12">
                  <c:v>20.233244594630012</c:v>
                </c:pt>
                <c:pt idx="13">
                  <c:v>19.490782174437278</c:v>
                </c:pt>
                <c:pt idx="14">
                  <c:v>5.2444655845929598</c:v>
                </c:pt>
                <c:pt idx="15">
                  <c:v>2.6850257795242389</c:v>
                </c:pt>
                <c:pt idx="16">
                  <c:v>2.3453081446039223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2-42B1-8262-D00476519656}"/>
            </c:ext>
          </c:extLst>
        </c:ser>
        <c:ser>
          <c:idx val="4"/>
          <c:order val="1"/>
          <c:tx>
            <c:v>DNV Note 30.1, Ultimate, Simply Supported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Calculations'!$G$92:$W$92</c:f>
              <c:numCache>
                <c:formatCode>0.00\ "ksi"</c:formatCode>
                <c:ptCount val="17"/>
                <c:pt idx="0">
                  <c:v>22.170149306847595</c:v>
                </c:pt>
                <c:pt idx="1">
                  <c:v>22.3</c:v>
                </c:pt>
                <c:pt idx="2" formatCode="0.00">
                  <c:v>0.58229010382244806</c:v>
                </c:pt>
                <c:pt idx="3">
                  <c:v>11.923150283627463</c:v>
                </c:pt>
                <c:pt idx="4">
                  <c:v>12.900287260293238</c:v>
                </c:pt>
                <c:pt idx="5">
                  <c:v>14.611124855391393</c:v>
                </c:pt>
                <c:pt idx="6">
                  <c:v>13.594326899861549</c:v>
                </c:pt>
                <c:pt idx="7">
                  <c:v>12.713519794006734</c:v>
                </c:pt>
                <c:pt idx="8">
                  <c:v>12.147358420765945</c:v>
                </c:pt>
                <c:pt idx="9">
                  <c:v>12.46307564863573</c:v>
                </c:pt>
                <c:pt idx="10">
                  <c:v>16.154120955786077</c:v>
                </c:pt>
                <c:pt idx="11">
                  <c:v>18.704772633005927</c:v>
                </c:pt>
                <c:pt idx="12">
                  <c:v>20.688184899626126</c:v>
                </c:pt>
                <c:pt idx="13">
                  <c:v>20.109339945369459</c:v>
                </c:pt>
                <c:pt idx="14">
                  <c:v>9.4992555976219997</c:v>
                </c:pt>
                <c:pt idx="15">
                  <c:v>6.7667156552167018</c:v>
                </c:pt>
                <c:pt idx="16">
                  <c:v>6.3218220032704684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A2-42B1-8262-D00476519656}"/>
            </c:ext>
          </c:extLst>
        </c:ser>
        <c:ser>
          <c:idx val="0"/>
          <c:order val="2"/>
          <c:tx>
            <c:v>DNV Note 30.1, Serviceability, Clamped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Calculations'!$G$121:$W$121</c:f>
              <c:numCache>
                <c:formatCode>0.00\ "ksi"</c:formatCode>
                <c:ptCount val="17"/>
                <c:pt idx="0">
                  <c:v>23.333907174042899</c:v>
                </c:pt>
                <c:pt idx="1">
                  <c:v>22.18</c:v>
                </c:pt>
                <c:pt idx="2" formatCode="0.00">
                  <c:v>-5.2024669704368778</c:v>
                </c:pt>
                <c:pt idx="3">
                  <c:v>8.5515264424980728</c:v>
                </c:pt>
                <c:pt idx="4">
                  <c:v>9.9074314862005277</c:v>
                </c:pt>
                <c:pt idx="5">
                  <c:v>13.419304204214383</c:v>
                </c:pt>
                <c:pt idx="6">
                  <c:v>11.470018308202713</c:v>
                </c:pt>
                <c:pt idx="7">
                  <c:v>9.7783214107746446</c:v>
                </c:pt>
                <c:pt idx="8">
                  <c:v>8.7007718586753775</c:v>
                </c:pt>
                <c:pt idx="9">
                  <c:v>9.7569437064328515</c:v>
                </c:pt>
                <c:pt idx="10">
                  <c:v>15.345144381274805</c:v>
                </c:pt>
                <c:pt idx="11">
                  <c:v>18.624233829422071</c:v>
                </c:pt>
                <c:pt idx="12">
                  <c:v>21.707076949024806</c:v>
                </c:pt>
                <c:pt idx="13">
                  <c:v>27.813741024966728</c:v>
                </c:pt>
                <c:pt idx="14">
                  <c:v>8.9255250580270236</c:v>
                </c:pt>
                <c:pt idx="15">
                  <c:v>3.0221178351991966</c:v>
                </c:pt>
                <c:pt idx="16">
                  <c:v>2.4759604471659253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A2-42B1-8262-D00476519656}"/>
            </c:ext>
          </c:extLst>
        </c:ser>
        <c:ser>
          <c:idx val="1"/>
          <c:order val="3"/>
          <c:tx>
            <c:v>DNV Note 30.1, Ultimate, Clamped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Calculations'!$G$133:$W$133</c:f>
              <c:numCache>
                <c:formatCode>0.00\ "ksi"</c:formatCode>
                <c:ptCount val="17"/>
                <c:pt idx="0">
                  <c:v>23.353577968845542</c:v>
                </c:pt>
                <c:pt idx="1">
                  <c:v>23.57</c:v>
                </c:pt>
                <c:pt idx="2" formatCode="0.00">
                  <c:v>0.91820972063834638</c:v>
                </c:pt>
                <c:pt idx="3">
                  <c:v>12.255795909834161</c:v>
                </c:pt>
                <c:pt idx="4">
                  <c:v>13.269029948598074</c:v>
                </c:pt>
                <c:pt idx="5">
                  <c:v>15.757057165860136</c:v>
                </c:pt>
                <c:pt idx="6">
                  <c:v>14.392110434144195</c:v>
                </c:pt>
                <c:pt idx="7">
                  <c:v>13.174381569976246</c:v>
                </c:pt>
                <c:pt idx="8">
                  <c:v>12.369640009003966</c:v>
                </c:pt>
                <c:pt idx="9">
                  <c:v>13.158677142323119</c:v>
                </c:pt>
                <c:pt idx="10">
                  <c:v>17.097803820107927</c:v>
                </c:pt>
                <c:pt idx="11">
                  <c:v>19.453488344762857</c:v>
                </c:pt>
                <c:pt idx="12">
                  <c:v>21.896424730834269</c:v>
                </c:pt>
                <c:pt idx="13">
                  <c:v>27.813741024966728</c:v>
                </c:pt>
                <c:pt idx="14">
                  <c:v>12.539896155551125</c:v>
                </c:pt>
                <c:pt idx="15">
                  <c:v>7.1819333523576265</c:v>
                </c:pt>
                <c:pt idx="16">
                  <c:v>6.4964129076853787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A2-42B1-8262-D00476519656}"/>
            </c:ext>
          </c:extLst>
        </c:ser>
        <c:ser>
          <c:idx val="2"/>
          <c:order val="4"/>
          <c:tx>
            <c:v>DNV RP C201 (Material Factor 1.15, Load Factor 1.0)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'Standard Buckling Calculations'!$G$25:$W$25</c:f>
              <c:numCache>
                <c:formatCode>General</c:formatCode>
                <c:ptCount val="17"/>
                <c:pt idx="0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</c:numCache>
            </c:numRef>
          </c:cat>
          <c:val>
            <c:numRef>
              <c:f>'Standard Buckling Calculations'!$G$178:$W$178</c:f>
              <c:numCache>
                <c:formatCode>0.00\ "ksi"</c:formatCode>
                <c:ptCount val="17"/>
                <c:pt idx="0">
                  <c:v>17.069486219519373</c:v>
                </c:pt>
                <c:pt idx="1">
                  <c:v>17.068999999999999</c:v>
                </c:pt>
                <c:pt idx="2" formatCode="0.00">
                  <c:v>-2.8485530457190004E-3</c:v>
                </c:pt>
                <c:pt idx="3">
                  <c:v>17.069486219519373</c:v>
                </c:pt>
                <c:pt idx="4">
                  <c:v>17.069486219519373</c:v>
                </c:pt>
                <c:pt idx="5">
                  <c:v>17.069486219519373</c:v>
                </c:pt>
                <c:pt idx="6">
                  <c:v>17.069486219519373</c:v>
                </c:pt>
                <c:pt idx="7">
                  <c:v>17.069486219519373</c:v>
                </c:pt>
                <c:pt idx="8">
                  <c:v>17.069486219519373</c:v>
                </c:pt>
                <c:pt idx="9">
                  <c:v>17.069486219519373</c:v>
                </c:pt>
                <c:pt idx="10">
                  <c:v>17.069486219519373</c:v>
                </c:pt>
                <c:pt idx="11">
                  <c:v>17.069486219519373</c:v>
                </c:pt>
                <c:pt idx="12">
                  <c:v>17.069486219519373</c:v>
                </c:pt>
                <c:pt idx="13">
                  <c:v>17.069486219519373</c:v>
                </c:pt>
                <c:pt idx="14">
                  <c:v>12.983060930774146</c:v>
                </c:pt>
                <c:pt idx="15">
                  <c:v>10.564485277592953</c:v>
                </c:pt>
                <c:pt idx="16">
                  <c:v>10.046760998457781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A2-42B1-8262-D00476519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4903376"/>
        <c:axId val="1054911536"/>
      </c:barChart>
      <c:catAx>
        <c:axId val="1054903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Plate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11536"/>
        <c:crosses val="autoZero"/>
        <c:auto val="1"/>
        <c:lblAlgn val="ctr"/>
        <c:lblOffset val="100"/>
        <c:noMultiLvlLbl val="0"/>
      </c:catAx>
      <c:valAx>
        <c:axId val="1054911536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Buckling Resistance (Ksi)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490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9004605077591158E-2"/>
          <c:y val="0.89645064821442788"/>
          <c:w val="0.97099533888718803"/>
          <c:h val="0.10354935178557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/>
  <sheetViews>
    <sheetView zoomScale="7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/>
  <sheetViews>
    <sheetView zoomScale="55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/>
  <sheetViews>
    <sheetView zoomScale="5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28578</xdr:colOff>
      <xdr:row>93</xdr:row>
      <xdr:rowOff>56036</xdr:rowOff>
    </xdr:from>
    <xdr:to>
      <xdr:col>11</xdr:col>
      <xdr:colOff>838204</xdr:colOff>
      <xdr:row>93</xdr:row>
      <xdr:rowOff>1706570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090" b="7065"/>
        <a:stretch/>
      </xdr:blipFill>
      <xdr:spPr>
        <a:xfrm rot="16200000">
          <a:off x="9009299" y="23660340"/>
          <a:ext cx="1650534" cy="80962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19427</xdr:colOff>
      <xdr:row>93</xdr:row>
      <xdr:rowOff>162051</xdr:rowOff>
    </xdr:from>
    <xdr:to>
      <xdr:col>12</xdr:col>
      <xdr:colOff>1116707</xdr:colOff>
      <xdr:row>93</xdr:row>
      <xdr:rowOff>1662304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0171615" y="23547388"/>
          <a:ext cx="1500253" cy="1097280"/>
        </a:xfrm>
        <a:prstGeom prst="rect">
          <a:avLst/>
        </a:prstGeom>
        <a:effectLst>
          <a:glow rad="127000">
            <a:schemeClr val="accent1">
              <a:alpha val="0"/>
            </a:schemeClr>
          </a:glow>
        </a:effectLst>
      </xdr:spPr>
    </xdr:pic>
    <xdr:clientData/>
  </xdr:twoCellAnchor>
  <xdr:twoCellAnchor editAs="oneCell">
    <xdr:from>
      <xdr:col>13</xdr:col>
      <xdr:colOff>88772</xdr:colOff>
      <xdr:row>93</xdr:row>
      <xdr:rowOff>85724</xdr:rowOff>
    </xdr:from>
    <xdr:to>
      <xdr:col>13</xdr:col>
      <xdr:colOff>1102743</xdr:colOff>
      <xdr:row>93</xdr:row>
      <xdr:rowOff>1614796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7"/>
        <a:stretch/>
      </xdr:blipFill>
      <xdr:spPr>
        <a:xfrm rot="16200000">
          <a:off x="11356472" y="23527124"/>
          <a:ext cx="1529072" cy="1013971"/>
        </a:xfrm>
        <a:prstGeom prst="rect">
          <a:avLst/>
        </a:prstGeom>
      </xdr:spPr>
    </xdr:pic>
    <xdr:clientData/>
  </xdr:twoCellAnchor>
  <xdr:twoCellAnchor editAs="oneCell">
    <xdr:from>
      <xdr:col>14</xdr:col>
      <xdr:colOff>19627</xdr:colOff>
      <xdr:row>93</xdr:row>
      <xdr:rowOff>76200</xdr:rowOff>
    </xdr:from>
    <xdr:to>
      <xdr:col>15</xdr:col>
      <xdr:colOff>885</xdr:colOff>
      <xdr:row>93</xdr:row>
      <xdr:rowOff>1647825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19" t="10233" r="9695"/>
        <a:stretch/>
      </xdr:blipFill>
      <xdr:spPr>
        <a:xfrm rot="16200000">
          <a:off x="12488006" y="23469446"/>
          <a:ext cx="1571625" cy="1152833"/>
        </a:xfrm>
        <a:prstGeom prst="rect">
          <a:avLst/>
        </a:prstGeom>
      </xdr:spPr>
    </xdr:pic>
    <xdr:clientData/>
  </xdr:twoCellAnchor>
  <xdr:twoCellAnchor editAs="oneCell">
    <xdr:from>
      <xdr:col>13</xdr:col>
      <xdr:colOff>91516</xdr:colOff>
      <xdr:row>49</xdr:row>
      <xdr:rowOff>48960</xdr:rowOff>
    </xdr:from>
    <xdr:to>
      <xdr:col>13</xdr:col>
      <xdr:colOff>1107168</xdr:colOff>
      <xdr:row>49</xdr:row>
      <xdr:rowOff>1710929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21622" y="11634031"/>
          <a:ext cx="1661969" cy="1015652"/>
        </a:xfrm>
        <a:prstGeom prst="rect">
          <a:avLst/>
        </a:prstGeom>
      </xdr:spPr>
    </xdr:pic>
    <xdr:clientData/>
  </xdr:twoCellAnchor>
  <xdr:twoCellAnchor editAs="oneCell">
    <xdr:from>
      <xdr:col>11</xdr:col>
      <xdr:colOff>84435</xdr:colOff>
      <xdr:row>49</xdr:row>
      <xdr:rowOff>66944</xdr:rowOff>
    </xdr:from>
    <xdr:to>
      <xdr:col>11</xdr:col>
      <xdr:colOff>795119</xdr:colOff>
      <xdr:row>49</xdr:row>
      <xdr:rowOff>1941554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26619" y="11910819"/>
          <a:ext cx="1874610" cy="710684"/>
        </a:xfrm>
        <a:prstGeom prst="rect">
          <a:avLst/>
        </a:prstGeom>
      </xdr:spPr>
    </xdr:pic>
    <xdr:clientData/>
  </xdr:twoCellAnchor>
  <xdr:twoCellAnchor editAs="oneCell">
    <xdr:from>
      <xdr:col>12</xdr:col>
      <xdr:colOff>123703</xdr:colOff>
      <xdr:row>49</xdr:row>
      <xdr:rowOff>92121</xdr:rowOff>
    </xdr:from>
    <xdr:to>
      <xdr:col>12</xdr:col>
      <xdr:colOff>1092632</xdr:colOff>
      <xdr:row>49</xdr:row>
      <xdr:rowOff>1433461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0350" y="11354033"/>
          <a:ext cx="968929" cy="1341340"/>
        </a:xfrm>
        <a:prstGeom prst="rect">
          <a:avLst/>
        </a:prstGeom>
      </xdr:spPr>
    </xdr:pic>
    <xdr:clientData/>
  </xdr:twoCellAnchor>
  <xdr:oneCellAnchor>
    <xdr:from>
      <xdr:col>13</xdr:col>
      <xdr:colOff>89404</xdr:colOff>
      <xdr:row>72</xdr:row>
      <xdr:rowOff>79382</xdr:rowOff>
    </xdr:from>
    <xdr:ext cx="1013971" cy="166196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318670" y="17301852"/>
          <a:ext cx="1661969" cy="1013971"/>
        </a:xfrm>
        <a:prstGeom prst="rect">
          <a:avLst/>
        </a:prstGeom>
      </xdr:spPr>
    </xdr:pic>
    <xdr:clientData/>
  </xdr:oneCellAnchor>
  <xdr:oneCellAnchor>
    <xdr:from>
      <xdr:col>11</xdr:col>
      <xdr:colOff>99731</xdr:colOff>
      <xdr:row>72</xdr:row>
      <xdr:rowOff>54058</xdr:rowOff>
    </xdr:from>
    <xdr:ext cx="710684" cy="1874610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918943" y="17638146"/>
          <a:ext cx="1874610" cy="710684"/>
        </a:xfrm>
        <a:prstGeom prst="rect">
          <a:avLst/>
        </a:prstGeom>
      </xdr:spPr>
    </xdr:pic>
    <xdr:clientData/>
  </xdr:oneCellAnchor>
  <xdr:oneCellAnchor>
    <xdr:from>
      <xdr:col>12</xdr:col>
      <xdr:colOff>85603</xdr:colOff>
      <xdr:row>72</xdr:row>
      <xdr:rowOff>78674</xdr:rowOff>
    </xdr:from>
    <xdr:ext cx="968929" cy="134134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278" y="17080799"/>
          <a:ext cx="968929" cy="134134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8409214" y="6734175"/>
          <a:ext cx="231322" cy="1375681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 rot="5400000">
          <a:off x="9042626" y="7347178"/>
          <a:ext cx="234046" cy="142738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582704</xdr:colOff>
      <xdr:row>48</xdr:row>
      <xdr:rowOff>123264</xdr:rowOff>
    </xdr:from>
    <xdr:to>
      <xdr:col>11</xdr:col>
      <xdr:colOff>190500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8908675" y="7653617"/>
          <a:ext cx="403413" cy="340181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 bwMode="auto">
        <a:xfrm flipH="1" flipV="1">
          <a:off x="4044042" y="7840436"/>
          <a:ext cx="1366158" cy="124517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 bwMode="auto">
        <a:xfrm flipH="1">
          <a:off x="5723164" y="7881257"/>
          <a:ext cx="1994807" cy="1147083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 bwMode="auto">
        <a:xfrm flipH="1">
          <a:off x="3921578" y="12487275"/>
          <a:ext cx="1436915" cy="688522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 bwMode="auto">
        <a:xfrm>
          <a:off x="5753100" y="12487275"/>
          <a:ext cx="1641022" cy="770164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 bwMode="auto">
        <a:xfrm flipV="1">
          <a:off x="5724939" y="11271997"/>
          <a:ext cx="4519479" cy="120119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 bwMode="auto">
        <a:xfrm>
          <a:off x="5735171" y="9051552"/>
          <a:ext cx="794817" cy="224205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 bwMode="auto">
        <a:xfrm flipV="1">
          <a:off x="1115786" y="9110456"/>
          <a:ext cx="4272879" cy="211271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 bwMode="auto">
        <a:xfrm>
          <a:off x="4977493" y="11182350"/>
          <a:ext cx="421822" cy="120151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36</xdr:row>
      <xdr:rowOff>91167</xdr:rowOff>
    </xdr:from>
    <xdr:to>
      <xdr:col>10</xdr:col>
      <xdr:colOff>421823</xdr:colOff>
      <xdr:row>53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324971</xdr:colOff>
      <xdr:row>78</xdr:row>
      <xdr:rowOff>67236</xdr:rowOff>
    </xdr:from>
    <xdr:to>
      <xdr:col>10</xdr:col>
      <xdr:colOff>270543</xdr:colOff>
      <xdr:row>95</xdr:row>
      <xdr:rowOff>34579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168088</xdr:colOff>
      <xdr:row>58</xdr:row>
      <xdr:rowOff>11207</xdr:rowOff>
    </xdr:from>
    <xdr:to>
      <xdr:col>14</xdr:col>
      <xdr:colOff>461042</xdr:colOff>
      <xdr:row>74</xdr:row>
      <xdr:rowOff>135432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638736</xdr:colOff>
      <xdr:row>57</xdr:row>
      <xdr:rowOff>89648</xdr:rowOff>
    </xdr:from>
    <xdr:to>
      <xdr:col>5</xdr:col>
      <xdr:colOff>371397</xdr:colOff>
      <xdr:row>74</xdr:row>
      <xdr:rowOff>56991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217714</xdr:colOff>
      <xdr:row>41</xdr:row>
      <xdr:rowOff>95250</xdr:rowOff>
    </xdr:from>
    <xdr:to>
      <xdr:col>11</xdr:col>
      <xdr:colOff>449036</xdr:colOff>
      <xdr:row>50</xdr:row>
      <xdr:rowOff>13606</xdr:rowOff>
    </xdr:to>
    <xdr:sp macro="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8422821" y="6789964"/>
          <a:ext cx="231322" cy="1387928"/>
        </a:xfrm>
        <a:prstGeom prst="up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254454</xdr:colOff>
      <xdr:row>49</xdr:row>
      <xdr:rowOff>9525</xdr:rowOff>
    </xdr:from>
    <xdr:to>
      <xdr:col>13</xdr:col>
      <xdr:colOff>462643</xdr:colOff>
      <xdr:row>50</xdr:row>
      <xdr:rowOff>81646</xdr:rowOff>
    </xdr:to>
    <xdr:sp macro="" textlink="">
      <xdr:nvSpPr>
        <xdr:cNvPr id="7" name="Up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 bwMode="auto">
        <a:xfrm rot="5400000">
          <a:off x="9058273" y="7411813"/>
          <a:ext cx="235407" cy="1432832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515470</xdr:colOff>
      <xdr:row>48</xdr:row>
      <xdr:rowOff>149680</xdr:rowOff>
    </xdr:from>
    <xdr:to>
      <xdr:col>11</xdr:col>
      <xdr:colOff>190501</xdr:colOff>
      <xdr:row>50</xdr:row>
      <xdr:rowOff>149680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8079441" y="7680033"/>
          <a:ext cx="280148" cy="313765"/>
        </a:xfrm>
        <a:prstGeom prst="ellipse">
          <a:avLst/>
        </a:prstGeom>
        <a:solidFill>
          <a:srgbClr val="C00000">
            <a:alpha val="50196"/>
          </a:srgb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US" sz="1600">
              <a:solidFill>
                <a:srgbClr val="C00000"/>
              </a:solidFill>
            </a:rPr>
            <a:t>X</a:t>
          </a:r>
        </a:p>
      </xdr:txBody>
    </xdr:sp>
    <xdr:clientData/>
  </xdr:twoCellAnchor>
  <xdr:twoCellAnchor>
    <xdr:from>
      <xdr:col>3</xdr:col>
      <xdr:colOff>462642</xdr:colOff>
      <xdr:row>48</xdr:row>
      <xdr:rowOff>68036</xdr:rowOff>
    </xdr:from>
    <xdr:to>
      <xdr:col>6</xdr:col>
      <xdr:colOff>0</xdr:colOff>
      <xdr:row>56</xdr:row>
      <xdr:rowOff>8284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 bwMode="auto">
        <a:xfrm flipH="1" flipV="1">
          <a:off x="4041321" y="7905750"/>
          <a:ext cx="1374322" cy="1260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312964</xdr:colOff>
      <xdr:row>48</xdr:row>
      <xdr:rowOff>108857</xdr:rowOff>
    </xdr:from>
    <xdr:to>
      <xdr:col>10</xdr:col>
      <xdr:colOff>136071</xdr:colOff>
      <xdr:row>55</xdr:row>
      <xdr:rowOff>122465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 bwMode="auto">
        <a:xfrm flipH="1">
          <a:off x="5728607" y="7946571"/>
          <a:ext cx="2000250" cy="1156608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340178</xdr:colOff>
      <xdr:row>77</xdr:row>
      <xdr:rowOff>0</xdr:rowOff>
    </xdr:from>
    <xdr:to>
      <xdr:col>5</xdr:col>
      <xdr:colOff>557893</xdr:colOff>
      <xdr:row>81</xdr:row>
      <xdr:rowOff>40822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 bwMode="auto">
        <a:xfrm flipH="1">
          <a:off x="3918857" y="12600214"/>
          <a:ext cx="1442357" cy="69396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77</xdr:row>
      <xdr:rowOff>0</xdr:rowOff>
    </xdr:from>
    <xdr:to>
      <xdr:col>9</xdr:col>
      <xdr:colOff>421822</xdr:colOff>
      <xdr:row>81</xdr:row>
      <xdr:rowOff>122464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 bwMode="auto">
        <a:xfrm>
          <a:off x="5755821" y="12600214"/>
          <a:ext cx="1646465" cy="775607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314739</xdr:colOff>
      <xdr:row>69</xdr:row>
      <xdr:rowOff>89647</xdr:rowOff>
    </xdr:from>
    <xdr:to>
      <xdr:col>14</xdr:col>
      <xdr:colOff>224118</xdr:colOff>
      <xdr:row>76</xdr:row>
      <xdr:rowOff>157369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 bwMode="auto">
        <a:xfrm flipV="1">
          <a:off x="5715974" y="10925735"/>
          <a:ext cx="4492585" cy="1165899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324971</xdr:colOff>
      <xdr:row>55</xdr:row>
      <xdr:rowOff>145677</xdr:rowOff>
    </xdr:from>
    <xdr:to>
      <xdr:col>8</xdr:col>
      <xdr:colOff>167288</xdr:colOff>
      <xdr:row>69</xdr:row>
      <xdr:rowOff>111259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 bwMode="auto">
        <a:xfrm>
          <a:off x="5726206" y="8774206"/>
          <a:ext cx="794817" cy="2173141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0</xdr:col>
      <xdr:colOff>1115786</xdr:colOff>
      <xdr:row>56</xdr:row>
      <xdr:rowOff>33131</xdr:rowOff>
    </xdr:from>
    <xdr:to>
      <xdr:col>5</xdr:col>
      <xdr:colOff>588065</xdr:colOff>
      <xdr:row>69</xdr:row>
      <xdr:rowOff>40822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 bwMode="auto">
        <a:xfrm flipV="1">
          <a:off x="1115786" y="9190738"/>
          <a:ext cx="4275600" cy="2130405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176893</xdr:colOff>
      <xdr:row>69</xdr:row>
      <xdr:rowOff>0</xdr:rowOff>
    </xdr:from>
    <xdr:to>
      <xdr:col>5</xdr:col>
      <xdr:colOff>598715</xdr:colOff>
      <xdr:row>76</xdr:row>
      <xdr:rowOff>68036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 bwMode="auto">
        <a:xfrm>
          <a:off x="4980214" y="11280321"/>
          <a:ext cx="421822" cy="1211036"/>
        </a:xfrm>
        <a:prstGeom prst="line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5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8</xdr:row>
          <xdr:rowOff>83820</xdr:rowOff>
        </xdr:from>
        <xdr:to>
          <xdr:col>12</xdr:col>
          <xdr:colOff>495300</xdr:colOff>
          <xdr:row>10</xdr:row>
          <xdr:rowOff>45720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6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150822</xdr:colOff>
      <xdr:row>142</xdr:row>
      <xdr:rowOff>107540</xdr:rowOff>
    </xdr:from>
    <xdr:to>
      <xdr:col>3</xdr:col>
      <xdr:colOff>982152</xdr:colOff>
      <xdr:row>147</xdr:row>
      <xdr:rowOff>90294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299509" y="29267903"/>
          <a:ext cx="1373405" cy="831330"/>
        </a:xfrm>
        <a:prstGeom prst="rect">
          <a:avLst/>
        </a:prstGeom>
      </xdr:spPr>
    </xdr:pic>
    <xdr:clientData/>
  </xdr:twoCellAnchor>
  <xdr:twoCellAnchor editAs="oneCell">
    <xdr:from>
      <xdr:col>3</xdr:col>
      <xdr:colOff>178519</xdr:colOff>
      <xdr:row>150</xdr:row>
      <xdr:rowOff>25200</xdr:rowOff>
    </xdr:from>
    <xdr:to>
      <xdr:col>3</xdr:col>
      <xdr:colOff>1192474</xdr:colOff>
      <xdr:row>158</xdr:row>
      <xdr:rowOff>78315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 flipH="1" flipV="1">
          <a:off x="5316664" y="31196355"/>
          <a:ext cx="1577115" cy="1013955"/>
        </a:xfrm>
        <a:prstGeom prst="rect">
          <a:avLst/>
        </a:prstGeom>
      </xdr:spPr>
    </xdr:pic>
    <xdr:clientData/>
  </xdr:twoCellAnchor>
  <xdr:twoCellAnchor editAs="oneCell">
    <xdr:from>
      <xdr:col>3</xdr:col>
      <xdr:colOff>273251</xdr:colOff>
      <xdr:row>165</xdr:row>
      <xdr:rowOff>68368</xdr:rowOff>
    </xdr:from>
    <xdr:to>
      <xdr:col>3</xdr:col>
      <xdr:colOff>1127333</xdr:colOff>
      <xdr:row>170</xdr:row>
      <xdr:rowOff>140292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26829" y="34167315"/>
          <a:ext cx="1386375" cy="854082"/>
        </a:xfrm>
        <a:prstGeom prst="rect">
          <a:avLst/>
        </a:prstGeom>
      </xdr:spPr>
    </xdr:pic>
    <xdr:clientData/>
  </xdr:twoCellAnchor>
  <xdr:twoCellAnchor editAs="oneCell">
    <xdr:from>
      <xdr:col>3</xdr:col>
      <xdr:colOff>93097</xdr:colOff>
      <xdr:row>173</xdr:row>
      <xdr:rowOff>60608</xdr:rowOff>
    </xdr:from>
    <xdr:to>
      <xdr:col>3</xdr:col>
      <xdr:colOff>1237400</xdr:colOff>
      <xdr:row>182</xdr:row>
      <xdr:rowOff>116422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190292" y="36530513"/>
          <a:ext cx="1789364" cy="1144303"/>
        </a:xfrm>
        <a:prstGeom prst="rect">
          <a:avLst/>
        </a:prstGeom>
      </xdr:spPr>
    </xdr:pic>
    <xdr:clientData/>
  </xdr:twoCellAnchor>
  <xdr:twoCellAnchor editAs="oneCell">
    <xdr:from>
      <xdr:col>3</xdr:col>
      <xdr:colOff>223631</xdr:colOff>
      <xdr:row>26</xdr:row>
      <xdr:rowOff>66261</xdr:rowOff>
    </xdr:from>
    <xdr:to>
      <xdr:col>3</xdr:col>
      <xdr:colOff>1054961</xdr:colOff>
      <xdr:row>33</xdr:row>
      <xdr:rowOff>106994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371904" y="5576463"/>
          <a:ext cx="1374233" cy="8313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0.7729</cdr:x>
      <cdr:y>0.16925</cdr:y>
    </cdr:from>
    <cdr:to>
      <cdr:x>0.93133</cdr:x>
      <cdr:y>0.5294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27A09B4F-8B91-E1C9-9B96-7663F3DCFA4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244831" y="1510230"/>
          <a:ext cx="2264113" cy="137160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0.32231</cdr:x>
      <cdr:y>0.14973</cdr:y>
    </cdr:from>
    <cdr:to>
      <cdr:x>0.59284</cdr:x>
      <cdr:y>0.19964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790265" y="941293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0.54499</cdr:x>
      <cdr:y>0.14877</cdr:y>
    </cdr:from>
    <cdr:to>
      <cdr:x>0.66211</cdr:x>
      <cdr:y>0.39965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D237D268-0A8E-6B87-8B67-1ACAC2FEE75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4436470" y="1216845"/>
          <a:ext cx="1577115" cy="1013955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0.20705</cdr:x>
      <cdr:y>0.13362</cdr:y>
    </cdr:from>
    <cdr:to>
      <cdr:x>0.47758</cdr:x>
      <cdr:y>0.18353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92493" y="840016"/>
          <a:ext cx="2342024" cy="31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0.70374</cdr:x>
      <cdr:y>0.15527</cdr:y>
    </cdr:from>
    <cdr:to>
      <cdr:x>0.80239</cdr:x>
      <cdr:y>0.37883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34D4C7C-DDB5-CFD0-5662-1A7612FF7C5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5816701" y="1251758"/>
          <a:ext cx="1405425" cy="85408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0.32808</cdr:x>
      <cdr:y>0.46912</cdr:y>
    </cdr:from>
    <cdr:to>
      <cdr:x>0.59861</cdr:x>
      <cdr:y>0.51903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840265" y="2949122"/>
          <a:ext cx="2342030" cy="3137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>
              <a:solidFill>
                <a:srgbClr val="FF0000"/>
              </a:solidFill>
            </a:rPr>
            <a:t>Allowable Utilization</a:t>
          </a:r>
          <a:r>
            <a:rPr lang="en-US" sz="1400" b="1" baseline="0">
              <a:solidFill>
                <a:srgbClr val="FF0000"/>
              </a:solidFill>
            </a:rPr>
            <a:t> = 1.0</a:t>
          </a:r>
          <a:endParaRPr lang="en-US" sz="1400" b="1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0.57171</cdr:x>
      <cdr:y>0.13467</cdr:y>
    </cdr:from>
    <cdr:to>
      <cdr:x>0.74071</cdr:x>
      <cdr:y>0.49748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0D803BA8-120F-5E00-4B1D-C6CF5E1C85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4540482" y="1255472"/>
          <a:ext cx="2280818" cy="1463040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0.82411</cdr:x>
      <cdr:y>0.06192</cdr:y>
    </cdr:from>
    <cdr:to>
      <cdr:x>0.98254</cdr:x>
      <cdr:y>0.42207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E5783DF1-C7EB-4BC5-6588-93F08D3818D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687949" y="832482"/>
          <a:ext cx="2259182" cy="1371076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0.85983</cdr:x>
      <cdr:y>0.16195</cdr:y>
    </cdr:from>
    <cdr:to>
      <cdr:x>0.97695</cdr:x>
      <cdr:y>0.41283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6137DCC3-FE6E-E118-6D56-64E0817EEBF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5400000" flipH="1" flipV="1">
          <a:off x="7163844" y="1299581"/>
          <a:ext cx="1577157" cy="101415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0.82494</cdr:x>
      <cdr:y>0.14508</cdr:y>
    </cdr:from>
    <cdr:to>
      <cdr:x>0.92359</cdr:x>
      <cdr:y>0.36864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104D7E1-671A-ED48-88FD-2DF183816C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867637" y="1187638"/>
          <a:ext cx="1405410" cy="854219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0.79597</cdr:x>
      <cdr:y>0.09829</cdr:y>
    </cdr:from>
    <cdr:to>
      <cdr:x>0.96497</cdr:x>
      <cdr:y>0.4611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9E3CCE31-40C0-0619-DA9A-3A8F4958BF2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 rot="16200000">
          <a:off x="6483669" y="1026580"/>
          <a:ext cx="2280805" cy="1463386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MISCStress_WT_Elem_g7" connectionId="1" xr16:uid="{00000000-0016-0000-04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5"/>
  <sheetViews>
    <sheetView topLeftCell="B95" zoomScale="85" zoomScaleNormal="85" zoomScaleSheetLayoutView="66" workbookViewId="0">
      <selection activeCell="E106" sqref="E106"/>
    </sheetView>
  </sheetViews>
  <sheetFormatPr defaultColWidth="9.109375" defaultRowHeight="13.2" x14ac:dyDescent="0.25"/>
  <cols>
    <col min="1" max="1" width="30" style="129" customWidth="1"/>
    <col min="2" max="2" width="38.5546875" style="129" customWidth="1"/>
    <col min="3" max="5" width="7" style="129" customWidth="1"/>
    <col min="6" max="11" width="8.5546875" style="129" customWidth="1"/>
    <col min="12" max="12" width="14.33203125" style="129" customWidth="1"/>
    <col min="13" max="13" width="17.5546875" style="129" customWidth="1"/>
    <col min="14" max="14" width="17.33203125" style="129" customWidth="1"/>
    <col min="15" max="15" width="17.5546875" style="129" customWidth="1"/>
    <col min="16" max="16" width="11.33203125" style="129" customWidth="1"/>
    <col min="17" max="17" width="11.109375" style="129" customWidth="1"/>
    <col min="18" max="18" width="12.6640625" style="129" bestFit="1" customWidth="1"/>
    <col min="19" max="19" width="10.44140625" style="129" customWidth="1"/>
    <col min="20" max="16384" width="9.109375" style="129"/>
  </cols>
  <sheetData>
    <row r="1" spans="1:5" ht="21" x14ac:dyDescent="0.4">
      <c r="A1" s="258" t="s">
        <v>19</v>
      </c>
      <c r="B1" s="259"/>
      <c r="C1" s="128"/>
      <c r="D1" s="128"/>
      <c r="E1" s="128"/>
    </row>
    <row r="2" spans="1:5" ht="21" x14ac:dyDescent="0.4">
      <c r="A2" s="260" t="s">
        <v>20</v>
      </c>
      <c r="B2" s="261"/>
      <c r="C2" s="128"/>
      <c r="D2" s="128"/>
      <c r="E2" s="128"/>
    </row>
    <row r="3" spans="1:5" ht="21" x14ac:dyDescent="0.4">
      <c r="A3" s="130" t="s">
        <v>21</v>
      </c>
      <c r="B3" s="131" t="s">
        <v>254</v>
      </c>
      <c r="C3" s="128"/>
      <c r="D3" s="128"/>
      <c r="E3" s="128"/>
    </row>
    <row r="4" spans="1:5" ht="21" x14ac:dyDescent="0.4">
      <c r="A4" s="130" t="s">
        <v>22</v>
      </c>
      <c r="B4" s="132" t="s">
        <v>23</v>
      </c>
      <c r="C4" s="128"/>
      <c r="D4" s="128"/>
      <c r="E4" s="128"/>
    </row>
    <row r="5" spans="1:5" ht="21" x14ac:dyDescent="0.4">
      <c r="A5" s="130" t="s">
        <v>24</v>
      </c>
      <c r="B5" s="133">
        <v>42357</v>
      </c>
      <c r="C5" s="128"/>
      <c r="D5" s="128"/>
      <c r="E5" s="128"/>
    </row>
    <row r="6" spans="1:5" ht="21" x14ac:dyDescent="0.4">
      <c r="A6" s="130" t="s">
        <v>25</v>
      </c>
      <c r="B6" s="132" t="s">
        <v>23</v>
      </c>
      <c r="C6" s="128"/>
      <c r="D6" s="128"/>
      <c r="E6" s="128"/>
    </row>
    <row r="7" spans="1:5" ht="21.6" thickBot="1" x14ac:dyDescent="0.45">
      <c r="A7" s="134" t="s">
        <v>26</v>
      </c>
      <c r="B7" s="133">
        <v>42358</v>
      </c>
      <c r="C7" s="128"/>
      <c r="D7" s="128"/>
      <c r="E7" s="128"/>
    </row>
    <row r="8" spans="1:5" ht="21" customHeight="1" x14ac:dyDescent="0.25">
      <c r="A8" s="262" t="s">
        <v>30</v>
      </c>
      <c r="B8" s="263"/>
      <c r="C8" s="263"/>
      <c r="D8" s="263"/>
      <c r="E8" s="264"/>
    </row>
    <row r="9" spans="1:5" ht="13.8" thickBot="1" x14ac:dyDescent="0.3">
      <c r="A9" s="265"/>
      <c r="B9" s="266"/>
      <c r="C9" s="266"/>
      <c r="D9" s="266"/>
      <c r="E9" s="267"/>
    </row>
    <row r="12" spans="1:5" ht="21" x14ac:dyDescent="0.4">
      <c r="A12" s="128"/>
      <c r="B12" s="128"/>
      <c r="C12" s="128"/>
      <c r="D12" s="128"/>
      <c r="E12" s="128"/>
    </row>
    <row r="13" spans="1:5" ht="21" x14ac:dyDescent="0.4">
      <c r="A13" s="135" t="s">
        <v>27</v>
      </c>
      <c r="B13" s="136"/>
      <c r="C13" s="128"/>
      <c r="D13" s="128"/>
      <c r="E13" s="128"/>
    </row>
    <row r="14" spans="1:5" ht="21" x14ac:dyDescent="0.4">
      <c r="A14" s="137" t="s">
        <v>28</v>
      </c>
      <c r="B14" s="138" t="s">
        <v>18</v>
      </c>
      <c r="C14" s="128"/>
      <c r="D14" s="128"/>
      <c r="E14" s="128"/>
    </row>
    <row r="15" spans="1:5" ht="21" x14ac:dyDescent="0.4">
      <c r="A15" s="139">
        <v>1</v>
      </c>
      <c r="B15" s="140" t="s">
        <v>29</v>
      </c>
      <c r="C15" s="128"/>
      <c r="D15" s="128"/>
      <c r="E15" s="128"/>
    </row>
    <row r="16" spans="1:5" ht="21" x14ac:dyDescent="0.4">
      <c r="A16" s="141">
        <v>3</v>
      </c>
      <c r="B16" s="142" t="s">
        <v>256</v>
      </c>
      <c r="C16" s="143"/>
      <c r="D16" s="128"/>
      <c r="E16" s="128"/>
    </row>
    <row r="17" spans="1:6" ht="21" x14ac:dyDescent="0.4">
      <c r="A17" s="139">
        <v>4</v>
      </c>
      <c r="B17" s="140" t="s">
        <v>257</v>
      </c>
      <c r="C17" s="144"/>
      <c r="D17" s="128"/>
      <c r="E17" s="128"/>
    </row>
    <row r="18" spans="1:6" ht="21" x14ac:dyDescent="0.4">
      <c r="A18" s="139">
        <v>8</v>
      </c>
      <c r="B18" s="140" t="s">
        <v>319</v>
      </c>
      <c r="C18" s="144"/>
      <c r="D18" s="144"/>
      <c r="E18" s="128"/>
    </row>
    <row r="19" spans="1:6" ht="21" x14ac:dyDescent="0.4">
      <c r="A19" s="141">
        <v>9</v>
      </c>
      <c r="B19" s="142" t="s">
        <v>326</v>
      </c>
      <c r="C19" s="143"/>
      <c r="D19" s="143"/>
      <c r="E19" s="143"/>
      <c r="F19" s="145"/>
    </row>
    <row r="20" spans="1:6" ht="21" x14ac:dyDescent="0.4">
      <c r="A20" s="141">
        <v>10</v>
      </c>
      <c r="B20" s="142" t="s">
        <v>327</v>
      </c>
      <c r="C20" s="143"/>
      <c r="D20" s="143"/>
      <c r="E20" s="143"/>
      <c r="F20" s="145"/>
    </row>
    <row r="21" spans="1:6" ht="21" x14ac:dyDescent="0.4">
      <c r="A21" s="139">
        <v>11</v>
      </c>
      <c r="B21" s="140" t="s">
        <v>334</v>
      </c>
      <c r="C21" s="144"/>
      <c r="D21" s="144"/>
      <c r="E21" s="144"/>
      <c r="F21" s="145"/>
    </row>
    <row r="22" spans="1:6" ht="21" x14ac:dyDescent="0.4">
      <c r="A22" s="141">
        <v>12</v>
      </c>
      <c r="B22" s="146" t="s">
        <v>339</v>
      </c>
      <c r="C22" s="143"/>
      <c r="D22" s="143"/>
      <c r="E22" s="143"/>
      <c r="F22" s="147"/>
    </row>
    <row r="23" spans="1:6" ht="21" x14ac:dyDescent="0.4">
      <c r="A23" s="148"/>
      <c r="B23" s="149"/>
      <c r="C23" s="128"/>
      <c r="D23" s="128"/>
      <c r="E23" s="128"/>
    </row>
    <row r="24" spans="1:6" ht="21" x14ac:dyDescent="0.4">
      <c r="A24" s="148"/>
      <c r="B24" s="149"/>
      <c r="C24" s="128"/>
      <c r="D24" s="128"/>
      <c r="E24" s="128"/>
    </row>
    <row r="25" spans="1:6" ht="21" x14ac:dyDescent="0.4">
      <c r="A25" s="135" t="s">
        <v>31</v>
      </c>
      <c r="B25" s="136"/>
      <c r="C25" s="128"/>
      <c r="D25" s="128"/>
    </row>
    <row r="26" spans="1:6" ht="21" x14ac:dyDescent="0.4">
      <c r="A26" s="137" t="s">
        <v>32</v>
      </c>
      <c r="B26" s="138" t="s">
        <v>18</v>
      </c>
      <c r="C26" s="128"/>
      <c r="D26" s="128"/>
      <c r="E26" s="128"/>
    </row>
    <row r="27" spans="1:6" ht="21" x14ac:dyDescent="0.4">
      <c r="A27" s="150" t="s">
        <v>313</v>
      </c>
      <c r="B27" s="150" t="s">
        <v>314</v>
      </c>
      <c r="C27" s="151"/>
      <c r="D27" s="128"/>
      <c r="E27" s="128"/>
    </row>
    <row r="28" spans="1:6" ht="21" x14ac:dyDescent="0.4">
      <c r="A28" s="152" t="s">
        <v>328</v>
      </c>
      <c r="B28" s="268" t="s">
        <v>329</v>
      </c>
      <c r="C28" s="268"/>
      <c r="D28" s="268"/>
      <c r="E28" s="128"/>
    </row>
    <row r="29" spans="1:6" ht="21" x14ac:dyDescent="0.4">
      <c r="A29" s="152" t="s">
        <v>330</v>
      </c>
      <c r="B29" s="268" t="s">
        <v>331</v>
      </c>
      <c r="C29" s="268"/>
      <c r="D29" s="268"/>
      <c r="E29" s="128"/>
    </row>
    <row r="30" spans="1:6" ht="21" x14ac:dyDescent="0.4">
      <c r="A30" s="152" t="s">
        <v>332</v>
      </c>
      <c r="B30" s="268" t="s">
        <v>333</v>
      </c>
      <c r="C30" s="268"/>
      <c r="D30" s="268"/>
      <c r="E30" s="128"/>
    </row>
    <row r="31" spans="1:6" ht="21" x14ac:dyDescent="0.4">
      <c r="A31" s="153" t="s">
        <v>315</v>
      </c>
      <c r="B31" s="153" t="s">
        <v>316</v>
      </c>
      <c r="D31" s="128"/>
    </row>
    <row r="32" spans="1:6" ht="21.75" customHeight="1" x14ac:dyDescent="0.25">
      <c r="A32" s="151" t="s">
        <v>56</v>
      </c>
      <c r="B32" s="154" t="s">
        <v>57</v>
      </c>
    </row>
    <row r="33" spans="1:20" ht="21.75" customHeight="1" x14ac:dyDescent="0.25">
      <c r="A33" s="152" t="s">
        <v>33</v>
      </c>
      <c r="B33" s="152" t="s">
        <v>318</v>
      </c>
    </row>
    <row r="34" spans="1:20" ht="14.4" x14ac:dyDescent="0.3">
      <c r="A34" s="142" t="s">
        <v>34</v>
      </c>
      <c r="B34" s="142" t="s">
        <v>35</v>
      </c>
    </row>
    <row r="44" spans="1:20" ht="14.4" x14ac:dyDescent="0.3">
      <c r="A44" s="135" t="s">
        <v>192</v>
      </c>
    </row>
    <row r="45" spans="1:20" x14ac:dyDescent="0.25">
      <c r="B45" s="155" t="s">
        <v>60</v>
      </c>
      <c r="D45" s="156">
        <v>2</v>
      </c>
      <c r="E45" s="156">
        <v>4</v>
      </c>
      <c r="F45" s="156">
        <v>1</v>
      </c>
      <c r="G45" s="156">
        <v>2</v>
      </c>
      <c r="H45" s="156">
        <v>3</v>
      </c>
      <c r="I45" s="156">
        <v>1</v>
      </c>
      <c r="J45" s="156">
        <v>2</v>
      </c>
      <c r="K45" s="156">
        <v>3</v>
      </c>
      <c r="Q45" s="157"/>
    </row>
    <row r="46" spans="1:20" ht="21" x14ac:dyDescent="0.4">
      <c r="C46" s="257" t="s">
        <v>344</v>
      </c>
      <c r="D46" s="25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</row>
    <row r="47" spans="1:20" x14ac:dyDescent="0.25">
      <c r="C47" s="244" t="s">
        <v>255</v>
      </c>
      <c r="D47" s="244"/>
      <c r="E47" s="244"/>
      <c r="F47" s="244" t="s">
        <v>250</v>
      </c>
      <c r="G47" s="244"/>
      <c r="H47" s="244"/>
      <c r="I47" s="244" t="s">
        <v>337</v>
      </c>
      <c r="J47" s="244"/>
      <c r="K47" s="244"/>
      <c r="L47" s="253" t="s">
        <v>194</v>
      </c>
      <c r="M47" s="254"/>
      <c r="N47" s="255"/>
      <c r="O47" s="252" t="s">
        <v>253</v>
      </c>
      <c r="P47" s="244" t="s">
        <v>335</v>
      </c>
      <c r="Q47" s="244"/>
      <c r="R47" s="244" t="s">
        <v>336</v>
      </c>
      <c r="S47" s="244"/>
      <c r="T47" s="181" t="s">
        <v>441</v>
      </c>
    </row>
    <row r="48" spans="1:20" x14ac:dyDescent="0.25">
      <c r="C48" s="158" t="s">
        <v>68</v>
      </c>
      <c r="D48" s="158" t="s">
        <v>193</v>
      </c>
      <c r="E48" s="158" t="s">
        <v>251</v>
      </c>
      <c r="F48" s="158" t="s">
        <v>247</v>
      </c>
      <c r="G48" s="158" t="s">
        <v>248</v>
      </c>
      <c r="H48" s="158" t="s">
        <v>252</v>
      </c>
      <c r="I48" s="158" t="s">
        <v>247</v>
      </c>
      <c r="J48" s="158" t="s">
        <v>248</v>
      </c>
      <c r="K48" s="158" t="s">
        <v>252</v>
      </c>
      <c r="L48" s="158" t="s">
        <v>247</v>
      </c>
      <c r="M48" s="158" t="s">
        <v>248</v>
      </c>
      <c r="N48" s="158" t="s">
        <v>252</v>
      </c>
      <c r="O48" s="252"/>
      <c r="P48" s="158" t="s">
        <v>247</v>
      </c>
      <c r="Q48" s="158" t="s">
        <v>248</v>
      </c>
      <c r="R48" s="158" t="s">
        <v>247</v>
      </c>
      <c r="S48" s="158" t="s">
        <v>248</v>
      </c>
    </row>
    <row r="49" spans="3:19" x14ac:dyDescent="0.25">
      <c r="C49" s="159"/>
      <c r="D49" s="160" t="s">
        <v>114</v>
      </c>
      <c r="E49" s="160" t="s">
        <v>114</v>
      </c>
      <c r="F49" s="160" t="s">
        <v>69</v>
      </c>
      <c r="G49" s="160" t="s">
        <v>69</v>
      </c>
      <c r="H49" s="160" t="s">
        <v>69</v>
      </c>
      <c r="I49" s="160" t="s">
        <v>69</v>
      </c>
      <c r="J49" s="160" t="s">
        <v>69</v>
      </c>
      <c r="K49" s="160" t="s">
        <v>69</v>
      </c>
      <c r="L49" s="160" t="s">
        <v>69</v>
      </c>
      <c r="M49" s="160" t="s">
        <v>69</v>
      </c>
      <c r="N49" s="160" t="s">
        <v>69</v>
      </c>
      <c r="O49" s="161" t="s">
        <v>320</v>
      </c>
      <c r="P49" s="160"/>
      <c r="Q49" s="160"/>
      <c r="R49" s="160"/>
      <c r="S49" s="160"/>
    </row>
    <row r="50" spans="3:19" ht="159.75" customHeight="1" x14ac:dyDescent="0.25">
      <c r="C50" s="159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1"/>
      <c r="P50" s="145"/>
      <c r="Q50" s="145"/>
      <c r="R50" s="145"/>
      <c r="S50" s="145"/>
    </row>
    <row r="51" spans="3:19" x14ac:dyDescent="0.25">
      <c r="C51" s="162">
        <v>1</v>
      </c>
      <c r="D51" s="14">
        <f>INDEX('Standard Buckling Calculations'!$G$27:$AH$30,D$45,$C51)</f>
        <v>8.8162729658792678</v>
      </c>
      <c r="E51" s="14">
        <f>INDEX('Standard Buckling Calculations'!$G$27:$AH$30,E$45,$C51)</f>
        <v>2.296587926509186</v>
      </c>
      <c r="F51" s="14">
        <f>INDEX('Standard Buckling Calculations'!$G$47:$AH$110,F$68,$C51)</f>
        <v>0.45725526699999997</v>
      </c>
      <c r="G51" s="14">
        <f>INDEX('Standard Buckling Calculations'!$G$47:$AH$110,G$45,$C51)</f>
        <v>0.49883259600000002</v>
      </c>
      <c r="H51" s="14">
        <f>INDEX('Standard Buckling Calculations'!$G$47:$AH$110,H$68,$C51)</f>
        <v>0.68469829399999993</v>
      </c>
      <c r="I51" s="14">
        <f>INDEX('Standard Buckling Calculations'!$G$89:$AH$91,I$45,$C51)</f>
        <v>26.91137000670091</v>
      </c>
      <c r="J51" s="14">
        <f>INDEX('Standard Buckling Calculations'!$G$89:$AH$91,J$45,$C51)</f>
        <v>14.608305713501958</v>
      </c>
      <c r="K51" s="14">
        <f>INDEX('Standard Buckling Calculations'!$G$89:$AH$91,K$45,$C51)</f>
        <v>18.708041424168211</v>
      </c>
      <c r="L51" s="14">
        <f t="shared" ref="L51:L63" si="0">F51/I51*100</f>
        <v>1.699115529555514</v>
      </c>
      <c r="M51" s="14">
        <f t="shared" ref="M51:M63" si="1">G51/J51*100</f>
        <v>3.4147190357533801</v>
      </c>
      <c r="N51" s="14">
        <f t="shared" ref="N51:N63" si="2">H51/K51*100</f>
        <v>3.659914357017962</v>
      </c>
      <c r="O51" s="14">
        <f t="shared" ref="O51:O63" si="3">MAX(L51:N51)</f>
        <v>3.659914357017962</v>
      </c>
      <c r="P51" s="14">
        <f>Summary!C111</f>
        <v>474.83864040433252</v>
      </c>
      <c r="Q51" s="14">
        <f>Summary!C112</f>
        <v>-323.26918868790199</v>
      </c>
      <c r="R51" s="14">
        <f>Summary!C115</f>
        <v>58.613800021184744</v>
      </c>
      <c r="S51" s="14">
        <f>Summary!C116</f>
        <v>-130.25090679013323</v>
      </c>
    </row>
    <row r="52" spans="3:19" x14ac:dyDescent="0.25">
      <c r="C52" s="162">
        <f>C51+1</f>
        <v>2</v>
      </c>
      <c r="D52" s="14">
        <f>INDEX('Standard Buckling Calculations'!$G$27:$AH$30,D$45,$C52)</f>
        <v>8.83</v>
      </c>
      <c r="E52" s="14">
        <f>INDEX('Standard Buckling Calculations'!$G$27:$AH$30,E$45,$C52)</f>
        <v>2.2999999999999998</v>
      </c>
      <c r="F52" s="14">
        <f>INDEX('Standard Buckling Calculations'!$G$47:$AH$110,F$68,$C52)</f>
        <v>0.5</v>
      </c>
      <c r="G52" s="14">
        <f>INDEX('Standard Buckling Calculations'!$G$47:$AH$110,G$45,$C52)</f>
        <v>0.5</v>
      </c>
      <c r="H52" s="14">
        <f>INDEX('Standard Buckling Calculations'!$G$47:$AH$110,H$68,$C52)</f>
        <v>0.7</v>
      </c>
      <c r="I52" s="14">
        <f>INDEX('Standard Buckling Calculations'!$G$89:$AH$91,I$45,$C52)</f>
        <v>26.88</v>
      </c>
      <c r="J52" s="14">
        <f>INDEX('Standard Buckling Calculations'!$G$89:$AH$91,J$45,$C52)</f>
        <v>14.57</v>
      </c>
      <c r="K52" s="14">
        <f>INDEX('Standard Buckling Calculations'!$G$89:$AH$91,K$45,$C52)</f>
        <v>18.73</v>
      </c>
      <c r="L52" s="14">
        <f t="shared" si="0"/>
        <v>1.8601190476190477</v>
      </c>
      <c r="M52" s="14">
        <f t="shared" si="1"/>
        <v>3.4317089910775569</v>
      </c>
      <c r="N52" s="14">
        <f t="shared" si="2"/>
        <v>3.737319807794981</v>
      </c>
      <c r="O52" s="14">
        <f t="shared" si="3"/>
        <v>3.737319807794981</v>
      </c>
      <c r="P52" s="14">
        <f>Summary!D111</f>
        <v>163.9657183877946</v>
      </c>
      <c r="Q52" s="14">
        <f>Summary!D112</f>
        <v>-129.65958575167946</v>
      </c>
      <c r="R52" s="14">
        <f>Summary!D115</f>
        <v>10.956751653954305</v>
      </c>
      <c r="S52" s="14">
        <f>Summary!D116</f>
        <v>-61.081465422833446</v>
      </c>
    </row>
    <row r="53" spans="3:19" x14ac:dyDescent="0.25">
      <c r="C53" s="162">
        <f t="shared" ref="C53:C65" si="4">C52+1</f>
        <v>3</v>
      </c>
      <c r="D53" s="14">
        <f>INDEX('Standard Buckling Calculations'!$G$27:$AH$30,D$45,$C53)</f>
        <v>0.15545905006491828</v>
      </c>
      <c r="E53" s="14">
        <f>INDEX('Standard Buckling Calculations'!$G$27:$AH$30,E$45,$C53)</f>
        <v>0.1483510213397326</v>
      </c>
      <c r="F53" s="14">
        <f>INDEX('Standard Buckling Calculations'!$G$47:$AH$110,F$68,$C53)</f>
        <v>8.5489466000000078</v>
      </c>
      <c r="G53" s="14">
        <f>INDEX('Standard Buckling Calculations'!$G$47:$AH$110,G$45,$C53)</f>
        <v>0.2334807999999966</v>
      </c>
      <c r="H53" s="14">
        <f>INDEX('Standard Buckling Calculations'!$G$47:$AH$110,H$68,$C53)</f>
        <v>2.1859580000000038</v>
      </c>
      <c r="I53" s="14">
        <f>INDEX('Standard Buckling Calculations'!$G$89:$AH$91,I$45,$C53)</f>
        <v>-0.1167038939766028</v>
      </c>
      <c r="J53" s="14">
        <f>INDEX('Standard Buckling Calculations'!$G$89:$AH$91,J$45,$C53)</f>
        <v>-0.26290812286861581</v>
      </c>
      <c r="K53" s="14">
        <f>INDEX('Standard Buckling Calculations'!$G$89:$AH$91,K$45,$C53)</f>
        <v>0.11723745772444774</v>
      </c>
      <c r="L53" s="14">
        <f t="shared" si="0"/>
        <v>-7325.3310654003799</v>
      </c>
      <c r="M53" s="14">
        <f t="shared" si="1"/>
        <v>-88.806993657124451</v>
      </c>
      <c r="N53" s="14">
        <f t="shared" si="2"/>
        <v>1864.5559554334841</v>
      </c>
      <c r="O53" s="14">
        <f t="shared" si="3"/>
        <v>1864.5559554334841</v>
      </c>
      <c r="P53" s="14">
        <f>Summary!E111</f>
        <v>101.01283862147218</v>
      </c>
      <c r="Q53" s="14">
        <f>Summary!E112</f>
        <v>-34.265813426277312</v>
      </c>
      <c r="R53" s="14">
        <f>Summary!E115</f>
        <v>11.975811006610119</v>
      </c>
      <c r="S53" s="14">
        <f>Summary!E116</f>
        <v>-13.417238387420744</v>
      </c>
    </row>
    <row r="54" spans="3:19" x14ac:dyDescent="0.25">
      <c r="C54" s="162">
        <f t="shared" si="4"/>
        <v>4</v>
      </c>
      <c r="D54" s="14">
        <f>INDEX('Standard Buckling Calculations'!$G$27:$AH$30,D$45,$C54)</f>
        <v>8.6706036745406792</v>
      </c>
      <c r="E54" s="14">
        <f>INDEX('Standard Buckling Calculations'!$G$27:$AH$30,E$45,$C54)</f>
        <v>2.296587926509186</v>
      </c>
      <c r="F54" s="14">
        <f>INDEX('Standard Buckling Calculations'!$G$47:$AH$110,F$68,$C54)</f>
        <v>0.30177022999999997</v>
      </c>
      <c r="G54" s="14">
        <f>INDEX('Standard Buckling Calculations'!$G$47:$AH$110,G$45,$C54)</f>
        <v>1.935779725</v>
      </c>
      <c r="H54" s="14">
        <f>INDEX('Standard Buckling Calculations'!$G$47:$AH$110,H$68,$C54)</f>
        <v>1.0442359294999999</v>
      </c>
      <c r="I54" s="14">
        <f>INDEX('Standard Buckling Calculations'!$G$89:$AH$91,I$45,$C54)</f>
        <v>19.542882385709742</v>
      </c>
      <c r="J54" s="14">
        <f>INDEX('Standard Buckling Calculations'!$G$89:$AH$91,J$45,$C54)</f>
        <v>10.456970626796092</v>
      </c>
      <c r="K54" s="14">
        <f>INDEX('Standard Buckling Calculations'!$G$89:$AH$91,K$45,$C54)</f>
        <v>16.669904324429531</v>
      </c>
      <c r="L54" s="14">
        <f t="shared" si="0"/>
        <v>1.5441439192238198</v>
      </c>
      <c r="M54" s="14">
        <f t="shared" si="1"/>
        <v>18.511859639727255</v>
      </c>
      <c r="N54" s="14">
        <f t="shared" si="2"/>
        <v>6.2641986971076102</v>
      </c>
      <c r="O54" s="14">
        <f t="shared" si="3"/>
        <v>18.511859639727255</v>
      </c>
      <c r="P54" s="14">
        <f>Summary!F111</f>
        <v>-116.50882866403103</v>
      </c>
      <c r="Q54" s="14">
        <f>Summary!F112</f>
        <v>-100</v>
      </c>
      <c r="R54" s="14">
        <f>Summary!F115</f>
        <v>-20.57893720612649</v>
      </c>
      <c r="S54" s="14">
        <f>Summary!F116</f>
        <v>-73.567186001757676</v>
      </c>
    </row>
    <row r="55" spans="3:19" x14ac:dyDescent="0.25">
      <c r="C55" s="162">
        <f t="shared" si="4"/>
        <v>5</v>
      </c>
      <c r="D55" s="14">
        <f>INDEX('Standard Buckling Calculations'!$G$27:$AH$30,D$45,$C55)</f>
        <v>8.9996719160104934</v>
      </c>
      <c r="E55" s="14">
        <f>INDEX('Standard Buckling Calculations'!$G$27:$AH$30,E$45,$C55)</f>
        <v>2.296587926509186</v>
      </c>
      <c r="F55" s="14">
        <f>INDEX('Standard Buckling Calculations'!$G$47:$AH$110,F$68,$C55)</f>
        <v>0.60824092500000004</v>
      </c>
      <c r="G55" s="14">
        <f>INDEX('Standard Buckling Calculations'!$G$47:$AH$110,G$45,$C55)</f>
        <v>2.9807090299999999</v>
      </c>
      <c r="H55" s="14">
        <f>INDEX('Standard Buckling Calculations'!$G$47:$AH$110,H$68,$C55)</f>
        <v>2.204107155</v>
      </c>
      <c r="I55" s="14">
        <f>INDEX('Standard Buckling Calculations'!$G$89:$AH$91,I$45,$C55)</f>
        <v>19.542882385709742</v>
      </c>
      <c r="J55" s="14">
        <f>INDEX('Standard Buckling Calculations'!$G$89:$AH$91,J$45,$C55)</f>
        <v>10.40775511057663</v>
      </c>
      <c r="K55" s="14">
        <f>INDEX('Standard Buckling Calculations'!$G$89:$AH$91,K$45,$C55)</f>
        <v>16.653178097029407</v>
      </c>
      <c r="L55" s="14">
        <f t="shared" si="0"/>
        <v>3.1123398943687111</v>
      </c>
      <c r="M55" s="14">
        <f t="shared" si="1"/>
        <v>28.639307884665023</v>
      </c>
      <c r="N55" s="14">
        <f t="shared" si="2"/>
        <v>13.235354490042766</v>
      </c>
      <c r="O55" s="14">
        <f t="shared" si="3"/>
        <v>28.639307884665023</v>
      </c>
      <c r="P55" s="14">
        <f>Summary!G111</f>
        <v>-12043.308503633596</v>
      </c>
      <c r="Q55" s="14">
        <f>Summary!G112</f>
        <v>-13.868842505499316</v>
      </c>
      <c r="R55" s="14">
        <f>Summary!G115</f>
        <v>-1042.3603058980002</v>
      </c>
      <c r="S55" s="14">
        <f>Summary!G116</f>
        <v>-4.8679581829048653</v>
      </c>
    </row>
    <row r="56" spans="3:19" x14ac:dyDescent="0.25">
      <c r="C56" s="162">
        <f t="shared" si="4"/>
        <v>6</v>
      </c>
      <c r="D56" s="14">
        <f>INDEX('Standard Buckling Calculations'!$G$27:$AH$30,D$45,$C56)</f>
        <v>5.4258530183727034</v>
      </c>
      <c r="E56" s="14">
        <f>INDEX('Standard Buckling Calculations'!$G$27:$AH$30,E$45,$C56)</f>
        <v>2.296587926509186</v>
      </c>
      <c r="F56" s="14">
        <f>INDEX('Standard Buckling Calculations'!$G$47:$AH$110,F$68,$C56)</f>
        <v>0.821525485</v>
      </c>
      <c r="G56" s="14">
        <f>INDEX('Standard Buckling Calculations'!$G$47:$AH$110,G$45,$C56)</f>
        <v>4.471030485</v>
      </c>
      <c r="H56" s="14">
        <f>INDEX('Standard Buckling Calculations'!$G$47:$AH$110,H$68,$C56)</f>
        <v>0.71498234149999995</v>
      </c>
      <c r="I56" s="14">
        <f>INDEX('Standard Buckling Calculations'!$G$89:$AH$91,I$45,$C56)</f>
        <v>25.328640945357687</v>
      </c>
      <c r="J56" s="14">
        <f>INDEX('Standard Buckling Calculations'!$G$89:$AH$91,J$45,$C56)</f>
        <v>14.97866300075553</v>
      </c>
      <c r="K56" s="14">
        <f>INDEX('Standard Buckling Calculations'!$G$89:$AH$91,K$45,$C56)</f>
        <v>18.576812542382989</v>
      </c>
      <c r="L56" s="14">
        <f t="shared" si="0"/>
        <v>3.2434645300247413</v>
      </c>
      <c r="M56" s="14">
        <f t="shared" si="1"/>
        <v>29.849329574839086</v>
      </c>
      <c r="N56" s="14">
        <f t="shared" si="2"/>
        <v>3.8487891282143702</v>
      </c>
      <c r="O56" s="14">
        <f t="shared" si="3"/>
        <v>29.849329574839086</v>
      </c>
      <c r="P56" s="14">
        <f>Summary!H111</f>
        <v>405.78281853888524</v>
      </c>
      <c r="Q56" s="14">
        <f>Summary!H112</f>
        <v>-32.332673576565327</v>
      </c>
      <c r="R56" s="14">
        <f>Summary!H115</f>
        <v>189.22368109566224</v>
      </c>
      <c r="S56" s="14">
        <f>Summary!H116</f>
        <v>-2.4047129374797414</v>
      </c>
    </row>
    <row r="57" spans="3:19" x14ac:dyDescent="0.25">
      <c r="C57" s="162">
        <f t="shared" si="4"/>
        <v>7</v>
      </c>
      <c r="D57" s="14">
        <f>INDEX('Standard Buckling Calculations'!$G$27:$AH$30,D$45,$C57)</f>
        <v>6.0262467191601026</v>
      </c>
      <c r="E57" s="14">
        <f>INDEX('Standard Buckling Calculations'!$G$27:$AH$30,E$45,$C57)</f>
        <v>2.296587926509186</v>
      </c>
      <c r="F57" s="14">
        <f>INDEX('Standard Buckling Calculations'!$G$47:$AH$110,F$68,$C57)</f>
        <v>3.6705746599999998E-3</v>
      </c>
      <c r="G57" s="14">
        <f>INDEX('Standard Buckling Calculations'!$G$47:$AH$110,G$45,$C57)</f>
        <v>5.8270859999999995</v>
      </c>
      <c r="H57" s="14">
        <f>INDEX('Standard Buckling Calculations'!$G$47:$AH$110,H$68,$C57)</f>
        <v>0.79147085650000004</v>
      </c>
      <c r="I57" s="14">
        <f>INDEX('Standard Buckling Calculations'!$G$89:$AH$91,I$45,$C57)</f>
        <v>23.451458862851691</v>
      </c>
      <c r="J57" s="14">
        <f>INDEX('Standard Buckling Calculations'!$G$89:$AH$91,J$45,$C57)</f>
        <v>13.428719860913771</v>
      </c>
      <c r="K57" s="14">
        <f>INDEX('Standard Buckling Calculations'!$G$89:$AH$91,K$45,$C57)</f>
        <v>18.163135241507121</v>
      </c>
      <c r="L57" s="14">
        <f t="shared" si="0"/>
        <v>1.5651796681247738E-2</v>
      </c>
      <c r="M57" s="14">
        <f t="shared" si="1"/>
        <v>43.392713976859213</v>
      </c>
      <c r="N57" s="14">
        <f t="shared" si="2"/>
        <v>4.3575673801695833</v>
      </c>
      <c r="O57" s="14">
        <f t="shared" si="3"/>
        <v>43.392713976859213</v>
      </c>
      <c r="P57" s="14">
        <f>Summary!I111</f>
        <v>-49.733593180125119</v>
      </c>
      <c r="Q57" s="14">
        <f>Summary!I112</f>
        <v>-100</v>
      </c>
      <c r="R57" s="14">
        <f>Summary!I115</f>
        <v>-16.624337049861865</v>
      </c>
      <c r="S57" s="14">
        <f>Summary!I116</f>
        <v>-81.931372895654263</v>
      </c>
    </row>
    <row r="58" spans="3:19" x14ac:dyDescent="0.25">
      <c r="C58" s="162">
        <f t="shared" si="4"/>
        <v>8</v>
      </c>
      <c r="D58" s="14">
        <f>INDEX('Standard Buckling Calculations'!$G$27:$AH$30,D$45,$C58)</f>
        <v>7.3218503937007897</v>
      </c>
      <c r="E58" s="14">
        <f>INDEX('Standard Buckling Calculations'!$G$27:$AH$30,E$45,$C58)</f>
        <v>2.296587926509186</v>
      </c>
      <c r="F58" s="14">
        <f>INDEX('Standard Buckling Calculations'!$G$47:$AH$110,F$68,$C58)</f>
        <v>0.47063166200000001</v>
      </c>
      <c r="G58" s="14">
        <f>INDEX('Standard Buckling Calculations'!$G$47:$AH$110,G$45,$C58)</f>
        <v>6.3806671449999994</v>
      </c>
      <c r="H58" s="14">
        <f>INDEX('Standard Buckling Calculations'!$G$47:$AH$110,H$68,$C58)</f>
        <v>0.53223286749999998</v>
      </c>
      <c r="I58" s="14">
        <f>INDEX('Standard Buckling Calculations'!$G$89:$AH$91,I$45,$C58)</f>
        <v>23.451458862851691</v>
      </c>
      <c r="J58" s="14">
        <f>INDEX('Standard Buckling Calculations'!$G$89:$AH$91,J$45,$C58)</f>
        <v>12.879353535965326</v>
      </c>
      <c r="K58" s="14">
        <f>INDEX('Standard Buckling Calculations'!$G$89:$AH$91,K$45,$C58)</f>
        <v>18.076950679529265</v>
      </c>
      <c r="L58" s="14">
        <f t="shared" si="0"/>
        <v>2.006833198532926</v>
      </c>
      <c r="M58" s="14">
        <f t="shared" si="1"/>
        <v>49.541827756976467</v>
      </c>
      <c r="N58" s="14">
        <f t="shared" si="2"/>
        <v>2.9442624308463272</v>
      </c>
      <c r="O58" s="14">
        <f t="shared" si="3"/>
        <v>49.541827756976467</v>
      </c>
      <c r="P58" s="14">
        <f>Summary!J111</f>
        <v>-97.498801837564514</v>
      </c>
      <c r="Q58" s="14">
        <f>Summary!J112</f>
        <v>-100</v>
      </c>
      <c r="R58" s="14">
        <f>Summary!J115</f>
        <v>-55.023389841299995</v>
      </c>
      <c r="S58" s="14">
        <f>Summary!J116</f>
        <v>-21.112489447690379</v>
      </c>
    </row>
    <row r="59" spans="3:19" x14ac:dyDescent="0.25">
      <c r="C59" s="162">
        <f t="shared" si="4"/>
        <v>9</v>
      </c>
      <c r="D59" s="14">
        <f>INDEX('Standard Buckling Calculations'!$G$27:$AH$30,D$45,$C59)</f>
        <v>9.6938976377952741</v>
      </c>
      <c r="E59" s="14">
        <f>INDEX('Standard Buckling Calculations'!$G$27:$AH$30,E$45,$C59)</f>
        <v>2.296587926509186</v>
      </c>
      <c r="F59" s="14">
        <f>INDEX('Standard Buckling Calculations'!$G$47:$AH$110,F$68,$C59)</f>
        <v>0.54798418849999997</v>
      </c>
      <c r="G59" s="14">
        <f>INDEX('Standard Buckling Calculations'!$G$47:$AH$110,G$45,$C59)</f>
        <v>6.7421386600000002</v>
      </c>
      <c r="H59" s="14">
        <f>INDEX('Standard Buckling Calculations'!$G$47:$AH$110,H$68,$C59)</f>
        <v>0.16778906999999998</v>
      </c>
      <c r="I59" s="14">
        <f>INDEX('Standard Buckling Calculations'!$G$89:$AH$91,I$45,$C59)</f>
        <v>23.451458862851691</v>
      </c>
      <c r="J59" s="14">
        <f>INDEX('Standard Buckling Calculations'!$G$89:$AH$91,J$45,$C59)</f>
        <v>12.383855607184264</v>
      </c>
      <c r="K59" s="14">
        <f>INDEX('Standard Buckling Calculations'!$G$89:$AH$91,K$45,$C59)</f>
        <v>17.992828432738133</v>
      </c>
      <c r="L59" s="14">
        <f t="shared" si="0"/>
        <v>2.3366741988407167</v>
      </c>
      <c r="M59" s="14">
        <f t="shared" si="1"/>
        <v>54.442968925515203</v>
      </c>
      <c r="N59" s="14">
        <f t="shared" si="2"/>
        <v>0.93253304019009087</v>
      </c>
      <c r="O59" s="14">
        <f t="shared" si="3"/>
        <v>54.442968925515203</v>
      </c>
      <c r="P59" s="14">
        <f>Summary!K111</f>
        <v>-637.33910950489962</v>
      </c>
      <c r="Q59" s="14">
        <f>Summary!K112</f>
        <v>-100</v>
      </c>
      <c r="R59" s="14">
        <f>Summary!K115</f>
        <v>-176.07425700213241</v>
      </c>
      <c r="S59" s="14">
        <f>Summary!K116</f>
        <v>-72.158250454491395</v>
      </c>
    </row>
    <row r="60" spans="3:19" x14ac:dyDescent="0.25">
      <c r="C60" s="162">
        <f t="shared" si="4"/>
        <v>10</v>
      </c>
      <c r="D60" s="14">
        <f>INDEX('Standard Buckling Calculations'!$G$27:$AH$30,D$45,$C60)</f>
        <v>7.21259842519685</v>
      </c>
      <c r="E60" s="14">
        <f>INDEX('Standard Buckling Calculations'!$G$27:$AH$30,E$45,$C60)</f>
        <v>2.296587926509186</v>
      </c>
      <c r="F60" s="14">
        <f>INDEX('Standard Buckling Calculations'!$G$47:$AH$110,F$68,$C60)</f>
        <v>3.6049640449999996</v>
      </c>
      <c r="G60" s="14">
        <f>INDEX('Standard Buckling Calculations'!$G$47:$AH$110,G$45,$C60)</f>
        <v>3.9942993399999995</v>
      </c>
      <c r="H60" s="14">
        <f>INDEX('Standard Buckling Calculations'!$G$47:$AH$110,H$68,$C60)</f>
        <v>0.63903341499999999</v>
      </c>
      <c r="I60" s="14">
        <f>INDEX('Standard Buckling Calculations'!$G$89:$AH$91,I$45,$C60)</f>
        <v>23.451458862851691</v>
      </c>
      <c r="J60" s="14">
        <f>INDEX('Standard Buckling Calculations'!$G$89:$AH$91,J$45,$C60)</f>
        <v>12.914566992252855</v>
      </c>
      <c r="K60" s="14">
        <f>INDEX('Standard Buckling Calculations'!$G$89:$AH$91,K$45,$C60)</f>
        <v>18.08269076925432</v>
      </c>
      <c r="L60" s="14">
        <f t="shared" si="0"/>
        <v>15.37202468333621</v>
      </c>
      <c r="M60" s="14">
        <f t="shared" si="1"/>
        <v>30.928635411439547</v>
      </c>
      <c r="N60" s="14">
        <f t="shared" si="2"/>
        <v>3.533950910041205</v>
      </c>
      <c r="O60" s="14">
        <f t="shared" si="3"/>
        <v>30.928635411439547</v>
      </c>
      <c r="P60" s="14">
        <f>Summary!L111</f>
        <v>-414.33629200411542</v>
      </c>
      <c r="Q60" s="14">
        <f>Summary!L112</f>
        <v>-100</v>
      </c>
      <c r="R60" s="14">
        <f>Summary!L115</f>
        <v>-156.73476925263711</v>
      </c>
      <c r="S60" s="14">
        <f>Summary!L116</f>
        <v>-80.245754701941493</v>
      </c>
    </row>
    <row r="61" spans="3:19" x14ac:dyDescent="0.25">
      <c r="C61" s="162">
        <f t="shared" si="4"/>
        <v>11</v>
      </c>
      <c r="D61" s="14">
        <f>INDEX('Standard Buckling Calculations'!$G$27:$AH$30,D$45,$C61)</f>
        <v>6.1502624671915997</v>
      </c>
      <c r="E61" s="14">
        <f>INDEX('Standard Buckling Calculations'!$G$27:$AH$30,E$45,$C61)</f>
        <v>2.296587926509186</v>
      </c>
      <c r="F61" s="14">
        <f>INDEX('Standard Buckling Calculations'!$G$47:$AH$110,F$68,$C61)</f>
        <v>0.54409868149999996</v>
      </c>
      <c r="G61" s="14">
        <f>INDEX('Standard Buckling Calculations'!$G$47:$AH$110,G$45,$C61)</f>
        <v>3.8200350049999994</v>
      </c>
      <c r="H61" s="14">
        <f>INDEX('Standard Buckling Calculations'!$G$47:$AH$110,H$68,$C61)</f>
        <v>1.216189907</v>
      </c>
      <c r="I61" s="14">
        <f>INDEX('Standard Buckling Calculations'!$G$89:$AH$91,I$45,$C61)</f>
        <v>26.91137000670091</v>
      </c>
      <c r="J61" s="14">
        <f>INDEX('Standard Buckling Calculations'!$G$89:$AH$91,J$45,$C61)</f>
        <v>15.587521914466711</v>
      </c>
      <c r="K61" s="14">
        <f>INDEX('Standard Buckling Calculations'!$G$89:$AH$91,K$45,$C61)</f>
        <v>18.78985483916939</v>
      </c>
      <c r="L61" s="14">
        <f t="shared" si="0"/>
        <v>2.0218171031966037</v>
      </c>
      <c r="M61" s="14">
        <f t="shared" si="1"/>
        <v>24.507006475831425</v>
      </c>
      <c r="N61" s="14">
        <f t="shared" si="2"/>
        <v>6.4725880929358048</v>
      </c>
      <c r="O61" s="14">
        <f t="shared" si="3"/>
        <v>24.507006475831425</v>
      </c>
      <c r="P61" s="14">
        <f>Summary!M111</f>
        <v>-721.71555968967812</v>
      </c>
      <c r="Q61" s="14">
        <f>Summary!M112</f>
        <v>-921.05515612681279</v>
      </c>
      <c r="R61" s="14">
        <f>Summary!M115</f>
        <v>-245.58585095855582</v>
      </c>
      <c r="S61" s="14">
        <f>Summary!M116</f>
        <v>-106.15831003250236</v>
      </c>
    </row>
    <row r="62" spans="3:19" x14ac:dyDescent="0.25">
      <c r="C62" s="162">
        <f t="shared" si="4"/>
        <v>12</v>
      </c>
      <c r="D62" s="14">
        <f>INDEX('Standard Buckling Calculations'!$G$27:$AH$30,D$45,$C62)</f>
        <v>6.0892388451443571</v>
      </c>
      <c r="E62" s="14">
        <f>INDEX('Standard Buckling Calculations'!$G$27:$AH$30,E$45,$C62)</f>
        <v>1.9685039370078738</v>
      </c>
      <c r="F62" s="14">
        <f>INDEX('Standard Buckling Calculations'!$G$47:$AH$110,F$68,$C62)</f>
        <v>0.13096294875</v>
      </c>
      <c r="G62" s="14">
        <f>INDEX('Standard Buckling Calculations'!$G$47:$AH$110,G$45,$C62)</f>
        <v>0.96035103700000002</v>
      </c>
      <c r="H62" s="14">
        <f>INDEX('Standard Buckling Calculations'!$G$47:$AH$110,H$68,$C62)</f>
        <v>0.16611479849999997</v>
      </c>
      <c r="I62" s="14">
        <f>INDEX('Standard Buckling Calculations'!$G$89:$AH$91,I$45,$C62)</f>
        <v>30.481300318382239</v>
      </c>
      <c r="J62" s="14">
        <f>INDEX('Standard Buckling Calculations'!$G$89:$AH$91,J$45,$C62)</f>
        <v>18.887098935039223</v>
      </c>
      <c r="K62" s="14">
        <f>INDEX('Standard Buckling Calculations'!$G$89:$AH$91,K$45,$C62)</f>
        <v>19.255352141745128</v>
      </c>
      <c r="L62" s="14">
        <f t="shared" si="0"/>
        <v>0.42965013756654169</v>
      </c>
      <c r="M62" s="14">
        <f t="shared" si="1"/>
        <v>5.0846932093862387</v>
      </c>
      <c r="N62" s="14">
        <f t="shared" si="2"/>
        <v>0.86269416044522595</v>
      </c>
      <c r="O62" s="14">
        <f t="shared" si="3"/>
        <v>5.0846932093862387</v>
      </c>
      <c r="P62" s="14">
        <f>Summary!N111</f>
        <v>907.34481374683037</v>
      </c>
      <c r="Q62" s="14">
        <f>Summary!N112</f>
        <v>-131.6456214825333</v>
      </c>
      <c r="R62" s="14">
        <f>Summary!N115</f>
        <v>13.946370650477819</v>
      </c>
      <c r="S62" s="14">
        <f>Summary!N116</f>
        <v>-70.398231575391591</v>
      </c>
    </row>
    <row r="63" spans="3:19" x14ac:dyDescent="0.25">
      <c r="C63" s="162">
        <f t="shared" si="4"/>
        <v>13</v>
      </c>
      <c r="D63" s="14">
        <f>INDEX('Standard Buckling Calculations'!$G$27:$AH$30,D$45,$C63)</f>
        <v>8.5206692913385815</v>
      </c>
      <c r="E63" s="14">
        <f>INDEX('Standard Buckling Calculations'!$G$27:$AH$30,E$45,$C63)</f>
        <v>1.9685039370078738</v>
      </c>
      <c r="F63" s="14">
        <f>INDEX('Standard Buckling Calculations'!$G$47:$AH$110,F$68,$C63)</f>
        <v>3.6723203149999994E-2</v>
      </c>
      <c r="G63" s="14">
        <f>INDEX('Standard Buckling Calculations'!$G$47:$AH$110,G$45,$C63)</f>
        <v>2.184382805E-2</v>
      </c>
      <c r="H63" s="14">
        <f>INDEX('Standard Buckling Calculations'!$G$47:$AH$110,H$68,$C63)</f>
        <v>1.1855107199999999E-2</v>
      </c>
      <c r="I63" s="14">
        <f>INDEX('Standard Buckling Calculations'!$G$89:$AH$91,I$45,$C63)</f>
        <v>29.572913456113969</v>
      </c>
      <c r="J63" s="14">
        <f>INDEX('Standard Buckling Calculations'!$G$89:$AH$91,J$45,$C63)</f>
        <v>16.811861742454397</v>
      </c>
      <c r="K63" s="14">
        <f>INDEX('Standard Buckling Calculations'!$G$89:$AH$91,K$45,$C63)</f>
        <v>19.105492506996097</v>
      </c>
      <c r="L63" s="14">
        <f t="shared" si="0"/>
        <v>0.12417850951512441</v>
      </c>
      <c r="M63" s="14">
        <f t="shared" si="1"/>
        <v>0.12993104740350414</v>
      </c>
      <c r="N63" s="14">
        <f t="shared" si="2"/>
        <v>6.2050780400761021E-2</v>
      </c>
      <c r="O63" s="14">
        <f t="shared" si="3"/>
        <v>0.12993104740350414</v>
      </c>
      <c r="P63" s="14">
        <f>Summary!O111</f>
        <v>70.470807263515837</v>
      </c>
      <c r="Q63" s="14">
        <f>Summary!O112</f>
        <v>3.4244312524793439</v>
      </c>
      <c r="R63" s="14">
        <f>Summary!O115</f>
        <v>25.520547296846267</v>
      </c>
      <c r="S63" s="14">
        <f>Summary!O116</f>
        <v>0.39682948434623372</v>
      </c>
    </row>
    <row r="64" spans="3:19" hidden="1" x14ac:dyDescent="0.25">
      <c r="C64" s="163">
        <f t="shared" si="4"/>
        <v>14</v>
      </c>
      <c r="D64" s="162">
        <f>INDEX('Standard Buckling Calculations'!$G$27:$AH$30,D$45,$C64)</f>
        <v>1.1932414698162723</v>
      </c>
      <c r="E64" s="162">
        <f>INDEX('Standard Buckling Calculations'!$G$27:$AH$30,E$45,$C64)</f>
        <v>1.9688320209973749</v>
      </c>
      <c r="F64" s="163" t="e">
        <f>INDEX(#REF!,F$45,$C64)</f>
        <v>#REF!</v>
      </c>
      <c r="G64" s="162">
        <f>INDEX('Standard Buckling Calculations'!$G$47:$AH$110,G$45,$C64)</f>
        <v>0.406993192</v>
      </c>
      <c r="H64" s="163" t="e">
        <f>INDEX(#REF!,H$45,$C64)</f>
        <v>#REF!</v>
      </c>
      <c r="I64" s="163" t="e">
        <f>INDEX(#REF!,I$45,$C64)</f>
        <v>#REF!</v>
      </c>
      <c r="J64" s="162">
        <f>INDEX('Standard Buckling Calculations'!$G$89:$AH$91,J$45,$C64)</f>
        <v>33.55279381905676</v>
      </c>
      <c r="K64" s="162">
        <f>INDEX('Standard Buckling Calculations'!$G$89:$AH$91,K$45,$C64)</f>
        <v>19.566224666440515</v>
      </c>
      <c r="L64" s="163" t="e">
        <f t="shared" ref="L64:L65" si="5">MAX(N64:P64)</f>
        <v>#REF!</v>
      </c>
      <c r="N64" s="129" t="e">
        <f t="shared" ref="N64:N65" si="6">F64/I64*100</f>
        <v>#REF!</v>
      </c>
      <c r="O64" s="129">
        <f t="shared" ref="O64:O65" si="7">G64/J64*100</f>
        <v>1.2129934520351111</v>
      </c>
      <c r="P64" s="129" t="e">
        <f t="shared" ref="P64:P65" si="8">H64/K64*100</f>
        <v>#REF!</v>
      </c>
    </row>
    <row r="65" spans="3:19" hidden="1" x14ac:dyDescent="0.25">
      <c r="C65" s="162">
        <f t="shared" si="4"/>
        <v>15</v>
      </c>
      <c r="D65" s="162">
        <f>INDEX('Standard Buckling Calculations'!$G$27:$AH$30,D$45,$C65)</f>
        <v>2.8435039370078763</v>
      </c>
      <c r="E65" s="162">
        <f>INDEX('Standard Buckling Calculations'!$G$27:$AH$30,E$45,$C65)</f>
        <v>2.296587926509186</v>
      </c>
      <c r="F65" s="162" t="e">
        <f>INDEX(#REF!,F$45,$C65)</f>
        <v>#REF!</v>
      </c>
      <c r="G65" s="162">
        <f>INDEX('Standard Buckling Calculations'!$G$47:$AH$110,G$45,$C65)</f>
        <v>6.9258420599999999</v>
      </c>
      <c r="H65" s="162" t="e">
        <f>INDEX(#REF!,H$45,$C65)</f>
        <v>#REF!</v>
      </c>
      <c r="I65" s="162" t="e">
        <f>INDEX(#REF!,I$45,$C65)</f>
        <v>#REF!</v>
      </c>
      <c r="J65" s="162">
        <f>INDEX('Standard Buckling Calculations'!$G$89:$AH$91,J$45,$C65)</f>
        <v>9.6873091901097865</v>
      </c>
      <c r="K65" s="162">
        <f>INDEX('Standard Buckling Calculations'!$G$89:$AH$91,K$45,$C65)</f>
        <v>12.560099920520853</v>
      </c>
      <c r="L65" s="162" t="e">
        <f t="shared" si="5"/>
        <v>#REF!</v>
      </c>
      <c r="N65" s="129" t="e">
        <f t="shared" si="6"/>
        <v>#REF!</v>
      </c>
      <c r="O65" s="129">
        <f t="shared" si="7"/>
        <v>71.493971381350221</v>
      </c>
      <c r="P65" s="129" t="e">
        <f t="shared" si="8"/>
        <v>#REF!</v>
      </c>
    </row>
    <row r="66" spans="3:19" x14ac:dyDescent="0.25">
      <c r="C66" s="164"/>
      <c r="D66" s="164"/>
      <c r="E66" s="164"/>
      <c r="F66" s="164"/>
      <c r="G66" s="164"/>
      <c r="H66" s="164"/>
      <c r="I66" s="164"/>
      <c r="J66" s="164"/>
      <c r="K66" s="164"/>
      <c r="L66" s="164"/>
    </row>
    <row r="67" spans="3:19" x14ac:dyDescent="0.25">
      <c r="C67" s="164"/>
      <c r="D67" s="164"/>
      <c r="E67" s="164"/>
      <c r="F67" s="164"/>
      <c r="G67" s="164"/>
      <c r="H67" s="164"/>
      <c r="I67" s="164"/>
      <c r="J67" s="164"/>
      <c r="K67" s="164"/>
      <c r="L67" s="164"/>
    </row>
    <row r="68" spans="3:19" x14ac:dyDescent="0.25">
      <c r="C68" s="164"/>
      <c r="D68" s="156">
        <v>2</v>
      </c>
      <c r="E68" s="156">
        <v>4</v>
      </c>
      <c r="F68" s="156">
        <v>1</v>
      </c>
      <c r="G68" s="156">
        <v>2</v>
      </c>
      <c r="H68" s="156">
        <v>3</v>
      </c>
      <c r="I68" s="156">
        <v>1</v>
      </c>
      <c r="J68" s="156">
        <v>2</v>
      </c>
      <c r="K68" s="156">
        <v>3</v>
      </c>
      <c r="L68" s="164"/>
    </row>
    <row r="69" spans="3:19" ht="21" x14ac:dyDescent="0.4">
      <c r="C69" s="257" t="s">
        <v>343</v>
      </c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</row>
    <row r="70" spans="3:19" x14ac:dyDescent="0.25">
      <c r="C70" s="244" t="s">
        <v>255</v>
      </c>
      <c r="D70" s="244"/>
      <c r="E70" s="244"/>
      <c r="F70" s="244" t="s">
        <v>250</v>
      </c>
      <c r="G70" s="244"/>
      <c r="H70" s="244"/>
      <c r="I70" s="244" t="s">
        <v>338</v>
      </c>
      <c r="J70" s="244"/>
      <c r="K70" s="244"/>
      <c r="L70" s="251" t="s">
        <v>194</v>
      </c>
      <c r="M70" s="251"/>
      <c r="N70" s="251"/>
      <c r="O70" s="252" t="s">
        <v>253</v>
      </c>
      <c r="P70" s="256" t="s">
        <v>335</v>
      </c>
      <c r="Q70" s="244"/>
      <c r="R70" s="244" t="s">
        <v>336</v>
      </c>
      <c r="S70" s="244"/>
    </row>
    <row r="71" spans="3:19" x14ac:dyDescent="0.25">
      <c r="C71" s="158" t="s">
        <v>68</v>
      </c>
      <c r="D71" s="158" t="s">
        <v>193</v>
      </c>
      <c r="E71" s="158" t="s">
        <v>251</v>
      </c>
      <c r="F71" s="158" t="s">
        <v>247</v>
      </c>
      <c r="G71" s="158" t="s">
        <v>248</v>
      </c>
      <c r="H71" s="158" t="s">
        <v>252</v>
      </c>
      <c r="I71" s="158" t="s">
        <v>247</v>
      </c>
      <c r="J71" s="158" t="s">
        <v>248</v>
      </c>
      <c r="K71" s="158" t="s">
        <v>252</v>
      </c>
      <c r="L71" s="158" t="s">
        <v>247</v>
      </c>
      <c r="M71" s="158" t="s">
        <v>248</v>
      </c>
      <c r="N71" s="158" t="s">
        <v>252</v>
      </c>
      <c r="O71" s="252"/>
      <c r="P71" s="165" t="s">
        <v>247</v>
      </c>
      <c r="Q71" s="158" t="s">
        <v>248</v>
      </c>
      <c r="R71" s="158" t="s">
        <v>247</v>
      </c>
      <c r="S71" s="158" t="s">
        <v>248</v>
      </c>
    </row>
    <row r="72" spans="3:19" x14ac:dyDescent="0.25">
      <c r="C72" s="159"/>
      <c r="D72" s="160" t="s">
        <v>114</v>
      </c>
      <c r="E72" s="160" t="s">
        <v>114</v>
      </c>
      <c r="F72" s="160" t="s">
        <v>69</v>
      </c>
      <c r="G72" s="160" t="s">
        <v>69</v>
      </c>
      <c r="H72" s="160" t="s">
        <v>69</v>
      </c>
      <c r="I72" s="160" t="s">
        <v>69</v>
      </c>
      <c r="J72" s="160" t="s">
        <v>69</v>
      </c>
      <c r="K72" s="160" t="s">
        <v>69</v>
      </c>
      <c r="L72" s="160" t="s">
        <v>69</v>
      </c>
      <c r="M72" s="160" t="s">
        <v>69</v>
      </c>
      <c r="N72" s="160" t="s">
        <v>69</v>
      </c>
      <c r="O72" s="161" t="s">
        <v>320</v>
      </c>
      <c r="P72" s="166"/>
      <c r="Q72" s="160"/>
      <c r="R72" s="160"/>
      <c r="S72" s="160"/>
    </row>
    <row r="73" spans="3:19" ht="156.75" customHeight="1" x14ac:dyDescent="0.25">
      <c r="C73" s="159"/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1"/>
      <c r="P73" s="147"/>
      <c r="Q73" s="145"/>
      <c r="R73" s="145"/>
      <c r="S73" s="145"/>
    </row>
    <row r="74" spans="3:19" x14ac:dyDescent="0.25">
      <c r="C74" s="162">
        <v>1</v>
      </c>
      <c r="D74" s="14">
        <f>INDEX('Standard Buckling Calculations'!$G$27:$AH$30,D$45,$C74)</f>
        <v>8.8162729658792678</v>
      </c>
      <c r="E74" s="14">
        <f>INDEX('Standard Buckling Calculations'!$G$27:$AH$30,E$45,$C74)</f>
        <v>2.296587926509186</v>
      </c>
      <c r="F74" s="14">
        <f>INDEX('Standard Buckling Calculations'!$G$47:$AH$110,F$68,$C74)</f>
        <v>0.45725526699999997</v>
      </c>
      <c r="G74" s="14">
        <f>INDEX('Standard Buckling Calculations'!$G$47:$AH$110,G$45,$C74)</f>
        <v>0.49883259600000002</v>
      </c>
      <c r="H74" s="14">
        <f>INDEX('Standard Buckling Calculations'!$G$47:$AH$110,H$68,$C74)</f>
        <v>0.68469829399999993</v>
      </c>
      <c r="I74" s="14">
        <f>INDEX('Standard Buckling Calculations'!$G$89:$AH$91,I$45,$C74)</f>
        <v>26.91137000670091</v>
      </c>
      <c r="J74" s="14">
        <f>INDEX('Standard Buckling Calculations'!$G$89:$AH$91,J$45,$C74)</f>
        <v>14.608305713501958</v>
      </c>
      <c r="K74" s="14">
        <f>INDEX('Standard Buckling Calculations'!$G$89:$AH$91,K$45,$C74)</f>
        <v>18.708041424168211</v>
      </c>
      <c r="L74" s="14">
        <f t="shared" ref="L74:L86" si="9">F74/I74*100</f>
        <v>1.699115529555514</v>
      </c>
      <c r="M74" s="14">
        <f t="shared" ref="M74:M86" si="10">G74/J74*100</f>
        <v>3.4147190357533801</v>
      </c>
      <c r="N74" s="14">
        <f t="shared" ref="N74:N86" si="11">H74/K74*100</f>
        <v>3.659914357017962</v>
      </c>
      <c r="O74" s="14">
        <f t="shared" ref="O74:O86" si="12">MAX(L74:N74)</f>
        <v>3.659914357017962</v>
      </c>
      <c r="P74" s="218">
        <f>Summary!C111</f>
        <v>474.83864040433252</v>
      </c>
      <c r="Q74" s="14">
        <f>Summary!C112</f>
        <v>-323.26918868790199</v>
      </c>
      <c r="R74" s="14">
        <f>Summary!C115</f>
        <v>58.613800021184744</v>
      </c>
      <c r="S74" s="14">
        <f>Summary!C116</f>
        <v>-130.25090679013323</v>
      </c>
    </row>
    <row r="75" spans="3:19" x14ac:dyDescent="0.25">
      <c r="C75" s="162">
        <f>C74+1</f>
        <v>2</v>
      </c>
      <c r="D75" s="14">
        <f>INDEX('Standard Buckling Calculations'!$G$27:$AH$30,D$45,$C75)</f>
        <v>8.83</v>
      </c>
      <c r="E75" s="14">
        <f>INDEX('Standard Buckling Calculations'!$G$27:$AH$30,E$45,$C75)</f>
        <v>2.2999999999999998</v>
      </c>
      <c r="F75" s="14">
        <f>INDEX('Standard Buckling Calculations'!$G$47:$AH$110,F$68,$C75)</f>
        <v>0.5</v>
      </c>
      <c r="G75" s="14">
        <f>INDEX('Standard Buckling Calculations'!$G$47:$AH$110,G$45,$C75)</f>
        <v>0.5</v>
      </c>
      <c r="H75" s="14">
        <f>INDEX('Standard Buckling Calculations'!$G$47:$AH$110,H$68,$C75)</f>
        <v>0.7</v>
      </c>
      <c r="I75" s="14">
        <f>INDEX('Standard Buckling Calculations'!$G$89:$AH$91,I$45,$C75)</f>
        <v>26.88</v>
      </c>
      <c r="J75" s="14">
        <f>INDEX('Standard Buckling Calculations'!$G$89:$AH$91,J$45,$C75)</f>
        <v>14.57</v>
      </c>
      <c r="K75" s="14">
        <f>INDEX('Standard Buckling Calculations'!$G$89:$AH$91,K$45,$C75)</f>
        <v>18.73</v>
      </c>
      <c r="L75" s="14">
        <f t="shared" si="9"/>
        <v>1.8601190476190477</v>
      </c>
      <c r="M75" s="14">
        <f t="shared" si="10"/>
        <v>3.4317089910775569</v>
      </c>
      <c r="N75" s="14">
        <f t="shared" si="11"/>
        <v>3.737319807794981</v>
      </c>
      <c r="O75" s="14">
        <f t="shared" si="12"/>
        <v>3.737319807794981</v>
      </c>
      <c r="P75" s="218">
        <f>Summary!D111</f>
        <v>163.9657183877946</v>
      </c>
      <c r="Q75" s="14">
        <f>Summary!D112</f>
        <v>-129.65958575167946</v>
      </c>
      <c r="R75" s="14">
        <f>Summary!D115</f>
        <v>10.956751653954305</v>
      </c>
      <c r="S75" s="14">
        <f>Summary!D116</f>
        <v>-61.081465422833446</v>
      </c>
    </row>
    <row r="76" spans="3:19" x14ac:dyDescent="0.25">
      <c r="C76" s="162">
        <f t="shared" ref="C76:C86" si="13">C75+1</f>
        <v>3</v>
      </c>
      <c r="D76" s="14">
        <f>INDEX('Standard Buckling Calculations'!$G$27:$AH$30,D$45,$C76)</f>
        <v>0.15545905006491828</v>
      </c>
      <c r="E76" s="14">
        <f>INDEX('Standard Buckling Calculations'!$G$27:$AH$30,E$45,$C76)</f>
        <v>0.1483510213397326</v>
      </c>
      <c r="F76" s="14">
        <f>INDEX('Standard Buckling Calculations'!$G$47:$AH$110,F$68,$C76)</f>
        <v>8.5489466000000078</v>
      </c>
      <c r="G76" s="14">
        <f>INDEX('Standard Buckling Calculations'!$G$47:$AH$110,G$45,$C76)</f>
        <v>0.2334807999999966</v>
      </c>
      <c r="H76" s="14">
        <f>INDEX('Standard Buckling Calculations'!$G$47:$AH$110,H$68,$C76)</f>
        <v>2.1859580000000038</v>
      </c>
      <c r="I76" s="14">
        <f>INDEX('Standard Buckling Calculations'!$G$89:$AH$91,I$45,$C76)</f>
        <v>-0.1167038939766028</v>
      </c>
      <c r="J76" s="14">
        <f>INDEX('Standard Buckling Calculations'!$G$89:$AH$91,J$45,$C76)</f>
        <v>-0.26290812286861581</v>
      </c>
      <c r="K76" s="14">
        <f>INDEX('Standard Buckling Calculations'!$G$89:$AH$91,K$45,$C76)</f>
        <v>0.11723745772444774</v>
      </c>
      <c r="L76" s="14">
        <f t="shared" si="9"/>
        <v>-7325.3310654003799</v>
      </c>
      <c r="M76" s="14">
        <f t="shared" si="10"/>
        <v>-88.806993657124451</v>
      </c>
      <c r="N76" s="14">
        <f t="shared" si="11"/>
        <v>1864.5559554334841</v>
      </c>
      <c r="O76" s="14">
        <f t="shared" si="12"/>
        <v>1864.5559554334841</v>
      </c>
      <c r="P76" s="218">
        <f>Summary!E111</f>
        <v>101.01283862147218</v>
      </c>
      <c r="Q76" s="14">
        <f>Summary!E112</f>
        <v>-34.265813426277312</v>
      </c>
      <c r="R76" s="14">
        <f>Summary!E115</f>
        <v>11.975811006610119</v>
      </c>
      <c r="S76" s="14">
        <f>Summary!E116</f>
        <v>-13.417238387420744</v>
      </c>
    </row>
    <row r="77" spans="3:19" x14ac:dyDescent="0.25">
      <c r="C77" s="162">
        <f t="shared" si="13"/>
        <v>4</v>
      </c>
      <c r="D77" s="14">
        <f>INDEX('Standard Buckling Calculations'!$G$27:$AH$30,D$45,$C77)</f>
        <v>8.6706036745406792</v>
      </c>
      <c r="E77" s="14">
        <f>INDEX('Standard Buckling Calculations'!$G$27:$AH$30,E$45,$C77)</f>
        <v>2.296587926509186</v>
      </c>
      <c r="F77" s="14">
        <f>INDEX('Standard Buckling Calculations'!$G$47:$AH$110,F$68,$C77)</f>
        <v>0.30177022999999997</v>
      </c>
      <c r="G77" s="14">
        <f>INDEX('Standard Buckling Calculations'!$G$47:$AH$110,G$45,$C77)</f>
        <v>1.935779725</v>
      </c>
      <c r="H77" s="14">
        <f>INDEX('Standard Buckling Calculations'!$G$47:$AH$110,H$68,$C77)</f>
        <v>1.0442359294999999</v>
      </c>
      <c r="I77" s="14">
        <f>INDEX('Standard Buckling Calculations'!$G$89:$AH$91,I$45,$C77)</f>
        <v>19.542882385709742</v>
      </c>
      <c r="J77" s="14">
        <f>INDEX('Standard Buckling Calculations'!$G$89:$AH$91,J$45,$C77)</f>
        <v>10.456970626796092</v>
      </c>
      <c r="K77" s="14">
        <f>INDEX('Standard Buckling Calculations'!$G$89:$AH$91,K$45,$C77)</f>
        <v>16.669904324429531</v>
      </c>
      <c r="L77" s="14">
        <f t="shared" si="9"/>
        <v>1.5441439192238198</v>
      </c>
      <c r="M77" s="14">
        <f t="shared" si="10"/>
        <v>18.511859639727255</v>
      </c>
      <c r="N77" s="14">
        <f t="shared" si="11"/>
        <v>6.2641986971076102</v>
      </c>
      <c r="O77" s="14">
        <f t="shared" si="12"/>
        <v>18.511859639727255</v>
      </c>
      <c r="P77" s="218">
        <f>Summary!F111</f>
        <v>-116.50882866403103</v>
      </c>
      <c r="Q77" s="14">
        <f>Summary!F112</f>
        <v>-100</v>
      </c>
      <c r="R77" s="14">
        <f>Summary!F115</f>
        <v>-20.57893720612649</v>
      </c>
      <c r="S77" s="14">
        <f>Summary!F116</f>
        <v>-73.567186001757676</v>
      </c>
    </row>
    <row r="78" spans="3:19" x14ac:dyDescent="0.25">
      <c r="C78" s="162">
        <f t="shared" si="13"/>
        <v>5</v>
      </c>
      <c r="D78" s="14">
        <f>INDEX('Standard Buckling Calculations'!$G$27:$AH$30,D$45,$C78)</f>
        <v>8.9996719160104934</v>
      </c>
      <c r="E78" s="14">
        <f>INDEX('Standard Buckling Calculations'!$G$27:$AH$30,E$45,$C78)</f>
        <v>2.296587926509186</v>
      </c>
      <c r="F78" s="14">
        <f>INDEX('Standard Buckling Calculations'!$G$47:$AH$110,F$68,$C78)</f>
        <v>0.60824092500000004</v>
      </c>
      <c r="G78" s="14">
        <f>INDEX('Standard Buckling Calculations'!$G$47:$AH$110,G$45,$C78)</f>
        <v>2.9807090299999999</v>
      </c>
      <c r="H78" s="14">
        <f>INDEX('Standard Buckling Calculations'!$G$47:$AH$110,H$68,$C78)</f>
        <v>2.204107155</v>
      </c>
      <c r="I78" s="14">
        <f>INDEX('Standard Buckling Calculations'!$G$89:$AH$91,I$45,$C78)</f>
        <v>19.542882385709742</v>
      </c>
      <c r="J78" s="14">
        <f>INDEX('Standard Buckling Calculations'!$G$89:$AH$91,J$45,$C78)</f>
        <v>10.40775511057663</v>
      </c>
      <c r="K78" s="14">
        <f>INDEX('Standard Buckling Calculations'!$G$89:$AH$91,K$45,$C78)</f>
        <v>16.653178097029407</v>
      </c>
      <c r="L78" s="14">
        <f t="shared" si="9"/>
        <v>3.1123398943687111</v>
      </c>
      <c r="M78" s="14">
        <f t="shared" si="10"/>
        <v>28.639307884665023</v>
      </c>
      <c r="N78" s="14">
        <f t="shared" si="11"/>
        <v>13.235354490042766</v>
      </c>
      <c r="O78" s="14">
        <f t="shared" si="12"/>
        <v>28.639307884665023</v>
      </c>
      <c r="P78" s="218">
        <f>Summary!G111</f>
        <v>-12043.308503633596</v>
      </c>
      <c r="Q78" s="14">
        <f>Summary!G112</f>
        <v>-13.868842505499316</v>
      </c>
      <c r="R78" s="14">
        <f>Summary!G115</f>
        <v>-1042.3603058980002</v>
      </c>
      <c r="S78" s="14">
        <f>Summary!G116</f>
        <v>-4.8679581829048653</v>
      </c>
    </row>
    <row r="79" spans="3:19" x14ac:dyDescent="0.25">
      <c r="C79" s="162">
        <f t="shared" si="13"/>
        <v>6</v>
      </c>
      <c r="D79" s="14">
        <f>INDEX('Standard Buckling Calculations'!$G$27:$AH$30,D$45,$C79)</f>
        <v>5.4258530183727034</v>
      </c>
      <c r="E79" s="14">
        <f>INDEX('Standard Buckling Calculations'!$G$27:$AH$30,E$45,$C79)</f>
        <v>2.296587926509186</v>
      </c>
      <c r="F79" s="14">
        <f>INDEX('Standard Buckling Calculations'!$G$47:$AH$110,F$68,$C79)</f>
        <v>0.821525485</v>
      </c>
      <c r="G79" s="14">
        <f>INDEX('Standard Buckling Calculations'!$G$47:$AH$110,G$45,$C79)</f>
        <v>4.471030485</v>
      </c>
      <c r="H79" s="14">
        <f>INDEX('Standard Buckling Calculations'!$G$47:$AH$110,H$68,$C79)</f>
        <v>0.71498234149999995</v>
      </c>
      <c r="I79" s="14">
        <f>INDEX('Standard Buckling Calculations'!$G$89:$AH$91,I$45,$C79)</f>
        <v>25.328640945357687</v>
      </c>
      <c r="J79" s="14">
        <f>INDEX('Standard Buckling Calculations'!$G$89:$AH$91,J$45,$C79)</f>
        <v>14.97866300075553</v>
      </c>
      <c r="K79" s="14">
        <f>INDEX('Standard Buckling Calculations'!$G$89:$AH$91,K$45,$C79)</f>
        <v>18.576812542382989</v>
      </c>
      <c r="L79" s="14">
        <f t="shared" si="9"/>
        <v>3.2434645300247413</v>
      </c>
      <c r="M79" s="14">
        <f t="shared" si="10"/>
        <v>29.849329574839086</v>
      </c>
      <c r="N79" s="14">
        <f t="shared" si="11"/>
        <v>3.8487891282143702</v>
      </c>
      <c r="O79" s="14">
        <f t="shared" si="12"/>
        <v>29.849329574839086</v>
      </c>
      <c r="P79" s="218">
        <f>Summary!H111</f>
        <v>405.78281853888524</v>
      </c>
      <c r="Q79" s="14">
        <f>Summary!H112</f>
        <v>-32.332673576565327</v>
      </c>
      <c r="R79" s="14">
        <f>Summary!H115</f>
        <v>189.22368109566224</v>
      </c>
      <c r="S79" s="14">
        <f>Summary!H116</f>
        <v>-2.4047129374797414</v>
      </c>
    </row>
    <row r="80" spans="3:19" x14ac:dyDescent="0.25">
      <c r="C80" s="162">
        <f t="shared" si="13"/>
        <v>7</v>
      </c>
      <c r="D80" s="14">
        <f>INDEX('Standard Buckling Calculations'!$G$27:$AH$30,D$45,$C80)</f>
        <v>6.0262467191601026</v>
      </c>
      <c r="E80" s="14">
        <f>INDEX('Standard Buckling Calculations'!$G$27:$AH$30,E$45,$C80)</f>
        <v>2.296587926509186</v>
      </c>
      <c r="F80" s="14">
        <f>INDEX('Standard Buckling Calculations'!$G$47:$AH$110,F$68,$C80)</f>
        <v>3.6705746599999998E-3</v>
      </c>
      <c r="G80" s="14">
        <f>INDEX('Standard Buckling Calculations'!$G$47:$AH$110,G$45,$C80)</f>
        <v>5.8270859999999995</v>
      </c>
      <c r="H80" s="14">
        <f>INDEX('Standard Buckling Calculations'!$G$47:$AH$110,H$68,$C80)</f>
        <v>0.79147085650000004</v>
      </c>
      <c r="I80" s="14">
        <f>INDEX('Standard Buckling Calculations'!$G$89:$AH$91,I$45,$C80)</f>
        <v>23.451458862851691</v>
      </c>
      <c r="J80" s="14">
        <f>INDEX('Standard Buckling Calculations'!$G$89:$AH$91,J$45,$C80)</f>
        <v>13.428719860913771</v>
      </c>
      <c r="K80" s="14">
        <f>INDEX('Standard Buckling Calculations'!$G$89:$AH$91,K$45,$C80)</f>
        <v>18.163135241507121</v>
      </c>
      <c r="L80" s="14">
        <f t="shared" si="9"/>
        <v>1.5651796681247738E-2</v>
      </c>
      <c r="M80" s="14">
        <f t="shared" si="10"/>
        <v>43.392713976859213</v>
      </c>
      <c r="N80" s="14">
        <f t="shared" si="11"/>
        <v>4.3575673801695833</v>
      </c>
      <c r="O80" s="14">
        <f t="shared" si="12"/>
        <v>43.392713976859213</v>
      </c>
      <c r="P80" s="218">
        <f>Summary!I111</f>
        <v>-49.733593180125119</v>
      </c>
      <c r="Q80" s="14">
        <f>Summary!I112</f>
        <v>-100</v>
      </c>
      <c r="R80" s="14">
        <f>Summary!I115</f>
        <v>-16.624337049861865</v>
      </c>
      <c r="S80" s="14">
        <f>Summary!I116</f>
        <v>-81.931372895654263</v>
      </c>
    </row>
    <row r="81" spans="1:19" x14ac:dyDescent="0.25">
      <c r="C81" s="162">
        <f t="shared" si="13"/>
        <v>8</v>
      </c>
      <c r="D81" s="14">
        <f>INDEX('Standard Buckling Calculations'!$G$27:$AH$30,D$45,$C81)</f>
        <v>7.3218503937007897</v>
      </c>
      <c r="E81" s="14">
        <f>INDEX('Standard Buckling Calculations'!$G$27:$AH$30,E$45,$C81)</f>
        <v>2.296587926509186</v>
      </c>
      <c r="F81" s="14">
        <f>INDEX('Standard Buckling Calculations'!$G$47:$AH$110,F$68,$C81)</f>
        <v>0.47063166200000001</v>
      </c>
      <c r="G81" s="14">
        <f>INDEX('Standard Buckling Calculations'!$G$47:$AH$110,G$45,$C81)</f>
        <v>6.3806671449999994</v>
      </c>
      <c r="H81" s="14">
        <f>INDEX('Standard Buckling Calculations'!$G$47:$AH$110,H$68,$C81)</f>
        <v>0.53223286749999998</v>
      </c>
      <c r="I81" s="14">
        <f>INDEX('Standard Buckling Calculations'!$G$89:$AH$91,I$45,$C81)</f>
        <v>23.451458862851691</v>
      </c>
      <c r="J81" s="14">
        <f>INDEX('Standard Buckling Calculations'!$G$89:$AH$91,J$45,$C81)</f>
        <v>12.879353535965326</v>
      </c>
      <c r="K81" s="14">
        <f>INDEX('Standard Buckling Calculations'!$G$89:$AH$91,K$45,$C81)</f>
        <v>18.076950679529265</v>
      </c>
      <c r="L81" s="14">
        <f t="shared" si="9"/>
        <v>2.006833198532926</v>
      </c>
      <c r="M81" s="14">
        <f t="shared" si="10"/>
        <v>49.541827756976467</v>
      </c>
      <c r="N81" s="14">
        <f t="shared" si="11"/>
        <v>2.9442624308463272</v>
      </c>
      <c r="O81" s="14">
        <f t="shared" si="12"/>
        <v>49.541827756976467</v>
      </c>
      <c r="P81" s="218">
        <f>Summary!J111</f>
        <v>-97.498801837564514</v>
      </c>
      <c r="Q81" s="14">
        <f>Summary!J112</f>
        <v>-100</v>
      </c>
      <c r="R81" s="14">
        <f>Summary!J115</f>
        <v>-55.023389841299995</v>
      </c>
      <c r="S81" s="14">
        <f>Summary!J116</f>
        <v>-21.112489447690379</v>
      </c>
    </row>
    <row r="82" spans="1:19" x14ac:dyDescent="0.25">
      <c r="C82" s="162">
        <f t="shared" si="13"/>
        <v>9</v>
      </c>
      <c r="D82" s="14">
        <f>INDEX('Standard Buckling Calculations'!$G$27:$AH$30,D$45,$C82)</f>
        <v>9.6938976377952741</v>
      </c>
      <c r="E82" s="14">
        <f>INDEX('Standard Buckling Calculations'!$G$27:$AH$30,E$45,$C82)</f>
        <v>2.296587926509186</v>
      </c>
      <c r="F82" s="14">
        <f>INDEX('Standard Buckling Calculations'!$G$47:$AH$110,F$68,$C82)</f>
        <v>0.54798418849999997</v>
      </c>
      <c r="G82" s="14">
        <f>INDEX('Standard Buckling Calculations'!$G$47:$AH$110,G$45,$C82)</f>
        <v>6.7421386600000002</v>
      </c>
      <c r="H82" s="14">
        <f>INDEX('Standard Buckling Calculations'!$G$47:$AH$110,H$68,$C82)</f>
        <v>0.16778906999999998</v>
      </c>
      <c r="I82" s="14">
        <f>INDEX('Standard Buckling Calculations'!$G$89:$AH$91,I$45,$C82)</f>
        <v>23.451458862851691</v>
      </c>
      <c r="J82" s="14">
        <f>INDEX('Standard Buckling Calculations'!$G$89:$AH$91,J$45,$C82)</f>
        <v>12.383855607184264</v>
      </c>
      <c r="K82" s="14">
        <f>INDEX('Standard Buckling Calculations'!$G$89:$AH$91,K$45,$C82)</f>
        <v>17.992828432738133</v>
      </c>
      <c r="L82" s="14">
        <f t="shared" si="9"/>
        <v>2.3366741988407167</v>
      </c>
      <c r="M82" s="14">
        <f t="shared" si="10"/>
        <v>54.442968925515203</v>
      </c>
      <c r="N82" s="14">
        <f t="shared" si="11"/>
        <v>0.93253304019009087</v>
      </c>
      <c r="O82" s="14">
        <f t="shared" si="12"/>
        <v>54.442968925515203</v>
      </c>
      <c r="P82" s="218">
        <f>Summary!K111</f>
        <v>-637.33910950489962</v>
      </c>
      <c r="Q82" s="14">
        <f>Summary!K112</f>
        <v>-100</v>
      </c>
      <c r="R82" s="14">
        <f>Summary!K115</f>
        <v>-176.07425700213241</v>
      </c>
      <c r="S82" s="14">
        <f>Summary!K116</f>
        <v>-72.158250454491395</v>
      </c>
    </row>
    <row r="83" spans="1:19" x14ac:dyDescent="0.25">
      <c r="C83" s="162">
        <f t="shared" si="13"/>
        <v>10</v>
      </c>
      <c r="D83" s="14">
        <f>INDEX('Standard Buckling Calculations'!$G$27:$AH$30,D$45,$C83)</f>
        <v>7.21259842519685</v>
      </c>
      <c r="E83" s="14">
        <f>INDEX('Standard Buckling Calculations'!$G$27:$AH$30,E$45,$C83)</f>
        <v>2.296587926509186</v>
      </c>
      <c r="F83" s="14">
        <f>INDEX('Standard Buckling Calculations'!$G$47:$AH$110,F$68,$C83)</f>
        <v>3.6049640449999996</v>
      </c>
      <c r="G83" s="14">
        <f>INDEX('Standard Buckling Calculations'!$G$47:$AH$110,G$45,$C83)</f>
        <v>3.9942993399999995</v>
      </c>
      <c r="H83" s="14">
        <f>INDEX('Standard Buckling Calculations'!$G$47:$AH$110,H$68,$C83)</f>
        <v>0.63903341499999999</v>
      </c>
      <c r="I83" s="14">
        <f>INDEX('Standard Buckling Calculations'!$G$89:$AH$91,I$45,$C83)</f>
        <v>23.451458862851691</v>
      </c>
      <c r="J83" s="14">
        <f>INDEX('Standard Buckling Calculations'!$G$89:$AH$91,J$45,$C83)</f>
        <v>12.914566992252855</v>
      </c>
      <c r="K83" s="14">
        <f>INDEX('Standard Buckling Calculations'!$G$89:$AH$91,K$45,$C83)</f>
        <v>18.08269076925432</v>
      </c>
      <c r="L83" s="14">
        <f t="shared" si="9"/>
        <v>15.37202468333621</v>
      </c>
      <c r="M83" s="14">
        <f t="shared" si="10"/>
        <v>30.928635411439547</v>
      </c>
      <c r="N83" s="14">
        <f t="shared" si="11"/>
        <v>3.533950910041205</v>
      </c>
      <c r="O83" s="14">
        <f t="shared" si="12"/>
        <v>30.928635411439547</v>
      </c>
      <c r="P83" s="218">
        <f>Summary!L111</f>
        <v>-414.33629200411542</v>
      </c>
      <c r="Q83" s="14">
        <f>Summary!L112</f>
        <v>-100</v>
      </c>
      <c r="R83" s="14">
        <f>Summary!L115</f>
        <v>-156.73476925263711</v>
      </c>
      <c r="S83" s="14">
        <f>Summary!L116</f>
        <v>-80.245754701941493</v>
      </c>
    </row>
    <row r="84" spans="1:19" x14ac:dyDescent="0.25">
      <c r="C84" s="162">
        <f t="shared" si="13"/>
        <v>11</v>
      </c>
      <c r="D84" s="14">
        <f>INDEX('Standard Buckling Calculations'!$G$27:$AH$30,D$45,$C84)</f>
        <v>6.1502624671915997</v>
      </c>
      <c r="E84" s="14">
        <f>INDEX('Standard Buckling Calculations'!$G$27:$AH$30,E$45,$C84)</f>
        <v>2.296587926509186</v>
      </c>
      <c r="F84" s="14">
        <f>INDEX('Standard Buckling Calculations'!$G$47:$AH$110,F$68,$C84)</f>
        <v>0.54409868149999996</v>
      </c>
      <c r="G84" s="14">
        <f>INDEX('Standard Buckling Calculations'!$G$47:$AH$110,G$45,$C84)</f>
        <v>3.8200350049999994</v>
      </c>
      <c r="H84" s="14">
        <f>INDEX('Standard Buckling Calculations'!$G$47:$AH$110,H$68,$C84)</f>
        <v>1.216189907</v>
      </c>
      <c r="I84" s="14">
        <f>INDEX('Standard Buckling Calculations'!$G$89:$AH$91,I$45,$C84)</f>
        <v>26.91137000670091</v>
      </c>
      <c r="J84" s="14">
        <f>INDEX('Standard Buckling Calculations'!$G$89:$AH$91,J$45,$C84)</f>
        <v>15.587521914466711</v>
      </c>
      <c r="K84" s="14">
        <f>INDEX('Standard Buckling Calculations'!$G$89:$AH$91,K$45,$C84)</f>
        <v>18.78985483916939</v>
      </c>
      <c r="L84" s="14">
        <f t="shared" si="9"/>
        <v>2.0218171031966037</v>
      </c>
      <c r="M84" s="14">
        <f t="shared" si="10"/>
        <v>24.507006475831425</v>
      </c>
      <c r="N84" s="14">
        <f t="shared" si="11"/>
        <v>6.4725880929358048</v>
      </c>
      <c r="O84" s="14">
        <f t="shared" si="12"/>
        <v>24.507006475831425</v>
      </c>
      <c r="P84" s="218">
        <f>Summary!M111</f>
        <v>-721.71555968967812</v>
      </c>
      <c r="Q84" s="14">
        <f>Summary!M112</f>
        <v>-921.05515612681279</v>
      </c>
      <c r="R84" s="14">
        <f>Summary!M115</f>
        <v>-245.58585095855582</v>
      </c>
      <c r="S84" s="14">
        <f>Summary!M116</f>
        <v>-106.15831003250236</v>
      </c>
    </row>
    <row r="85" spans="1:19" x14ac:dyDescent="0.25">
      <c r="C85" s="162">
        <f t="shared" si="13"/>
        <v>12</v>
      </c>
      <c r="D85" s="14">
        <f>INDEX('Standard Buckling Calculations'!$G$27:$AH$30,D$45,$C85)</f>
        <v>6.0892388451443571</v>
      </c>
      <c r="E85" s="14">
        <f>INDEX('Standard Buckling Calculations'!$G$27:$AH$30,E$45,$C85)</f>
        <v>1.9685039370078738</v>
      </c>
      <c r="F85" s="14">
        <f>INDEX('Standard Buckling Calculations'!$G$47:$AH$110,F$68,$C85)</f>
        <v>0.13096294875</v>
      </c>
      <c r="G85" s="14">
        <f>INDEX('Standard Buckling Calculations'!$G$47:$AH$110,G$45,$C85)</f>
        <v>0.96035103700000002</v>
      </c>
      <c r="H85" s="14">
        <f>INDEX('Standard Buckling Calculations'!$G$47:$AH$110,H$68,$C85)</f>
        <v>0.16611479849999997</v>
      </c>
      <c r="I85" s="14">
        <f>INDEX('Standard Buckling Calculations'!$G$89:$AH$91,I$45,$C85)</f>
        <v>30.481300318382239</v>
      </c>
      <c r="J85" s="14">
        <f>INDEX('Standard Buckling Calculations'!$G$89:$AH$91,J$45,$C85)</f>
        <v>18.887098935039223</v>
      </c>
      <c r="K85" s="14">
        <f>INDEX('Standard Buckling Calculations'!$G$89:$AH$91,K$45,$C85)</f>
        <v>19.255352141745128</v>
      </c>
      <c r="L85" s="14">
        <f t="shared" si="9"/>
        <v>0.42965013756654169</v>
      </c>
      <c r="M85" s="14">
        <f t="shared" si="10"/>
        <v>5.0846932093862387</v>
      </c>
      <c r="N85" s="14">
        <f t="shared" si="11"/>
        <v>0.86269416044522595</v>
      </c>
      <c r="O85" s="14">
        <f t="shared" si="12"/>
        <v>5.0846932093862387</v>
      </c>
      <c r="P85" s="218">
        <f>Summary!N111</f>
        <v>907.34481374683037</v>
      </c>
      <c r="Q85" s="14">
        <f>Summary!N112</f>
        <v>-131.6456214825333</v>
      </c>
      <c r="R85" s="14">
        <f>Summary!N115</f>
        <v>13.946370650477819</v>
      </c>
      <c r="S85" s="14">
        <f>Summary!N116</f>
        <v>-70.398231575391591</v>
      </c>
    </row>
    <row r="86" spans="1:19" x14ac:dyDescent="0.25">
      <c r="C86" s="162">
        <f t="shared" si="13"/>
        <v>13</v>
      </c>
      <c r="D86" s="14">
        <f>INDEX('Standard Buckling Calculations'!$G$27:$AH$30,D$45,$C86)</f>
        <v>8.5206692913385815</v>
      </c>
      <c r="E86" s="14">
        <f>INDEX('Standard Buckling Calculations'!$G$27:$AH$30,E$45,$C86)</f>
        <v>1.9685039370078738</v>
      </c>
      <c r="F86" s="14">
        <f>INDEX('Standard Buckling Calculations'!$G$47:$AH$110,F$68,$C86)</f>
        <v>3.6723203149999994E-2</v>
      </c>
      <c r="G86" s="14">
        <f>INDEX('Standard Buckling Calculations'!$G$47:$AH$110,G$45,$C86)</f>
        <v>2.184382805E-2</v>
      </c>
      <c r="H86" s="14">
        <f>INDEX('Standard Buckling Calculations'!$G$47:$AH$110,H$68,$C86)</f>
        <v>1.1855107199999999E-2</v>
      </c>
      <c r="I86" s="14">
        <f>INDEX('Standard Buckling Calculations'!$G$89:$AH$91,I$45,$C86)</f>
        <v>29.572913456113969</v>
      </c>
      <c r="J86" s="14">
        <f>INDEX('Standard Buckling Calculations'!$G$89:$AH$91,J$45,$C86)</f>
        <v>16.811861742454397</v>
      </c>
      <c r="K86" s="14">
        <f>INDEX('Standard Buckling Calculations'!$G$89:$AH$91,K$45,$C86)</f>
        <v>19.105492506996097</v>
      </c>
      <c r="L86" s="14">
        <f t="shared" si="9"/>
        <v>0.12417850951512441</v>
      </c>
      <c r="M86" s="14">
        <f t="shared" si="10"/>
        <v>0.12993104740350414</v>
      </c>
      <c r="N86" s="14">
        <f t="shared" si="11"/>
        <v>6.2050780400761021E-2</v>
      </c>
      <c r="O86" s="14">
        <f t="shared" si="12"/>
        <v>0.12993104740350414</v>
      </c>
      <c r="P86" s="218">
        <f>Summary!O111</f>
        <v>70.470807263515837</v>
      </c>
      <c r="Q86" s="14">
        <f>Summary!O112</f>
        <v>3.4244312524793439</v>
      </c>
      <c r="R86" s="14">
        <f>Summary!O115</f>
        <v>25.520547296846267</v>
      </c>
      <c r="S86" s="14">
        <f>Summary!O116</f>
        <v>0.39682948434623372</v>
      </c>
    </row>
    <row r="87" spans="1:19" x14ac:dyDescent="0.25">
      <c r="C87" s="164"/>
      <c r="F87" s="164"/>
      <c r="H87" s="164"/>
      <c r="I87" s="164"/>
      <c r="L87" s="164"/>
    </row>
    <row r="88" spans="1:19" x14ac:dyDescent="0.25">
      <c r="C88" s="164"/>
      <c r="F88" s="164"/>
      <c r="H88" s="164"/>
      <c r="I88" s="164"/>
      <c r="L88" s="164"/>
    </row>
    <row r="89" spans="1:19" x14ac:dyDescent="0.25">
      <c r="B89" s="155" t="s">
        <v>60</v>
      </c>
      <c r="D89" s="156">
        <v>2</v>
      </c>
      <c r="E89" s="156">
        <v>4</v>
      </c>
      <c r="F89" s="156">
        <v>1</v>
      </c>
      <c r="G89" s="156">
        <v>2</v>
      </c>
      <c r="H89" s="156">
        <v>3</v>
      </c>
      <c r="I89" s="156">
        <v>1</v>
      </c>
      <c r="J89" s="156">
        <v>2</v>
      </c>
      <c r="K89" s="156">
        <v>3</v>
      </c>
      <c r="O89" s="167">
        <v>1</v>
      </c>
      <c r="P89" s="167">
        <v>1</v>
      </c>
      <c r="Q89" s="168">
        <v>1</v>
      </c>
    </row>
    <row r="90" spans="1:19" ht="21" x14ac:dyDescent="0.4">
      <c r="B90" s="169"/>
      <c r="C90" s="257" t="s">
        <v>341</v>
      </c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169"/>
    </row>
    <row r="91" spans="1:19" ht="13.8" x14ac:dyDescent="0.3">
      <c r="C91" s="250" t="s">
        <v>255</v>
      </c>
      <c r="D91" s="250"/>
      <c r="E91" s="250"/>
      <c r="F91" s="250" t="s">
        <v>250</v>
      </c>
      <c r="G91" s="250"/>
      <c r="H91" s="250"/>
      <c r="I91" s="250" t="s">
        <v>249</v>
      </c>
      <c r="J91" s="250"/>
      <c r="K91" s="250"/>
      <c r="L91" s="247" t="s">
        <v>194</v>
      </c>
      <c r="M91" s="248"/>
      <c r="N91" s="248"/>
      <c r="O91" s="249"/>
      <c r="P91" s="245" t="s">
        <v>253</v>
      </c>
      <c r="Q91" s="170"/>
    </row>
    <row r="92" spans="1:19" ht="27.6" x14ac:dyDescent="0.3">
      <c r="C92" s="171" t="s">
        <v>68</v>
      </c>
      <c r="D92" s="171" t="s">
        <v>193</v>
      </c>
      <c r="E92" s="171" t="s">
        <v>251</v>
      </c>
      <c r="F92" s="171" t="s">
        <v>247</v>
      </c>
      <c r="G92" s="171" t="s">
        <v>248</v>
      </c>
      <c r="H92" s="171" t="s">
        <v>252</v>
      </c>
      <c r="I92" s="171" t="s">
        <v>247</v>
      </c>
      <c r="J92" s="171" t="s">
        <v>248</v>
      </c>
      <c r="K92" s="171" t="s">
        <v>252</v>
      </c>
      <c r="L92" s="172" t="s">
        <v>247</v>
      </c>
      <c r="M92" s="172" t="s">
        <v>248</v>
      </c>
      <c r="N92" s="172" t="s">
        <v>252</v>
      </c>
      <c r="O92" s="173" t="s">
        <v>317</v>
      </c>
      <c r="P92" s="246"/>
    </row>
    <row r="93" spans="1:19" ht="13.8" x14ac:dyDescent="0.3">
      <c r="A93" s="174"/>
      <c r="B93" s="174"/>
      <c r="C93" s="172"/>
      <c r="D93" s="175" t="s">
        <v>114</v>
      </c>
      <c r="E93" s="175" t="s">
        <v>114</v>
      </c>
      <c r="F93" s="175" t="s">
        <v>69</v>
      </c>
      <c r="G93" s="175" t="s">
        <v>69</v>
      </c>
      <c r="H93" s="175" t="s">
        <v>69</v>
      </c>
      <c r="I93" s="175" t="s">
        <v>69</v>
      </c>
      <c r="J93" s="175" t="s">
        <v>69</v>
      </c>
      <c r="K93" s="175" t="s">
        <v>69</v>
      </c>
      <c r="L93" s="175" t="s">
        <v>69</v>
      </c>
      <c r="M93" s="175" t="s">
        <v>69</v>
      </c>
      <c r="N93" s="175" t="s">
        <v>69</v>
      </c>
      <c r="O93" s="176" t="s">
        <v>69</v>
      </c>
      <c r="P93" s="177" t="s">
        <v>321</v>
      </c>
    </row>
    <row r="94" spans="1:19" ht="136.5" customHeight="1" x14ac:dyDescent="0.3">
      <c r="C94" s="178"/>
      <c r="D94" s="175"/>
      <c r="E94" s="175"/>
      <c r="F94" s="175"/>
      <c r="G94" s="175"/>
      <c r="H94" s="175"/>
      <c r="I94" s="175"/>
      <c r="J94" s="175"/>
      <c r="K94" s="175"/>
      <c r="L94" s="179"/>
      <c r="M94" s="179"/>
      <c r="N94" s="179"/>
      <c r="O94" s="180"/>
      <c r="P94" s="175"/>
    </row>
    <row r="95" spans="1:19" ht="13.8" x14ac:dyDescent="0.3">
      <c r="C95" s="175">
        <v>1</v>
      </c>
      <c r="D95" s="14">
        <f>INDEX('Standard Buckling Calculations'!$G$27:$AH$30,D$45,$C95)</f>
        <v>8.8162729658792678</v>
      </c>
      <c r="E95" s="14">
        <f>INDEX('Standard Buckling Calculations'!$G$27:$AH$30,E$45,$C95)</f>
        <v>2.296587926509186</v>
      </c>
      <c r="F95" s="14">
        <f>INDEX('Standard Buckling Calculations'!$G$47:$AH$110,F$68,$C95)</f>
        <v>0.45725526699999997</v>
      </c>
      <c r="G95" s="14">
        <f>INDEX('Standard Buckling Calculations'!$G$47:$AH$110,G$45,$C95)</f>
        <v>0.49883259600000002</v>
      </c>
      <c r="H95" s="14">
        <f>INDEX('Standard Buckling Calculations'!$G$47:$AH$110,H$68,$C95)</f>
        <v>0.68469829399999993</v>
      </c>
      <c r="I95" s="14">
        <f>INDEX('Standard Buckling Calculations'!$G$89:$AH$91,I$45,$C95)</f>
        <v>26.91137000670091</v>
      </c>
      <c r="J95" s="14">
        <f>INDEX('Standard Buckling Calculations'!$G$89:$AH$91,J$45,$C95)</f>
        <v>14.608305713501958</v>
      </c>
      <c r="K95" s="14">
        <f>INDEX('Standard Buckling Calculations'!$G$89:$AH$91,K$45,$C95)</f>
        <v>18.708041424168211</v>
      </c>
      <c r="L95" s="219">
        <f t="shared" ref="L95:L107" si="14">F95/I95*100</f>
        <v>1.699115529555514</v>
      </c>
      <c r="M95" s="219">
        <f t="shared" ref="M95:M107" si="15">G95/J95*100</f>
        <v>3.4147190357533801</v>
      </c>
      <c r="N95" s="219">
        <f t="shared" ref="N95:N107" si="16">H95/K95*100</f>
        <v>3.659914357017962</v>
      </c>
      <c r="O95" s="220">
        <f>INDEX('Standard Buckling Calculations'!$G$188:$AH$188,$O$89,C95)*100</f>
        <v>5.6580788149225807</v>
      </c>
      <c r="P95" s="221">
        <f t="shared" ref="P95:P107" si="17">O95</f>
        <v>5.6580788149225807</v>
      </c>
    </row>
    <row r="96" spans="1:19" ht="13.8" x14ac:dyDescent="0.3">
      <c r="C96" s="175">
        <f>C95+1</f>
        <v>2</v>
      </c>
      <c r="D96" s="14">
        <f>INDEX('Standard Buckling Calculations'!$G$27:$AH$30,D$45,$C96)</f>
        <v>8.83</v>
      </c>
      <c r="E96" s="14">
        <f>INDEX('Standard Buckling Calculations'!$G$27:$AH$30,E$45,$C96)</f>
        <v>2.2999999999999998</v>
      </c>
      <c r="F96" s="14">
        <f>INDEX('Standard Buckling Calculations'!$G$47:$AH$110,F$68,$C96)</f>
        <v>0.5</v>
      </c>
      <c r="G96" s="14">
        <f>INDEX('Standard Buckling Calculations'!$G$47:$AH$110,G$45,$C96)</f>
        <v>0.5</v>
      </c>
      <c r="H96" s="14">
        <f>INDEX('Standard Buckling Calculations'!$G$47:$AH$110,H$68,$C96)</f>
        <v>0.7</v>
      </c>
      <c r="I96" s="14">
        <f>INDEX('Standard Buckling Calculations'!$G$89:$AH$91,I$45,$C96)</f>
        <v>26.88</v>
      </c>
      <c r="J96" s="14">
        <f>INDEX('Standard Buckling Calculations'!$G$89:$AH$91,J$45,$C96)</f>
        <v>14.57</v>
      </c>
      <c r="K96" s="14">
        <f>INDEX('Standard Buckling Calculations'!$G$89:$AH$91,K$45,$C96)</f>
        <v>18.73</v>
      </c>
      <c r="L96" s="219">
        <f t="shared" si="14"/>
        <v>1.8601190476190477</v>
      </c>
      <c r="M96" s="219">
        <f t="shared" si="15"/>
        <v>3.4317089910775569</v>
      </c>
      <c r="N96" s="219">
        <f t="shared" si="16"/>
        <v>3.737319807794981</v>
      </c>
      <c r="O96" s="220">
        <f>INDEX('Standard Buckling Calculations'!$G$188:$AH$188,$O$89,C96)*100</f>
        <v>5.7</v>
      </c>
      <c r="P96" s="221">
        <f t="shared" si="17"/>
        <v>5.7</v>
      </c>
    </row>
    <row r="97" spans="1:17" ht="13.8" x14ac:dyDescent="0.3">
      <c r="C97" s="175">
        <f t="shared" ref="C97:C107" si="18">C96+1</f>
        <v>3</v>
      </c>
      <c r="D97" s="14">
        <f>INDEX('Standard Buckling Calculations'!$G$27:$AH$30,D$45,$C97)</f>
        <v>0.15545905006491828</v>
      </c>
      <c r="E97" s="14">
        <f>INDEX('Standard Buckling Calculations'!$G$27:$AH$30,E$45,$C97)</f>
        <v>0.1483510213397326</v>
      </c>
      <c r="F97" s="14">
        <f>INDEX('Standard Buckling Calculations'!$G$47:$AH$110,F$68,$C97)</f>
        <v>8.5489466000000078</v>
      </c>
      <c r="G97" s="14">
        <f>INDEX('Standard Buckling Calculations'!$G$47:$AH$110,G$45,$C97)</f>
        <v>0.2334807999999966</v>
      </c>
      <c r="H97" s="14">
        <f>INDEX('Standard Buckling Calculations'!$G$47:$AH$110,H$68,$C97)</f>
        <v>2.1859580000000038</v>
      </c>
      <c r="I97" s="14">
        <f>INDEX('Standard Buckling Calculations'!$G$89:$AH$91,I$45,$C97)</f>
        <v>-0.1167038939766028</v>
      </c>
      <c r="J97" s="14">
        <f>INDEX('Standard Buckling Calculations'!$G$89:$AH$91,J$45,$C97)</f>
        <v>-0.26290812286861581</v>
      </c>
      <c r="K97" s="14">
        <f>INDEX('Standard Buckling Calculations'!$G$89:$AH$91,K$45,$C97)</f>
        <v>0.11723745772444774</v>
      </c>
      <c r="L97" s="219">
        <f t="shared" si="14"/>
        <v>-7325.3310654003799</v>
      </c>
      <c r="M97" s="219">
        <f t="shared" si="15"/>
        <v>-88.806993657124451</v>
      </c>
      <c r="N97" s="219">
        <f t="shared" si="16"/>
        <v>1864.5559554334841</v>
      </c>
      <c r="O97" s="220">
        <f>INDEX('Standard Buckling Calculations'!$G$188:$AH$188,$O$89,C97)*100</f>
        <v>73.545938732315236</v>
      </c>
      <c r="P97" s="221">
        <f t="shared" si="17"/>
        <v>73.545938732315236</v>
      </c>
    </row>
    <row r="98" spans="1:17" ht="13.8" x14ac:dyDescent="0.3">
      <c r="C98" s="175">
        <f t="shared" si="18"/>
        <v>4</v>
      </c>
      <c r="D98" s="14">
        <f>INDEX('Standard Buckling Calculations'!$G$27:$AH$30,D$45,$C98)</f>
        <v>8.6706036745406792</v>
      </c>
      <c r="E98" s="14">
        <f>INDEX('Standard Buckling Calculations'!$G$27:$AH$30,E$45,$C98)</f>
        <v>2.296587926509186</v>
      </c>
      <c r="F98" s="14">
        <f>INDEX('Standard Buckling Calculations'!$G$47:$AH$110,F$68,$C98)</f>
        <v>0.30177022999999997</v>
      </c>
      <c r="G98" s="14">
        <f>INDEX('Standard Buckling Calculations'!$G$47:$AH$110,G$45,$C98)</f>
        <v>1.935779725</v>
      </c>
      <c r="H98" s="14">
        <f>INDEX('Standard Buckling Calculations'!$G$47:$AH$110,H$68,$C98)</f>
        <v>1.0442359294999999</v>
      </c>
      <c r="I98" s="14">
        <f>INDEX('Standard Buckling Calculations'!$G$89:$AH$91,I$45,$C98)</f>
        <v>19.542882385709742</v>
      </c>
      <c r="J98" s="14">
        <f>INDEX('Standard Buckling Calculations'!$G$89:$AH$91,J$45,$C98)</f>
        <v>10.456970626796092</v>
      </c>
      <c r="K98" s="14">
        <f>INDEX('Standard Buckling Calculations'!$G$89:$AH$91,K$45,$C98)</f>
        <v>16.669904324429531</v>
      </c>
      <c r="L98" s="219">
        <f t="shared" si="14"/>
        <v>1.5441439192238198</v>
      </c>
      <c r="M98" s="219">
        <f t="shared" si="15"/>
        <v>18.511859639727255</v>
      </c>
      <c r="N98" s="219">
        <f t="shared" si="16"/>
        <v>6.2641986971076102</v>
      </c>
      <c r="O98" s="220">
        <f>INDEX('Standard Buckling Calculations'!$G$188:$AH$188,$O$89,C98)*100</f>
        <v>24.745267957874471</v>
      </c>
      <c r="P98" s="221">
        <f t="shared" si="17"/>
        <v>24.745267957874471</v>
      </c>
    </row>
    <row r="99" spans="1:17" ht="13.8" x14ac:dyDescent="0.3">
      <c r="C99" s="175">
        <f t="shared" si="18"/>
        <v>5</v>
      </c>
      <c r="D99" s="14">
        <f>INDEX('Standard Buckling Calculations'!$G$27:$AH$30,D$45,$C99)</f>
        <v>8.9996719160104934</v>
      </c>
      <c r="E99" s="14">
        <f>INDEX('Standard Buckling Calculations'!$G$27:$AH$30,E$45,$C99)</f>
        <v>2.296587926509186</v>
      </c>
      <c r="F99" s="14">
        <f>INDEX('Standard Buckling Calculations'!$G$47:$AH$110,F$68,$C99)</f>
        <v>0.60824092500000004</v>
      </c>
      <c r="G99" s="14">
        <f>INDEX('Standard Buckling Calculations'!$G$47:$AH$110,G$45,$C99)</f>
        <v>2.9807090299999999</v>
      </c>
      <c r="H99" s="14">
        <f>INDEX('Standard Buckling Calculations'!$G$47:$AH$110,H$68,$C99)</f>
        <v>2.204107155</v>
      </c>
      <c r="I99" s="14">
        <f>INDEX('Standard Buckling Calculations'!$G$89:$AH$91,I$45,$C99)</f>
        <v>19.542882385709742</v>
      </c>
      <c r="J99" s="14">
        <f>INDEX('Standard Buckling Calculations'!$G$89:$AH$91,J$45,$C99)</f>
        <v>10.40775511057663</v>
      </c>
      <c r="K99" s="14">
        <f>INDEX('Standard Buckling Calculations'!$G$89:$AH$91,K$45,$C99)</f>
        <v>16.653178097029407</v>
      </c>
      <c r="L99" s="219">
        <f t="shared" si="14"/>
        <v>3.1123398943687111</v>
      </c>
      <c r="M99" s="219">
        <f t="shared" si="15"/>
        <v>28.639307884665023</v>
      </c>
      <c r="N99" s="219">
        <f t="shared" si="16"/>
        <v>13.235354490042766</v>
      </c>
      <c r="O99" s="220">
        <f>INDEX('Standard Buckling Calculations'!$G$188:$AH$188,$O$89,C99)*100</f>
        <v>39.624865350142876</v>
      </c>
      <c r="P99" s="221">
        <f t="shared" si="17"/>
        <v>39.624865350142876</v>
      </c>
    </row>
    <row r="100" spans="1:17" ht="13.8" x14ac:dyDescent="0.3">
      <c r="C100" s="175">
        <f t="shared" si="18"/>
        <v>6</v>
      </c>
      <c r="D100" s="14">
        <f>INDEX('Standard Buckling Calculations'!$G$27:$AH$30,D$45,$C100)</f>
        <v>5.4258530183727034</v>
      </c>
      <c r="E100" s="14">
        <f>INDEX('Standard Buckling Calculations'!$G$27:$AH$30,E$45,$C100)</f>
        <v>2.296587926509186</v>
      </c>
      <c r="F100" s="14">
        <f>INDEX('Standard Buckling Calculations'!$G$47:$AH$110,F$68,$C100)</f>
        <v>0.821525485</v>
      </c>
      <c r="G100" s="14">
        <f>INDEX('Standard Buckling Calculations'!$G$47:$AH$110,G$45,$C100)</f>
        <v>4.471030485</v>
      </c>
      <c r="H100" s="14">
        <f>INDEX('Standard Buckling Calculations'!$G$47:$AH$110,H$68,$C100)</f>
        <v>0.71498234149999995</v>
      </c>
      <c r="I100" s="14">
        <f>INDEX('Standard Buckling Calculations'!$G$89:$AH$91,I$45,$C100)</f>
        <v>25.328640945357687</v>
      </c>
      <c r="J100" s="14">
        <f>INDEX('Standard Buckling Calculations'!$G$89:$AH$91,J$45,$C100)</f>
        <v>14.97866300075553</v>
      </c>
      <c r="K100" s="14">
        <f>INDEX('Standard Buckling Calculations'!$G$89:$AH$91,K$45,$C100)</f>
        <v>18.576812542382989</v>
      </c>
      <c r="L100" s="219">
        <f t="shared" si="14"/>
        <v>3.2434645300247413</v>
      </c>
      <c r="M100" s="219">
        <f t="shared" si="15"/>
        <v>29.849329574839086</v>
      </c>
      <c r="N100" s="219">
        <f t="shared" si="16"/>
        <v>3.8487891282143702</v>
      </c>
      <c r="O100" s="220">
        <f>INDEX('Standard Buckling Calculations'!$G$188:$AH$188,$O$89,C100)*100</f>
        <v>32.215838827212949</v>
      </c>
      <c r="P100" s="221">
        <f t="shared" si="17"/>
        <v>32.215838827212949</v>
      </c>
    </row>
    <row r="101" spans="1:17" ht="13.8" x14ac:dyDescent="0.3">
      <c r="C101" s="175">
        <f t="shared" si="18"/>
        <v>7</v>
      </c>
      <c r="D101" s="14">
        <f>INDEX('Standard Buckling Calculations'!$G$27:$AH$30,D$45,$C101)</f>
        <v>6.0262467191601026</v>
      </c>
      <c r="E101" s="14">
        <f>INDEX('Standard Buckling Calculations'!$G$27:$AH$30,E$45,$C101)</f>
        <v>2.296587926509186</v>
      </c>
      <c r="F101" s="14">
        <f>INDEX('Standard Buckling Calculations'!$G$47:$AH$110,F$68,$C101)</f>
        <v>3.6705746599999998E-3</v>
      </c>
      <c r="G101" s="14">
        <f>INDEX('Standard Buckling Calculations'!$G$47:$AH$110,G$45,$C101)</f>
        <v>5.8270859999999995</v>
      </c>
      <c r="H101" s="14">
        <f>INDEX('Standard Buckling Calculations'!$G$47:$AH$110,H$68,$C101)</f>
        <v>0.79147085650000004</v>
      </c>
      <c r="I101" s="14">
        <f>INDEX('Standard Buckling Calculations'!$G$89:$AH$91,I$45,$C101)</f>
        <v>23.451458862851691</v>
      </c>
      <c r="J101" s="14">
        <f>INDEX('Standard Buckling Calculations'!$G$89:$AH$91,J$45,$C101)</f>
        <v>13.428719860913771</v>
      </c>
      <c r="K101" s="14">
        <f>INDEX('Standard Buckling Calculations'!$G$89:$AH$91,K$45,$C101)</f>
        <v>18.163135241507121</v>
      </c>
      <c r="L101" s="219">
        <f t="shared" si="14"/>
        <v>1.5651796681247738E-2</v>
      </c>
      <c r="M101" s="219">
        <f t="shared" si="15"/>
        <v>43.392713976859213</v>
      </c>
      <c r="N101" s="219">
        <f t="shared" si="16"/>
        <v>4.3575673801695833</v>
      </c>
      <c r="O101" s="220">
        <f>INDEX('Standard Buckling Calculations'!$G$188:$AH$188,$O$89,C101)*100</f>
        <v>51.242614074071099</v>
      </c>
      <c r="P101" s="222">
        <f t="shared" si="17"/>
        <v>51.242614074071099</v>
      </c>
    </row>
    <row r="102" spans="1:17" ht="13.8" x14ac:dyDescent="0.3">
      <c r="C102" s="175">
        <f t="shared" si="18"/>
        <v>8</v>
      </c>
      <c r="D102" s="14">
        <f>INDEX('Standard Buckling Calculations'!$G$27:$AH$30,D$45,$C102)</f>
        <v>7.3218503937007897</v>
      </c>
      <c r="E102" s="14">
        <f>INDEX('Standard Buckling Calculations'!$G$27:$AH$30,E$45,$C102)</f>
        <v>2.296587926509186</v>
      </c>
      <c r="F102" s="14">
        <f>INDEX('Standard Buckling Calculations'!$G$47:$AH$110,F$68,$C102)</f>
        <v>0.47063166200000001</v>
      </c>
      <c r="G102" s="14">
        <f>INDEX('Standard Buckling Calculations'!$G$47:$AH$110,G$45,$C102)</f>
        <v>6.3806671449999994</v>
      </c>
      <c r="H102" s="14">
        <f>INDEX('Standard Buckling Calculations'!$G$47:$AH$110,H$68,$C102)</f>
        <v>0.53223286749999998</v>
      </c>
      <c r="I102" s="14">
        <f>INDEX('Standard Buckling Calculations'!$G$89:$AH$91,I$45,$C102)</f>
        <v>23.451458862851691</v>
      </c>
      <c r="J102" s="14">
        <f>INDEX('Standard Buckling Calculations'!$G$89:$AH$91,J$45,$C102)</f>
        <v>12.879353535965326</v>
      </c>
      <c r="K102" s="14">
        <f>INDEX('Standard Buckling Calculations'!$G$89:$AH$91,K$45,$C102)</f>
        <v>18.076950679529265</v>
      </c>
      <c r="L102" s="219">
        <f t="shared" si="14"/>
        <v>2.006833198532926</v>
      </c>
      <c r="M102" s="219">
        <f t="shared" si="15"/>
        <v>49.541827756976467</v>
      </c>
      <c r="N102" s="219">
        <f t="shared" si="16"/>
        <v>2.9442624308463272</v>
      </c>
      <c r="O102" s="220">
        <f>INDEX('Standard Buckling Calculations'!$G$188:$AH$188,$O$89,C102)*100</f>
        <v>61.352196200847722</v>
      </c>
      <c r="P102" s="221">
        <f t="shared" si="17"/>
        <v>61.352196200847722</v>
      </c>
    </row>
    <row r="103" spans="1:17" ht="13.8" x14ac:dyDescent="0.3">
      <c r="C103" s="175">
        <f t="shared" si="18"/>
        <v>9</v>
      </c>
      <c r="D103" s="14">
        <f>INDEX('Standard Buckling Calculations'!$G$27:$AH$30,D$45,$C103)</f>
        <v>9.6938976377952741</v>
      </c>
      <c r="E103" s="14">
        <f>INDEX('Standard Buckling Calculations'!$G$27:$AH$30,E$45,$C103)</f>
        <v>2.296587926509186</v>
      </c>
      <c r="F103" s="14">
        <f>INDEX('Standard Buckling Calculations'!$G$47:$AH$110,F$68,$C103)</f>
        <v>0.54798418849999997</v>
      </c>
      <c r="G103" s="14">
        <f>INDEX('Standard Buckling Calculations'!$G$47:$AH$110,G$45,$C103)</f>
        <v>6.7421386600000002</v>
      </c>
      <c r="H103" s="14">
        <f>INDEX('Standard Buckling Calculations'!$G$47:$AH$110,H$68,$C103)</f>
        <v>0.16778906999999998</v>
      </c>
      <c r="I103" s="14">
        <f>INDEX('Standard Buckling Calculations'!$G$89:$AH$91,I$45,$C103)</f>
        <v>23.451458862851691</v>
      </c>
      <c r="J103" s="14">
        <f>INDEX('Standard Buckling Calculations'!$G$89:$AH$91,J$45,$C103)</f>
        <v>12.383855607184264</v>
      </c>
      <c r="K103" s="14">
        <f>INDEX('Standard Buckling Calculations'!$G$89:$AH$91,K$45,$C103)</f>
        <v>17.992828432738133</v>
      </c>
      <c r="L103" s="219">
        <f t="shared" si="14"/>
        <v>2.3366741988407167</v>
      </c>
      <c r="M103" s="219">
        <f t="shared" si="15"/>
        <v>54.442968925515203</v>
      </c>
      <c r="N103" s="219">
        <f t="shared" si="16"/>
        <v>0.93253304019009087</v>
      </c>
      <c r="O103" s="220">
        <f>INDEX('Standard Buckling Calculations'!$G$188:$AH$188,$O$89,C103)*100</f>
        <v>73.589518179283104</v>
      </c>
      <c r="P103" s="221">
        <f t="shared" si="17"/>
        <v>73.589518179283104</v>
      </c>
    </row>
    <row r="104" spans="1:17" ht="13.8" x14ac:dyDescent="0.3">
      <c r="C104" s="175">
        <f t="shared" si="18"/>
        <v>10</v>
      </c>
      <c r="D104" s="14">
        <f>INDEX('Standard Buckling Calculations'!$G$27:$AH$30,D$45,$C104)</f>
        <v>7.21259842519685</v>
      </c>
      <c r="E104" s="14">
        <f>INDEX('Standard Buckling Calculations'!$G$27:$AH$30,E$45,$C104)</f>
        <v>2.296587926509186</v>
      </c>
      <c r="F104" s="14">
        <f>INDEX('Standard Buckling Calculations'!$G$47:$AH$110,F$68,$C104)</f>
        <v>3.6049640449999996</v>
      </c>
      <c r="G104" s="14">
        <f>INDEX('Standard Buckling Calculations'!$G$47:$AH$110,G$45,$C104)</f>
        <v>3.9942993399999995</v>
      </c>
      <c r="H104" s="14">
        <f>INDEX('Standard Buckling Calculations'!$G$47:$AH$110,H$68,$C104)</f>
        <v>0.63903341499999999</v>
      </c>
      <c r="I104" s="14">
        <f>INDEX('Standard Buckling Calculations'!$G$89:$AH$91,I$45,$C104)</f>
        <v>23.451458862851691</v>
      </c>
      <c r="J104" s="14">
        <f>INDEX('Standard Buckling Calculations'!$G$89:$AH$91,J$45,$C104)</f>
        <v>12.914566992252855</v>
      </c>
      <c r="K104" s="14">
        <f>INDEX('Standard Buckling Calculations'!$G$89:$AH$91,K$45,$C104)</f>
        <v>18.08269076925432</v>
      </c>
      <c r="L104" s="219">
        <f t="shared" si="14"/>
        <v>15.37202468333621</v>
      </c>
      <c r="M104" s="219">
        <f t="shared" si="15"/>
        <v>30.928635411439547</v>
      </c>
      <c r="N104" s="219">
        <f t="shared" si="16"/>
        <v>3.533950910041205</v>
      </c>
      <c r="O104" s="220">
        <f>INDEX('Standard Buckling Calculations'!$G$188:$AH$188,$O$89,C104)*100</f>
        <v>37.769645843655105</v>
      </c>
      <c r="P104" s="221">
        <f t="shared" si="17"/>
        <v>37.769645843655105</v>
      </c>
    </row>
    <row r="105" spans="1:17" ht="13.8" x14ac:dyDescent="0.3">
      <c r="C105" s="175">
        <f t="shared" si="18"/>
        <v>11</v>
      </c>
      <c r="D105" s="14">
        <f>INDEX('Standard Buckling Calculations'!$G$27:$AH$30,D$45,$C105)</f>
        <v>6.1502624671915997</v>
      </c>
      <c r="E105" s="14">
        <f>INDEX('Standard Buckling Calculations'!$G$27:$AH$30,E$45,$C105)</f>
        <v>2.296587926509186</v>
      </c>
      <c r="F105" s="14">
        <f>INDEX('Standard Buckling Calculations'!$G$47:$AH$110,F$68,$C105)</f>
        <v>0.54409868149999996</v>
      </c>
      <c r="G105" s="14">
        <f>INDEX('Standard Buckling Calculations'!$G$47:$AH$110,G$45,$C105)</f>
        <v>3.8200350049999994</v>
      </c>
      <c r="H105" s="14">
        <f>INDEX('Standard Buckling Calculations'!$G$47:$AH$110,H$68,$C105)</f>
        <v>1.216189907</v>
      </c>
      <c r="I105" s="14">
        <f>INDEX('Standard Buckling Calculations'!$G$89:$AH$91,I$45,$C105)</f>
        <v>26.91137000670091</v>
      </c>
      <c r="J105" s="14">
        <f>INDEX('Standard Buckling Calculations'!$G$89:$AH$91,J$45,$C105)</f>
        <v>15.587521914466711</v>
      </c>
      <c r="K105" s="14">
        <f>INDEX('Standard Buckling Calculations'!$G$89:$AH$91,K$45,$C105)</f>
        <v>18.78985483916939</v>
      </c>
      <c r="L105" s="219">
        <f t="shared" si="14"/>
        <v>2.0218171031966037</v>
      </c>
      <c r="M105" s="219">
        <f t="shared" si="15"/>
        <v>24.507006475831425</v>
      </c>
      <c r="N105" s="219">
        <f t="shared" si="16"/>
        <v>6.4725880929358048</v>
      </c>
      <c r="O105" s="220">
        <f>INDEX('Standard Buckling Calculations'!$G$188:$AH$188,$O$89,C105)*100</f>
        <v>27.641026506884014</v>
      </c>
      <c r="P105" s="221">
        <f t="shared" si="17"/>
        <v>27.641026506884014</v>
      </c>
    </row>
    <row r="106" spans="1:17" ht="13.8" x14ac:dyDescent="0.3">
      <c r="C106" s="175">
        <f t="shared" si="18"/>
        <v>12</v>
      </c>
      <c r="D106" s="14">
        <f>INDEX('Standard Buckling Calculations'!$G$27:$AH$30,D$45,$C106)</f>
        <v>6.0892388451443571</v>
      </c>
      <c r="E106" s="14">
        <f>INDEX('Standard Buckling Calculations'!$G$27:$AH$30,E$45,$C106)</f>
        <v>1.9685039370078738</v>
      </c>
      <c r="F106" s="14">
        <f>INDEX('Standard Buckling Calculations'!$G$47:$AH$110,F$68,$C106)</f>
        <v>0.13096294875</v>
      </c>
      <c r="G106" s="14">
        <f>INDEX('Standard Buckling Calculations'!$G$47:$AH$110,G$45,$C106)</f>
        <v>0.96035103700000002</v>
      </c>
      <c r="H106" s="14">
        <f>INDEX('Standard Buckling Calculations'!$G$47:$AH$110,H$68,$C106)</f>
        <v>0.16611479849999997</v>
      </c>
      <c r="I106" s="14">
        <f>INDEX('Standard Buckling Calculations'!$G$89:$AH$91,I$45,$C106)</f>
        <v>30.481300318382239</v>
      </c>
      <c r="J106" s="14">
        <f>INDEX('Standard Buckling Calculations'!$G$89:$AH$91,J$45,$C106)</f>
        <v>18.887098935039223</v>
      </c>
      <c r="K106" s="14">
        <f>INDEX('Standard Buckling Calculations'!$G$89:$AH$91,K$45,$C106)</f>
        <v>19.255352141745128</v>
      </c>
      <c r="L106" s="219">
        <f t="shared" si="14"/>
        <v>0.42965013756654169</v>
      </c>
      <c r="M106" s="219">
        <f t="shared" si="15"/>
        <v>5.0846932093862387</v>
      </c>
      <c r="N106" s="219">
        <f t="shared" si="16"/>
        <v>0.86269416044522595</v>
      </c>
      <c r="O106" s="220">
        <f>INDEX('Standard Buckling Calculations'!$G$188:$AH$188,$O$89,C106)*100</f>
        <v>5.5721364510058606</v>
      </c>
      <c r="P106" s="221">
        <f t="shared" si="17"/>
        <v>5.5721364510058606</v>
      </c>
    </row>
    <row r="107" spans="1:17" ht="13.8" x14ac:dyDescent="0.3">
      <c r="C107" s="175">
        <f t="shared" si="18"/>
        <v>13</v>
      </c>
      <c r="D107" s="14">
        <f>INDEX('Standard Buckling Calculations'!$G$27:$AH$30,D$45,$C107)</f>
        <v>8.5206692913385815</v>
      </c>
      <c r="E107" s="14">
        <f>INDEX('Standard Buckling Calculations'!$G$27:$AH$30,E$45,$C107)</f>
        <v>1.9685039370078738</v>
      </c>
      <c r="F107" s="14">
        <f>INDEX('Standard Buckling Calculations'!$G$47:$AH$110,F$68,$C107)</f>
        <v>3.6723203149999994E-2</v>
      </c>
      <c r="G107" s="14">
        <f>INDEX('Standard Buckling Calculations'!$G$47:$AH$110,G$45,$C107)</f>
        <v>2.184382805E-2</v>
      </c>
      <c r="H107" s="14">
        <f>INDEX('Standard Buckling Calculations'!$G$47:$AH$110,H$68,$C107)</f>
        <v>1.1855107199999999E-2</v>
      </c>
      <c r="I107" s="14">
        <f>INDEX('Standard Buckling Calculations'!$G$89:$AH$91,I$45,$C107)</f>
        <v>29.572913456113969</v>
      </c>
      <c r="J107" s="14">
        <f>INDEX('Standard Buckling Calculations'!$G$89:$AH$91,J$45,$C107)</f>
        <v>16.811861742454397</v>
      </c>
      <c r="K107" s="14">
        <f>INDEX('Standard Buckling Calculations'!$G$89:$AH$91,K$45,$C107)</f>
        <v>19.105492506996097</v>
      </c>
      <c r="L107" s="219">
        <f t="shared" si="14"/>
        <v>0.12417850951512441</v>
      </c>
      <c r="M107" s="219">
        <f t="shared" si="15"/>
        <v>0.12993104740350414</v>
      </c>
      <c r="N107" s="219">
        <f t="shared" si="16"/>
        <v>6.2050780400761021E-2</v>
      </c>
      <c r="O107" s="220">
        <f>INDEX('Standard Buckling Calculations'!$G$188:$AH$188,$O$89,C107)*100</f>
        <v>0.18141415951254858</v>
      </c>
      <c r="P107" s="221">
        <f t="shared" si="17"/>
        <v>0.18141415951254858</v>
      </c>
    </row>
    <row r="108" spans="1:17" x14ac:dyDescent="0.25">
      <c r="P108" s="164"/>
    </row>
    <row r="109" spans="1:17" x14ac:dyDescent="0.25">
      <c r="P109" s="164"/>
    </row>
    <row r="110" spans="1:17" x14ac:dyDescent="0.25">
      <c r="E110" s="174"/>
      <c r="I110" s="174"/>
      <c r="M110" s="174"/>
      <c r="P110" s="164"/>
      <c r="Q110" s="174"/>
    </row>
    <row r="111" spans="1:17" x14ac:dyDescent="0.25">
      <c r="A111" s="181"/>
      <c r="B111" s="181"/>
    </row>
    <row r="115" spans="3:3" x14ac:dyDescent="0.25">
      <c r="C115" s="155"/>
    </row>
  </sheetData>
  <mergeCells count="28">
    <mergeCell ref="C90:P90"/>
    <mergeCell ref="C69:O69"/>
    <mergeCell ref="C46:O46"/>
    <mergeCell ref="A1:B1"/>
    <mergeCell ref="A2:B2"/>
    <mergeCell ref="A8:E9"/>
    <mergeCell ref="F47:H47"/>
    <mergeCell ref="I47:K47"/>
    <mergeCell ref="C47:E47"/>
    <mergeCell ref="B28:D28"/>
    <mergeCell ref="B29:D29"/>
    <mergeCell ref="B30:D30"/>
    <mergeCell ref="R70:S70"/>
    <mergeCell ref="R47:S47"/>
    <mergeCell ref="P91:P92"/>
    <mergeCell ref="L91:O91"/>
    <mergeCell ref="C91:E91"/>
    <mergeCell ref="F91:H91"/>
    <mergeCell ref="I91:K91"/>
    <mergeCell ref="P47:Q47"/>
    <mergeCell ref="C70:E70"/>
    <mergeCell ref="F70:H70"/>
    <mergeCell ref="I70:K70"/>
    <mergeCell ref="L70:N70"/>
    <mergeCell ref="O47:O48"/>
    <mergeCell ref="L47:N47"/>
    <mergeCell ref="O70:O71"/>
    <mergeCell ref="P70:Q70"/>
  </mergeCells>
  <conditionalFormatting sqref="L64:L68 P95:P107 L87:L89">
    <cfRule type="cellIs" dxfId="75" priority="6" operator="greaterThan">
      <formula>100</formula>
    </cfRule>
  </conditionalFormatting>
  <conditionalFormatting sqref="L64:L68 L108 P95:P107 L87:L89">
    <cfRule type="cellIs" dxfId="74" priority="5" operator="between">
      <formula>90</formula>
      <formula>100</formula>
    </cfRule>
  </conditionalFormatting>
  <conditionalFormatting sqref="R51:S63">
    <cfRule type="cellIs" dxfId="73" priority="3" operator="lessThan">
      <formula>-10</formula>
    </cfRule>
    <cfRule type="cellIs" dxfId="72" priority="4" operator="greaterThan">
      <formula>10</formula>
    </cfRule>
  </conditionalFormatting>
  <conditionalFormatting sqref="R74:S86">
    <cfRule type="cellIs" dxfId="71" priority="1" operator="lessThan">
      <formula>-10</formula>
    </cfRule>
    <cfRule type="cellIs" dxfId="70" priority="2" operator="greaterThan">
      <formula>10</formula>
    </cfRule>
  </conditionalFormatting>
  <pageMargins left="0.7" right="0.7" top="0.75" bottom="0.75" header="0.3" footer="0.3"/>
  <pageSetup orientation="portrait" horizontalDpi="1200" verticalDpi="1200" r:id="rId1"/>
  <ignoredErrors>
    <ignoredError sqref="I64:I65 L64:L65" emptyCellReferenc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OT134"/>
  <sheetViews>
    <sheetView zoomScale="85" zoomScaleNormal="85" workbookViewId="0">
      <selection activeCell="C16" sqref="C16"/>
    </sheetView>
  </sheetViews>
  <sheetFormatPr defaultColWidth="9.109375" defaultRowHeight="13.2" x14ac:dyDescent="0.25"/>
  <cols>
    <col min="1" max="1" width="20.33203125" style="129" customWidth="1"/>
    <col min="2" max="2" width="14.6640625" style="129" customWidth="1"/>
    <col min="3" max="5" width="9.44140625" style="129" bestFit="1" customWidth="1"/>
    <col min="6" max="6" width="12.5546875" style="129" bestFit="1" customWidth="1"/>
    <col min="7" max="7" width="10.109375" style="129" bestFit="1" customWidth="1"/>
    <col min="8" max="8" width="9.44140625" style="129" bestFit="1" customWidth="1"/>
    <col min="9" max="12" width="12.5546875" style="129" bestFit="1" customWidth="1"/>
    <col min="13" max="17" width="9.44140625" style="129" bestFit="1" customWidth="1"/>
    <col min="18" max="18" width="13.109375" style="129" bestFit="1" customWidth="1"/>
    <col min="19" max="39" width="9.33203125" style="129" bestFit="1" customWidth="1"/>
    <col min="40" max="40" width="12" style="129" bestFit="1" customWidth="1"/>
    <col min="41" max="51" width="9.33203125" style="129" bestFit="1" customWidth="1"/>
    <col min="52" max="52" width="12.44140625" style="129" bestFit="1" customWidth="1"/>
    <col min="53" max="53" width="9.33203125" style="129" bestFit="1" customWidth="1"/>
    <col min="54" max="54" width="12.44140625" style="129" bestFit="1" customWidth="1"/>
    <col min="55" max="57" width="9.33203125" style="129" bestFit="1" customWidth="1"/>
    <col min="58" max="58" width="13.109375" style="129" bestFit="1" customWidth="1"/>
    <col min="59" max="59" width="9.33203125" style="129" bestFit="1" customWidth="1"/>
    <col min="60" max="60" width="13.109375" style="129" bestFit="1" customWidth="1"/>
    <col min="61" max="63" width="9.33203125" style="129" bestFit="1" customWidth="1"/>
    <col min="64" max="64" width="13.109375" style="129" bestFit="1" customWidth="1"/>
    <col min="65" max="69" width="9.33203125" style="129" bestFit="1" customWidth="1"/>
    <col min="70" max="70" width="12.44140625" style="129" bestFit="1" customWidth="1"/>
    <col min="71" max="73" width="9.33203125" style="129" bestFit="1" customWidth="1"/>
    <col min="74" max="74" width="13.109375" style="129" bestFit="1" customWidth="1"/>
    <col min="75" max="86" width="9.33203125" style="129" bestFit="1" customWidth="1"/>
    <col min="87" max="87" width="12.44140625" style="129" bestFit="1" customWidth="1"/>
    <col min="88" max="89" width="9.33203125" style="129" bestFit="1" customWidth="1"/>
    <col min="90" max="94" width="12.44140625" style="129" bestFit="1" customWidth="1"/>
    <col min="95" max="95" width="9.33203125" style="129" bestFit="1" customWidth="1"/>
    <col min="96" max="96" width="12.44140625" style="129" bestFit="1" customWidth="1"/>
    <col min="97" max="105" width="9.33203125" style="129" bestFit="1" customWidth="1"/>
    <col min="106" max="106" width="13.109375" style="129" bestFit="1" customWidth="1"/>
    <col min="107" max="109" width="9.33203125" style="129" bestFit="1" customWidth="1"/>
    <col min="110" max="110" width="12.44140625" style="129" bestFit="1" customWidth="1"/>
    <col min="111" max="111" width="9.33203125" style="129" bestFit="1" customWidth="1"/>
    <col min="112" max="112" width="13.109375" style="129" bestFit="1" customWidth="1"/>
    <col min="113" max="115" width="9.33203125" style="129" bestFit="1" customWidth="1"/>
    <col min="116" max="116" width="12.44140625" style="129" bestFit="1" customWidth="1"/>
    <col min="117" max="117" width="9.33203125" style="129" bestFit="1" customWidth="1"/>
    <col min="118" max="118" width="13.109375" style="129" bestFit="1" customWidth="1"/>
    <col min="119" max="121" width="9.33203125" style="129" bestFit="1" customWidth="1"/>
    <col min="122" max="122" width="12.44140625" style="129" bestFit="1" customWidth="1"/>
    <col min="123" max="123" width="9.33203125" style="129" bestFit="1" customWidth="1"/>
    <col min="124" max="124" width="12.44140625" style="129" bestFit="1" customWidth="1"/>
    <col min="125" max="125" width="9.33203125" style="129" bestFit="1" customWidth="1"/>
    <col min="126" max="126" width="12.44140625" style="129" bestFit="1" customWidth="1"/>
    <col min="127" max="127" width="9.33203125" style="129" bestFit="1" customWidth="1"/>
    <col min="128" max="128" width="13.109375" style="129" bestFit="1" customWidth="1"/>
    <col min="129" max="129" width="9.33203125" style="129" bestFit="1" customWidth="1"/>
    <col min="130" max="130" width="12" style="129" bestFit="1" customWidth="1"/>
    <col min="131" max="131" width="9.33203125" style="129" bestFit="1" customWidth="1"/>
    <col min="132" max="132" width="12.44140625" style="129" bestFit="1" customWidth="1"/>
    <col min="133" max="133" width="9.33203125" style="129" bestFit="1" customWidth="1"/>
    <col min="134" max="134" width="12.44140625" style="129" bestFit="1" customWidth="1"/>
    <col min="135" max="137" width="9.33203125" style="129" bestFit="1" customWidth="1"/>
    <col min="138" max="138" width="12.44140625" style="129" bestFit="1" customWidth="1"/>
    <col min="139" max="141" width="9.33203125" style="129" bestFit="1" customWidth="1"/>
    <col min="142" max="142" width="12.44140625" style="129" bestFit="1" customWidth="1"/>
    <col min="143" max="143" width="9.33203125" style="129" bestFit="1" customWidth="1"/>
    <col min="144" max="144" width="12.44140625" style="129" bestFit="1" customWidth="1"/>
    <col min="145" max="145" width="9.33203125" style="129" bestFit="1" customWidth="1"/>
    <col min="146" max="146" width="13.109375" style="129" bestFit="1" customWidth="1"/>
    <col min="147" max="158" width="9.33203125" style="129" bestFit="1" customWidth="1"/>
    <col min="159" max="162" width="12.44140625" style="129" bestFit="1" customWidth="1"/>
    <col min="163" max="163" width="9.33203125" style="129" bestFit="1" customWidth="1"/>
    <col min="164" max="168" width="12.44140625" style="129" bestFit="1" customWidth="1"/>
    <col min="169" max="169" width="9.33203125" style="129" bestFit="1" customWidth="1"/>
    <col min="170" max="170" width="12.44140625" style="129" bestFit="1" customWidth="1"/>
    <col min="171" max="182" width="9.33203125" style="129" bestFit="1" customWidth="1"/>
    <col min="183" max="186" width="12.44140625" style="129" bestFit="1" customWidth="1"/>
    <col min="187" max="187" width="9.33203125" style="129" bestFit="1" customWidth="1"/>
    <col min="188" max="188" width="12.44140625" style="129" bestFit="1" customWidth="1"/>
    <col min="189" max="212" width="9.33203125" style="129" bestFit="1" customWidth="1"/>
    <col min="213" max="214" width="12.44140625" style="129" bestFit="1" customWidth="1"/>
    <col min="215" max="215" width="9.33203125" style="129" bestFit="1" customWidth="1"/>
    <col min="216" max="216" width="12.44140625" style="129" bestFit="1" customWidth="1"/>
    <col min="217" max="230" width="9.33203125" style="129" bestFit="1" customWidth="1"/>
    <col min="231" max="234" width="12.44140625" style="129" bestFit="1" customWidth="1"/>
    <col min="235" max="235" width="9.33203125" style="129" bestFit="1" customWidth="1"/>
    <col min="236" max="237" width="12.44140625" style="129" bestFit="1" customWidth="1"/>
    <col min="238" max="238" width="9.33203125" style="129" bestFit="1" customWidth="1"/>
    <col min="239" max="240" width="12.44140625" style="129" bestFit="1" customWidth="1"/>
    <col min="241" max="241" width="9.33203125" style="129" bestFit="1" customWidth="1"/>
    <col min="242" max="242" width="12.44140625" style="129" bestFit="1" customWidth="1"/>
    <col min="243" max="251" width="9.33203125" style="129" bestFit="1" customWidth="1"/>
    <col min="252" max="252" width="13.109375" style="129" bestFit="1" customWidth="1"/>
    <col min="253" max="257" width="9.33203125" style="129" bestFit="1" customWidth="1"/>
    <col min="258" max="258" width="12.44140625" style="129" bestFit="1" customWidth="1"/>
    <col min="259" max="263" width="9.33203125" style="129" bestFit="1" customWidth="1"/>
    <col min="264" max="264" width="12" style="129" bestFit="1" customWidth="1"/>
    <col min="265" max="291" width="9.33203125" style="129" bestFit="1" customWidth="1"/>
    <col min="292" max="292" width="12.44140625" style="129" bestFit="1" customWidth="1"/>
    <col min="293" max="293" width="9.33203125" style="129" bestFit="1" customWidth="1"/>
    <col min="294" max="294" width="12.44140625" style="129" bestFit="1" customWidth="1"/>
    <col min="295" max="295" width="9.33203125" style="129" bestFit="1" customWidth="1"/>
    <col min="296" max="296" width="12.44140625" style="129" bestFit="1" customWidth="1"/>
    <col min="297" max="301" width="9.33203125" style="129" bestFit="1" customWidth="1"/>
    <col min="302" max="302" width="12.44140625" style="129" bestFit="1" customWidth="1"/>
    <col min="303" max="303" width="9.33203125" style="129" bestFit="1" customWidth="1"/>
    <col min="304" max="304" width="11.44140625" style="129" bestFit="1" customWidth="1"/>
    <col min="305" max="305" width="9.33203125" style="129" bestFit="1" customWidth="1"/>
    <col min="306" max="306" width="12.44140625" style="129" bestFit="1" customWidth="1"/>
    <col min="307" max="307" width="9.33203125" style="129" bestFit="1" customWidth="1"/>
    <col min="308" max="308" width="12.44140625" style="129" bestFit="1" customWidth="1"/>
    <col min="309" max="309" width="9.33203125" style="129" bestFit="1" customWidth="1"/>
    <col min="310" max="310" width="12.44140625" style="129" bestFit="1" customWidth="1"/>
    <col min="311" max="311" width="9.33203125" style="129" bestFit="1" customWidth="1"/>
    <col min="312" max="312" width="12.44140625" style="129" bestFit="1" customWidth="1"/>
    <col min="313" max="313" width="9.33203125" style="129" bestFit="1" customWidth="1"/>
    <col min="314" max="314" width="12.44140625" style="129" bestFit="1" customWidth="1"/>
    <col min="315" max="315" width="9.33203125" style="129" bestFit="1" customWidth="1"/>
    <col min="316" max="316" width="12.44140625" style="129" bestFit="1" customWidth="1"/>
    <col min="317" max="317" width="9.33203125" style="129" bestFit="1" customWidth="1"/>
    <col min="318" max="318" width="13.109375" style="129" bestFit="1" customWidth="1"/>
    <col min="319" max="319" width="9.33203125" style="129" bestFit="1" customWidth="1"/>
    <col min="320" max="320" width="12.44140625" style="129" bestFit="1" customWidth="1"/>
    <col min="321" max="321" width="9.33203125" style="129" bestFit="1" customWidth="1"/>
    <col min="322" max="322" width="12.44140625" style="129" bestFit="1" customWidth="1"/>
    <col min="323" max="323" width="9.33203125" style="129" bestFit="1" customWidth="1"/>
    <col min="324" max="324" width="13.109375" style="129" bestFit="1" customWidth="1"/>
    <col min="325" max="325" width="9.33203125" style="129" bestFit="1" customWidth="1"/>
    <col min="326" max="326" width="12.44140625" style="129" bestFit="1" customWidth="1"/>
    <col min="327" max="327" width="9.33203125" style="129" bestFit="1" customWidth="1"/>
    <col min="328" max="328" width="12.44140625" style="129" bestFit="1" customWidth="1"/>
    <col min="329" max="329" width="9.33203125" style="129" bestFit="1" customWidth="1"/>
    <col min="330" max="330" width="12" style="129" bestFit="1" customWidth="1"/>
    <col min="331" max="331" width="9.33203125" style="129" bestFit="1" customWidth="1"/>
    <col min="332" max="332" width="12.44140625" style="129" bestFit="1" customWidth="1"/>
    <col min="333" max="333" width="9.33203125" style="129" bestFit="1" customWidth="1"/>
    <col min="334" max="334" width="12.44140625" style="129" bestFit="1" customWidth="1"/>
    <col min="335" max="335" width="9.33203125" style="129" bestFit="1" customWidth="1"/>
    <col min="336" max="336" width="13.109375" style="129" bestFit="1" customWidth="1"/>
    <col min="337" max="337" width="9.33203125" style="129" bestFit="1" customWidth="1"/>
    <col min="338" max="338" width="12.44140625" style="129" bestFit="1" customWidth="1"/>
    <col min="339" max="343" width="9.33203125" style="129" bestFit="1" customWidth="1"/>
    <col min="344" max="344" width="13.109375" style="129" bestFit="1" customWidth="1"/>
    <col min="345" max="345" width="9.33203125" style="129" bestFit="1" customWidth="1"/>
    <col min="346" max="346" width="12.44140625" style="129" bestFit="1" customWidth="1"/>
    <col min="347" max="347" width="9.33203125" style="129" bestFit="1" customWidth="1"/>
    <col min="348" max="348" width="12.44140625" style="129" bestFit="1" customWidth="1"/>
    <col min="349" max="349" width="9.33203125" style="129" bestFit="1" customWidth="1"/>
    <col min="350" max="350" width="13.109375" style="129" bestFit="1" customWidth="1"/>
    <col min="351" max="351" width="9.33203125" style="129" bestFit="1" customWidth="1"/>
    <col min="352" max="352" width="12.44140625" style="129" bestFit="1" customWidth="1"/>
    <col min="353" max="353" width="9.33203125" style="129" bestFit="1" customWidth="1"/>
    <col min="354" max="354" width="12.44140625" style="129" bestFit="1" customWidth="1"/>
    <col min="355" max="355" width="9.33203125" style="129" bestFit="1" customWidth="1"/>
    <col min="356" max="356" width="13.109375" style="129" bestFit="1" customWidth="1"/>
    <col min="357" max="357" width="9.33203125" style="129" bestFit="1" customWidth="1"/>
    <col min="358" max="358" width="12.44140625" style="129" bestFit="1" customWidth="1"/>
    <col min="359" max="359" width="9.33203125" style="129" bestFit="1" customWidth="1"/>
    <col min="360" max="360" width="12.44140625" style="129" bestFit="1" customWidth="1"/>
    <col min="361" max="361" width="9.33203125" style="129" bestFit="1" customWidth="1"/>
    <col min="362" max="362" width="12" style="129" bestFit="1" customWidth="1"/>
    <col min="363" max="386" width="9.33203125" style="129" bestFit="1" customWidth="1"/>
    <col min="387" max="16384" width="9.109375" style="129"/>
  </cols>
  <sheetData>
    <row r="1" spans="1:410" x14ac:dyDescent="0.25">
      <c r="A1" s="181" t="s">
        <v>190</v>
      </c>
      <c r="C1" s="269" t="s">
        <v>436</v>
      </c>
      <c r="D1" s="269"/>
      <c r="E1" s="269"/>
      <c r="F1" s="269"/>
      <c r="G1" s="269" t="s">
        <v>437</v>
      </c>
      <c r="H1" s="269"/>
      <c r="I1" s="269"/>
      <c r="J1" s="269"/>
      <c r="K1" s="269" t="s">
        <v>438</v>
      </c>
      <c r="L1" s="269"/>
      <c r="M1" s="269"/>
      <c r="N1" s="269"/>
      <c r="O1" s="269" t="s">
        <v>439</v>
      </c>
      <c r="P1" s="269"/>
      <c r="Q1" s="269"/>
      <c r="R1" s="269"/>
    </row>
    <row r="2" spans="1:410" x14ac:dyDescent="0.25">
      <c r="A2" s="155" t="s">
        <v>68</v>
      </c>
      <c r="C2" s="164">
        <v>1</v>
      </c>
      <c r="D2" s="164">
        <f t="shared" ref="D2:N2" si="0">C2+1</f>
        <v>2</v>
      </c>
      <c r="E2" s="164">
        <f t="shared" si="0"/>
        <v>3</v>
      </c>
      <c r="F2" s="164">
        <f t="shared" si="0"/>
        <v>4</v>
      </c>
      <c r="G2" s="164">
        <f t="shared" si="0"/>
        <v>5</v>
      </c>
      <c r="H2" s="164">
        <f t="shared" si="0"/>
        <v>6</v>
      </c>
      <c r="I2" s="164">
        <f t="shared" si="0"/>
        <v>7</v>
      </c>
      <c r="J2" s="164">
        <f t="shared" si="0"/>
        <v>8</v>
      </c>
      <c r="K2" s="164">
        <f t="shared" si="0"/>
        <v>9</v>
      </c>
      <c r="L2" s="164">
        <f t="shared" si="0"/>
        <v>10</v>
      </c>
      <c r="M2" s="164">
        <f t="shared" si="0"/>
        <v>11</v>
      </c>
      <c r="N2" s="164">
        <f t="shared" si="0"/>
        <v>12</v>
      </c>
      <c r="O2" s="164">
        <f t="shared" ref="O2:BZ2" si="1">N2+1</f>
        <v>13</v>
      </c>
      <c r="P2" s="164">
        <f t="shared" si="1"/>
        <v>14</v>
      </c>
      <c r="Q2" s="164">
        <f t="shared" si="1"/>
        <v>15</v>
      </c>
      <c r="R2" s="164">
        <f t="shared" si="1"/>
        <v>16</v>
      </c>
      <c r="S2" s="164">
        <f t="shared" si="1"/>
        <v>17</v>
      </c>
      <c r="T2" s="164">
        <f t="shared" si="1"/>
        <v>18</v>
      </c>
      <c r="U2" s="164">
        <f t="shared" si="1"/>
        <v>19</v>
      </c>
      <c r="V2" s="164">
        <f t="shared" si="1"/>
        <v>20</v>
      </c>
      <c r="W2" s="164">
        <f t="shared" si="1"/>
        <v>21</v>
      </c>
      <c r="X2" s="164">
        <f t="shared" si="1"/>
        <v>22</v>
      </c>
      <c r="Y2" s="164">
        <f t="shared" si="1"/>
        <v>23</v>
      </c>
      <c r="Z2" s="164">
        <f t="shared" si="1"/>
        <v>24</v>
      </c>
      <c r="AA2" s="164">
        <f t="shared" si="1"/>
        <v>25</v>
      </c>
      <c r="AB2" s="164">
        <f t="shared" si="1"/>
        <v>26</v>
      </c>
      <c r="AC2" s="164">
        <f t="shared" si="1"/>
        <v>27</v>
      </c>
      <c r="AD2" s="164">
        <f t="shared" si="1"/>
        <v>28</v>
      </c>
      <c r="AE2" s="164">
        <f t="shared" si="1"/>
        <v>29</v>
      </c>
      <c r="AF2" s="164">
        <f t="shared" si="1"/>
        <v>30</v>
      </c>
      <c r="AG2" s="164">
        <f t="shared" si="1"/>
        <v>31</v>
      </c>
      <c r="AH2" s="164">
        <f t="shared" si="1"/>
        <v>32</v>
      </c>
      <c r="AI2" s="164">
        <f t="shared" si="1"/>
        <v>33</v>
      </c>
      <c r="AJ2" s="164">
        <f t="shared" si="1"/>
        <v>34</v>
      </c>
      <c r="AK2" s="164">
        <f t="shared" si="1"/>
        <v>35</v>
      </c>
      <c r="AL2" s="164">
        <f t="shared" si="1"/>
        <v>36</v>
      </c>
      <c r="AM2" s="164">
        <f t="shared" si="1"/>
        <v>37</v>
      </c>
      <c r="AN2" s="164">
        <f t="shared" si="1"/>
        <v>38</v>
      </c>
      <c r="AO2" s="164">
        <f t="shared" si="1"/>
        <v>39</v>
      </c>
      <c r="AP2" s="164">
        <f t="shared" si="1"/>
        <v>40</v>
      </c>
      <c r="AQ2" s="164">
        <f t="shared" si="1"/>
        <v>41</v>
      </c>
      <c r="AR2" s="164">
        <f t="shared" si="1"/>
        <v>42</v>
      </c>
      <c r="AS2" s="164">
        <f t="shared" si="1"/>
        <v>43</v>
      </c>
      <c r="AT2" s="164">
        <f t="shared" si="1"/>
        <v>44</v>
      </c>
      <c r="AU2" s="164">
        <f t="shared" si="1"/>
        <v>45</v>
      </c>
      <c r="AV2" s="164">
        <f t="shared" si="1"/>
        <v>46</v>
      </c>
      <c r="AW2" s="164">
        <f t="shared" si="1"/>
        <v>47</v>
      </c>
      <c r="AX2" s="164">
        <f t="shared" si="1"/>
        <v>48</v>
      </c>
      <c r="AY2" s="164">
        <f t="shared" si="1"/>
        <v>49</v>
      </c>
      <c r="AZ2" s="164">
        <f t="shared" si="1"/>
        <v>50</v>
      </c>
      <c r="BA2" s="164">
        <f t="shared" si="1"/>
        <v>51</v>
      </c>
      <c r="BB2" s="164">
        <f t="shared" si="1"/>
        <v>52</v>
      </c>
      <c r="BC2" s="164">
        <f t="shared" si="1"/>
        <v>53</v>
      </c>
      <c r="BD2" s="164">
        <f t="shared" si="1"/>
        <v>54</v>
      </c>
      <c r="BE2" s="164">
        <f t="shared" si="1"/>
        <v>55</v>
      </c>
      <c r="BF2" s="164">
        <f t="shared" si="1"/>
        <v>56</v>
      </c>
      <c r="BG2" s="164">
        <f t="shared" si="1"/>
        <v>57</v>
      </c>
      <c r="BH2" s="164">
        <f t="shared" si="1"/>
        <v>58</v>
      </c>
      <c r="BI2" s="164">
        <f t="shared" si="1"/>
        <v>59</v>
      </c>
      <c r="BJ2" s="164">
        <f t="shared" si="1"/>
        <v>60</v>
      </c>
      <c r="BK2" s="164">
        <f t="shared" si="1"/>
        <v>61</v>
      </c>
      <c r="BL2" s="164">
        <f t="shared" si="1"/>
        <v>62</v>
      </c>
      <c r="BM2" s="164">
        <f t="shared" si="1"/>
        <v>63</v>
      </c>
      <c r="BN2" s="164">
        <f t="shared" si="1"/>
        <v>64</v>
      </c>
      <c r="BO2" s="164">
        <f t="shared" si="1"/>
        <v>65</v>
      </c>
      <c r="BP2" s="164">
        <f t="shared" si="1"/>
        <v>66</v>
      </c>
      <c r="BQ2" s="164">
        <f t="shared" si="1"/>
        <v>67</v>
      </c>
      <c r="BR2" s="164">
        <f t="shared" si="1"/>
        <v>68</v>
      </c>
      <c r="BS2" s="164">
        <f t="shared" si="1"/>
        <v>69</v>
      </c>
      <c r="BT2" s="164">
        <f t="shared" si="1"/>
        <v>70</v>
      </c>
      <c r="BU2" s="164">
        <f t="shared" si="1"/>
        <v>71</v>
      </c>
      <c r="BV2" s="164">
        <f t="shared" si="1"/>
        <v>72</v>
      </c>
      <c r="BW2" s="164">
        <f t="shared" si="1"/>
        <v>73</v>
      </c>
      <c r="BX2" s="164">
        <f t="shared" si="1"/>
        <v>74</v>
      </c>
      <c r="BY2" s="164">
        <f t="shared" si="1"/>
        <v>75</v>
      </c>
      <c r="BZ2" s="164">
        <f t="shared" si="1"/>
        <v>76</v>
      </c>
      <c r="CA2" s="164">
        <f t="shared" ref="CA2:CZ2" si="2">BZ2+1</f>
        <v>77</v>
      </c>
      <c r="CB2" s="164">
        <f t="shared" si="2"/>
        <v>78</v>
      </c>
      <c r="CC2" s="164">
        <f t="shared" si="2"/>
        <v>79</v>
      </c>
      <c r="CD2" s="164">
        <f t="shared" si="2"/>
        <v>80</v>
      </c>
      <c r="CE2" s="164">
        <f t="shared" si="2"/>
        <v>81</v>
      </c>
      <c r="CF2" s="164">
        <f t="shared" si="2"/>
        <v>82</v>
      </c>
      <c r="CG2" s="164">
        <f t="shared" si="2"/>
        <v>83</v>
      </c>
      <c r="CH2" s="164">
        <f t="shared" si="2"/>
        <v>84</v>
      </c>
      <c r="CI2" s="164">
        <f t="shared" si="2"/>
        <v>85</v>
      </c>
      <c r="CJ2" s="164">
        <f t="shared" si="2"/>
        <v>86</v>
      </c>
      <c r="CK2" s="164">
        <f t="shared" si="2"/>
        <v>87</v>
      </c>
      <c r="CL2" s="164">
        <f t="shared" si="2"/>
        <v>88</v>
      </c>
      <c r="CM2" s="164">
        <f t="shared" si="2"/>
        <v>89</v>
      </c>
      <c r="CN2" s="164">
        <f t="shared" si="2"/>
        <v>90</v>
      </c>
      <c r="CO2" s="164">
        <f t="shared" si="2"/>
        <v>91</v>
      </c>
      <c r="CP2" s="164">
        <f t="shared" si="2"/>
        <v>92</v>
      </c>
      <c r="CQ2" s="164">
        <f t="shared" si="2"/>
        <v>93</v>
      </c>
      <c r="CR2" s="164">
        <f t="shared" si="2"/>
        <v>94</v>
      </c>
      <c r="CS2" s="164">
        <f t="shared" si="2"/>
        <v>95</v>
      </c>
      <c r="CT2" s="164">
        <f t="shared" si="2"/>
        <v>96</v>
      </c>
      <c r="CU2" s="164">
        <f t="shared" si="2"/>
        <v>97</v>
      </c>
      <c r="CV2" s="164">
        <f t="shared" si="2"/>
        <v>98</v>
      </c>
      <c r="CW2" s="164">
        <f t="shared" si="2"/>
        <v>99</v>
      </c>
      <c r="CX2" s="164">
        <f t="shared" si="2"/>
        <v>100</v>
      </c>
      <c r="CY2" s="164">
        <f t="shared" si="2"/>
        <v>101</v>
      </c>
      <c r="CZ2" s="164">
        <f t="shared" si="2"/>
        <v>102</v>
      </c>
      <c r="DA2" s="164">
        <f t="shared" ref="DA2" si="3">CZ2+1</f>
        <v>103</v>
      </c>
      <c r="DB2" s="164">
        <f t="shared" ref="DB2" si="4">DA2+1</f>
        <v>104</v>
      </c>
      <c r="DC2" s="164">
        <f t="shared" ref="DC2" si="5">DB2+1</f>
        <v>105</v>
      </c>
      <c r="DD2" s="164">
        <f t="shared" ref="DD2" si="6">DC2+1</f>
        <v>106</v>
      </c>
      <c r="DE2" s="164">
        <f t="shared" ref="DE2" si="7">DD2+1</f>
        <v>107</v>
      </c>
      <c r="DF2" s="164">
        <f t="shared" ref="DF2" si="8">DE2+1</f>
        <v>108</v>
      </c>
      <c r="DG2" s="164">
        <f t="shared" ref="DG2" si="9">DF2+1</f>
        <v>109</v>
      </c>
      <c r="DH2" s="164">
        <f t="shared" ref="DH2" si="10">DG2+1</f>
        <v>110</v>
      </c>
      <c r="DI2" s="164">
        <f t="shared" ref="DI2" si="11">DH2+1</f>
        <v>111</v>
      </c>
      <c r="DJ2" s="164">
        <f t="shared" ref="DJ2" si="12">DI2+1</f>
        <v>112</v>
      </c>
      <c r="DK2" s="164">
        <f t="shared" ref="DK2" si="13">DJ2+1</f>
        <v>113</v>
      </c>
      <c r="DL2" s="164">
        <f t="shared" ref="DL2" si="14">DK2+1</f>
        <v>114</v>
      </c>
      <c r="DM2" s="164">
        <f t="shared" ref="DM2" si="15">DL2+1</f>
        <v>115</v>
      </c>
      <c r="DN2" s="164">
        <f t="shared" ref="DN2" si="16">DM2+1</f>
        <v>116</v>
      </c>
      <c r="DO2" s="164">
        <f t="shared" ref="DO2" si="17">DN2+1</f>
        <v>117</v>
      </c>
      <c r="DP2" s="164">
        <f t="shared" ref="DP2" si="18">DO2+1</f>
        <v>118</v>
      </c>
      <c r="DQ2" s="164">
        <f t="shared" ref="DQ2" si="19">DP2+1</f>
        <v>119</v>
      </c>
      <c r="DR2" s="164">
        <f t="shared" ref="DR2" si="20">DQ2+1</f>
        <v>120</v>
      </c>
      <c r="DS2" s="164">
        <f t="shared" ref="DS2" si="21">DR2+1</f>
        <v>121</v>
      </c>
      <c r="DT2" s="164">
        <f t="shared" ref="DT2" si="22">DS2+1</f>
        <v>122</v>
      </c>
      <c r="DU2" s="164">
        <f t="shared" ref="DU2" si="23">DT2+1</f>
        <v>123</v>
      </c>
      <c r="DV2" s="164">
        <f t="shared" ref="DV2" si="24">DU2+1</f>
        <v>124</v>
      </c>
      <c r="DW2" s="164">
        <f t="shared" ref="DW2" si="25">DV2+1</f>
        <v>125</v>
      </c>
      <c r="DX2" s="164">
        <f t="shared" ref="DX2" si="26">DW2+1</f>
        <v>126</v>
      </c>
      <c r="DY2" s="164">
        <f t="shared" ref="DY2" si="27">DX2+1</f>
        <v>127</v>
      </c>
      <c r="DZ2" s="164">
        <f t="shared" ref="DZ2" si="28">DY2+1</f>
        <v>128</v>
      </c>
      <c r="EA2" s="164">
        <f t="shared" ref="EA2" si="29">DZ2+1</f>
        <v>129</v>
      </c>
      <c r="EB2" s="164">
        <f t="shared" ref="EB2" si="30">EA2+1</f>
        <v>130</v>
      </c>
      <c r="EC2" s="164">
        <f t="shared" ref="EC2" si="31">EB2+1</f>
        <v>131</v>
      </c>
      <c r="ED2" s="164">
        <f t="shared" ref="ED2" si="32">EC2+1</f>
        <v>132</v>
      </c>
      <c r="EE2" s="164">
        <f t="shared" ref="EE2" si="33">ED2+1</f>
        <v>133</v>
      </c>
      <c r="EF2" s="164">
        <f t="shared" ref="EF2" si="34">EE2+1</f>
        <v>134</v>
      </c>
      <c r="EG2" s="164">
        <f t="shared" ref="EG2" si="35">EF2+1</f>
        <v>135</v>
      </c>
      <c r="EH2" s="164">
        <f t="shared" ref="EH2" si="36">EG2+1</f>
        <v>136</v>
      </c>
      <c r="EI2" s="164">
        <f t="shared" ref="EI2" si="37">EH2+1</f>
        <v>137</v>
      </c>
      <c r="EJ2" s="164">
        <f t="shared" ref="EJ2" si="38">EI2+1</f>
        <v>138</v>
      </c>
      <c r="EK2" s="164">
        <f t="shared" ref="EK2" si="39">EJ2+1</f>
        <v>139</v>
      </c>
      <c r="EL2" s="164">
        <f t="shared" ref="EL2" si="40">EK2+1</f>
        <v>140</v>
      </c>
      <c r="EM2" s="164">
        <f t="shared" ref="EM2" si="41">EL2+1</f>
        <v>141</v>
      </c>
      <c r="EN2" s="164">
        <f t="shared" ref="EN2" si="42">EM2+1</f>
        <v>142</v>
      </c>
      <c r="EO2" s="164">
        <f t="shared" ref="EO2" si="43">EN2+1</f>
        <v>143</v>
      </c>
      <c r="EP2" s="164">
        <f t="shared" ref="EP2" si="44">EO2+1</f>
        <v>144</v>
      </c>
      <c r="EQ2" s="164">
        <f t="shared" ref="EQ2" si="45">EP2+1</f>
        <v>145</v>
      </c>
      <c r="ER2" s="164">
        <f t="shared" ref="ER2" si="46">EQ2+1</f>
        <v>146</v>
      </c>
      <c r="ES2" s="164">
        <f t="shared" ref="ES2" si="47">ER2+1</f>
        <v>147</v>
      </c>
      <c r="ET2" s="164">
        <f t="shared" ref="ET2" si="48">ES2+1</f>
        <v>148</v>
      </c>
      <c r="EU2" s="164">
        <f t="shared" ref="EU2" si="49">ET2+1</f>
        <v>149</v>
      </c>
      <c r="EV2" s="164">
        <f t="shared" ref="EV2" si="50">EU2+1</f>
        <v>150</v>
      </c>
      <c r="EW2" s="164">
        <f t="shared" ref="EW2" si="51">EV2+1</f>
        <v>151</v>
      </c>
      <c r="EX2" s="164">
        <f t="shared" ref="EX2" si="52">EW2+1</f>
        <v>152</v>
      </c>
      <c r="EY2" s="164">
        <f t="shared" ref="EY2" si="53">EX2+1</f>
        <v>153</v>
      </c>
      <c r="EZ2" s="164">
        <f t="shared" ref="EZ2" si="54">EY2+1</f>
        <v>154</v>
      </c>
      <c r="FA2" s="164">
        <f t="shared" ref="FA2" si="55">EZ2+1</f>
        <v>155</v>
      </c>
      <c r="FB2" s="164">
        <f t="shared" ref="FB2" si="56">FA2+1</f>
        <v>156</v>
      </c>
      <c r="FC2" s="164">
        <f t="shared" ref="FC2" si="57">FB2+1</f>
        <v>157</v>
      </c>
      <c r="FD2" s="164">
        <f t="shared" ref="FD2" si="58">FC2+1</f>
        <v>158</v>
      </c>
      <c r="FE2" s="164">
        <f t="shared" ref="FE2" si="59">FD2+1</f>
        <v>159</v>
      </c>
      <c r="FF2" s="164">
        <f t="shared" ref="FF2" si="60">FE2+1</f>
        <v>160</v>
      </c>
      <c r="FG2" s="164">
        <f t="shared" ref="FG2" si="61">FF2+1</f>
        <v>161</v>
      </c>
      <c r="FH2" s="164">
        <f t="shared" ref="FH2" si="62">FG2+1</f>
        <v>162</v>
      </c>
      <c r="FI2" s="164">
        <f t="shared" ref="FI2" si="63">FH2+1</f>
        <v>163</v>
      </c>
      <c r="FJ2" s="164">
        <f t="shared" ref="FJ2" si="64">FI2+1</f>
        <v>164</v>
      </c>
      <c r="FK2" s="164">
        <f t="shared" ref="FK2" si="65">FJ2+1</f>
        <v>165</v>
      </c>
      <c r="FL2" s="164">
        <f t="shared" ref="FL2" si="66">FK2+1</f>
        <v>166</v>
      </c>
      <c r="FM2" s="164">
        <f t="shared" ref="FM2" si="67">FL2+1</f>
        <v>167</v>
      </c>
      <c r="FN2" s="164">
        <f t="shared" ref="FN2" si="68">FM2+1</f>
        <v>168</v>
      </c>
      <c r="FO2" s="164">
        <f t="shared" ref="FO2" si="69">FN2+1</f>
        <v>169</v>
      </c>
      <c r="FP2" s="164">
        <f t="shared" ref="FP2" si="70">FO2+1</f>
        <v>170</v>
      </c>
      <c r="FQ2" s="164">
        <f t="shared" ref="FQ2" si="71">FP2+1</f>
        <v>171</v>
      </c>
      <c r="FR2" s="164">
        <f t="shared" ref="FR2" si="72">FQ2+1</f>
        <v>172</v>
      </c>
      <c r="FS2" s="164">
        <f t="shared" ref="FS2" si="73">FR2+1</f>
        <v>173</v>
      </c>
      <c r="FT2" s="164">
        <f t="shared" ref="FT2" si="74">FS2+1</f>
        <v>174</v>
      </c>
      <c r="FU2" s="164">
        <f t="shared" ref="FU2" si="75">FT2+1</f>
        <v>175</v>
      </c>
      <c r="FV2" s="164">
        <f t="shared" ref="FV2" si="76">FU2+1</f>
        <v>176</v>
      </c>
      <c r="FW2" s="164">
        <f t="shared" ref="FW2" si="77">FV2+1</f>
        <v>177</v>
      </c>
      <c r="FX2" s="164">
        <f t="shared" ref="FX2" si="78">FW2+1</f>
        <v>178</v>
      </c>
      <c r="FY2" s="164">
        <f t="shared" ref="FY2" si="79">FX2+1</f>
        <v>179</v>
      </c>
      <c r="FZ2" s="164">
        <f t="shared" ref="FZ2" si="80">FY2+1</f>
        <v>180</v>
      </c>
      <c r="GA2" s="164">
        <f t="shared" ref="GA2" si="81">FZ2+1</f>
        <v>181</v>
      </c>
      <c r="GB2" s="164">
        <f t="shared" ref="GB2" si="82">GA2+1</f>
        <v>182</v>
      </c>
      <c r="GC2" s="164">
        <f t="shared" ref="GC2" si="83">GB2+1</f>
        <v>183</v>
      </c>
      <c r="GD2" s="164">
        <f t="shared" ref="GD2" si="84">GC2+1</f>
        <v>184</v>
      </c>
      <c r="GE2" s="164">
        <f t="shared" ref="GE2" si="85">GD2+1</f>
        <v>185</v>
      </c>
      <c r="GF2" s="164">
        <f t="shared" ref="GF2" si="86">GE2+1</f>
        <v>186</v>
      </c>
      <c r="GG2" s="164">
        <f t="shared" ref="GG2" si="87">GF2+1</f>
        <v>187</v>
      </c>
      <c r="GH2" s="164">
        <f t="shared" ref="GH2" si="88">GG2+1</f>
        <v>188</v>
      </c>
      <c r="GI2" s="164">
        <f t="shared" ref="GI2" si="89">GH2+1</f>
        <v>189</v>
      </c>
      <c r="GJ2" s="164">
        <f t="shared" ref="GJ2" si="90">GI2+1</f>
        <v>190</v>
      </c>
      <c r="GK2" s="164">
        <f t="shared" ref="GK2" si="91">GJ2+1</f>
        <v>191</v>
      </c>
      <c r="GL2" s="164">
        <f t="shared" ref="GL2" si="92">GK2+1</f>
        <v>192</v>
      </c>
      <c r="GM2" s="164">
        <f t="shared" ref="GM2" si="93">GL2+1</f>
        <v>193</v>
      </c>
      <c r="GN2" s="164">
        <f t="shared" ref="GN2" si="94">GM2+1</f>
        <v>194</v>
      </c>
      <c r="GO2" s="164">
        <f t="shared" ref="GO2" si="95">GN2+1</f>
        <v>195</v>
      </c>
      <c r="GP2" s="164">
        <f t="shared" ref="GP2" si="96">GO2+1</f>
        <v>196</v>
      </c>
      <c r="GQ2" s="164">
        <f t="shared" ref="GQ2" si="97">GP2+1</f>
        <v>197</v>
      </c>
      <c r="GR2" s="164">
        <f t="shared" ref="GR2" si="98">GQ2+1</f>
        <v>198</v>
      </c>
      <c r="GS2" s="164">
        <f t="shared" ref="GS2" si="99">GR2+1</f>
        <v>199</v>
      </c>
      <c r="GT2" s="164">
        <f t="shared" ref="GT2" si="100">GS2+1</f>
        <v>200</v>
      </c>
      <c r="GU2" s="164">
        <f t="shared" ref="GU2" si="101">GT2+1</f>
        <v>201</v>
      </c>
      <c r="GV2" s="164">
        <f t="shared" ref="GV2" si="102">GU2+1</f>
        <v>202</v>
      </c>
      <c r="GW2" s="164">
        <f t="shared" ref="GW2" si="103">GV2+1</f>
        <v>203</v>
      </c>
      <c r="GX2" s="164">
        <f t="shared" ref="GX2" si="104">GW2+1</f>
        <v>204</v>
      </c>
      <c r="GY2" s="164">
        <f t="shared" ref="GY2" si="105">GX2+1</f>
        <v>205</v>
      </c>
      <c r="GZ2" s="164">
        <f t="shared" ref="GZ2" si="106">GY2+1</f>
        <v>206</v>
      </c>
      <c r="HA2" s="164">
        <f t="shared" ref="HA2" si="107">GZ2+1</f>
        <v>207</v>
      </c>
      <c r="HB2" s="164">
        <f t="shared" ref="HB2" si="108">HA2+1</f>
        <v>208</v>
      </c>
      <c r="HC2" s="164">
        <f t="shared" ref="HC2" si="109">HB2+1</f>
        <v>209</v>
      </c>
      <c r="HD2" s="164">
        <f t="shared" ref="HD2" si="110">HC2+1</f>
        <v>210</v>
      </c>
      <c r="HE2" s="164">
        <f t="shared" ref="HE2" si="111">HD2+1</f>
        <v>211</v>
      </c>
      <c r="HF2" s="164">
        <f t="shared" ref="HF2" si="112">HE2+1</f>
        <v>212</v>
      </c>
      <c r="HG2" s="164">
        <f t="shared" ref="HG2" si="113">HF2+1</f>
        <v>213</v>
      </c>
      <c r="HH2" s="164">
        <f t="shared" ref="HH2" si="114">HG2+1</f>
        <v>214</v>
      </c>
      <c r="HI2" s="164">
        <f t="shared" ref="HI2" si="115">HH2+1</f>
        <v>215</v>
      </c>
      <c r="HJ2" s="164">
        <f t="shared" ref="HJ2" si="116">HI2+1</f>
        <v>216</v>
      </c>
      <c r="HK2" s="164">
        <f t="shared" ref="HK2" si="117">HJ2+1</f>
        <v>217</v>
      </c>
      <c r="HL2" s="164">
        <f t="shared" ref="HL2" si="118">HK2+1</f>
        <v>218</v>
      </c>
      <c r="HM2" s="164">
        <f t="shared" ref="HM2" si="119">HL2+1</f>
        <v>219</v>
      </c>
      <c r="HN2" s="164">
        <f t="shared" ref="HN2" si="120">HM2+1</f>
        <v>220</v>
      </c>
      <c r="HO2" s="164">
        <f t="shared" ref="HO2" si="121">HN2+1</f>
        <v>221</v>
      </c>
      <c r="HP2" s="164">
        <f t="shared" ref="HP2" si="122">HO2+1</f>
        <v>222</v>
      </c>
      <c r="HQ2" s="164">
        <f t="shared" ref="HQ2" si="123">HP2+1</f>
        <v>223</v>
      </c>
      <c r="HR2" s="164">
        <f t="shared" ref="HR2" si="124">HQ2+1</f>
        <v>224</v>
      </c>
      <c r="HS2" s="164">
        <f t="shared" ref="HS2" si="125">HR2+1</f>
        <v>225</v>
      </c>
      <c r="HT2" s="164">
        <f t="shared" ref="HT2" si="126">HS2+1</f>
        <v>226</v>
      </c>
      <c r="HU2" s="164">
        <f t="shared" ref="HU2" si="127">HT2+1</f>
        <v>227</v>
      </c>
      <c r="HV2" s="164">
        <f t="shared" ref="HV2" si="128">HU2+1</f>
        <v>228</v>
      </c>
      <c r="HW2" s="164">
        <f t="shared" ref="HW2" si="129">HV2+1</f>
        <v>229</v>
      </c>
      <c r="HX2" s="164">
        <f t="shared" ref="HX2" si="130">HW2+1</f>
        <v>230</v>
      </c>
      <c r="HY2" s="164">
        <f t="shared" ref="HY2" si="131">HX2+1</f>
        <v>231</v>
      </c>
      <c r="HZ2" s="164">
        <f t="shared" ref="HZ2" si="132">HY2+1</f>
        <v>232</v>
      </c>
      <c r="IA2" s="164">
        <f t="shared" ref="IA2" si="133">HZ2+1</f>
        <v>233</v>
      </c>
      <c r="IB2" s="164">
        <f t="shared" ref="IB2" si="134">IA2+1</f>
        <v>234</v>
      </c>
      <c r="IC2" s="164">
        <f t="shared" ref="IC2" si="135">IB2+1</f>
        <v>235</v>
      </c>
      <c r="ID2" s="164">
        <f t="shared" ref="ID2" si="136">IC2+1</f>
        <v>236</v>
      </c>
      <c r="IE2" s="164">
        <f t="shared" ref="IE2" si="137">ID2+1</f>
        <v>237</v>
      </c>
      <c r="IF2" s="164">
        <f t="shared" ref="IF2" si="138">IE2+1</f>
        <v>238</v>
      </c>
      <c r="IG2" s="164">
        <f t="shared" ref="IG2" si="139">IF2+1</f>
        <v>239</v>
      </c>
      <c r="IH2" s="164">
        <f t="shared" ref="IH2" si="140">IG2+1</f>
        <v>240</v>
      </c>
      <c r="II2" s="164">
        <f t="shared" ref="II2" si="141">IH2+1</f>
        <v>241</v>
      </c>
      <c r="IJ2" s="164">
        <f t="shared" ref="IJ2" si="142">II2+1</f>
        <v>242</v>
      </c>
      <c r="IK2" s="164">
        <f t="shared" ref="IK2" si="143">IJ2+1</f>
        <v>243</v>
      </c>
      <c r="IL2" s="164">
        <f t="shared" ref="IL2" si="144">IK2+1</f>
        <v>244</v>
      </c>
      <c r="IM2" s="164">
        <f t="shared" ref="IM2" si="145">IL2+1</f>
        <v>245</v>
      </c>
      <c r="IN2" s="164">
        <f t="shared" ref="IN2" si="146">IM2+1</f>
        <v>246</v>
      </c>
      <c r="IO2" s="164">
        <f t="shared" ref="IO2" si="147">IN2+1</f>
        <v>247</v>
      </c>
      <c r="IP2" s="164">
        <f t="shared" ref="IP2" si="148">IO2+1</f>
        <v>248</v>
      </c>
      <c r="IQ2" s="164">
        <f t="shared" ref="IQ2" si="149">IP2+1</f>
        <v>249</v>
      </c>
      <c r="IR2" s="164">
        <f t="shared" ref="IR2" si="150">IQ2+1</f>
        <v>250</v>
      </c>
      <c r="IS2" s="164">
        <f t="shared" ref="IS2" si="151">IR2+1</f>
        <v>251</v>
      </c>
      <c r="IT2" s="164">
        <f t="shared" ref="IT2" si="152">IS2+1</f>
        <v>252</v>
      </c>
      <c r="IU2" s="164">
        <f t="shared" ref="IU2" si="153">IT2+1</f>
        <v>253</v>
      </c>
      <c r="IV2" s="164">
        <f t="shared" ref="IV2" si="154">IU2+1</f>
        <v>254</v>
      </c>
      <c r="IW2" s="164">
        <f t="shared" ref="IW2" si="155">IV2+1</f>
        <v>255</v>
      </c>
      <c r="IX2" s="164"/>
      <c r="IY2" s="164"/>
      <c r="IZ2" s="164"/>
      <c r="JA2" s="164"/>
      <c r="JB2" s="164"/>
      <c r="JC2" s="164"/>
      <c r="JD2" s="164"/>
      <c r="JE2" s="164"/>
      <c r="JF2" s="164"/>
      <c r="JG2" s="164"/>
      <c r="JH2" s="164"/>
      <c r="JI2" s="164"/>
      <c r="JJ2" s="164"/>
      <c r="JK2" s="164"/>
      <c r="JL2" s="164"/>
      <c r="JM2" s="164"/>
      <c r="JN2" s="164"/>
      <c r="JO2" s="164"/>
      <c r="JP2" s="164"/>
      <c r="JQ2" s="164"/>
      <c r="JR2" s="164"/>
      <c r="JS2" s="164"/>
      <c r="JT2" s="164"/>
      <c r="JU2" s="164"/>
      <c r="JV2" s="164"/>
      <c r="JW2" s="164"/>
      <c r="JX2" s="164"/>
      <c r="JY2" s="164"/>
      <c r="JZ2" s="164"/>
      <c r="KA2" s="164"/>
      <c r="KB2" s="164"/>
      <c r="KC2" s="164"/>
      <c r="KD2" s="164"/>
      <c r="KE2" s="164"/>
      <c r="KF2" s="164"/>
      <c r="KG2" s="164"/>
      <c r="KH2" s="164"/>
      <c r="KI2" s="164"/>
      <c r="KJ2" s="164"/>
      <c r="KK2" s="164"/>
      <c r="KL2" s="164"/>
      <c r="KM2" s="164"/>
      <c r="KN2" s="164"/>
      <c r="KO2" s="164"/>
      <c r="KP2" s="164"/>
      <c r="KQ2" s="164"/>
      <c r="KR2" s="164"/>
      <c r="KS2" s="164"/>
      <c r="KT2" s="164"/>
      <c r="KU2" s="164"/>
      <c r="KV2" s="164"/>
      <c r="KW2" s="164"/>
      <c r="KX2" s="164"/>
      <c r="KY2" s="164"/>
      <c r="KZ2" s="164"/>
      <c r="LA2" s="164"/>
      <c r="LB2" s="164"/>
      <c r="LC2" s="164"/>
      <c r="LD2" s="164"/>
      <c r="LE2" s="164"/>
      <c r="LF2" s="164"/>
      <c r="LG2" s="164"/>
      <c r="LH2" s="164"/>
      <c r="LI2" s="164"/>
      <c r="LJ2" s="164"/>
      <c r="LK2" s="164"/>
      <c r="LL2" s="164"/>
      <c r="LM2" s="164"/>
      <c r="LN2" s="164"/>
      <c r="LO2" s="164"/>
      <c r="LP2" s="164"/>
      <c r="LQ2" s="164"/>
      <c r="LR2" s="164"/>
      <c r="LS2" s="164"/>
      <c r="LT2" s="164"/>
      <c r="LU2" s="164"/>
      <c r="LV2" s="164"/>
      <c r="LW2" s="164"/>
      <c r="LX2" s="164"/>
      <c r="LY2" s="164"/>
      <c r="LZ2" s="164"/>
      <c r="MA2" s="164"/>
      <c r="MB2" s="164"/>
      <c r="MC2" s="164"/>
      <c r="MD2" s="164"/>
      <c r="ME2" s="164"/>
      <c r="MF2" s="164"/>
      <c r="MG2" s="164"/>
      <c r="MH2" s="164"/>
      <c r="MI2" s="164"/>
      <c r="MJ2" s="164"/>
      <c r="MK2" s="164"/>
      <c r="ML2" s="164"/>
      <c r="MM2" s="164"/>
      <c r="MN2" s="164"/>
      <c r="MO2" s="164"/>
      <c r="MP2" s="164"/>
      <c r="MQ2" s="164"/>
      <c r="MR2" s="164"/>
      <c r="MS2" s="164"/>
      <c r="MT2" s="164"/>
      <c r="MU2" s="164"/>
      <c r="MV2" s="164"/>
      <c r="MW2" s="164"/>
      <c r="MX2" s="164"/>
      <c r="MY2" s="164"/>
      <c r="MZ2" s="164"/>
      <c r="NA2" s="164"/>
      <c r="NB2" s="164"/>
      <c r="NC2" s="164"/>
      <c r="ND2" s="164"/>
      <c r="NE2" s="164"/>
      <c r="NF2" s="164"/>
      <c r="NG2" s="164"/>
      <c r="NH2" s="164"/>
      <c r="NI2" s="164"/>
      <c r="NJ2" s="164"/>
      <c r="NK2" s="164"/>
      <c r="NL2" s="164"/>
      <c r="NM2" s="164"/>
      <c r="NN2" s="164"/>
      <c r="NO2" s="164"/>
      <c r="NP2" s="164"/>
      <c r="NQ2" s="164"/>
      <c r="NR2" s="164"/>
      <c r="NS2" s="164"/>
      <c r="NT2" s="164"/>
      <c r="NU2" s="164"/>
      <c r="NV2" s="164"/>
      <c r="NW2" s="164"/>
      <c r="NX2" s="164"/>
      <c r="NY2" s="164"/>
      <c r="NZ2" s="164"/>
      <c r="OA2" s="164"/>
      <c r="OB2" s="164"/>
      <c r="OC2" s="164"/>
      <c r="OD2" s="164"/>
      <c r="OE2" s="164"/>
      <c r="OF2" s="164"/>
      <c r="OG2" s="164"/>
      <c r="OH2" s="164"/>
      <c r="OI2" s="164"/>
      <c r="OJ2" s="164"/>
      <c r="OK2" s="164"/>
      <c r="OL2" s="164"/>
      <c r="OM2" s="164"/>
      <c r="ON2" s="164"/>
      <c r="OO2" s="164"/>
      <c r="OP2" s="164"/>
      <c r="OQ2" s="164"/>
      <c r="OR2" s="164"/>
      <c r="OS2" s="164"/>
      <c r="OT2" s="164"/>
    </row>
    <row r="3" spans="1:410" x14ac:dyDescent="0.25">
      <c r="A3" s="155" t="s">
        <v>65</v>
      </c>
      <c r="C3" s="129">
        <f>MIN(Locations!C14:C34)</f>
        <v>6600</v>
      </c>
      <c r="D3" s="129">
        <f>MIN(Locations!D14:D34)</f>
        <v>-10999.9</v>
      </c>
      <c r="E3" s="129">
        <f>MIN(Locations!E14:E34)</f>
        <v>12658.1</v>
      </c>
      <c r="F3" s="129">
        <f>MIN(Locations!F14:F34)</f>
        <v>0</v>
      </c>
      <c r="G3" s="129">
        <f>MIN(Locations!G14:G34)</f>
        <v>6600</v>
      </c>
      <c r="H3" s="129">
        <f>MIN(Locations!H14:H34)</f>
        <v>-11000.8</v>
      </c>
      <c r="I3" s="129">
        <f>MIN(Locations!I14:I34)</f>
        <v>9999.9</v>
      </c>
      <c r="J3" s="129">
        <f>MIN(Locations!J14:J34)</f>
        <v>0</v>
      </c>
      <c r="K3" s="129">
        <f>MIN(Locations!K14:K34)</f>
        <v>6600</v>
      </c>
      <c r="L3" s="129">
        <f>MIN(Locations!L14:L34)</f>
        <v>-11000.2</v>
      </c>
      <c r="M3" s="129">
        <f>MIN(Locations!M14:M34)</f>
        <v>10000</v>
      </c>
      <c r="N3" s="129">
        <f>MIN(Locations!N14:N34)</f>
        <v>0</v>
      </c>
      <c r="O3" s="129">
        <f>MIN(Locations!O14:O34)</f>
        <v>7300</v>
      </c>
      <c r="P3" s="129">
        <f>MIN(Locations!P14:P34)</f>
        <v>-11000.8</v>
      </c>
      <c r="Q3" s="129">
        <f>MIN(Locations!Q14:Q34)</f>
        <v>9999.9</v>
      </c>
      <c r="R3" s="129">
        <f>MIN(Locations!R14:R34)</f>
        <v>0</v>
      </c>
      <c r="S3" s="129">
        <f>MIN(Locations!S14:S34)</f>
        <v>11500</v>
      </c>
      <c r="T3" s="129">
        <f>MIN(Locations!T14:T34)</f>
        <v>-10999.9</v>
      </c>
      <c r="U3" s="129">
        <f>MIN(Locations!U14:U34)</f>
        <v>12454.8</v>
      </c>
      <c r="V3" s="129">
        <f>MIN(Locations!V14:V34)</f>
        <v>0</v>
      </c>
      <c r="W3" s="129">
        <f>MIN(Locations!W14:W34)</f>
        <v>11500</v>
      </c>
      <c r="X3" s="129">
        <f>MIN(Locations!X14:X34)</f>
        <v>-11003.7</v>
      </c>
      <c r="Y3" s="129">
        <f>MIN(Locations!Y14:Y34)</f>
        <v>9812</v>
      </c>
      <c r="Z3" s="129">
        <f>MIN(Locations!Z14:Z34)</f>
        <v>0</v>
      </c>
      <c r="AA3" s="129">
        <f>MIN(Locations!AA14:AA34)</f>
        <v>11500</v>
      </c>
      <c r="AB3" s="129">
        <f>MIN(Locations!AB14:AB34)</f>
        <v>-11003.7</v>
      </c>
      <c r="AC3" s="129">
        <f>MIN(Locations!AC14:AC34)</f>
        <v>9849.6</v>
      </c>
      <c r="AD3" s="129">
        <f>MIN(Locations!AD14:AD34)</f>
        <v>0</v>
      </c>
      <c r="AE3" s="129">
        <f>MIN(Locations!AE14:AE34)</f>
        <v>12200</v>
      </c>
      <c r="AF3" s="129">
        <f>MIN(Locations!AF14:AF34)</f>
        <v>-11000.9</v>
      </c>
      <c r="AG3" s="129">
        <f>MIN(Locations!AG14:AG34)</f>
        <v>9812</v>
      </c>
      <c r="AH3" s="129">
        <f>MIN(Locations!AH14:AH34)</f>
        <v>0</v>
      </c>
      <c r="AI3" s="129">
        <f>MIN(Locations!AI14:AI34)</f>
        <v>17800</v>
      </c>
      <c r="AJ3" s="129">
        <f>MIN(Locations!AJ14:AJ34)</f>
        <v>-11000</v>
      </c>
      <c r="AK3" s="129">
        <f>MIN(Locations!AK14:AK34)</f>
        <v>12896.8</v>
      </c>
      <c r="AL3" s="129">
        <f>MIN(Locations!AL14:AL34)</f>
        <v>0</v>
      </c>
      <c r="AM3" s="129">
        <f>MIN(Locations!AM14:AM34)</f>
        <v>17800</v>
      </c>
      <c r="AN3" s="129">
        <f>MIN(Locations!AN14:AN34)</f>
        <v>-10998.5</v>
      </c>
      <c r="AO3" s="129">
        <f>MIN(Locations!AO14:AO34)</f>
        <v>10153.700000000001</v>
      </c>
      <c r="AP3" s="129">
        <f>MIN(Locations!AP14:AP34)</f>
        <v>0</v>
      </c>
      <c r="AQ3" s="129">
        <f>MIN(Locations!AQ14:AQ34)</f>
        <v>17800</v>
      </c>
      <c r="AR3" s="129">
        <f>MIN(Locations!AR14:AR34)</f>
        <v>-11000</v>
      </c>
      <c r="AS3" s="129">
        <f>MIN(Locations!AS14:AS34)</f>
        <v>10189.200000000001</v>
      </c>
      <c r="AT3" s="129">
        <f>MIN(Locations!AT14:AT34)</f>
        <v>0</v>
      </c>
      <c r="AU3" s="129">
        <f>MIN(Locations!AU14:AU34)</f>
        <v>18500</v>
      </c>
      <c r="AV3" s="129">
        <f>MIN(Locations!AV14:AV34)</f>
        <v>-10999.9</v>
      </c>
      <c r="AW3" s="129">
        <f>MIN(Locations!AW14:AW34)</f>
        <v>10153.700000000001</v>
      </c>
      <c r="AX3" s="129">
        <f>MIN(Locations!AX14:AX34)</f>
        <v>0</v>
      </c>
      <c r="AY3" s="129">
        <f>MIN(Locations!AY14:AY34)</f>
        <v>31800</v>
      </c>
      <c r="AZ3" s="129">
        <f>MIN(Locations!AZ14:AZ34)</f>
        <v>-7760</v>
      </c>
      <c r="BA3" s="129">
        <f>MIN(Locations!BA14:BA34)</f>
        <v>3303.5</v>
      </c>
      <c r="BB3" s="129">
        <f>MIN(Locations!BB14:BB34)</f>
        <v>0</v>
      </c>
      <c r="BC3" s="129">
        <f>MIN(Locations!BC14:BC34)</f>
        <v>31800.1</v>
      </c>
      <c r="BD3" s="129">
        <f>MIN(Locations!BD14:BD34)</f>
        <v>-5790.4</v>
      </c>
      <c r="BE3" s="129">
        <f>MIN(Locations!BE14:BE34)</f>
        <v>1775</v>
      </c>
      <c r="BF3" s="129">
        <f>MIN(Locations!BF14:BF34)</f>
        <v>0</v>
      </c>
      <c r="BG3" s="129">
        <f>MIN(Locations!BG14:BG34)</f>
        <v>31800</v>
      </c>
      <c r="BH3" s="129">
        <f>MIN(Locations!BH14:BH34)</f>
        <v>-7760</v>
      </c>
      <c r="BI3" s="129">
        <f>MIN(Locations!BI14:BI34)</f>
        <v>1775</v>
      </c>
      <c r="BJ3" s="129">
        <f>MIN(Locations!BJ14:BJ34)</f>
        <v>0</v>
      </c>
      <c r="BK3" s="129">
        <f>MIN(Locations!BK14:BK34)</f>
        <v>31800.1</v>
      </c>
      <c r="BL3" s="129">
        <f>MIN(Locations!BL14:BL34)</f>
        <v>-7760</v>
      </c>
      <c r="BM3" s="129">
        <f>MIN(Locations!BM14:BM34)</f>
        <v>1775</v>
      </c>
      <c r="BN3" s="129">
        <f>MIN(Locations!BN14:BN34)</f>
        <v>0</v>
      </c>
      <c r="BO3" s="129">
        <f>MIN(Locations!BO14:BO34)</f>
        <v>39500</v>
      </c>
      <c r="BP3" s="129">
        <f>MIN(Locations!BP14:BP34)</f>
        <v>-11000</v>
      </c>
      <c r="BQ3" s="129">
        <f>MIN(Locations!BQ14:BQ34)</f>
        <v>14356.5</v>
      </c>
      <c r="BR3" s="129">
        <f>MIN(Locations!BR14:BR34)</f>
        <v>0</v>
      </c>
      <c r="BS3" s="129">
        <f>MIN(Locations!BS14:BS34)</f>
        <v>39500</v>
      </c>
      <c r="BT3" s="129">
        <f>MIN(Locations!BT14:BT34)</f>
        <v>-11000</v>
      </c>
      <c r="BU3" s="129">
        <f>MIN(Locations!BU14:BU34)</f>
        <v>12850.3</v>
      </c>
      <c r="BV3" s="129">
        <f>MIN(Locations!BV14:BV34)</f>
        <v>0</v>
      </c>
      <c r="BW3" s="129">
        <f>MIN(Locations!BW14:BW34)</f>
        <v>39500</v>
      </c>
      <c r="BX3" s="129">
        <f>MIN(Locations!BX14:BX34)</f>
        <v>-11000</v>
      </c>
      <c r="BY3" s="129">
        <f>MIN(Locations!BY14:BY34)</f>
        <v>13613.7</v>
      </c>
      <c r="BZ3" s="129">
        <f>MIN(Locations!BZ14:BZ34)</f>
        <v>0</v>
      </c>
      <c r="CA3" s="129">
        <f>MIN(Locations!CA14:CA34)</f>
        <v>40200</v>
      </c>
      <c r="CB3" s="129">
        <f>MIN(Locations!CB14:CB34)</f>
        <v>-11000</v>
      </c>
      <c r="CC3" s="129">
        <f>MIN(Locations!CC14:CC34)</f>
        <v>12519.7</v>
      </c>
      <c r="CD3" s="129">
        <f>MIN(Locations!CD14:CD34)</f>
        <v>0</v>
      </c>
      <c r="CE3" s="129">
        <f>MIN(Locations!CE14:CE34)</f>
        <v>55600</v>
      </c>
      <c r="CF3" s="129">
        <f>MIN(Locations!CF14:CF34)</f>
        <v>-11000</v>
      </c>
      <c r="CG3" s="129">
        <f>MIN(Locations!CG14:CG34)</f>
        <v>14825</v>
      </c>
      <c r="CH3" s="129">
        <f>MIN(Locations!CH14:CH34)</f>
        <v>0</v>
      </c>
      <c r="CI3" s="129">
        <f>MIN(Locations!CI14:CI34)</f>
        <v>55600</v>
      </c>
      <c r="CJ3" s="129">
        <f>MIN(Locations!CJ14:CJ34)</f>
        <v>-11000</v>
      </c>
      <c r="CK3" s="129">
        <f>MIN(Locations!CK14:CK34)</f>
        <v>13296.7</v>
      </c>
      <c r="CL3" s="129">
        <f>MIN(Locations!CL14:CL34)</f>
        <v>0</v>
      </c>
      <c r="CM3" s="129">
        <f>MIN(Locations!CM14:CM34)</f>
        <v>55600</v>
      </c>
      <c r="CN3" s="129">
        <f>MIN(Locations!CN14:CN34)</f>
        <v>-11000</v>
      </c>
      <c r="CO3" s="129">
        <f>MIN(Locations!CO14:CO34)</f>
        <v>12593.3</v>
      </c>
      <c r="CP3" s="129">
        <f>MIN(Locations!CP14:CP34)</f>
        <v>0</v>
      </c>
      <c r="CQ3" s="129">
        <f>MIN(Locations!CQ14:CQ34)</f>
        <v>56300</v>
      </c>
      <c r="CR3" s="129">
        <f>MIN(Locations!CR14:CR34)</f>
        <v>-11000</v>
      </c>
      <c r="CS3" s="129">
        <f>MIN(Locations!CS14:CS34)</f>
        <v>12593.3</v>
      </c>
      <c r="CT3" s="129">
        <f>MIN(Locations!CT14:CT34)</f>
        <v>0</v>
      </c>
      <c r="CU3" s="129">
        <f>MIN(Locations!CU14:CU34)</f>
        <v>85700</v>
      </c>
      <c r="CV3" s="129">
        <f>MIN(Locations!CV14:CV34)</f>
        <v>-10142.1</v>
      </c>
      <c r="CW3" s="129">
        <f>MIN(Locations!CW14:CW34)</f>
        <v>6945.7</v>
      </c>
      <c r="CX3" s="129">
        <f>MIN(Locations!CX14:CX34)</f>
        <v>0</v>
      </c>
      <c r="CY3" s="129">
        <f>MIN(Locations!CY14:CY34)</f>
        <v>85700</v>
      </c>
      <c r="CZ3" s="129">
        <f>MIN(Locations!CZ14:CZ34)</f>
        <v>-9476.5</v>
      </c>
      <c r="DA3" s="129">
        <f>MIN(Locations!DA14:DA34)</f>
        <v>5659.2</v>
      </c>
      <c r="DB3" s="129">
        <f>MIN(Locations!DB14:DB34)</f>
        <v>0</v>
      </c>
      <c r="DC3" s="129">
        <f>MIN(Locations!DC14:DC34)</f>
        <v>86400</v>
      </c>
      <c r="DD3" s="129">
        <f>MIN(Locations!DD14:DD34)</f>
        <v>-10058.6</v>
      </c>
      <c r="DE3" s="129">
        <f>MIN(Locations!DE14:DE34)</f>
        <v>4000</v>
      </c>
      <c r="DF3" s="129">
        <f>MIN(Locations!DF14:DF34)</f>
        <v>0</v>
      </c>
      <c r="DG3" s="129">
        <f>MIN(Locations!DG14:DG34)</f>
        <v>85700</v>
      </c>
      <c r="DH3" s="129">
        <f>MIN(Locations!DH14:DH34)</f>
        <v>-10142.1</v>
      </c>
      <c r="DI3" s="129">
        <f>MIN(Locations!DI14:DI34)</f>
        <v>4524.2</v>
      </c>
      <c r="DJ3" s="129">
        <f>MIN(Locations!DJ14:DJ34)</f>
        <v>0</v>
      </c>
      <c r="DK3" s="129">
        <f>MIN(Locations!DK14:DK34)</f>
        <v>104600</v>
      </c>
      <c r="DL3" s="129">
        <f>MIN(Locations!DL14:DL34)</f>
        <v>-4282.8</v>
      </c>
      <c r="DM3" s="129">
        <f>MIN(Locations!DM14:DM34)</f>
        <v>4000</v>
      </c>
      <c r="DN3" s="129">
        <f>MIN(Locations!DN14:DN34)</f>
        <v>0</v>
      </c>
      <c r="DO3" s="129">
        <f>MIN(Locations!DO14:DO34)</f>
        <v>104953</v>
      </c>
      <c r="DP3" s="129">
        <f>MIN(Locations!DP14:DP34)</f>
        <v>-3388.2</v>
      </c>
      <c r="DQ3" s="129">
        <f>MIN(Locations!DQ14:DQ34)</f>
        <v>1801.6</v>
      </c>
      <c r="DR3" s="129">
        <f>MIN(Locations!DR14:DR34)</f>
        <v>0</v>
      </c>
      <c r="DS3" s="129">
        <f>MIN(Locations!DS14:DS34)</f>
        <v>105300</v>
      </c>
      <c r="DT3" s="129">
        <f>MIN(Locations!DT14:DT34)</f>
        <v>-4129.1000000000004</v>
      </c>
      <c r="DU3" s="129">
        <f>MIN(Locations!DU14:DU34)</f>
        <v>1801.6</v>
      </c>
      <c r="DV3" s="129">
        <f>MIN(Locations!DV14:DV34)</f>
        <v>0</v>
      </c>
      <c r="DW3" s="129">
        <f>MIN(Locations!DW14:DW34)</f>
        <v>104600</v>
      </c>
      <c r="DX3" s="129">
        <f>MIN(Locations!DX14:DX34)</f>
        <v>-4282.8</v>
      </c>
      <c r="DY3" s="129">
        <f>MIN(Locations!DY14:DY34)</f>
        <v>2663.4</v>
      </c>
      <c r="DZ3" s="129">
        <f>MIN(Locations!DZ14:DZ34)</f>
        <v>0</v>
      </c>
      <c r="EA3" s="129">
        <f>MIN(Locations!EA14:EA34)</f>
        <v>111600</v>
      </c>
      <c r="EB3" s="129">
        <f>MIN(Locations!EB14:EB34)</f>
        <v>-2768.9</v>
      </c>
      <c r="EC3" s="129">
        <f>MIN(Locations!EC14:EC34)</f>
        <v>3682.5</v>
      </c>
      <c r="ED3" s="129">
        <f>MIN(Locations!ED14:ED34)</f>
        <v>0</v>
      </c>
      <c r="EE3" s="129">
        <f>MIN(Locations!EE14:EE34)</f>
        <v>111600</v>
      </c>
      <c r="EF3" s="129">
        <f>MIN(Locations!EF14:EF34)</f>
        <v>-2014.1</v>
      </c>
      <c r="EG3" s="129">
        <f>MIN(Locations!EG14:EG34)</f>
        <v>1807.9</v>
      </c>
      <c r="EH3" s="129">
        <f>MIN(Locations!EH14:EH34)</f>
        <v>0</v>
      </c>
      <c r="EI3" s="129">
        <f>MIN(Locations!EI14:EI34)</f>
        <v>111600</v>
      </c>
      <c r="EJ3" s="129">
        <f>MIN(Locations!EJ14:EJ34)</f>
        <v>-2768.9</v>
      </c>
      <c r="EK3" s="129">
        <f>MIN(Locations!EK14:EK34)</f>
        <v>1822.3</v>
      </c>
      <c r="EL3" s="129">
        <f>MIN(Locations!EL14:EL34)</f>
        <v>0</v>
      </c>
      <c r="EM3" s="129">
        <f>MIN(Locations!EM14:EM34)</f>
        <v>112300</v>
      </c>
      <c r="EN3" s="129">
        <f>MIN(Locations!EN14:EN34)</f>
        <v>-2654.7</v>
      </c>
      <c r="EO3" s="129">
        <f>MIN(Locations!EO14:EO34)</f>
        <v>1807.9</v>
      </c>
      <c r="EP3" s="129">
        <f>MIN(Locations!EP14:EP34)</f>
        <v>0</v>
      </c>
      <c r="EQ3" s="129">
        <f>MIN(Locations!EQ14:EQ34)</f>
        <v>124800</v>
      </c>
      <c r="ER3" s="129">
        <f>MIN(Locations!ER14:ER34)</f>
        <v>-1361.4</v>
      </c>
      <c r="ES3" s="129">
        <f>MIN(Locations!ES14:ES34)</f>
        <v>3355.7</v>
      </c>
      <c r="ET3" s="129">
        <f>MIN(Locations!ET14:ET34)</f>
        <v>0</v>
      </c>
      <c r="EU3" s="129">
        <f>MIN(Locations!EU14:EU34)</f>
        <v>124800</v>
      </c>
      <c r="EV3" s="129">
        <f>MIN(Locations!EV14:EV34)</f>
        <v>-1260.5</v>
      </c>
      <c r="EW3" s="129">
        <f>MIN(Locations!EW14:EW34)</f>
        <v>2719.1</v>
      </c>
      <c r="EX3" s="129">
        <f>MIN(Locations!EX14:EX34)</f>
        <v>0</v>
      </c>
      <c r="EY3" s="129">
        <f>MIN(Locations!EY14:EY34)</f>
        <v>125400</v>
      </c>
      <c r="EZ3" s="129">
        <f>MIN(Locations!EZ14:EZ34)</f>
        <v>-1332.7</v>
      </c>
      <c r="FA3" s="129">
        <f>MIN(Locations!FA14:FA34)</f>
        <v>1500</v>
      </c>
      <c r="FB3" s="129">
        <f>MIN(Locations!FB14:FB34)</f>
        <v>0</v>
      </c>
      <c r="FC3" s="129">
        <f>MIN(Locations!FC14:FC34)</f>
        <v>124800</v>
      </c>
      <c r="FD3" s="129">
        <f>MIN(Locations!FD14:FD34)</f>
        <v>-1361.4</v>
      </c>
      <c r="FE3" s="129">
        <f>MIN(Locations!FE14:FE34)</f>
        <v>1500</v>
      </c>
      <c r="FF3" s="129">
        <f>MIN(Locations!FF14:FF34)</f>
        <v>0</v>
      </c>
      <c r="FG3" s="129">
        <f>MIN(Locations!FG14:FG34)</f>
        <v>134400</v>
      </c>
      <c r="FH3" s="129">
        <f>MIN(Locations!FH14:FH34)</f>
        <v>-999.8</v>
      </c>
      <c r="FI3" s="129">
        <f>MIN(Locations!FI14:FI34)</f>
        <v>4000</v>
      </c>
      <c r="FJ3" s="129">
        <f>MIN(Locations!FJ14:FJ34)</f>
        <v>0</v>
      </c>
      <c r="FK3" s="129">
        <f>MIN(Locations!FK14:FK34)</f>
        <v>134400</v>
      </c>
      <c r="FL3" s="129">
        <f>MIN(Locations!FL14:FL34)</f>
        <v>-960.9</v>
      </c>
      <c r="FM3" s="129">
        <f>MIN(Locations!FM14:FM34)</f>
        <v>3189</v>
      </c>
      <c r="FN3" s="129">
        <f>MIN(Locations!FN14:FN34)</f>
        <v>0</v>
      </c>
      <c r="FO3" s="129">
        <f>MIN(Locations!FO14:FO34)</f>
        <v>135000</v>
      </c>
      <c r="FP3" s="129">
        <f>MIN(Locations!FP14:FP34)</f>
        <v>-962.7</v>
      </c>
      <c r="FQ3" s="129">
        <f>MIN(Locations!FQ14:FQ34)</f>
        <v>1714.3</v>
      </c>
      <c r="FR3" s="129">
        <f>MIN(Locations!FR14:FR34)</f>
        <v>0</v>
      </c>
      <c r="FS3" s="129">
        <f>MIN(Locations!FS14:FS34)</f>
        <v>134400</v>
      </c>
      <c r="FT3" s="129">
        <f>MIN(Locations!FT14:FT34)</f>
        <v>-999.8</v>
      </c>
      <c r="FU3" s="129">
        <f>MIN(Locations!FU14:FU34)</f>
        <v>1402.9</v>
      </c>
      <c r="FV3" s="129">
        <f>MIN(Locations!FV14:FV34)</f>
        <v>0</v>
      </c>
      <c r="FW3" s="129">
        <f>MIN(Locations!FW14:FW34)</f>
        <v>-3600.1</v>
      </c>
      <c r="FX3" s="129">
        <f>MIN(Locations!FX14:FX34)</f>
        <v>-5000.1000000000004</v>
      </c>
      <c r="FY3" s="129">
        <f>MIN(Locations!FY14:FY34)</f>
        <v>6751.3</v>
      </c>
      <c r="FZ3" s="129">
        <f>MIN(Locations!FZ14:FZ34)</f>
        <v>0</v>
      </c>
      <c r="GA3" s="129">
        <f>MIN(Locations!GA14:GA34)</f>
        <v>-3600.1</v>
      </c>
      <c r="GB3" s="129">
        <f>MIN(Locations!GB14:GB34)</f>
        <v>-3125.1</v>
      </c>
      <c r="GC3" s="129">
        <f>MIN(Locations!GC14:GC34)</f>
        <v>6418.3</v>
      </c>
      <c r="GD3" s="129">
        <f>MIN(Locations!GD14:GD34)</f>
        <v>0</v>
      </c>
      <c r="GE3" s="129">
        <f>MIN(Locations!GE14:GE34)</f>
        <v>-3600.1</v>
      </c>
      <c r="GF3" s="129">
        <f>MIN(Locations!GF14:GF34)</f>
        <v>-5000.1000000000004</v>
      </c>
      <c r="GG3" s="129">
        <f>MIN(Locations!GG14:GG34)</f>
        <v>6492.6</v>
      </c>
      <c r="GH3" s="129">
        <f>MIN(Locations!GH14:GH34)</f>
        <v>0</v>
      </c>
      <c r="GI3" s="129">
        <f>MIN(Locations!GI14:GI34)</f>
        <v>-3000.1</v>
      </c>
      <c r="GJ3" s="129">
        <f>MIN(Locations!GJ14:GJ34)</f>
        <v>-5000.1000000000004</v>
      </c>
      <c r="GK3" s="129">
        <f>MIN(Locations!GK14:GK34)</f>
        <v>6418.3</v>
      </c>
      <c r="GL3" s="129">
        <f>MIN(Locations!GL14:GL34)</f>
        <v>0</v>
      </c>
      <c r="GM3" s="129">
        <f>MIN(Locations!GM14:GM34)</f>
        <v>59100</v>
      </c>
      <c r="GN3" s="129">
        <f>MIN(Locations!GN14:GN34)</f>
        <v>11000</v>
      </c>
      <c r="GO3" s="129">
        <f>MIN(Locations!GO14:GO34)</f>
        <v>22516.7</v>
      </c>
      <c r="GP3" s="129">
        <f>MIN(Locations!GP14:GP34)</f>
        <v>0</v>
      </c>
      <c r="GQ3" s="129">
        <f>MIN(Locations!GQ14:GQ34)</f>
        <v>59100</v>
      </c>
      <c r="GR3" s="129">
        <f>MIN(Locations!GR14:GR34)</f>
        <v>11000</v>
      </c>
      <c r="GS3" s="129">
        <f>MIN(Locations!GS14:GS34)</f>
        <v>21650</v>
      </c>
      <c r="GT3" s="129">
        <f>MIN(Locations!GT14:GT34)</f>
        <v>0</v>
      </c>
      <c r="GU3" s="129">
        <f>MIN(Locations!GU14:GU34)</f>
        <v>59100</v>
      </c>
      <c r="GV3" s="129">
        <f>MIN(Locations!GV14:GV34)</f>
        <v>11000</v>
      </c>
      <c r="GW3" s="129">
        <f>MIN(Locations!GW14:GW34)</f>
        <v>21650</v>
      </c>
      <c r="GX3" s="129">
        <f>MIN(Locations!GX14:GX34)</f>
        <v>0</v>
      </c>
      <c r="GY3" s="129">
        <f>MIN(Locations!GY14:GY34)</f>
        <v>59800</v>
      </c>
      <c r="GZ3" s="129">
        <f>MIN(Locations!GZ14:GZ34)</f>
        <v>11000</v>
      </c>
      <c r="HA3" s="129">
        <f>MIN(Locations!HA14:HA34)</f>
        <v>21650</v>
      </c>
      <c r="HB3" s="129">
        <f>MIN(Locations!HB14:HB34)</f>
        <v>0</v>
      </c>
      <c r="HC3" s="129">
        <f>MIN(Locations!HC14:HC34)</f>
        <v>73100</v>
      </c>
      <c r="HD3" s="129">
        <f>MIN(Locations!HD14:HD34)</f>
        <v>11000</v>
      </c>
      <c r="HE3" s="129">
        <f>MIN(Locations!HE14:HE34)</f>
        <v>20750</v>
      </c>
      <c r="HF3" s="129">
        <f>MIN(Locations!HF14:HF34)</f>
        <v>0</v>
      </c>
      <c r="HG3" s="129">
        <f>MIN(Locations!HG14:HG34)</f>
        <v>73100</v>
      </c>
      <c r="HH3" s="129">
        <f>MIN(Locations!HH14:HH34)</f>
        <v>11000</v>
      </c>
      <c r="HI3" s="129">
        <f>MIN(Locations!HI14:HI34)</f>
        <v>19850</v>
      </c>
      <c r="HJ3" s="129">
        <f>MIN(Locations!HJ14:HJ34)</f>
        <v>0</v>
      </c>
      <c r="HK3" s="129">
        <f>MIN(Locations!HK14:HK34)</f>
        <v>73100</v>
      </c>
      <c r="HL3" s="129">
        <f>MIN(Locations!HL14:HL34)</f>
        <v>11000</v>
      </c>
      <c r="HM3" s="129">
        <f>MIN(Locations!HM14:HM34)</f>
        <v>18950</v>
      </c>
      <c r="HN3" s="129">
        <f>MIN(Locations!HN14:HN34)</f>
        <v>0</v>
      </c>
      <c r="HO3" s="129">
        <f>MIN(Locations!HO14:HO34)</f>
        <v>73800</v>
      </c>
      <c r="HP3" s="129">
        <f>MIN(Locations!HP14:HP34)</f>
        <v>11000</v>
      </c>
      <c r="HQ3" s="129">
        <f>MIN(Locations!HQ14:HQ34)</f>
        <v>19850</v>
      </c>
      <c r="HR3" s="129">
        <f>MIN(Locations!HR14:HR34)</f>
        <v>0</v>
      </c>
      <c r="HS3" s="129">
        <f>MIN(Locations!HS14:HS34)</f>
        <v>68900</v>
      </c>
      <c r="HT3" s="129">
        <f>MIN(Locations!HT14:HT34)</f>
        <v>5500</v>
      </c>
      <c r="HU3" s="129">
        <f>MIN(Locations!HU14:HU34)</f>
        <v>26750</v>
      </c>
      <c r="HV3" s="129">
        <f>MIN(Locations!HV14:HV34)</f>
        <v>0</v>
      </c>
      <c r="HW3" s="129">
        <f>MIN(Locations!HW14:HW34)</f>
        <v>68900</v>
      </c>
      <c r="HX3" s="129">
        <f>MIN(Locations!HX14:HX34)</f>
        <v>5500</v>
      </c>
      <c r="HY3" s="129">
        <f>MIN(Locations!HY14:HY34)</f>
        <v>25916.7</v>
      </c>
      <c r="HZ3" s="129">
        <f>MIN(Locations!HZ14:HZ34)</f>
        <v>0</v>
      </c>
      <c r="IA3" s="129">
        <f>MIN(Locations!IA14:IA34)</f>
        <v>68900</v>
      </c>
      <c r="IB3" s="129">
        <f>MIN(Locations!IB14:IB34)</f>
        <v>5500</v>
      </c>
      <c r="IC3" s="129">
        <f>MIN(Locations!IC14:IC34)</f>
        <v>24250</v>
      </c>
      <c r="ID3" s="129">
        <f>MIN(Locations!ID14:ID34)</f>
        <v>0</v>
      </c>
      <c r="IE3" s="129">
        <f>MIN(Locations!IE14:IE34)</f>
        <v>69600</v>
      </c>
      <c r="IF3" s="129">
        <f>MIN(Locations!IF14:IF34)</f>
        <v>5500</v>
      </c>
      <c r="IG3" s="129">
        <f>MIN(Locations!IG14:IG34)</f>
        <v>24250</v>
      </c>
      <c r="IH3" s="129">
        <f>MIN(Locations!IH14:IH34)</f>
        <v>0</v>
      </c>
      <c r="II3" s="129">
        <f>MIN(Locations!II14:II34)</f>
        <v>0</v>
      </c>
      <c r="IJ3" s="129">
        <f>MIN(Locations!IJ14:IJ34)</f>
        <v>0</v>
      </c>
      <c r="IK3" s="129">
        <f>MIN(Locations!IK14:IK34)</f>
        <v>0</v>
      </c>
      <c r="IL3" s="129">
        <f>MIN(Locations!IL14:IL34)</f>
        <v>0</v>
      </c>
      <c r="IM3" s="129">
        <f>MIN(Locations!IM14:IM34)</f>
        <v>0</v>
      </c>
      <c r="IN3" s="129">
        <f>MIN(Locations!IN14:IN34)</f>
        <v>0</v>
      </c>
      <c r="IO3" s="129">
        <f>MIN(Locations!IO14:IO34)</f>
        <v>0</v>
      </c>
      <c r="IP3" s="129">
        <f>MIN(Locations!IP14:IP34)</f>
        <v>0</v>
      </c>
      <c r="IQ3" s="129">
        <f>MIN(Locations!IQ14:IQ34)</f>
        <v>0</v>
      </c>
      <c r="IR3" s="129">
        <f>MIN(Locations!IR14:IR34)</f>
        <v>0</v>
      </c>
      <c r="IS3" s="129">
        <f>MIN(Locations!IS14:IS34)</f>
        <v>0</v>
      </c>
      <c r="IT3" s="129">
        <f>MIN(Locations!IT14:IT34)</f>
        <v>0</v>
      </c>
      <c r="IU3" s="129">
        <f>MIN(Locations!IU14:IU34)</f>
        <v>0</v>
      </c>
      <c r="IV3" s="129">
        <f>MIN(Locations!IV14:IV34)</f>
        <v>0</v>
      </c>
      <c r="IW3" s="129">
        <f>MIN(Locations!IW14:IW34)</f>
        <v>0</v>
      </c>
    </row>
    <row r="4" spans="1:410" x14ac:dyDescent="0.25">
      <c r="A4" s="155" t="s">
        <v>66</v>
      </c>
      <c r="C4" s="129">
        <f>MAX(Locations!C14:C34)</f>
        <v>7300</v>
      </c>
      <c r="D4" s="129">
        <f>MAX(Locations!D14:D34)</f>
        <v>-10999.9</v>
      </c>
      <c r="E4" s="129">
        <f>MAX(Locations!E14:E34)</f>
        <v>12687.2</v>
      </c>
      <c r="F4" s="129">
        <f>MAX(Locations!F14:F34)</f>
        <v>700.6</v>
      </c>
      <c r="G4" s="129">
        <f>MAX(Locations!G14:G34)</f>
        <v>7300</v>
      </c>
      <c r="H4" s="129">
        <f>MAX(Locations!H14:H34)</f>
        <v>-11000.2</v>
      </c>
      <c r="I4" s="129">
        <f>MAX(Locations!I14:I34)</f>
        <v>10000</v>
      </c>
      <c r="J4" s="129">
        <f>MAX(Locations!J14:J34)</f>
        <v>700</v>
      </c>
      <c r="K4" s="129">
        <f>MAX(Locations!K14:K34)</f>
        <v>6600</v>
      </c>
      <c r="L4" s="129">
        <f>MAX(Locations!L14:L34)</f>
        <v>-10999.9</v>
      </c>
      <c r="M4" s="129">
        <f>MAX(Locations!M14:M34)</f>
        <v>12687.2</v>
      </c>
      <c r="N4" s="129">
        <f>MAX(Locations!N14:N34)</f>
        <v>2687.2</v>
      </c>
      <c r="O4" s="129">
        <f>MAX(Locations!O14:O34)</f>
        <v>7300</v>
      </c>
      <c r="P4" s="129">
        <f>MAX(Locations!P14:P34)</f>
        <v>-10999.9</v>
      </c>
      <c r="Q4" s="129">
        <f>MAX(Locations!Q14:Q34)</f>
        <v>12658.1</v>
      </c>
      <c r="R4" s="129">
        <f>MAX(Locations!R14:R34)</f>
        <v>2658.2</v>
      </c>
      <c r="S4" s="129">
        <f>MAX(Locations!S14:S34)</f>
        <v>12200</v>
      </c>
      <c r="T4" s="129">
        <f>MAX(Locations!T14:T34)</f>
        <v>-10999.8</v>
      </c>
      <c r="U4" s="129">
        <f>MAX(Locations!U14:U34)</f>
        <v>12483.9</v>
      </c>
      <c r="V4" s="129">
        <f>MAX(Locations!V14:V34)</f>
        <v>700.6</v>
      </c>
      <c r="W4" s="129">
        <f>MAX(Locations!W14:W34)</f>
        <v>12200</v>
      </c>
      <c r="X4" s="129">
        <f>MAX(Locations!X14:X34)</f>
        <v>-11000.9</v>
      </c>
      <c r="Y4" s="129">
        <f>MAX(Locations!Y14:Y34)</f>
        <v>9849.6</v>
      </c>
      <c r="Z4" s="129">
        <f>MAX(Locations!Z14:Z34)</f>
        <v>701.01</v>
      </c>
      <c r="AA4" s="129">
        <f>MAX(Locations!AA14:AA34)</f>
        <v>11500</v>
      </c>
      <c r="AB4" s="129">
        <f>MAX(Locations!AB14:AB34)</f>
        <v>-10999.9</v>
      </c>
      <c r="AC4" s="129">
        <f>MAX(Locations!AC14:AC34)</f>
        <v>12483.9</v>
      </c>
      <c r="AD4" s="129">
        <f>MAX(Locations!AD14:AD34)</f>
        <v>2634.3</v>
      </c>
      <c r="AE4" s="129">
        <f>MAX(Locations!AE14:AE34)</f>
        <v>12200</v>
      </c>
      <c r="AF4" s="129">
        <f>MAX(Locations!AF14:AF34)</f>
        <v>-10999.8</v>
      </c>
      <c r="AG4" s="129">
        <f>MAX(Locations!AG14:AG34)</f>
        <v>12454.8</v>
      </c>
      <c r="AH4" s="129">
        <f>MAX(Locations!AH14:AH34)</f>
        <v>2642.8</v>
      </c>
      <c r="AI4" s="129">
        <f>MAX(Locations!AI14:AI34)</f>
        <v>18500</v>
      </c>
      <c r="AJ4" s="129">
        <f>MAX(Locations!AJ14:AJ34)</f>
        <v>-10999.9</v>
      </c>
      <c r="AK4" s="129">
        <f>MAX(Locations!AK14:AK34)</f>
        <v>12923.8</v>
      </c>
      <c r="AL4" s="129">
        <f>MAX(Locations!AL14:AL34)</f>
        <v>700.52</v>
      </c>
      <c r="AM4" s="129">
        <f>MAX(Locations!AM14:AM34)</f>
        <v>18500</v>
      </c>
      <c r="AN4" s="129">
        <f>MAX(Locations!AN14:AN34)</f>
        <v>-10998</v>
      </c>
      <c r="AO4" s="129">
        <f>MAX(Locations!AO14:AO34)</f>
        <v>10189.200000000001</v>
      </c>
      <c r="AP4" s="129">
        <f>MAX(Locations!AP14:AP34)</f>
        <v>700.9</v>
      </c>
      <c r="AQ4" s="129">
        <f>MAX(Locations!AQ14:AQ34)</f>
        <v>17800</v>
      </c>
      <c r="AR4" s="129">
        <f>MAX(Locations!AR14:AR34)</f>
        <v>-10998.5</v>
      </c>
      <c r="AS4" s="129">
        <f>MAX(Locations!AS14:AS34)</f>
        <v>12923.8</v>
      </c>
      <c r="AT4" s="129">
        <f>MAX(Locations!AT14:AT34)</f>
        <v>2734.6</v>
      </c>
      <c r="AU4" s="129">
        <f>MAX(Locations!AU14:AU34)</f>
        <v>18500</v>
      </c>
      <c r="AV4" s="129">
        <f>MAX(Locations!AV14:AV34)</f>
        <v>-10998</v>
      </c>
      <c r="AW4" s="129">
        <f>MAX(Locations!AW14:AW34)</f>
        <v>12896.8</v>
      </c>
      <c r="AX4" s="129">
        <f>MAX(Locations!AX14:AX34)</f>
        <v>2743.1</v>
      </c>
      <c r="AY4" s="129">
        <f>MAX(Locations!AY14:AY34)</f>
        <v>32500</v>
      </c>
      <c r="AZ4" s="129">
        <f>MAX(Locations!AZ14:AZ34)</f>
        <v>-7760</v>
      </c>
      <c r="BA4" s="129">
        <f>MAX(Locations!BA14:BA34)</f>
        <v>3428.8</v>
      </c>
      <c r="BB4" s="129">
        <f>MAX(Locations!BB14:BB34)</f>
        <v>711.13</v>
      </c>
      <c r="BC4" s="129">
        <f>MAX(Locations!BC14:BC34)</f>
        <v>32500</v>
      </c>
      <c r="BD4" s="129">
        <f>MAX(Locations!BD14:BD34)</f>
        <v>-5622.2</v>
      </c>
      <c r="BE4" s="129">
        <f>MAX(Locations!BE14:BE34)</f>
        <v>1775</v>
      </c>
      <c r="BF4" s="129">
        <f>MAX(Locations!BF14:BF34)</f>
        <v>719.83</v>
      </c>
      <c r="BG4" s="129">
        <f>MAX(Locations!BG14:BG34)</f>
        <v>32500</v>
      </c>
      <c r="BH4" s="129">
        <f>MAX(Locations!BH14:BH34)</f>
        <v>-5790.4</v>
      </c>
      <c r="BI4" s="129">
        <f>MAX(Locations!BI14:BI34)</f>
        <v>3428.8</v>
      </c>
      <c r="BJ4" s="129">
        <f>MAX(Locations!BJ14:BJ34)</f>
        <v>2665.4</v>
      </c>
      <c r="BK4" s="129">
        <f>MAX(Locations!BK14:BK34)</f>
        <v>32500</v>
      </c>
      <c r="BL4" s="129">
        <f>MAX(Locations!BL14:BL34)</f>
        <v>-5622.2</v>
      </c>
      <c r="BM4" s="129">
        <f>MAX(Locations!BM14:BM34)</f>
        <v>3303.5</v>
      </c>
      <c r="BN4" s="129">
        <f>MAX(Locations!BN14:BN34)</f>
        <v>2719.63</v>
      </c>
      <c r="BO4" s="129">
        <f>MAX(Locations!BO14:BO34)</f>
        <v>40200</v>
      </c>
      <c r="BP4" s="129">
        <f>MAX(Locations!BP14:BP34)</f>
        <v>-11000</v>
      </c>
      <c r="BQ4" s="129">
        <f>MAX(Locations!BQ14:BQ34)</f>
        <v>14377.4</v>
      </c>
      <c r="BR4" s="129">
        <f>MAX(Locations!BR14:BR34)</f>
        <v>700.31</v>
      </c>
      <c r="BS4" s="129">
        <f>MAX(Locations!BS14:BS34)</f>
        <v>40200</v>
      </c>
      <c r="BT4" s="129">
        <f>MAX(Locations!BT14:BT34)</f>
        <v>-10999.9</v>
      </c>
      <c r="BU4" s="129">
        <f>MAX(Locations!BU14:BU34)</f>
        <v>13131.3</v>
      </c>
      <c r="BV4" s="129">
        <f>MAX(Locations!BV14:BV34)</f>
        <v>754.3</v>
      </c>
      <c r="BW4" s="129">
        <f>MAX(Locations!BW14:BW34)</f>
        <v>39500</v>
      </c>
      <c r="BX4" s="129">
        <f>MAX(Locations!BX14:BX34)</f>
        <v>-11000</v>
      </c>
      <c r="BY4" s="129">
        <f>MAX(Locations!BY14:BY34)</f>
        <v>14377.4</v>
      </c>
      <c r="BZ4" s="129">
        <f>MAX(Locations!BZ14:BZ34)</f>
        <v>763.7</v>
      </c>
      <c r="CA4" s="129">
        <f>MAX(Locations!CA14:CA34)</f>
        <v>40200</v>
      </c>
      <c r="CB4" s="129">
        <f>MAX(Locations!CB14:CB34)</f>
        <v>-10999.8</v>
      </c>
      <c r="CC4" s="129">
        <f>MAX(Locations!CC14:CC34)</f>
        <v>14356.5</v>
      </c>
      <c r="CD4" s="129">
        <f>MAX(Locations!CD14:CD34)</f>
        <v>1836.8</v>
      </c>
      <c r="CE4" s="129">
        <f>MAX(Locations!CE14:CE34)</f>
        <v>56300</v>
      </c>
      <c r="CF4" s="129">
        <f>MAX(Locations!CF14:CF34)</f>
        <v>-11000</v>
      </c>
      <c r="CG4" s="129">
        <f>MAX(Locations!CG14:CG34)</f>
        <v>14825</v>
      </c>
      <c r="CH4" s="129">
        <f>MAX(Locations!CH14:CH34)</f>
        <v>700</v>
      </c>
      <c r="CI4" s="129">
        <f>MAX(Locations!CI14:CI34)</f>
        <v>56300</v>
      </c>
      <c r="CJ4" s="129">
        <f>MAX(Locations!CJ14:CJ34)</f>
        <v>-11000</v>
      </c>
      <c r="CK4" s="129">
        <f>MAX(Locations!CK14:CK34)</f>
        <v>13296.7</v>
      </c>
      <c r="CL4" s="129">
        <f>MAX(Locations!CL14:CL34)</f>
        <v>700</v>
      </c>
      <c r="CM4" s="129">
        <f>MAX(Locations!CM14:CM34)</f>
        <v>56300</v>
      </c>
      <c r="CN4" s="129">
        <f>MAX(Locations!CN14:CN34)</f>
        <v>-11000</v>
      </c>
      <c r="CO4" s="129">
        <f>MAX(Locations!CO14:CO34)</f>
        <v>14825</v>
      </c>
      <c r="CP4" s="129">
        <f>MAX(Locations!CP14:CP34)</f>
        <v>2338.91</v>
      </c>
      <c r="CQ4" s="129">
        <f>MAX(Locations!CQ14:CQ34)</f>
        <v>56300</v>
      </c>
      <c r="CR4" s="129">
        <f>MAX(Locations!CR14:CR34)</f>
        <v>-11000</v>
      </c>
      <c r="CS4" s="129">
        <f>MAX(Locations!CS14:CS34)</f>
        <v>14825</v>
      </c>
      <c r="CT4" s="129">
        <f>MAX(Locations!CT14:CT34)</f>
        <v>2231.6999999999998</v>
      </c>
      <c r="CU4" s="129">
        <f>MAX(Locations!CU14:CU34)</f>
        <v>86400</v>
      </c>
      <c r="CV4" s="129">
        <f>MAX(Locations!CV14:CV34)</f>
        <v>-10058.6</v>
      </c>
      <c r="CW4" s="129">
        <f>MAX(Locations!CW14:CW34)</f>
        <v>6954.7</v>
      </c>
      <c r="CX4" s="129">
        <f>MAX(Locations!CX14:CX34)</f>
        <v>705.02</v>
      </c>
      <c r="CY4" s="129">
        <f>MAX(Locations!CY14:CY34)</f>
        <v>86400</v>
      </c>
      <c r="CZ4" s="129">
        <f>MAX(Locations!CZ14:CZ34)</f>
        <v>-9371</v>
      </c>
      <c r="DA4" s="129">
        <f>MAX(Locations!DA14:DA34)</f>
        <v>5679.8</v>
      </c>
      <c r="DB4" s="129">
        <f>MAX(Locations!DB14:DB34)</f>
        <v>708.21</v>
      </c>
      <c r="DC4" s="129">
        <f>MAX(Locations!DC14:DC34)</f>
        <v>86400</v>
      </c>
      <c r="DD4" s="129">
        <f>MAX(Locations!DD14:DD34)</f>
        <v>-8139.1</v>
      </c>
      <c r="DE4" s="129">
        <f>MAX(Locations!DE14:DE34)</f>
        <v>6954.7</v>
      </c>
      <c r="DF4" s="129">
        <f>MAX(Locations!DF14:DF34)</f>
        <v>3523.45</v>
      </c>
      <c r="DG4" s="129">
        <f>MAX(Locations!DG14:DG34)</f>
        <v>85700</v>
      </c>
      <c r="DH4" s="129">
        <f>MAX(Locations!DH14:DH34)</f>
        <v>-8697.1</v>
      </c>
      <c r="DI4" s="129">
        <f>MAX(Locations!DI14:DI34)</f>
        <v>6945.7</v>
      </c>
      <c r="DJ4" s="129">
        <f>MAX(Locations!DJ14:DJ34)</f>
        <v>2819.87</v>
      </c>
      <c r="DK4" s="129">
        <f>MAX(Locations!DK14:DK34)</f>
        <v>105300</v>
      </c>
      <c r="DL4" s="129">
        <f>MAX(Locations!DL14:DL34)</f>
        <v>-4129.1000000000004</v>
      </c>
      <c r="DM4" s="129">
        <f>MAX(Locations!DM14:DM34)</f>
        <v>4000</v>
      </c>
      <c r="DN4" s="129">
        <f>MAX(Locations!DN14:DN34)</f>
        <v>716.68</v>
      </c>
      <c r="DO4" s="129">
        <f>MAX(Locations!DO14:DO34)</f>
        <v>105300</v>
      </c>
      <c r="DP4" s="129">
        <f>MAX(Locations!DP14:DP34)</f>
        <v>-2772.6</v>
      </c>
      <c r="DQ4" s="129">
        <f>MAX(Locations!DQ14:DQ34)</f>
        <v>2663.4</v>
      </c>
      <c r="DR4" s="129">
        <f>MAX(Locations!DR14:DR34)</f>
        <v>1114.48</v>
      </c>
      <c r="DS4" s="129">
        <f>MAX(Locations!DS14:DS34)</f>
        <v>105300</v>
      </c>
      <c r="DT4" s="129">
        <f>MAX(Locations!DT14:DT34)</f>
        <v>-2772.6</v>
      </c>
      <c r="DU4" s="129">
        <f>MAX(Locations!DU14:DU34)</f>
        <v>4000</v>
      </c>
      <c r="DV4" s="129">
        <f>MAX(Locations!DV14:DV34)</f>
        <v>2583.23</v>
      </c>
      <c r="DW4" s="129">
        <f>MAX(Locations!DW14:DW34)</f>
        <v>104953</v>
      </c>
      <c r="DX4" s="129">
        <f>MAX(Locations!DX14:DX34)</f>
        <v>-3388.2</v>
      </c>
      <c r="DY4" s="129">
        <f>MAX(Locations!DY14:DY34)</f>
        <v>4000</v>
      </c>
      <c r="DZ4" s="129">
        <f>MAX(Locations!DZ14:DZ34)</f>
        <v>1646.64</v>
      </c>
      <c r="EA4" s="129">
        <f>MAX(Locations!EA14:EA34)</f>
        <v>112300</v>
      </c>
      <c r="EB4" s="129">
        <f>MAX(Locations!EB14:EB34)</f>
        <v>-2654.7</v>
      </c>
      <c r="EC4" s="129">
        <f>MAX(Locations!EC14:EC34)</f>
        <v>3687.7</v>
      </c>
      <c r="ED4" s="129">
        <f>MAX(Locations!ED14:ED34)</f>
        <v>709.27</v>
      </c>
      <c r="EE4" s="129">
        <f>MAX(Locations!EE14:EE34)</f>
        <v>112300</v>
      </c>
      <c r="EF4" s="129">
        <f>MAX(Locations!EF14:EF34)</f>
        <v>-1934.1</v>
      </c>
      <c r="EG4" s="129">
        <f>MAX(Locations!EG14:EG34)</f>
        <v>1822.3</v>
      </c>
      <c r="EH4" s="129">
        <f>MAX(Locations!EH14:EH34)</f>
        <v>704.7</v>
      </c>
      <c r="EI4" s="129">
        <f>MAX(Locations!EI14:EI34)</f>
        <v>111600</v>
      </c>
      <c r="EJ4" s="129">
        <f>MAX(Locations!EJ14:EJ34)</f>
        <v>-2014.1</v>
      </c>
      <c r="EK4" s="129">
        <f>MAX(Locations!EK14:EK34)</f>
        <v>3687.7</v>
      </c>
      <c r="EL4" s="129">
        <f>MAX(Locations!EL14:EL34)</f>
        <v>2012.32</v>
      </c>
      <c r="EM4" s="129">
        <f>MAX(Locations!EM14:EM34)</f>
        <v>112300</v>
      </c>
      <c r="EN4" s="129">
        <f>MAX(Locations!EN14:EN34)</f>
        <v>-1934.1</v>
      </c>
      <c r="EO4" s="129">
        <f>MAX(Locations!EO14:EO34)</f>
        <v>3682.5</v>
      </c>
      <c r="EP4" s="129">
        <f>MAX(Locations!EP14:EP34)</f>
        <v>2008.33</v>
      </c>
      <c r="EQ4" s="129">
        <f>MAX(Locations!EQ14:EQ34)</f>
        <v>125400</v>
      </c>
      <c r="ER4" s="129">
        <f>MAX(Locations!ER14:ER34)</f>
        <v>-1332.7</v>
      </c>
      <c r="ES4" s="129">
        <f>MAX(Locations!ES14:ES34)</f>
        <v>3356</v>
      </c>
      <c r="ET4" s="129">
        <f>MAX(Locations!ET14:ET34)</f>
        <v>600.69000000000005</v>
      </c>
      <c r="EU4" s="129">
        <f>MAX(Locations!EU14:EU34)</f>
        <v>125400</v>
      </c>
      <c r="EV4" s="129">
        <f>MAX(Locations!EV14:EV34)</f>
        <v>-1228.5999999999999</v>
      </c>
      <c r="EW4" s="129">
        <f>MAX(Locations!EW14:EW34)</f>
        <v>2719.7</v>
      </c>
      <c r="EX4" s="129">
        <f>MAX(Locations!EX14:EX34)</f>
        <v>600.85</v>
      </c>
      <c r="EY4" s="129">
        <f>MAX(Locations!EY14:EY34)</f>
        <v>125400</v>
      </c>
      <c r="EZ4" s="129">
        <f>MAX(Locations!EZ14:EZ34)</f>
        <v>-811.5</v>
      </c>
      <c r="FA4" s="129">
        <f>MAX(Locations!FA14:FA34)</f>
        <v>3356</v>
      </c>
      <c r="FB4" s="129">
        <f>MAX(Locations!FB14:FB34)</f>
        <v>1927.79</v>
      </c>
      <c r="FC4" s="129">
        <f>MAX(Locations!FC14:FC34)</f>
        <v>124800</v>
      </c>
      <c r="FD4" s="129">
        <f>MAX(Locations!FD14:FD34)</f>
        <v>-845.5</v>
      </c>
      <c r="FE4" s="129">
        <f>MAX(Locations!FE14:FE34)</f>
        <v>3355.7</v>
      </c>
      <c r="FF4" s="129">
        <f>MAX(Locations!FF14:FF34)</f>
        <v>1926.08</v>
      </c>
      <c r="FG4" s="129">
        <f>MAX(Locations!FG14:FG34)</f>
        <v>135000</v>
      </c>
      <c r="FH4" s="129">
        <f>MAX(Locations!FH14:FH34)</f>
        <v>-962.7</v>
      </c>
      <c r="FI4" s="129">
        <f>MAX(Locations!FI14:FI34)</f>
        <v>4000</v>
      </c>
      <c r="FJ4" s="129">
        <f>MAX(Locations!FJ14:FJ34)</f>
        <v>601.15</v>
      </c>
      <c r="FK4" s="129">
        <f>MAX(Locations!FK14:FK34)</f>
        <v>135000</v>
      </c>
      <c r="FL4" s="129">
        <f>MAX(Locations!FL14:FL34)</f>
        <v>-938.4</v>
      </c>
      <c r="FM4" s="129">
        <f>MAX(Locations!FM14:FM34)</f>
        <v>3294.1</v>
      </c>
      <c r="FN4" s="129">
        <f>MAX(Locations!FN14:FN34)</f>
        <v>609.54999999999995</v>
      </c>
      <c r="FO4" s="129">
        <f>MAX(Locations!FO14:FO34)</f>
        <v>135000</v>
      </c>
      <c r="FP4" s="129">
        <f>MAX(Locations!FP14:FP34)</f>
        <v>0</v>
      </c>
      <c r="FQ4" s="129">
        <f>MAX(Locations!FQ14:FQ34)</f>
        <v>4000</v>
      </c>
      <c r="FR4" s="129">
        <f>MAX(Locations!FR14:FR34)</f>
        <v>2480.16</v>
      </c>
      <c r="FS4" s="129">
        <f>MAX(Locations!FS14:FS34)</f>
        <v>134400</v>
      </c>
      <c r="FT4" s="129">
        <f>MAX(Locations!FT14:FT34)</f>
        <v>-99.3</v>
      </c>
      <c r="FU4" s="129">
        <f>MAX(Locations!FU14:FU34)</f>
        <v>4000</v>
      </c>
      <c r="FV4" s="129">
        <f>MAX(Locations!FV14:FV34)</f>
        <v>2748.79</v>
      </c>
      <c r="FW4" s="129">
        <f>MAX(Locations!FW14:FW34)</f>
        <v>-3000</v>
      </c>
      <c r="FX4" s="129">
        <f>MAX(Locations!FX14:FX34)</f>
        <v>-5000.1000000000004</v>
      </c>
      <c r="FY4" s="129">
        <f>MAX(Locations!FY14:FY34)</f>
        <v>6856.3</v>
      </c>
      <c r="FZ4" s="129">
        <f>MAX(Locations!FZ14:FZ34)</f>
        <v>609.22</v>
      </c>
      <c r="GA4" s="129">
        <f>MAX(Locations!GA14:GA34)</f>
        <v>-3000.1</v>
      </c>
      <c r="GB4" s="129">
        <f>MAX(Locations!GB14:GB34)</f>
        <v>-3125</v>
      </c>
      <c r="GC4" s="129">
        <f>MAX(Locations!GC14:GC34)</f>
        <v>6492.6</v>
      </c>
      <c r="GD4" s="129">
        <f>MAX(Locations!GD14:GD34)</f>
        <v>604.58000000000004</v>
      </c>
      <c r="GE4" s="129">
        <f>MAX(Locations!GE14:GE34)</f>
        <v>-3600.1</v>
      </c>
      <c r="GF4" s="129">
        <f>MAX(Locations!GF14:GF34)</f>
        <v>-3125.1</v>
      </c>
      <c r="GG4" s="129">
        <f>MAX(Locations!GG14:GG34)</f>
        <v>6856.3</v>
      </c>
      <c r="GH4" s="129">
        <f>MAX(Locations!GH14:GH34)</f>
        <v>1909.95</v>
      </c>
      <c r="GI4" s="129">
        <f>MAX(Locations!GI14:GI34)</f>
        <v>-3000</v>
      </c>
      <c r="GJ4" s="129">
        <f>MAX(Locations!GJ14:GJ34)</f>
        <v>-3125</v>
      </c>
      <c r="GK4" s="129">
        <f>MAX(Locations!GK14:GK34)</f>
        <v>6751.3</v>
      </c>
      <c r="GL4" s="129">
        <f>MAX(Locations!GL14:GL34)</f>
        <v>1904.44</v>
      </c>
      <c r="GM4" s="129">
        <f>MAX(Locations!GM14:GM34)</f>
        <v>59800</v>
      </c>
      <c r="GN4" s="129">
        <f>MAX(Locations!GN14:GN34)</f>
        <v>11000</v>
      </c>
      <c r="GO4" s="129">
        <f>MAX(Locations!GO14:GO34)</f>
        <v>22516.7</v>
      </c>
      <c r="GP4" s="129">
        <f>MAX(Locations!GP14:GP34)</f>
        <v>700</v>
      </c>
      <c r="GQ4" s="129">
        <f>MAX(Locations!GQ14:GQ34)</f>
        <v>59800</v>
      </c>
      <c r="GR4" s="129">
        <f>MAX(Locations!GR14:GR34)</f>
        <v>11000</v>
      </c>
      <c r="GS4" s="129">
        <f>MAX(Locations!GS14:GS34)</f>
        <v>21650</v>
      </c>
      <c r="GT4" s="129">
        <f>MAX(Locations!GT14:GT34)</f>
        <v>700</v>
      </c>
      <c r="GU4" s="129">
        <f>MAX(Locations!GU14:GU34)</f>
        <v>59100</v>
      </c>
      <c r="GV4" s="129">
        <f>MAX(Locations!GV14:GV34)</f>
        <v>11000</v>
      </c>
      <c r="GW4" s="129">
        <f>MAX(Locations!GW14:GW34)</f>
        <v>22516.7</v>
      </c>
      <c r="GX4" s="129">
        <f>MAX(Locations!GX14:GX34)</f>
        <v>866.7</v>
      </c>
      <c r="GY4" s="129">
        <f>MAX(Locations!GY14:GY34)</f>
        <v>59800</v>
      </c>
      <c r="GZ4" s="129">
        <f>MAX(Locations!GZ14:GZ34)</f>
        <v>11000</v>
      </c>
      <c r="HA4" s="129">
        <f>MAX(Locations!HA14:HA34)</f>
        <v>22516.7</v>
      </c>
      <c r="HB4" s="129">
        <f>MAX(Locations!HB14:HB34)</f>
        <v>866.7</v>
      </c>
      <c r="HC4" s="129">
        <f>MAX(Locations!HC14:HC34)</f>
        <v>73800</v>
      </c>
      <c r="HD4" s="129">
        <f>MAX(Locations!HD14:HD34)</f>
        <v>11000</v>
      </c>
      <c r="HE4" s="129">
        <f>MAX(Locations!HE14:HE34)</f>
        <v>20750</v>
      </c>
      <c r="HF4" s="129">
        <f>MAX(Locations!HF14:HF34)</f>
        <v>700</v>
      </c>
      <c r="HG4" s="129">
        <f>MAX(Locations!HG14:HG34)</f>
        <v>73800</v>
      </c>
      <c r="HH4" s="129">
        <f>MAX(Locations!HH14:HH34)</f>
        <v>11000</v>
      </c>
      <c r="HI4" s="129">
        <f>MAX(Locations!HI14:HI34)</f>
        <v>19850</v>
      </c>
      <c r="HJ4" s="129">
        <f>MAX(Locations!HJ14:HJ34)</f>
        <v>700</v>
      </c>
      <c r="HK4" s="129">
        <f>MAX(Locations!HK14:HK34)</f>
        <v>73100</v>
      </c>
      <c r="HL4" s="129">
        <f>MAX(Locations!HL14:HL34)</f>
        <v>11000</v>
      </c>
      <c r="HM4" s="129">
        <f>MAX(Locations!HM14:HM34)</f>
        <v>20750</v>
      </c>
      <c r="HN4" s="129">
        <f>MAX(Locations!HN14:HN34)</f>
        <v>1800</v>
      </c>
      <c r="HO4" s="129">
        <f>MAX(Locations!HO14:HO34)</f>
        <v>73800</v>
      </c>
      <c r="HP4" s="129">
        <f>MAX(Locations!HP14:HP34)</f>
        <v>11000</v>
      </c>
      <c r="HQ4" s="129">
        <f>MAX(Locations!HQ14:HQ34)</f>
        <v>20750</v>
      </c>
      <c r="HR4" s="129">
        <f>MAX(Locations!HR14:HR34)</f>
        <v>900</v>
      </c>
      <c r="HS4" s="129">
        <f>MAX(Locations!HS14:HS34)</f>
        <v>69600</v>
      </c>
      <c r="HT4" s="129">
        <f>MAX(Locations!HT14:HT34)</f>
        <v>5500</v>
      </c>
      <c r="HU4" s="129">
        <f>MAX(Locations!HU14:HU34)</f>
        <v>26750</v>
      </c>
      <c r="HV4" s="129">
        <f>MAX(Locations!HV14:HV34)</f>
        <v>700</v>
      </c>
      <c r="HW4" s="129">
        <f>MAX(Locations!HW14:HW34)</f>
        <v>69600</v>
      </c>
      <c r="HX4" s="129">
        <f>MAX(Locations!HX14:HX34)</f>
        <v>5500</v>
      </c>
      <c r="HY4" s="129">
        <f>MAX(Locations!HY14:HY34)</f>
        <v>25916.7</v>
      </c>
      <c r="HZ4" s="129">
        <f>MAX(Locations!HZ14:HZ34)</f>
        <v>700</v>
      </c>
      <c r="IA4" s="129">
        <f>MAX(Locations!IA14:IA34)</f>
        <v>68900</v>
      </c>
      <c r="IB4" s="129">
        <f>MAX(Locations!IB14:IB34)</f>
        <v>5500</v>
      </c>
      <c r="IC4" s="129">
        <f>MAX(Locations!IC14:IC34)</f>
        <v>26750</v>
      </c>
      <c r="ID4" s="129">
        <f>MAX(Locations!ID14:ID34)</f>
        <v>2500</v>
      </c>
      <c r="IE4" s="129">
        <f>MAX(Locations!IE14:IE34)</f>
        <v>69600</v>
      </c>
      <c r="IF4" s="129">
        <f>MAX(Locations!IF14:IF34)</f>
        <v>5500</v>
      </c>
      <c r="IG4" s="129">
        <f>MAX(Locations!IG14:IG34)</f>
        <v>26750</v>
      </c>
      <c r="IH4" s="129">
        <f>MAX(Locations!IH14:IH34)</f>
        <v>2500</v>
      </c>
      <c r="II4" s="129">
        <f>MAX(Locations!II14:II34)</f>
        <v>0</v>
      </c>
      <c r="IJ4" s="129">
        <f>MAX(Locations!IJ14:IJ34)</f>
        <v>0</v>
      </c>
      <c r="IK4" s="129">
        <f>MAX(Locations!IK14:IK34)</f>
        <v>0</v>
      </c>
      <c r="IL4" s="129">
        <f>MAX(Locations!IL14:IL34)</f>
        <v>0</v>
      </c>
      <c r="IM4" s="129">
        <f>MAX(Locations!IM14:IM34)</f>
        <v>0</v>
      </c>
      <c r="IN4" s="129">
        <f>MAX(Locations!IN14:IN34)</f>
        <v>0</v>
      </c>
      <c r="IO4" s="129">
        <f>MAX(Locations!IO14:IO34)</f>
        <v>0</v>
      </c>
      <c r="IP4" s="129">
        <f>MAX(Locations!IP14:IP34)</f>
        <v>0</v>
      </c>
      <c r="IQ4" s="129">
        <f>MAX(Locations!IQ14:IQ34)</f>
        <v>0</v>
      </c>
      <c r="IR4" s="129">
        <f>MAX(Locations!IR14:IR34)</f>
        <v>0</v>
      </c>
      <c r="IS4" s="129">
        <f>MAX(Locations!IS14:IS34)</f>
        <v>0</v>
      </c>
      <c r="IT4" s="129">
        <f>MAX(Locations!IT14:IT34)</f>
        <v>0</v>
      </c>
      <c r="IU4" s="129">
        <f>MAX(Locations!IU14:IU34)</f>
        <v>0</v>
      </c>
      <c r="IV4" s="129">
        <f>MAX(Locations!IV14:IV34)</f>
        <v>0</v>
      </c>
      <c r="IW4" s="129">
        <f>MAX(Locations!IW14:IW34)</f>
        <v>0</v>
      </c>
    </row>
    <row r="5" spans="1:410" x14ac:dyDescent="0.25">
      <c r="A5" s="155" t="s">
        <v>258</v>
      </c>
      <c r="C5" s="129">
        <f>C4-C3</f>
        <v>700</v>
      </c>
      <c r="D5" s="129">
        <f t="shared" ref="D5:BO5" si="156">D4-D3</f>
        <v>0</v>
      </c>
      <c r="E5" s="129">
        <f t="shared" si="156"/>
        <v>29.100000000000364</v>
      </c>
      <c r="F5" s="129">
        <f t="shared" si="156"/>
        <v>700.6</v>
      </c>
      <c r="G5" s="129">
        <f t="shared" si="156"/>
        <v>700</v>
      </c>
      <c r="H5" s="129">
        <f t="shared" si="156"/>
        <v>0.59999999999854481</v>
      </c>
      <c r="I5" s="129">
        <f t="shared" si="156"/>
        <v>0.1000000000003638</v>
      </c>
      <c r="J5" s="129">
        <f t="shared" si="156"/>
        <v>700</v>
      </c>
      <c r="K5" s="129">
        <f t="shared" si="156"/>
        <v>0</v>
      </c>
      <c r="L5" s="129">
        <f t="shared" si="156"/>
        <v>0.30000000000109139</v>
      </c>
      <c r="M5" s="129">
        <f t="shared" si="156"/>
        <v>2687.2000000000007</v>
      </c>
      <c r="N5" s="129">
        <f t="shared" si="156"/>
        <v>2687.2</v>
      </c>
      <c r="O5" s="129">
        <f t="shared" si="156"/>
        <v>0</v>
      </c>
      <c r="P5" s="129">
        <f t="shared" si="156"/>
        <v>0.8999999999996362</v>
      </c>
      <c r="Q5" s="129">
        <f t="shared" si="156"/>
        <v>2658.2000000000007</v>
      </c>
      <c r="R5" s="129">
        <f t="shared" si="156"/>
        <v>2658.2</v>
      </c>
      <c r="S5" s="129">
        <f t="shared" si="156"/>
        <v>700</v>
      </c>
      <c r="T5" s="129">
        <f t="shared" si="156"/>
        <v>0.1000000000003638</v>
      </c>
      <c r="U5" s="129">
        <f t="shared" si="156"/>
        <v>29.100000000000364</v>
      </c>
      <c r="V5" s="129">
        <f t="shared" si="156"/>
        <v>700.6</v>
      </c>
      <c r="W5" s="129">
        <f t="shared" si="156"/>
        <v>700</v>
      </c>
      <c r="X5" s="129">
        <f t="shared" si="156"/>
        <v>2.8000000000010914</v>
      </c>
      <c r="Y5" s="129">
        <f t="shared" si="156"/>
        <v>37.600000000000364</v>
      </c>
      <c r="Z5" s="129">
        <f t="shared" si="156"/>
        <v>701.01</v>
      </c>
      <c r="AA5" s="129">
        <f t="shared" si="156"/>
        <v>0</v>
      </c>
      <c r="AB5" s="129">
        <f t="shared" si="156"/>
        <v>3.8000000000010914</v>
      </c>
      <c r="AC5" s="129">
        <f t="shared" si="156"/>
        <v>2634.2999999999993</v>
      </c>
      <c r="AD5" s="129">
        <f t="shared" si="156"/>
        <v>2634.3</v>
      </c>
      <c r="AE5" s="129">
        <f t="shared" si="156"/>
        <v>0</v>
      </c>
      <c r="AF5" s="129">
        <f t="shared" si="156"/>
        <v>1.1000000000003638</v>
      </c>
      <c r="AG5" s="129">
        <f t="shared" si="156"/>
        <v>2642.7999999999993</v>
      </c>
      <c r="AH5" s="129">
        <f t="shared" si="156"/>
        <v>2642.8</v>
      </c>
      <c r="AI5" s="129">
        <f t="shared" si="156"/>
        <v>700</v>
      </c>
      <c r="AJ5" s="129">
        <f t="shared" si="156"/>
        <v>0.1000000000003638</v>
      </c>
      <c r="AK5" s="129">
        <f t="shared" si="156"/>
        <v>27</v>
      </c>
      <c r="AL5" s="129">
        <f t="shared" si="156"/>
        <v>700.52</v>
      </c>
      <c r="AM5" s="129">
        <f t="shared" si="156"/>
        <v>700</v>
      </c>
      <c r="AN5" s="129">
        <f t="shared" si="156"/>
        <v>0.5</v>
      </c>
      <c r="AO5" s="129">
        <f t="shared" si="156"/>
        <v>35.5</v>
      </c>
      <c r="AP5" s="129">
        <f t="shared" si="156"/>
        <v>700.9</v>
      </c>
      <c r="AQ5" s="129">
        <f t="shared" si="156"/>
        <v>0</v>
      </c>
      <c r="AR5" s="129">
        <f t="shared" si="156"/>
        <v>1.5</v>
      </c>
      <c r="AS5" s="129">
        <f t="shared" si="156"/>
        <v>2734.5999999999985</v>
      </c>
      <c r="AT5" s="129">
        <f t="shared" si="156"/>
        <v>2734.6</v>
      </c>
      <c r="AU5" s="129">
        <f t="shared" si="156"/>
        <v>0</v>
      </c>
      <c r="AV5" s="129">
        <f t="shared" si="156"/>
        <v>1.8999999999996362</v>
      </c>
      <c r="AW5" s="129">
        <f t="shared" si="156"/>
        <v>2743.0999999999985</v>
      </c>
      <c r="AX5" s="129">
        <f t="shared" si="156"/>
        <v>2743.1</v>
      </c>
      <c r="AY5" s="129">
        <f t="shared" si="156"/>
        <v>700</v>
      </c>
      <c r="AZ5" s="129">
        <f t="shared" si="156"/>
        <v>0</v>
      </c>
      <c r="BA5" s="129">
        <f t="shared" si="156"/>
        <v>125.30000000000018</v>
      </c>
      <c r="BB5" s="129">
        <f t="shared" si="156"/>
        <v>711.13</v>
      </c>
      <c r="BC5" s="129">
        <f t="shared" si="156"/>
        <v>699.90000000000146</v>
      </c>
      <c r="BD5" s="129">
        <f t="shared" si="156"/>
        <v>168.19999999999982</v>
      </c>
      <c r="BE5" s="129">
        <f t="shared" si="156"/>
        <v>0</v>
      </c>
      <c r="BF5" s="129">
        <f t="shared" si="156"/>
        <v>719.83</v>
      </c>
      <c r="BG5" s="129">
        <f t="shared" si="156"/>
        <v>700</v>
      </c>
      <c r="BH5" s="129">
        <f t="shared" si="156"/>
        <v>1969.6000000000004</v>
      </c>
      <c r="BI5" s="129">
        <f t="shared" si="156"/>
        <v>1653.8000000000002</v>
      </c>
      <c r="BJ5" s="129">
        <f t="shared" si="156"/>
        <v>2665.4</v>
      </c>
      <c r="BK5" s="129">
        <f t="shared" si="156"/>
        <v>699.90000000000146</v>
      </c>
      <c r="BL5" s="129">
        <f t="shared" si="156"/>
        <v>2137.8000000000002</v>
      </c>
      <c r="BM5" s="129">
        <f t="shared" si="156"/>
        <v>1528.5</v>
      </c>
      <c r="BN5" s="129">
        <f t="shared" si="156"/>
        <v>2719.63</v>
      </c>
      <c r="BO5" s="129">
        <f t="shared" si="156"/>
        <v>700</v>
      </c>
      <c r="BP5" s="129">
        <f t="shared" ref="BP5:EA5" si="157">BP4-BP3</f>
        <v>0</v>
      </c>
      <c r="BQ5" s="129">
        <f t="shared" si="157"/>
        <v>20.899999999999636</v>
      </c>
      <c r="BR5" s="129">
        <f t="shared" si="157"/>
        <v>700.31</v>
      </c>
      <c r="BS5" s="129">
        <f t="shared" si="157"/>
        <v>700</v>
      </c>
      <c r="BT5" s="129">
        <f t="shared" si="157"/>
        <v>0.1000000000003638</v>
      </c>
      <c r="BU5" s="129">
        <f t="shared" si="157"/>
        <v>281</v>
      </c>
      <c r="BV5" s="129">
        <f t="shared" si="157"/>
        <v>754.3</v>
      </c>
      <c r="BW5" s="129">
        <f t="shared" si="157"/>
        <v>0</v>
      </c>
      <c r="BX5" s="129">
        <f t="shared" si="157"/>
        <v>0</v>
      </c>
      <c r="BY5" s="129">
        <f t="shared" si="157"/>
        <v>763.69999999999891</v>
      </c>
      <c r="BZ5" s="129">
        <f t="shared" si="157"/>
        <v>763.7</v>
      </c>
      <c r="CA5" s="129">
        <f t="shared" si="157"/>
        <v>0</v>
      </c>
      <c r="CB5" s="129">
        <f t="shared" si="157"/>
        <v>0.2000000000007276</v>
      </c>
      <c r="CC5" s="129">
        <f t="shared" si="157"/>
        <v>1836.7999999999993</v>
      </c>
      <c r="CD5" s="129">
        <f t="shared" si="157"/>
        <v>1836.8</v>
      </c>
      <c r="CE5" s="129">
        <f t="shared" si="157"/>
        <v>700</v>
      </c>
      <c r="CF5" s="129">
        <f t="shared" si="157"/>
        <v>0</v>
      </c>
      <c r="CG5" s="129">
        <f t="shared" si="157"/>
        <v>0</v>
      </c>
      <c r="CH5" s="129">
        <f t="shared" si="157"/>
        <v>700</v>
      </c>
      <c r="CI5" s="129">
        <f t="shared" si="157"/>
        <v>700</v>
      </c>
      <c r="CJ5" s="129">
        <f t="shared" si="157"/>
        <v>0</v>
      </c>
      <c r="CK5" s="129">
        <f t="shared" si="157"/>
        <v>0</v>
      </c>
      <c r="CL5" s="129">
        <f t="shared" si="157"/>
        <v>700</v>
      </c>
      <c r="CM5" s="129">
        <f t="shared" si="157"/>
        <v>700</v>
      </c>
      <c r="CN5" s="129">
        <f t="shared" si="157"/>
        <v>0</v>
      </c>
      <c r="CO5" s="129">
        <f t="shared" si="157"/>
        <v>2231.7000000000007</v>
      </c>
      <c r="CP5" s="129">
        <f t="shared" si="157"/>
        <v>2338.91</v>
      </c>
      <c r="CQ5" s="129">
        <f t="shared" si="157"/>
        <v>0</v>
      </c>
      <c r="CR5" s="129">
        <f t="shared" si="157"/>
        <v>0</v>
      </c>
      <c r="CS5" s="129">
        <f t="shared" si="157"/>
        <v>2231.7000000000007</v>
      </c>
      <c r="CT5" s="129">
        <f t="shared" si="157"/>
        <v>2231.6999999999998</v>
      </c>
      <c r="CU5" s="129">
        <f t="shared" si="157"/>
        <v>700</v>
      </c>
      <c r="CV5" s="129">
        <f t="shared" si="157"/>
        <v>83.5</v>
      </c>
      <c r="CW5" s="129">
        <f t="shared" si="157"/>
        <v>9</v>
      </c>
      <c r="CX5" s="129">
        <f t="shared" si="157"/>
        <v>705.02</v>
      </c>
      <c r="CY5" s="129">
        <f t="shared" si="157"/>
        <v>700</v>
      </c>
      <c r="CZ5" s="129">
        <f t="shared" si="157"/>
        <v>105.5</v>
      </c>
      <c r="DA5" s="129">
        <f t="shared" si="157"/>
        <v>20.600000000000364</v>
      </c>
      <c r="DB5" s="129">
        <f t="shared" si="157"/>
        <v>708.21</v>
      </c>
      <c r="DC5" s="129">
        <f t="shared" si="157"/>
        <v>0</v>
      </c>
      <c r="DD5" s="129">
        <f t="shared" si="157"/>
        <v>1919.5</v>
      </c>
      <c r="DE5" s="129">
        <f t="shared" si="157"/>
        <v>2954.7</v>
      </c>
      <c r="DF5" s="129">
        <f t="shared" si="157"/>
        <v>3523.45</v>
      </c>
      <c r="DG5" s="129">
        <f t="shared" si="157"/>
        <v>0</v>
      </c>
      <c r="DH5" s="129">
        <f t="shared" si="157"/>
        <v>1445</v>
      </c>
      <c r="DI5" s="129">
        <f t="shared" si="157"/>
        <v>2421.5</v>
      </c>
      <c r="DJ5" s="129">
        <f t="shared" si="157"/>
        <v>2819.87</v>
      </c>
      <c r="DK5" s="129">
        <f t="shared" si="157"/>
        <v>700</v>
      </c>
      <c r="DL5" s="129">
        <f t="shared" si="157"/>
        <v>153.69999999999982</v>
      </c>
      <c r="DM5" s="129">
        <f t="shared" si="157"/>
        <v>0</v>
      </c>
      <c r="DN5" s="129">
        <f t="shared" si="157"/>
        <v>716.68</v>
      </c>
      <c r="DO5" s="129">
        <f t="shared" si="157"/>
        <v>347</v>
      </c>
      <c r="DP5" s="129">
        <f t="shared" si="157"/>
        <v>615.59999999999991</v>
      </c>
      <c r="DQ5" s="129">
        <f t="shared" si="157"/>
        <v>861.80000000000018</v>
      </c>
      <c r="DR5" s="129">
        <f t="shared" si="157"/>
        <v>1114.48</v>
      </c>
      <c r="DS5" s="129">
        <f t="shared" si="157"/>
        <v>0</v>
      </c>
      <c r="DT5" s="129">
        <f t="shared" si="157"/>
        <v>1356.5000000000005</v>
      </c>
      <c r="DU5" s="129">
        <f t="shared" si="157"/>
        <v>2198.4</v>
      </c>
      <c r="DV5" s="129">
        <f t="shared" si="157"/>
        <v>2583.23</v>
      </c>
      <c r="DW5" s="129">
        <f t="shared" si="157"/>
        <v>353</v>
      </c>
      <c r="DX5" s="129">
        <f t="shared" si="157"/>
        <v>894.60000000000036</v>
      </c>
      <c r="DY5" s="129">
        <f t="shared" si="157"/>
        <v>1336.6</v>
      </c>
      <c r="DZ5" s="129">
        <f t="shared" si="157"/>
        <v>1646.64</v>
      </c>
      <c r="EA5" s="129">
        <f t="shared" si="157"/>
        <v>700</v>
      </c>
      <c r="EB5" s="129">
        <f t="shared" ref="EB5:GM5" si="158">EB4-EB3</f>
        <v>114.20000000000027</v>
      </c>
      <c r="EC5" s="129">
        <f t="shared" si="158"/>
        <v>5.1999999999998181</v>
      </c>
      <c r="ED5" s="129">
        <f t="shared" si="158"/>
        <v>709.27</v>
      </c>
      <c r="EE5" s="129">
        <f t="shared" si="158"/>
        <v>700</v>
      </c>
      <c r="EF5" s="129">
        <f t="shared" si="158"/>
        <v>80</v>
      </c>
      <c r="EG5" s="129">
        <f t="shared" si="158"/>
        <v>14.399999999999864</v>
      </c>
      <c r="EH5" s="129">
        <f t="shared" si="158"/>
        <v>704.7</v>
      </c>
      <c r="EI5" s="129">
        <f t="shared" si="158"/>
        <v>0</v>
      </c>
      <c r="EJ5" s="129">
        <f t="shared" si="158"/>
        <v>754.80000000000018</v>
      </c>
      <c r="EK5" s="129">
        <f t="shared" si="158"/>
        <v>1865.3999999999999</v>
      </c>
      <c r="EL5" s="129">
        <f t="shared" si="158"/>
        <v>2012.32</v>
      </c>
      <c r="EM5" s="129">
        <f t="shared" si="158"/>
        <v>0</v>
      </c>
      <c r="EN5" s="129">
        <f t="shared" si="158"/>
        <v>720.59999999999991</v>
      </c>
      <c r="EO5" s="129">
        <f t="shared" si="158"/>
        <v>1874.6</v>
      </c>
      <c r="EP5" s="129">
        <f t="shared" si="158"/>
        <v>2008.33</v>
      </c>
      <c r="EQ5" s="129">
        <f t="shared" si="158"/>
        <v>600</v>
      </c>
      <c r="ER5" s="129">
        <f t="shared" si="158"/>
        <v>28.700000000000045</v>
      </c>
      <c r="ES5" s="129">
        <f t="shared" si="158"/>
        <v>0.3000000000001819</v>
      </c>
      <c r="ET5" s="129">
        <f t="shared" si="158"/>
        <v>600.69000000000005</v>
      </c>
      <c r="EU5" s="129">
        <f t="shared" si="158"/>
        <v>600</v>
      </c>
      <c r="EV5" s="129">
        <f t="shared" si="158"/>
        <v>31.900000000000091</v>
      </c>
      <c r="EW5" s="129">
        <f t="shared" si="158"/>
        <v>0.59999999999990905</v>
      </c>
      <c r="EX5" s="129">
        <f t="shared" si="158"/>
        <v>600.85</v>
      </c>
      <c r="EY5" s="129">
        <f t="shared" si="158"/>
        <v>0</v>
      </c>
      <c r="EZ5" s="129">
        <f t="shared" si="158"/>
        <v>521.20000000000005</v>
      </c>
      <c r="FA5" s="129">
        <f t="shared" si="158"/>
        <v>1856</v>
      </c>
      <c r="FB5" s="129">
        <f t="shared" si="158"/>
        <v>1927.79</v>
      </c>
      <c r="FC5" s="129">
        <f t="shared" si="158"/>
        <v>0</v>
      </c>
      <c r="FD5" s="129">
        <f t="shared" si="158"/>
        <v>515.90000000000009</v>
      </c>
      <c r="FE5" s="129">
        <f t="shared" si="158"/>
        <v>1855.6999999999998</v>
      </c>
      <c r="FF5" s="129">
        <f t="shared" si="158"/>
        <v>1926.08</v>
      </c>
      <c r="FG5" s="129">
        <f t="shared" si="158"/>
        <v>600</v>
      </c>
      <c r="FH5" s="129">
        <f t="shared" si="158"/>
        <v>37.099999999999909</v>
      </c>
      <c r="FI5" s="129">
        <f t="shared" si="158"/>
        <v>0</v>
      </c>
      <c r="FJ5" s="129">
        <f t="shared" si="158"/>
        <v>601.15</v>
      </c>
      <c r="FK5" s="129">
        <f t="shared" si="158"/>
        <v>600</v>
      </c>
      <c r="FL5" s="129">
        <f t="shared" si="158"/>
        <v>22.5</v>
      </c>
      <c r="FM5" s="129">
        <f t="shared" si="158"/>
        <v>105.09999999999991</v>
      </c>
      <c r="FN5" s="129">
        <f t="shared" si="158"/>
        <v>609.54999999999995</v>
      </c>
      <c r="FO5" s="129">
        <f t="shared" si="158"/>
        <v>0</v>
      </c>
      <c r="FP5" s="129">
        <f t="shared" si="158"/>
        <v>962.7</v>
      </c>
      <c r="FQ5" s="129">
        <f t="shared" si="158"/>
        <v>2285.6999999999998</v>
      </c>
      <c r="FR5" s="129">
        <f t="shared" si="158"/>
        <v>2480.16</v>
      </c>
      <c r="FS5" s="129">
        <f t="shared" si="158"/>
        <v>0</v>
      </c>
      <c r="FT5" s="129">
        <f t="shared" si="158"/>
        <v>900.5</v>
      </c>
      <c r="FU5" s="129">
        <f t="shared" si="158"/>
        <v>2597.1</v>
      </c>
      <c r="FV5" s="129">
        <f t="shared" si="158"/>
        <v>2748.79</v>
      </c>
      <c r="FW5" s="129">
        <f t="shared" si="158"/>
        <v>600.09999999999991</v>
      </c>
      <c r="FX5" s="129">
        <f t="shared" si="158"/>
        <v>0</v>
      </c>
      <c r="FY5" s="129">
        <f t="shared" si="158"/>
        <v>105</v>
      </c>
      <c r="FZ5" s="129">
        <f t="shared" si="158"/>
        <v>609.22</v>
      </c>
      <c r="GA5" s="129">
        <f t="shared" si="158"/>
        <v>600</v>
      </c>
      <c r="GB5" s="129">
        <f t="shared" si="158"/>
        <v>9.9999999999909051E-2</v>
      </c>
      <c r="GC5" s="129">
        <f t="shared" si="158"/>
        <v>74.300000000000182</v>
      </c>
      <c r="GD5" s="129">
        <f t="shared" si="158"/>
        <v>604.58000000000004</v>
      </c>
      <c r="GE5" s="129">
        <f t="shared" si="158"/>
        <v>0</v>
      </c>
      <c r="GF5" s="129">
        <f t="shared" si="158"/>
        <v>1875.0000000000005</v>
      </c>
      <c r="GG5" s="129">
        <f t="shared" si="158"/>
        <v>363.69999999999982</v>
      </c>
      <c r="GH5" s="129">
        <f t="shared" si="158"/>
        <v>1909.95</v>
      </c>
      <c r="GI5" s="129">
        <f t="shared" si="158"/>
        <v>9.9999999999909051E-2</v>
      </c>
      <c r="GJ5" s="129">
        <f t="shared" si="158"/>
        <v>1875.1000000000004</v>
      </c>
      <c r="GK5" s="129">
        <f t="shared" si="158"/>
        <v>333</v>
      </c>
      <c r="GL5" s="129">
        <f t="shared" si="158"/>
        <v>1904.44</v>
      </c>
      <c r="GM5" s="129">
        <f t="shared" si="158"/>
        <v>700</v>
      </c>
      <c r="GN5" s="129">
        <f t="shared" ref="GN5:IW5" si="159">GN4-GN3</f>
        <v>0</v>
      </c>
      <c r="GO5" s="129">
        <f t="shared" si="159"/>
        <v>0</v>
      </c>
      <c r="GP5" s="129">
        <f t="shared" si="159"/>
        <v>700</v>
      </c>
      <c r="GQ5" s="129">
        <f t="shared" si="159"/>
        <v>700</v>
      </c>
      <c r="GR5" s="129">
        <f t="shared" si="159"/>
        <v>0</v>
      </c>
      <c r="GS5" s="129">
        <f t="shared" si="159"/>
        <v>0</v>
      </c>
      <c r="GT5" s="129">
        <f t="shared" si="159"/>
        <v>700</v>
      </c>
      <c r="GU5" s="129">
        <f t="shared" si="159"/>
        <v>0</v>
      </c>
      <c r="GV5" s="129">
        <f t="shared" si="159"/>
        <v>0</v>
      </c>
      <c r="GW5" s="129">
        <f t="shared" si="159"/>
        <v>866.70000000000073</v>
      </c>
      <c r="GX5" s="129">
        <f t="shared" si="159"/>
        <v>866.7</v>
      </c>
      <c r="GY5" s="129">
        <f t="shared" si="159"/>
        <v>0</v>
      </c>
      <c r="GZ5" s="129">
        <f t="shared" si="159"/>
        <v>0</v>
      </c>
      <c r="HA5" s="129">
        <f t="shared" si="159"/>
        <v>866.70000000000073</v>
      </c>
      <c r="HB5" s="129">
        <f t="shared" si="159"/>
        <v>866.7</v>
      </c>
      <c r="HC5" s="129">
        <f t="shared" si="159"/>
        <v>700</v>
      </c>
      <c r="HD5" s="129">
        <f t="shared" si="159"/>
        <v>0</v>
      </c>
      <c r="HE5" s="129">
        <f t="shared" si="159"/>
        <v>0</v>
      </c>
      <c r="HF5" s="129">
        <f t="shared" si="159"/>
        <v>700</v>
      </c>
      <c r="HG5" s="129">
        <f t="shared" si="159"/>
        <v>700</v>
      </c>
      <c r="HH5" s="129">
        <f t="shared" si="159"/>
        <v>0</v>
      </c>
      <c r="HI5" s="129">
        <f t="shared" si="159"/>
        <v>0</v>
      </c>
      <c r="HJ5" s="129">
        <f t="shared" si="159"/>
        <v>700</v>
      </c>
      <c r="HK5" s="129">
        <f t="shared" si="159"/>
        <v>0</v>
      </c>
      <c r="HL5" s="129">
        <f t="shared" si="159"/>
        <v>0</v>
      </c>
      <c r="HM5" s="129">
        <f t="shared" si="159"/>
        <v>1800</v>
      </c>
      <c r="HN5" s="129">
        <f t="shared" si="159"/>
        <v>1800</v>
      </c>
      <c r="HO5" s="129">
        <f t="shared" si="159"/>
        <v>0</v>
      </c>
      <c r="HP5" s="129">
        <f t="shared" si="159"/>
        <v>0</v>
      </c>
      <c r="HQ5" s="129">
        <f t="shared" si="159"/>
        <v>900</v>
      </c>
      <c r="HR5" s="129">
        <f t="shared" si="159"/>
        <v>900</v>
      </c>
      <c r="HS5" s="129">
        <f t="shared" si="159"/>
        <v>700</v>
      </c>
      <c r="HT5" s="129">
        <f t="shared" si="159"/>
        <v>0</v>
      </c>
      <c r="HU5" s="129">
        <f t="shared" si="159"/>
        <v>0</v>
      </c>
      <c r="HV5" s="129">
        <f t="shared" si="159"/>
        <v>700</v>
      </c>
      <c r="HW5" s="129">
        <f t="shared" si="159"/>
        <v>700</v>
      </c>
      <c r="HX5" s="129">
        <f t="shared" si="159"/>
        <v>0</v>
      </c>
      <c r="HY5" s="129">
        <f t="shared" si="159"/>
        <v>0</v>
      </c>
      <c r="HZ5" s="129">
        <f t="shared" si="159"/>
        <v>700</v>
      </c>
      <c r="IA5" s="129">
        <f t="shared" si="159"/>
        <v>0</v>
      </c>
      <c r="IB5" s="129">
        <f t="shared" si="159"/>
        <v>0</v>
      </c>
      <c r="IC5" s="129">
        <f t="shared" si="159"/>
        <v>2500</v>
      </c>
      <c r="ID5" s="129">
        <f t="shared" si="159"/>
        <v>2500</v>
      </c>
      <c r="IE5" s="129">
        <f t="shared" si="159"/>
        <v>0</v>
      </c>
      <c r="IF5" s="129">
        <f t="shared" si="159"/>
        <v>0</v>
      </c>
      <c r="IG5" s="129">
        <f t="shared" si="159"/>
        <v>2500</v>
      </c>
      <c r="IH5" s="129">
        <f t="shared" si="159"/>
        <v>2500</v>
      </c>
      <c r="II5" s="129">
        <f t="shared" si="159"/>
        <v>0</v>
      </c>
      <c r="IJ5" s="129">
        <f t="shared" si="159"/>
        <v>0</v>
      </c>
      <c r="IK5" s="129">
        <f t="shared" si="159"/>
        <v>0</v>
      </c>
      <c r="IL5" s="129">
        <f t="shared" si="159"/>
        <v>0</v>
      </c>
      <c r="IM5" s="129">
        <f t="shared" si="159"/>
        <v>0</v>
      </c>
      <c r="IN5" s="129">
        <f t="shared" si="159"/>
        <v>0</v>
      </c>
      <c r="IO5" s="129">
        <f t="shared" si="159"/>
        <v>0</v>
      </c>
      <c r="IP5" s="129">
        <f t="shared" si="159"/>
        <v>0</v>
      </c>
      <c r="IQ5" s="129">
        <f t="shared" si="159"/>
        <v>0</v>
      </c>
      <c r="IR5" s="129">
        <f t="shared" si="159"/>
        <v>0</v>
      </c>
      <c r="IS5" s="129">
        <f t="shared" si="159"/>
        <v>0</v>
      </c>
      <c r="IT5" s="129">
        <f t="shared" si="159"/>
        <v>0</v>
      </c>
      <c r="IU5" s="129">
        <f t="shared" si="159"/>
        <v>0</v>
      </c>
      <c r="IV5" s="129">
        <f t="shared" si="159"/>
        <v>0</v>
      </c>
      <c r="IW5" s="129">
        <f t="shared" si="159"/>
        <v>0</v>
      </c>
    </row>
    <row r="8" spans="1:410" s="174" customFormat="1" x14ac:dyDescent="0.25">
      <c r="A8" s="199" t="s">
        <v>34</v>
      </c>
      <c r="B8" s="199" t="s">
        <v>69</v>
      </c>
      <c r="C8" s="174" t="s">
        <v>48</v>
      </c>
      <c r="D8" s="174" t="s">
        <v>49</v>
      </c>
      <c r="E8" s="174" t="s">
        <v>51</v>
      </c>
      <c r="F8" s="174" t="s">
        <v>52</v>
      </c>
      <c r="G8" s="174" t="s">
        <v>53</v>
      </c>
      <c r="H8" s="174" t="s">
        <v>54</v>
      </c>
      <c r="I8" s="174" t="str">
        <f>C8</f>
        <v>Sx</v>
      </c>
      <c r="J8" s="174" t="str">
        <f t="shared" ref="J8:N8" si="160">D8</f>
        <v>Sy</v>
      </c>
      <c r="K8" s="174" t="str">
        <f t="shared" si="160"/>
        <v>Sz</v>
      </c>
      <c r="L8" s="174" t="str">
        <f t="shared" si="160"/>
        <v>Sxy</v>
      </c>
      <c r="M8" s="174" t="str">
        <f t="shared" si="160"/>
        <v>Sxz</v>
      </c>
      <c r="N8" s="174" t="str">
        <f t="shared" si="160"/>
        <v>Syz</v>
      </c>
      <c r="O8" s="174" t="str">
        <f>I8</f>
        <v>Sx</v>
      </c>
      <c r="P8" s="174" t="str">
        <f t="shared" ref="P8" si="161">J8</f>
        <v>Sy</v>
      </c>
      <c r="Q8" s="174" t="str">
        <f t="shared" ref="Q8" si="162">K8</f>
        <v>Sz</v>
      </c>
      <c r="R8" s="174" t="str">
        <f t="shared" ref="R8" si="163">L8</f>
        <v>Sxy</v>
      </c>
      <c r="S8" s="174" t="str">
        <f t="shared" ref="S8" si="164">M8</f>
        <v>Sxz</v>
      </c>
      <c r="T8" s="174" t="str">
        <f t="shared" ref="T8" si="165">N8</f>
        <v>Syz</v>
      </c>
      <c r="U8" s="174" t="str">
        <f>O8</f>
        <v>Sx</v>
      </c>
      <c r="V8" s="174" t="str">
        <f t="shared" ref="V8" si="166">P8</f>
        <v>Sy</v>
      </c>
      <c r="W8" s="174" t="str">
        <f t="shared" ref="W8" si="167">Q8</f>
        <v>Sz</v>
      </c>
      <c r="X8" s="174" t="str">
        <f t="shared" ref="X8" si="168">R8</f>
        <v>Sxy</v>
      </c>
      <c r="Y8" s="174" t="str">
        <f t="shared" ref="Y8" si="169">S8</f>
        <v>Sxz</v>
      </c>
      <c r="Z8" s="174" t="str">
        <f t="shared" ref="Z8" si="170">T8</f>
        <v>Syz</v>
      </c>
      <c r="AA8" s="174" t="str">
        <f>U8</f>
        <v>Sx</v>
      </c>
      <c r="AB8" s="174" t="str">
        <f t="shared" ref="AB8" si="171">V8</f>
        <v>Sy</v>
      </c>
      <c r="AC8" s="174" t="str">
        <f t="shared" ref="AC8" si="172">W8</f>
        <v>Sz</v>
      </c>
      <c r="AD8" s="174" t="str">
        <f t="shared" ref="AD8" si="173">X8</f>
        <v>Sxy</v>
      </c>
      <c r="AE8" s="174" t="str">
        <f t="shared" ref="AE8" si="174">Y8</f>
        <v>Sxz</v>
      </c>
      <c r="AF8" s="174" t="str">
        <f t="shared" ref="AF8" si="175">Z8</f>
        <v>Syz</v>
      </c>
      <c r="AG8" s="174" t="str">
        <f>AA8</f>
        <v>Sx</v>
      </c>
      <c r="AH8" s="174" t="str">
        <f t="shared" ref="AH8" si="176">AB8</f>
        <v>Sy</v>
      </c>
      <c r="AI8" s="174" t="str">
        <f t="shared" ref="AI8" si="177">AC8</f>
        <v>Sz</v>
      </c>
      <c r="AJ8" s="174" t="str">
        <f t="shared" ref="AJ8" si="178">AD8</f>
        <v>Sxy</v>
      </c>
      <c r="AK8" s="174" t="str">
        <f t="shared" ref="AK8" si="179">AE8</f>
        <v>Sxz</v>
      </c>
      <c r="AL8" s="174" t="str">
        <f t="shared" ref="AL8" si="180">AF8</f>
        <v>Syz</v>
      </c>
      <c r="AM8" s="174" t="str">
        <f>AG8</f>
        <v>Sx</v>
      </c>
      <c r="AN8" s="174" t="str">
        <f t="shared" ref="AN8" si="181">AH8</f>
        <v>Sy</v>
      </c>
      <c r="AO8" s="174" t="str">
        <f t="shared" ref="AO8" si="182">AI8</f>
        <v>Sz</v>
      </c>
      <c r="AP8" s="174" t="str">
        <f t="shared" ref="AP8" si="183">AJ8</f>
        <v>Sxy</v>
      </c>
      <c r="AQ8" s="174" t="str">
        <f t="shared" ref="AQ8" si="184">AK8</f>
        <v>Sxz</v>
      </c>
      <c r="AR8" s="174" t="str">
        <f t="shared" ref="AR8" si="185">AL8</f>
        <v>Syz</v>
      </c>
      <c r="AS8" s="174" t="str">
        <f>AM8</f>
        <v>Sx</v>
      </c>
      <c r="AT8" s="174" t="str">
        <f t="shared" ref="AT8" si="186">AN8</f>
        <v>Sy</v>
      </c>
      <c r="AU8" s="174" t="str">
        <f t="shared" ref="AU8" si="187">AO8</f>
        <v>Sz</v>
      </c>
      <c r="AV8" s="174" t="str">
        <f t="shared" ref="AV8" si="188">AP8</f>
        <v>Sxy</v>
      </c>
      <c r="AW8" s="174" t="str">
        <f t="shared" ref="AW8" si="189">AQ8</f>
        <v>Sxz</v>
      </c>
      <c r="AX8" s="174" t="str">
        <f t="shared" ref="AX8" si="190">AR8</f>
        <v>Syz</v>
      </c>
      <c r="AY8" s="174" t="str">
        <f>AS8</f>
        <v>Sx</v>
      </c>
      <c r="AZ8" s="174" t="str">
        <f t="shared" ref="AZ8" si="191">AT8</f>
        <v>Sy</v>
      </c>
      <c r="BA8" s="174" t="str">
        <f t="shared" ref="BA8" si="192">AU8</f>
        <v>Sz</v>
      </c>
      <c r="BB8" s="174" t="str">
        <f t="shared" ref="BB8" si="193">AV8</f>
        <v>Sxy</v>
      </c>
      <c r="BC8" s="174" t="str">
        <f t="shared" ref="BC8" si="194">AW8</f>
        <v>Sxz</v>
      </c>
      <c r="BD8" s="174" t="str">
        <f t="shared" ref="BD8" si="195">AX8</f>
        <v>Syz</v>
      </c>
      <c r="BE8" s="174" t="str">
        <f t="shared" ref="BE8" si="196">AY8</f>
        <v>Sx</v>
      </c>
      <c r="BF8" s="174" t="str">
        <f t="shared" ref="BF8" si="197">AZ8</f>
        <v>Sy</v>
      </c>
      <c r="BG8" s="174" t="str">
        <f t="shared" ref="BG8" si="198">BA8</f>
        <v>Sz</v>
      </c>
      <c r="BH8" s="174" t="str">
        <f t="shared" ref="BH8" si="199">BB8</f>
        <v>Sxy</v>
      </c>
      <c r="BI8" s="174" t="str">
        <f t="shared" ref="BI8" si="200">BC8</f>
        <v>Sxz</v>
      </c>
      <c r="BJ8" s="174" t="str">
        <f t="shared" ref="BJ8" si="201">BD8</f>
        <v>Syz</v>
      </c>
      <c r="BK8" s="174" t="str">
        <f t="shared" ref="BK8" si="202">BE8</f>
        <v>Sx</v>
      </c>
      <c r="BL8" s="174" t="str">
        <f t="shared" ref="BL8" si="203">BF8</f>
        <v>Sy</v>
      </c>
      <c r="BM8" s="174" t="str">
        <f t="shared" ref="BM8" si="204">BG8</f>
        <v>Sz</v>
      </c>
      <c r="BN8" s="174" t="str">
        <f t="shared" ref="BN8" si="205">BH8</f>
        <v>Sxy</v>
      </c>
      <c r="BO8" s="174" t="str">
        <f t="shared" ref="BO8" si="206">BI8</f>
        <v>Sxz</v>
      </c>
      <c r="BP8" s="174" t="str">
        <f t="shared" ref="BP8" si="207">BJ8</f>
        <v>Syz</v>
      </c>
      <c r="BQ8" s="174" t="str">
        <f t="shared" ref="BQ8" si="208">BK8</f>
        <v>Sx</v>
      </c>
      <c r="BR8" s="174" t="str">
        <f t="shared" ref="BR8" si="209">BL8</f>
        <v>Sy</v>
      </c>
      <c r="BS8" s="174" t="str">
        <f t="shared" ref="BS8" si="210">BM8</f>
        <v>Sz</v>
      </c>
      <c r="BT8" s="174" t="str">
        <f t="shared" ref="BT8" si="211">BN8</f>
        <v>Sxy</v>
      </c>
      <c r="BU8" s="174" t="str">
        <f t="shared" ref="BU8" si="212">BO8</f>
        <v>Sxz</v>
      </c>
      <c r="BV8" s="174" t="str">
        <f t="shared" ref="BV8" si="213">BP8</f>
        <v>Syz</v>
      </c>
      <c r="BW8" s="174" t="str">
        <f t="shared" ref="BW8" si="214">BQ8</f>
        <v>Sx</v>
      </c>
      <c r="BX8" s="174" t="str">
        <f t="shared" ref="BX8" si="215">BR8</f>
        <v>Sy</v>
      </c>
      <c r="BY8" s="174" t="str">
        <f t="shared" ref="BY8" si="216">BS8</f>
        <v>Sz</v>
      </c>
      <c r="BZ8" s="174" t="str">
        <f t="shared" ref="BZ8" si="217">BT8</f>
        <v>Sxy</v>
      </c>
      <c r="CA8" s="174" t="str">
        <f t="shared" ref="CA8" si="218">BU8</f>
        <v>Sxz</v>
      </c>
      <c r="CB8" s="174" t="str">
        <f t="shared" ref="CB8" si="219">BV8</f>
        <v>Syz</v>
      </c>
      <c r="CC8" s="174" t="str">
        <f t="shared" ref="CC8" si="220">BW8</f>
        <v>Sx</v>
      </c>
      <c r="CD8" s="174" t="str">
        <f t="shared" ref="CD8" si="221">BX8</f>
        <v>Sy</v>
      </c>
      <c r="CE8" s="174" t="str">
        <f t="shared" ref="CE8" si="222">BY8</f>
        <v>Sz</v>
      </c>
      <c r="CF8" s="174" t="str">
        <f t="shared" ref="CF8" si="223">BZ8</f>
        <v>Sxy</v>
      </c>
      <c r="CG8" s="174" t="str">
        <f t="shared" ref="CG8" si="224">CA8</f>
        <v>Sxz</v>
      </c>
      <c r="CH8" s="174" t="str">
        <f t="shared" ref="CH8" si="225">CB8</f>
        <v>Syz</v>
      </c>
      <c r="CI8" s="174" t="str">
        <f t="shared" ref="CI8" si="226">CC8</f>
        <v>Sx</v>
      </c>
      <c r="CJ8" s="174" t="str">
        <f t="shared" ref="CJ8" si="227">CD8</f>
        <v>Sy</v>
      </c>
      <c r="CK8" s="174" t="str">
        <f t="shared" ref="CK8" si="228">CE8</f>
        <v>Sz</v>
      </c>
      <c r="CL8" s="174" t="str">
        <f t="shared" ref="CL8" si="229">CF8</f>
        <v>Sxy</v>
      </c>
      <c r="CM8" s="174" t="str">
        <f t="shared" ref="CM8" si="230">CG8</f>
        <v>Sxz</v>
      </c>
      <c r="CN8" s="174" t="str">
        <f t="shared" ref="CN8" si="231">CH8</f>
        <v>Syz</v>
      </c>
      <c r="CO8" s="174" t="str">
        <f t="shared" ref="CO8" si="232">CI8</f>
        <v>Sx</v>
      </c>
      <c r="CP8" s="174" t="str">
        <f t="shared" ref="CP8" si="233">CJ8</f>
        <v>Sy</v>
      </c>
      <c r="CQ8" s="174" t="str">
        <f t="shared" ref="CQ8" si="234">CK8</f>
        <v>Sz</v>
      </c>
      <c r="CR8" s="174" t="str">
        <f t="shared" ref="CR8" si="235">CL8</f>
        <v>Sxy</v>
      </c>
      <c r="CS8" s="174" t="str">
        <f t="shared" ref="CS8" si="236">CM8</f>
        <v>Sxz</v>
      </c>
      <c r="CT8" s="174" t="str">
        <f t="shared" ref="CT8" si="237">CN8</f>
        <v>Syz</v>
      </c>
      <c r="CU8" s="174" t="str">
        <f t="shared" ref="CU8" si="238">CO8</f>
        <v>Sx</v>
      </c>
      <c r="CV8" s="174" t="str">
        <f t="shared" ref="CV8" si="239">CP8</f>
        <v>Sy</v>
      </c>
      <c r="CW8" s="174" t="str">
        <f t="shared" ref="CW8" si="240">CQ8</f>
        <v>Sz</v>
      </c>
      <c r="CX8" s="174" t="str">
        <f t="shared" ref="CX8" si="241">CR8</f>
        <v>Sxy</v>
      </c>
      <c r="CY8" s="174" t="str">
        <f t="shared" ref="CY8" si="242">CS8</f>
        <v>Sxz</v>
      </c>
      <c r="CZ8" s="174" t="str">
        <f t="shared" ref="CZ8" si="243">CT8</f>
        <v>Syz</v>
      </c>
      <c r="DA8" s="174" t="str">
        <f t="shared" ref="DA8" si="244">CU8</f>
        <v>Sx</v>
      </c>
      <c r="DB8" s="174" t="str">
        <f t="shared" ref="DB8" si="245">CV8</f>
        <v>Sy</v>
      </c>
      <c r="DC8" s="174" t="str">
        <f t="shared" ref="DC8" si="246">CW8</f>
        <v>Sz</v>
      </c>
      <c r="DD8" s="174" t="str">
        <f t="shared" ref="DD8" si="247">CX8</f>
        <v>Sxy</v>
      </c>
      <c r="DE8" s="174" t="str">
        <f t="shared" ref="DE8" si="248">CY8</f>
        <v>Sxz</v>
      </c>
      <c r="DF8" s="174" t="str">
        <f t="shared" ref="DF8" si="249">CZ8</f>
        <v>Syz</v>
      </c>
      <c r="DG8" s="174" t="str">
        <f t="shared" ref="DG8" si="250">DA8</f>
        <v>Sx</v>
      </c>
      <c r="DH8" s="174" t="str">
        <f t="shared" ref="DH8" si="251">DB8</f>
        <v>Sy</v>
      </c>
      <c r="DI8" s="174" t="str">
        <f t="shared" ref="DI8" si="252">DC8</f>
        <v>Sz</v>
      </c>
      <c r="DJ8" s="174" t="str">
        <f t="shared" ref="DJ8" si="253">DD8</f>
        <v>Sxy</v>
      </c>
      <c r="DK8" s="174" t="str">
        <f t="shared" ref="DK8" si="254">DE8</f>
        <v>Sxz</v>
      </c>
      <c r="DL8" s="174" t="str">
        <f t="shared" ref="DL8" si="255">DF8</f>
        <v>Syz</v>
      </c>
      <c r="DM8" s="174" t="str">
        <f t="shared" ref="DM8" si="256">DG8</f>
        <v>Sx</v>
      </c>
      <c r="DN8" s="174" t="str">
        <f t="shared" ref="DN8" si="257">DH8</f>
        <v>Sy</v>
      </c>
      <c r="DO8" s="174" t="str">
        <f t="shared" ref="DO8" si="258">DI8</f>
        <v>Sz</v>
      </c>
      <c r="DP8" s="174" t="str">
        <f t="shared" ref="DP8" si="259">DJ8</f>
        <v>Sxy</v>
      </c>
      <c r="DQ8" s="174" t="str">
        <f t="shared" ref="DQ8" si="260">DK8</f>
        <v>Sxz</v>
      </c>
      <c r="DR8" s="174" t="str">
        <f t="shared" ref="DR8" si="261">DL8</f>
        <v>Syz</v>
      </c>
      <c r="DS8" s="174" t="s">
        <v>48</v>
      </c>
      <c r="DT8" s="174" t="s">
        <v>49</v>
      </c>
      <c r="DU8" s="174" t="s">
        <v>51</v>
      </c>
      <c r="DV8" s="174" t="s">
        <v>52</v>
      </c>
      <c r="DW8" s="174" t="s">
        <v>53</v>
      </c>
      <c r="DX8" s="174" t="s">
        <v>54</v>
      </c>
      <c r="DY8" s="174" t="str">
        <f>DS8</f>
        <v>Sx</v>
      </c>
      <c r="DZ8" s="174" t="str">
        <f t="shared" ref="DZ8" si="262">DT8</f>
        <v>Sy</v>
      </c>
      <c r="EA8" s="174" t="str">
        <f t="shared" ref="EA8" si="263">DU8</f>
        <v>Sz</v>
      </c>
      <c r="EB8" s="174" t="str">
        <f t="shared" ref="EB8" si="264">DV8</f>
        <v>Sxy</v>
      </c>
      <c r="EC8" s="174" t="str">
        <f t="shared" ref="EC8" si="265">DW8</f>
        <v>Sxz</v>
      </c>
      <c r="ED8" s="174" t="str">
        <f t="shared" ref="ED8" si="266">DX8</f>
        <v>Syz</v>
      </c>
      <c r="EE8" s="174" t="str">
        <f>DY8</f>
        <v>Sx</v>
      </c>
      <c r="EF8" s="174" t="str">
        <f t="shared" ref="EF8" si="267">DZ8</f>
        <v>Sy</v>
      </c>
      <c r="EG8" s="174" t="str">
        <f t="shared" ref="EG8" si="268">EA8</f>
        <v>Sz</v>
      </c>
      <c r="EH8" s="174" t="str">
        <f t="shared" ref="EH8" si="269">EB8</f>
        <v>Sxy</v>
      </c>
      <c r="EI8" s="174" t="str">
        <f t="shared" ref="EI8" si="270">EC8</f>
        <v>Sxz</v>
      </c>
      <c r="EJ8" s="174" t="str">
        <f t="shared" ref="EJ8" si="271">ED8</f>
        <v>Syz</v>
      </c>
      <c r="EK8" s="174" t="str">
        <f>EE8</f>
        <v>Sx</v>
      </c>
      <c r="EL8" s="174" t="str">
        <f t="shared" ref="EL8" si="272">EF8</f>
        <v>Sy</v>
      </c>
      <c r="EM8" s="174" t="str">
        <f t="shared" ref="EM8" si="273">EG8</f>
        <v>Sz</v>
      </c>
      <c r="EN8" s="174" t="str">
        <f t="shared" ref="EN8" si="274">EH8</f>
        <v>Sxy</v>
      </c>
      <c r="EO8" s="174" t="str">
        <f t="shared" ref="EO8" si="275">EI8</f>
        <v>Sxz</v>
      </c>
      <c r="EP8" s="174" t="str">
        <f t="shared" ref="EP8" si="276">EJ8</f>
        <v>Syz</v>
      </c>
      <c r="EQ8" s="174" t="str">
        <f>EK8</f>
        <v>Sx</v>
      </c>
      <c r="ER8" s="174" t="str">
        <f t="shared" ref="ER8" si="277">EL8</f>
        <v>Sy</v>
      </c>
      <c r="ES8" s="174" t="str">
        <f t="shared" ref="ES8" si="278">EM8</f>
        <v>Sz</v>
      </c>
      <c r="ET8" s="174" t="str">
        <f t="shared" ref="ET8" si="279">EN8</f>
        <v>Sxy</v>
      </c>
      <c r="EU8" s="174" t="str">
        <f t="shared" ref="EU8" si="280">EO8</f>
        <v>Sxz</v>
      </c>
      <c r="EV8" s="174" t="str">
        <f t="shared" ref="EV8" si="281">EP8</f>
        <v>Syz</v>
      </c>
      <c r="EW8" s="174" t="str">
        <f>EQ8</f>
        <v>Sx</v>
      </c>
      <c r="EX8" s="174" t="str">
        <f t="shared" ref="EX8" si="282">ER8</f>
        <v>Sy</v>
      </c>
      <c r="EY8" s="174" t="str">
        <f t="shared" ref="EY8" si="283">ES8</f>
        <v>Sz</v>
      </c>
      <c r="EZ8" s="174" t="str">
        <f t="shared" ref="EZ8" si="284">ET8</f>
        <v>Sxy</v>
      </c>
      <c r="FA8" s="174" t="str">
        <f t="shared" ref="FA8" si="285">EU8</f>
        <v>Sxz</v>
      </c>
      <c r="FB8" s="174" t="str">
        <f t="shared" ref="FB8" si="286">EV8</f>
        <v>Syz</v>
      </c>
      <c r="FC8" s="174" t="str">
        <f>EW8</f>
        <v>Sx</v>
      </c>
      <c r="FD8" s="174" t="str">
        <f t="shared" ref="FD8" si="287">EX8</f>
        <v>Sy</v>
      </c>
      <c r="FE8" s="174" t="str">
        <f t="shared" ref="FE8" si="288">EY8</f>
        <v>Sz</v>
      </c>
      <c r="FF8" s="174" t="str">
        <f t="shared" ref="FF8" si="289">EZ8</f>
        <v>Sxy</v>
      </c>
      <c r="FG8" s="174" t="str">
        <f t="shared" ref="FG8" si="290">FA8</f>
        <v>Sxz</v>
      </c>
      <c r="FH8" s="174" t="str">
        <f t="shared" ref="FH8" si="291">FB8</f>
        <v>Syz</v>
      </c>
      <c r="FI8" s="174" t="str">
        <f>FC8</f>
        <v>Sx</v>
      </c>
      <c r="FJ8" s="174" t="str">
        <f t="shared" ref="FJ8" si="292">FD8</f>
        <v>Sy</v>
      </c>
      <c r="FK8" s="174" t="str">
        <f t="shared" ref="FK8" si="293">FE8</f>
        <v>Sz</v>
      </c>
      <c r="FL8" s="174" t="str">
        <f t="shared" ref="FL8" si="294">FF8</f>
        <v>Sxy</v>
      </c>
      <c r="FM8" s="174" t="str">
        <f t="shared" ref="FM8" si="295">FG8</f>
        <v>Sxz</v>
      </c>
      <c r="FN8" s="174" t="str">
        <f t="shared" ref="FN8" si="296">FH8</f>
        <v>Syz</v>
      </c>
      <c r="FO8" s="174" t="str">
        <f>FI8</f>
        <v>Sx</v>
      </c>
      <c r="FP8" s="174" t="str">
        <f t="shared" ref="FP8" si="297">FJ8</f>
        <v>Sy</v>
      </c>
      <c r="FQ8" s="174" t="str">
        <f t="shared" ref="FQ8" si="298">FK8</f>
        <v>Sz</v>
      </c>
      <c r="FR8" s="174" t="str">
        <f t="shared" ref="FR8" si="299">FL8</f>
        <v>Sxy</v>
      </c>
      <c r="FS8" s="174" t="str">
        <f t="shared" ref="FS8" si="300">FM8</f>
        <v>Sxz</v>
      </c>
      <c r="FT8" s="174" t="str">
        <f t="shared" ref="FT8" si="301">FN8</f>
        <v>Syz</v>
      </c>
      <c r="FU8" s="174" t="str">
        <f t="shared" ref="FU8" si="302">FO8</f>
        <v>Sx</v>
      </c>
      <c r="FV8" s="174" t="str">
        <f t="shared" ref="FV8" si="303">FP8</f>
        <v>Sy</v>
      </c>
      <c r="FW8" s="174" t="str">
        <f t="shared" ref="FW8" si="304">FQ8</f>
        <v>Sz</v>
      </c>
      <c r="FX8" s="174" t="str">
        <f t="shared" ref="FX8" si="305">FR8</f>
        <v>Sxy</v>
      </c>
      <c r="FY8" s="174" t="str">
        <f t="shared" ref="FY8" si="306">FS8</f>
        <v>Sxz</v>
      </c>
      <c r="FZ8" s="174" t="str">
        <f t="shared" ref="FZ8" si="307">FT8</f>
        <v>Syz</v>
      </c>
      <c r="GA8" s="174" t="str">
        <f t="shared" ref="GA8" si="308">FU8</f>
        <v>Sx</v>
      </c>
      <c r="GB8" s="174" t="str">
        <f t="shared" ref="GB8" si="309">FV8</f>
        <v>Sy</v>
      </c>
      <c r="GC8" s="174" t="str">
        <f t="shared" ref="GC8" si="310">FW8</f>
        <v>Sz</v>
      </c>
      <c r="GD8" s="174" t="str">
        <f t="shared" ref="GD8" si="311">FX8</f>
        <v>Sxy</v>
      </c>
      <c r="GE8" s="174" t="str">
        <f t="shared" ref="GE8" si="312">FY8</f>
        <v>Sxz</v>
      </c>
      <c r="GF8" s="174" t="str">
        <f t="shared" ref="GF8" si="313">FZ8</f>
        <v>Syz</v>
      </c>
      <c r="GG8" s="174" t="str">
        <f t="shared" ref="GG8" si="314">GA8</f>
        <v>Sx</v>
      </c>
      <c r="GH8" s="174" t="str">
        <f t="shared" ref="GH8" si="315">GB8</f>
        <v>Sy</v>
      </c>
      <c r="GI8" s="174" t="str">
        <f t="shared" ref="GI8" si="316">GC8</f>
        <v>Sz</v>
      </c>
      <c r="GJ8" s="174" t="str">
        <f t="shared" ref="GJ8" si="317">GD8</f>
        <v>Sxy</v>
      </c>
      <c r="GK8" s="174" t="str">
        <f t="shared" ref="GK8" si="318">GE8</f>
        <v>Sxz</v>
      </c>
      <c r="GL8" s="174" t="str">
        <f t="shared" ref="GL8" si="319">GF8</f>
        <v>Syz</v>
      </c>
      <c r="GM8" s="174" t="str">
        <f t="shared" ref="GM8" si="320">GG8</f>
        <v>Sx</v>
      </c>
      <c r="GN8" s="174" t="str">
        <f t="shared" ref="GN8" si="321">GH8</f>
        <v>Sy</v>
      </c>
      <c r="GO8" s="174" t="str">
        <f t="shared" ref="GO8" si="322">GI8</f>
        <v>Sz</v>
      </c>
      <c r="GP8" s="174" t="str">
        <f t="shared" ref="GP8" si="323">GJ8</f>
        <v>Sxy</v>
      </c>
      <c r="GQ8" s="174" t="str">
        <f t="shared" ref="GQ8" si="324">GK8</f>
        <v>Sxz</v>
      </c>
      <c r="GR8" s="174" t="str">
        <f t="shared" ref="GR8" si="325">GL8</f>
        <v>Syz</v>
      </c>
      <c r="GS8" s="174" t="str">
        <f t="shared" ref="GS8" si="326">GM8</f>
        <v>Sx</v>
      </c>
      <c r="GT8" s="174" t="str">
        <f t="shared" ref="GT8" si="327">GN8</f>
        <v>Sy</v>
      </c>
      <c r="GU8" s="174" t="str">
        <f t="shared" ref="GU8" si="328">GO8</f>
        <v>Sz</v>
      </c>
      <c r="GV8" s="174" t="str">
        <f t="shared" ref="GV8" si="329">GP8</f>
        <v>Sxy</v>
      </c>
      <c r="GW8" s="174" t="str">
        <f t="shared" ref="GW8" si="330">GQ8</f>
        <v>Sxz</v>
      </c>
      <c r="GX8" s="174" t="str">
        <f t="shared" ref="GX8" si="331">GR8</f>
        <v>Syz</v>
      </c>
      <c r="GY8" s="174" t="str">
        <f t="shared" ref="GY8" si="332">GS8</f>
        <v>Sx</v>
      </c>
      <c r="GZ8" s="174" t="str">
        <f t="shared" ref="GZ8" si="333">GT8</f>
        <v>Sy</v>
      </c>
      <c r="HA8" s="174" t="str">
        <f t="shared" ref="HA8" si="334">GU8</f>
        <v>Sz</v>
      </c>
      <c r="HB8" s="174" t="str">
        <f t="shared" ref="HB8" si="335">GV8</f>
        <v>Sxy</v>
      </c>
      <c r="HC8" s="174" t="str">
        <f t="shared" ref="HC8" si="336">GW8</f>
        <v>Sxz</v>
      </c>
      <c r="HD8" s="174" t="str">
        <f t="shared" ref="HD8" si="337">GX8</f>
        <v>Syz</v>
      </c>
      <c r="HE8" s="174" t="str">
        <f t="shared" ref="HE8" si="338">GY8</f>
        <v>Sx</v>
      </c>
      <c r="HF8" s="174" t="str">
        <f t="shared" ref="HF8" si="339">GZ8</f>
        <v>Sy</v>
      </c>
      <c r="HG8" s="174" t="str">
        <f t="shared" ref="HG8" si="340">HA8</f>
        <v>Sz</v>
      </c>
      <c r="HH8" s="174" t="str">
        <f t="shared" ref="HH8" si="341">HB8</f>
        <v>Sxy</v>
      </c>
      <c r="HI8" s="174" t="str">
        <f t="shared" ref="HI8" si="342">HC8</f>
        <v>Sxz</v>
      </c>
      <c r="HJ8" s="174" t="str">
        <f t="shared" ref="HJ8" si="343">HD8</f>
        <v>Syz</v>
      </c>
      <c r="HK8" s="174" t="str">
        <f t="shared" ref="HK8" si="344">HE8</f>
        <v>Sx</v>
      </c>
      <c r="HL8" s="174" t="str">
        <f t="shared" ref="HL8" si="345">HF8</f>
        <v>Sy</v>
      </c>
      <c r="HM8" s="174" t="str">
        <f t="shared" ref="HM8" si="346">HG8</f>
        <v>Sz</v>
      </c>
      <c r="HN8" s="174" t="str">
        <f t="shared" ref="HN8" si="347">HH8</f>
        <v>Sxy</v>
      </c>
      <c r="HO8" s="174" t="str">
        <f t="shared" ref="HO8" si="348">HI8</f>
        <v>Sxz</v>
      </c>
      <c r="HP8" s="174" t="str">
        <f t="shared" ref="HP8" si="349">HJ8</f>
        <v>Syz</v>
      </c>
      <c r="HQ8" s="174" t="str">
        <f t="shared" ref="HQ8" si="350">HK8</f>
        <v>Sx</v>
      </c>
      <c r="HR8" s="174" t="str">
        <f t="shared" ref="HR8" si="351">HL8</f>
        <v>Sy</v>
      </c>
      <c r="HS8" s="174" t="str">
        <f t="shared" ref="HS8" si="352">HM8</f>
        <v>Sz</v>
      </c>
      <c r="HT8" s="174" t="str">
        <f t="shared" ref="HT8" si="353">HN8</f>
        <v>Sxy</v>
      </c>
      <c r="HU8" s="174" t="str">
        <f t="shared" ref="HU8" si="354">HO8</f>
        <v>Sxz</v>
      </c>
      <c r="HV8" s="174" t="str">
        <f t="shared" ref="HV8" si="355">HP8</f>
        <v>Syz</v>
      </c>
      <c r="HW8" s="174" t="str">
        <f t="shared" ref="HW8" si="356">HQ8</f>
        <v>Sx</v>
      </c>
      <c r="HX8" s="174" t="str">
        <f t="shared" ref="HX8" si="357">HR8</f>
        <v>Sy</v>
      </c>
      <c r="HY8" s="174" t="str">
        <f t="shared" ref="HY8" si="358">HS8</f>
        <v>Sz</v>
      </c>
      <c r="HZ8" s="174" t="str">
        <f t="shared" ref="HZ8" si="359">HT8</f>
        <v>Sxy</v>
      </c>
      <c r="IA8" s="174" t="str">
        <f t="shared" ref="IA8" si="360">HU8</f>
        <v>Sxz</v>
      </c>
      <c r="IB8" s="174" t="str">
        <f t="shared" ref="IB8" si="361">HV8</f>
        <v>Syz</v>
      </c>
      <c r="IC8" s="174" t="str">
        <f t="shared" ref="IC8" si="362">HW8</f>
        <v>Sx</v>
      </c>
      <c r="ID8" s="174" t="str">
        <f t="shared" ref="ID8" si="363">HX8</f>
        <v>Sy</v>
      </c>
      <c r="IE8" s="174" t="str">
        <f t="shared" ref="IE8" si="364">HY8</f>
        <v>Sz</v>
      </c>
      <c r="IF8" s="174" t="str">
        <f t="shared" ref="IF8" si="365">HZ8</f>
        <v>Sxy</v>
      </c>
      <c r="IG8" s="174" t="str">
        <f t="shared" ref="IG8" si="366">IA8</f>
        <v>Sxz</v>
      </c>
      <c r="IH8" s="174" t="str">
        <f t="shared" ref="IH8" si="367">IB8</f>
        <v>Syz</v>
      </c>
      <c r="II8" s="174" t="s">
        <v>48</v>
      </c>
      <c r="IJ8" s="174" t="s">
        <v>49</v>
      </c>
      <c r="IK8" s="174" t="s">
        <v>51</v>
      </c>
      <c r="IL8" s="174" t="s">
        <v>52</v>
      </c>
      <c r="IM8" s="174" t="s">
        <v>53</v>
      </c>
      <c r="IN8" s="174" t="s">
        <v>54</v>
      </c>
      <c r="IO8" s="174" t="str">
        <f>II8</f>
        <v>Sx</v>
      </c>
      <c r="IP8" s="174" t="str">
        <f t="shared" ref="IP8" si="368">IJ8</f>
        <v>Sy</v>
      </c>
      <c r="IQ8" s="174" t="str">
        <f t="shared" ref="IQ8" si="369">IK8</f>
        <v>Sz</v>
      </c>
      <c r="IR8" s="174" t="str">
        <f t="shared" ref="IR8" si="370">IL8</f>
        <v>Sxy</v>
      </c>
      <c r="IS8" s="174" t="str">
        <f t="shared" ref="IS8" si="371">IM8</f>
        <v>Sxz</v>
      </c>
      <c r="IT8" s="174" t="str">
        <f t="shared" ref="IT8" si="372">IN8</f>
        <v>Syz</v>
      </c>
      <c r="IU8" s="174" t="str">
        <f>IO8</f>
        <v>Sx</v>
      </c>
      <c r="IV8" s="174" t="str">
        <f t="shared" ref="IV8" si="373">IP8</f>
        <v>Sy</v>
      </c>
      <c r="IW8" s="174" t="str">
        <f t="shared" ref="IW8" si="374">IQ8</f>
        <v>Sz</v>
      </c>
      <c r="IX8" s="174" t="str">
        <f t="shared" ref="IX8" si="375">IR8</f>
        <v>Sxy</v>
      </c>
      <c r="IY8" s="174" t="str">
        <f t="shared" ref="IY8" si="376">IS8</f>
        <v>Sxz</v>
      </c>
      <c r="IZ8" s="174" t="str">
        <f t="shared" ref="IZ8" si="377">IT8</f>
        <v>Syz</v>
      </c>
      <c r="JA8" s="174" t="str">
        <f>IU8</f>
        <v>Sx</v>
      </c>
      <c r="JB8" s="174" t="str">
        <f t="shared" ref="JB8" si="378">IV8</f>
        <v>Sy</v>
      </c>
      <c r="JC8" s="174" t="str">
        <f t="shared" ref="JC8" si="379">IW8</f>
        <v>Sz</v>
      </c>
      <c r="JD8" s="174" t="str">
        <f t="shared" ref="JD8" si="380">IX8</f>
        <v>Sxy</v>
      </c>
      <c r="JE8" s="174" t="str">
        <f t="shared" ref="JE8" si="381">IY8</f>
        <v>Sxz</v>
      </c>
      <c r="JF8" s="174" t="str">
        <f t="shared" ref="JF8" si="382">IZ8</f>
        <v>Syz</v>
      </c>
      <c r="JG8" s="174" t="str">
        <f>JA8</f>
        <v>Sx</v>
      </c>
      <c r="JH8" s="174" t="str">
        <f t="shared" ref="JH8" si="383">JB8</f>
        <v>Sy</v>
      </c>
      <c r="JI8" s="174" t="str">
        <f t="shared" ref="JI8" si="384">JC8</f>
        <v>Sz</v>
      </c>
      <c r="JJ8" s="174" t="str">
        <f t="shared" ref="JJ8" si="385">JD8</f>
        <v>Sxy</v>
      </c>
      <c r="JK8" s="174" t="str">
        <f t="shared" ref="JK8" si="386">JE8</f>
        <v>Sxz</v>
      </c>
      <c r="JL8" s="174" t="str">
        <f t="shared" ref="JL8" si="387">JF8</f>
        <v>Syz</v>
      </c>
      <c r="JM8" s="174" t="str">
        <f>JG8</f>
        <v>Sx</v>
      </c>
      <c r="JN8" s="174" t="str">
        <f t="shared" ref="JN8" si="388">JH8</f>
        <v>Sy</v>
      </c>
      <c r="JO8" s="174" t="str">
        <f t="shared" ref="JO8" si="389">JI8</f>
        <v>Sz</v>
      </c>
      <c r="JP8" s="174" t="str">
        <f t="shared" ref="JP8" si="390">JJ8</f>
        <v>Sxy</v>
      </c>
      <c r="JQ8" s="174" t="str">
        <f t="shared" ref="JQ8" si="391">JK8</f>
        <v>Sxz</v>
      </c>
      <c r="JR8" s="174" t="str">
        <f t="shared" ref="JR8" si="392">JL8</f>
        <v>Syz</v>
      </c>
      <c r="JS8" s="174" t="str">
        <f>JM8</f>
        <v>Sx</v>
      </c>
      <c r="JT8" s="174" t="str">
        <f t="shared" ref="JT8" si="393">JN8</f>
        <v>Sy</v>
      </c>
      <c r="JU8" s="174" t="str">
        <f t="shared" ref="JU8" si="394">JO8</f>
        <v>Sz</v>
      </c>
      <c r="JV8" s="174" t="str">
        <f t="shared" ref="JV8" si="395">JP8</f>
        <v>Sxy</v>
      </c>
      <c r="JW8" s="174" t="str">
        <f t="shared" ref="JW8" si="396">JQ8</f>
        <v>Sxz</v>
      </c>
      <c r="JX8" s="174" t="str">
        <f t="shared" ref="JX8" si="397">JR8</f>
        <v>Syz</v>
      </c>
      <c r="JY8" s="174" t="str">
        <f>JS8</f>
        <v>Sx</v>
      </c>
      <c r="JZ8" s="174" t="str">
        <f t="shared" ref="JZ8" si="398">JT8</f>
        <v>Sy</v>
      </c>
      <c r="KA8" s="174" t="str">
        <f t="shared" ref="KA8" si="399">JU8</f>
        <v>Sz</v>
      </c>
      <c r="KB8" s="174" t="str">
        <f t="shared" ref="KB8" si="400">JV8</f>
        <v>Sxy</v>
      </c>
      <c r="KC8" s="174" t="str">
        <f t="shared" ref="KC8" si="401">JW8</f>
        <v>Sxz</v>
      </c>
      <c r="KD8" s="174" t="str">
        <f t="shared" ref="KD8" si="402">JX8</f>
        <v>Syz</v>
      </c>
      <c r="KE8" s="174" t="str">
        <f>JY8</f>
        <v>Sx</v>
      </c>
      <c r="KF8" s="174" t="str">
        <f t="shared" ref="KF8" si="403">JZ8</f>
        <v>Sy</v>
      </c>
      <c r="KG8" s="174" t="str">
        <f t="shared" ref="KG8" si="404">KA8</f>
        <v>Sz</v>
      </c>
      <c r="KH8" s="174" t="str">
        <f t="shared" ref="KH8" si="405">KB8</f>
        <v>Sxy</v>
      </c>
      <c r="KI8" s="174" t="str">
        <f t="shared" ref="KI8" si="406">KC8</f>
        <v>Sxz</v>
      </c>
      <c r="KJ8" s="174" t="str">
        <f t="shared" ref="KJ8" si="407">KD8</f>
        <v>Syz</v>
      </c>
      <c r="KK8" s="174" t="str">
        <f t="shared" ref="KK8" si="408">KE8</f>
        <v>Sx</v>
      </c>
      <c r="KL8" s="174" t="str">
        <f t="shared" ref="KL8" si="409">KF8</f>
        <v>Sy</v>
      </c>
      <c r="KM8" s="174" t="str">
        <f t="shared" ref="KM8" si="410">KG8</f>
        <v>Sz</v>
      </c>
      <c r="KN8" s="174" t="str">
        <f t="shared" ref="KN8" si="411">KH8</f>
        <v>Sxy</v>
      </c>
      <c r="KO8" s="174" t="str">
        <f t="shared" ref="KO8" si="412">KI8</f>
        <v>Sxz</v>
      </c>
      <c r="KP8" s="174" t="str">
        <f t="shared" ref="KP8" si="413">KJ8</f>
        <v>Syz</v>
      </c>
      <c r="KQ8" s="174" t="str">
        <f t="shared" ref="KQ8" si="414">KK8</f>
        <v>Sx</v>
      </c>
      <c r="KR8" s="174" t="str">
        <f t="shared" ref="KR8" si="415">KL8</f>
        <v>Sy</v>
      </c>
      <c r="KS8" s="174" t="str">
        <f t="shared" ref="KS8" si="416">KM8</f>
        <v>Sz</v>
      </c>
      <c r="KT8" s="174" t="str">
        <f t="shared" ref="KT8" si="417">KN8</f>
        <v>Sxy</v>
      </c>
      <c r="KU8" s="174" t="str">
        <f t="shared" ref="KU8" si="418">KO8</f>
        <v>Sxz</v>
      </c>
      <c r="KV8" s="174" t="str">
        <f t="shared" ref="KV8" si="419">KP8</f>
        <v>Syz</v>
      </c>
      <c r="KW8" s="174" t="str">
        <f t="shared" ref="KW8" si="420">KQ8</f>
        <v>Sx</v>
      </c>
      <c r="KX8" s="174" t="str">
        <f t="shared" ref="KX8" si="421">KR8</f>
        <v>Sy</v>
      </c>
      <c r="KY8" s="174" t="str">
        <f t="shared" ref="KY8" si="422">KS8</f>
        <v>Sz</v>
      </c>
      <c r="KZ8" s="174" t="str">
        <f t="shared" ref="KZ8" si="423">KT8</f>
        <v>Sxy</v>
      </c>
      <c r="LA8" s="174" t="str">
        <f t="shared" ref="LA8" si="424">KU8</f>
        <v>Sxz</v>
      </c>
      <c r="LB8" s="174" t="str">
        <f t="shared" ref="LB8" si="425">KV8</f>
        <v>Syz</v>
      </c>
      <c r="LC8" s="174" t="str">
        <f t="shared" ref="LC8" si="426">KW8</f>
        <v>Sx</v>
      </c>
      <c r="LD8" s="174" t="str">
        <f t="shared" ref="LD8" si="427">KX8</f>
        <v>Sy</v>
      </c>
      <c r="LE8" s="174" t="str">
        <f t="shared" ref="LE8" si="428">KY8</f>
        <v>Sz</v>
      </c>
      <c r="LF8" s="174" t="str">
        <f t="shared" ref="LF8" si="429">KZ8</f>
        <v>Sxy</v>
      </c>
      <c r="LG8" s="174" t="str">
        <f t="shared" ref="LG8" si="430">LA8</f>
        <v>Sxz</v>
      </c>
      <c r="LH8" s="174" t="str">
        <f t="shared" ref="LH8" si="431">LB8</f>
        <v>Syz</v>
      </c>
      <c r="LI8" s="174" t="str">
        <f t="shared" ref="LI8" si="432">LC8</f>
        <v>Sx</v>
      </c>
      <c r="LJ8" s="174" t="str">
        <f t="shared" ref="LJ8" si="433">LD8</f>
        <v>Sy</v>
      </c>
      <c r="LK8" s="174" t="str">
        <f t="shared" ref="LK8" si="434">LE8</f>
        <v>Sz</v>
      </c>
      <c r="LL8" s="174" t="str">
        <f t="shared" ref="LL8" si="435">LF8</f>
        <v>Sxy</v>
      </c>
      <c r="LM8" s="174" t="str">
        <f t="shared" ref="LM8" si="436">LG8</f>
        <v>Sxz</v>
      </c>
      <c r="LN8" s="174" t="str">
        <f t="shared" ref="LN8" si="437">LH8</f>
        <v>Syz</v>
      </c>
      <c r="LO8" s="174" t="str">
        <f t="shared" ref="LO8" si="438">LI8</f>
        <v>Sx</v>
      </c>
      <c r="LP8" s="174" t="str">
        <f t="shared" ref="LP8" si="439">LJ8</f>
        <v>Sy</v>
      </c>
      <c r="LQ8" s="174" t="str">
        <f t="shared" ref="LQ8" si="440">LK8</f>
        <v>Sz</v>
      </c>
      <c r="LR8" s="174" t="str">
        <f t="shared" ref="LR8" si="441">LL8</f>
        <v>Sxy</v>
      </c>
      <c r="LS8" s="174" t="str">
        <f t="shared" ref="LS8" si="442">LM8</f>
        <v>Sxz</v>
      </c>
      <c r="LT8" s="174" t="str">
        <f t="shared" ref="LT8" si="443">LN8</f>
        <v>Syz</v>
      </c>
      <c r="LU8" s="174" t="str">
        <f t="shared" ref="LU8" si="444">LO8</f>
        <v>Sx</v>
      </c>
      <c r="LV8" s="174" t="str">
        <f t="shared" ref="LV8" si="445">LP8</f>
        <v>Sy</v>
      </c>
      <c r="LW8" s="174" t="str">
        <f t="shared" ref="LW8" si="446">LQ8</f>
        <v>Sz</v>
      </c>
      <c r="LX8" s="174" t="str">
        <f t="shared" ref="LX8" si="447">LR8</f>
        <v>Sxy</v>
      </c>
      <c r="LY8" s="174" t="str">
        <f t="shared" ref="LY8" si="448">LS8</f>
        <v>Sxz</v>
      </c>
      <c r="LZ8" s="174" t="str">
        <f t="shared" ref="LZ8" si="449">LT8</f>
        <v>Syz</v>
      </c>
      <c r="MA8" s="174" t="str">
        <f t="shared" ref="MA8" si="450">LU8</f>
        <v>Sx</v>
      </c>
      <c r="MB8" s="174" t="str">
        <f t="shared" ref="MB8" si="451">LV8</f>
        <v>Sy</v>
      </c>
      <c r="MC8" s="174" t="str">
        <f t="shared" ref="MC8" si="452">LW8</f>
        <v>Sz</v>
      </c>
      <c r="MD8" s="174" t="str">
        <f t="shared" ref="MD8" si="453">LX8</f>
        <v>Sxy</v>
      </c>
      <c r="ME8" s="174" t="str">
        <f t="shared" ref="ME8" si="454">LY8</f>
        <v>Sxz</v>
      </c>
      <c r="MF8" s="174" t="str">
        <f t="shared" ref="MF8" si="455">LZ8</f>
        <v>Syz</v>
      </c>
      <c r="MG8" s="174" t="str">
        <f t="shared" ref="MG8" si="456">MA8</f>
        <v>Sx</v>
      </c>
      <c r="MH8" s="174" t="str">
        <f t="shared" ref="MH8" si="457">MB8</f>
        <v>Sy</v>
      </c>
      <c r="MI8" s="174" t="str">
        <f t="shared" ref="MI8" si="458">MC8</f>
        <v>Sz</v>
      </c>
      <c r="MJ8" s="174" t="str">
        <f t="shared" ref="MJ8" si="459">MD8</f>
        <v>Sxy</v>
      </c>
      <c r="MK8" s="174" t="str">
        <f t="shared" ref="MK8" si="460">ME8</f>
        <v>Sxz</v>
      </c>
      <c r="ML8" s="174" t="str">
        <f t="shared" ref="ML8" si="461">MF8</f>
        <v>Syz</v>
      </c>
      <c r="MM8" s="174" t="str">
        <f t="shared" ref="MM8" si="462">MG8</f>
        <v>Sx</v>
      </c>
      <c r="MN8" s="174" t="str">
        <f t="shared" ref="MN8" si="463">MH8</f>
        <v>Sy</v>
      </c>
      <c r="MO8" s="174" t="str">
        <f t="shared" ref="MO8" si="464">MI8</f>
        <v>Sz</v>
      </c>
      <c r="MP8" s="174" t="str">
        <f t="shared" ref="MP8" si="465">MJ8</f>
        <v>Sxy</v>
      </c>
      <c r="MQ8" s="174" t="str">
        <f t="shared" ref="MQ8" si="466">MK8</f>
        <v>Sxz</v>
      </c>
      <c r="MR8" s="174" t="str">
        <f t="shared" ref="MR8" si="467">ML8</f>
        <v>Syz</v>
      </c>
      <c r="MS8" s="174" t="str">
        <f t="shared" ref="MS8" si="468">MM8</f>
        <v>Sx</v>
      </c>
      <c r="MT8" s="174" t="str">
        <f t="shared" ref="MT8" si="469">MN8</f>
        <v>Sy</v>
      </c>
      <c r="MU8" s="174" t="str">
        <f t="shared" ref="MU8" si="470">MO8</f>
        <v>Sz</v>
      </c>
      <c r="MV8" s="174" t="str">
        <f t="shared" ref="MV8" si="471">MP8</f>
        <v>Sxy</v>
      </c>
      <c r="MW8" s="174" t="str">
        <f t="shared" ref="MW8" si="472">MQ8</f>
        <v>Sxz</v>
      </c>
      <c r="MX8" s="174" t="str">
        <f t="shared" ref="MX8" si="473">MR8</f>
        <v>Syz</v>
      </c>
      <c r="MY8" s="174" t="s">
        <v>48</v>
      </c>
      <c r="MZ8" s="174" t="s">
        <v>49</v>
      </c>
      <c r="NA8" s="174" t="s">
        <v>51</v>
      </c>
      <c r="NB8" s="174" t="s">
        <v>52</v>
      </c>
      <c r="NC8" s="174" t="s">
        <v>53</v>
      </c>
      <c r="ND8" s="174" t="s">
        <v>54</v>
      </c>
      <c r="NE8" s="174" t="str">
        <f>MY8</f>
        <v>Sx</v>
      </c>
      <c r="NF8" s="174" t="str">
        <f t="shared" ref="NF8" si="474">MZ8</f>
        <v>Sy</v>
      </c>
      <c r="NG8" s="174" t="str">
        <f t="shared" ref="NG8" si="475">NA8</f>
        <v>Sz</v>
      </c>
      <c r="NH8" s="174" t="str">
        <f t="shared" ref="NH8" si="476">NB8</f>
        <v>Sxy</v>
      </c>
      <c r="NI8" s="174" t="str">
        <f t="shared" ref="NI8" si="477">NC8</f>
        <v>Sxz</v>
      </c>
      <c r="NJ8" s="174" t="str">
        <f t="shared" ref="NJ8" si="478">ND8</f>
        <v>Syz</v>
      </c>
      <c r="NK8" s="174" t="str">
        <f>NE8</f>
        <v>Sx</v>
      </c>
      <c r="NL8" s="174" t="str">
        <f t="shared" ref="NL8" si="479">NF8</f>
        <v>Sy</v>
      </c>
      <c r="NM8" s="174" t="str">
        <f t="shared" ref="NM8" si="480">NG8</f>
        <v>Sz</v>
      </c>
      <c r="NN8" s="174" t="str">
        <f t="shared" ref="NN8" si="481">NH8</f>
        <v>Sxy</v>
      </c>
      <c r="NO8" s="174" t="str">
        <f t="shared" ref="NO8" si="482">NI8</f>
        <v>Sxz</v>
      </c>
      <c r="NP8" s="174" t="str">
        <f t="shared" ref="NP8" si="483">NJ8</f>
        <v>Syz</v>
      </c>
      <c r="NQ8" s="174" t="str">
        <f>NK8</f>
        <v>Sx</v>
      </c>
      <c r="NR8" s="174" t="str">
        <f t="shared" ref="NR8" si="484">NL8</f>
        <v>Sy</v>
      </c>
      <c r="NS8" s="174" t="str">
        <f t="shared" ref="NS8" si="485">NM8</f>
        <v>Sz</v>
      </c>
      <c r="NT8" s="174" t="str">
        <f t="shared" ref="NT8" si="486">NN8</f>
        <v>Sxy</v>
      </c>
      <c r="NU8" s="174" t="str">
        <f t="shared" ref="NU8" si="487">NO8</f>
        <v>Sxz</v>
      </c>
      <c r="NV8" s="174" t="str">
        <f t="shared" ref="NV8" si="488">NP8</f>
        <v>Syz</v>
      </c>
    </row>
    <row r="9" spans="1:410" s="164" customFormat="1" x14ac:dyDescent="0.25">
      <c r="A9" s="155" t="s">
        <v>65</v>
      </c>
      <c r="B9" s="129"/>
      <c r="C9" s="10">
        <f>MIN(Stress!C14:C34)*0.145</f>
        <v>-0.49883259600000002</v>
      </c>
      <c r="D9" s="10">
        <f>MIN(Stress!D14:D34)*0.145</f>
        <v>2.0482099699999999E-2</v>
      </c>
      <c r="E9" s="10">
        <f>MIN(Stress!E14:E34)*0.145</f>
        <v>0.45725526699999997</v>
      </c>
      <c r="F9" s="10">
        <f>MIN(Stress!F14:F34)*0.145</f>
        <v>-5.6180760399999995E-3</v>
      </c>
      <c r="G9" s="10">
        <f>MIN(Stress!G14:G34)*0.145</f>
        <v>-0.450605741</v>
      </c>
      <c r="H9" s="10">
        <f>MIN(Stress!H14:H34)*0.145</f>
        <v>1.2002804054999999E-4</v>
      </c>
      <c r="I9" s="10">
        <f>MIN(Stress!I14:I34)*0.145</f>
        <v>0.73026334049999997</v>
      </c>
      <c r="J9" s="10">
        <f>MIN(Stress!J14:J34)*0.145</f>
        <v>-0.37466747199999995</v>
      </c>
      <c r="K9" s="10">
        <f>MIN(Stress!K14:K34)*0.145</f>
        <v>0.68309817549999996</v>
      </c>
      <c r="L9" s="10">
        <f>MIN(Stress!L14:L34)*0.145</f>
        <v>2.4302369749999997E-2</v>
      </c>
      <c r="M9" s="10">
        <f>MIN(Stress!M14:M34)*0.145</f>
        <v>4.3283923899999993E-2</v>
      </c>
      <c r="N9" s="10">
        <f>MIN(Stress!N14:N34)*0.145</f>
        <v>-0.20565370299999999</v>
      </c>
      <c r="O9" s="10">
        <f>MIN(Stress!O14:O34)*0.145</f>
        <v>-0.301264847</v>
      </c>
      <c r="P9" s="10">
        <f>MIN(Stress!P14:P34)*0.145</f>
        <v>-0.37466747199999995</v>
      </c>
      <c r="Q9" s="10">
        <f>MIN(Stress!Q14:Q34)*0.145</f>
        <v>0.99328464049999987</v>
      </c>
      <c r="R9" s="10">
        <f>MIN(Stress!R14:R34)*0.145</f>
        <v>-6.8949168949999993E-5</v>
      </c>
      <c r="S9" s="10">
        <f>MIN(Stress!S14:S34)*0.145</f>
        <v>-0.55148390849999995</v>
      </c>
      <c r="T9" s="10">
        <f>MIN(Stress!T14:T34)*0.145</f>
        <v>-0.20565370299999999</v>
      </c>
      <c r="U9" s="10">
        <f>MIN(Stress!U14:U34)*0.145</f>
        <v>-0.49883259600000002</v>
      </c>
      <c r="V9" s="10">
        <f>MIN(Stress!V14:V34)*0.145</f>
        <v>-0.28630648749999998</v>
      </c>
      <c r="W9" s="10">
        <f>MIN(Stress!W14:W34)*0.145</f>
        <v>0.45725526699999997</v>
      </c>
      <c r="X9" s="10">
        <f>MIN(Stress!X14:X34)*0.145</f>
        <v>-5.6180760399999995E-3</v>
      </c>
      <c r="Y9" s="10">
        <f>MIN(Stress!Y14:Y34)*0.145</f>
        <v>-0.68469829399999993</v>
      </c>
      <c r="Z9" s="10">
        <f>MIN(Stress!Z14:Z34)*0.145</f>
        <v>-8.8088909399999995E-3</v>
      </c>
      <c r="AA9" s="10">
        <f>MIN(Stress!AA14:AA34)*0.145</f>
        <v>-1.935779725</v>
      </c>
      <c r="AB9" s="10">
        <f>MIN(Stress!AB14:AB34)*0.145</f>
        <v>-2.0043251399999996E-2</v>
      </c>
      <c r="AC9" s="10">
        <f>MIN(Stress!AC14:AC34)*0.145</f>
        <v>0.64361361699999997</v>
      </c>
      <c r="AD9" s="10">
        <f>MIN(Stress!AD14:AD34)*0.145</f>
        <v>-6.4052969899999992E-2</v>
      </c>
      <c r="AE9" s="10">
        <f>MIN(Stress!AE14:AE34)*0.145</f>
        <v>-0.12186127989999999</v>
      </c>
      <c r="AF9" s="10">
        <f>MIN(Stress!AF14:AF34)*0.145</f>
        <v>2.7418863449999997E-3</v>
      </c>
      <c r="AG9" s="10">
        <f>MIN(Stress!AG14:AG34)*0.145</f>
        <v>0.38393620549999996</v>
      </c>
      <c r="AH9" s="10">
        <f>MIN(Stress!AH14:AH34)*0.145</f>
        <v>-0.21698661299999999</v>
      </c>
      <c r="AI9" s="10">
        <f>MIN(Stress!AI14:AI34)*0.145</f>
        <v>0.30177022999999997</v>
      </c>
      <c r="AJ9" s="10">
        <f>MIN(Stress!AJ14:AJ34)*0.145</f>
        <v>0.31213600450000001</v>
      </c>
      <c r="AK9" s="10">
        <f>MIN(Stress!AK14:AK34)*0.145</f>
        <v>-0.43288845199999998</v>
      </c>
      <c r="AL9" s="10">
        <f>MIN(Stress!AL14:AL34)*0.145</f>
        <v>-1.9514640850000001E-2</v>
      </c>
      <c r="AM9" s="10">
        <f>MIN(Stress!AM14:AM34)*0.145</f>
        <v>-1.7073146800000001</v>
      </c>
      <c r="AN9" s="10">
        <f>MIN(Stress!AN14:AN34)*0.145</f>
        <v>-0.21698661299999999</v>
      </c>
      <c r="AO9" s="10">
        <f>MIN(Stress!AO14:AO34)*0.145</f>
        <v>0.30177022999999997</v>
      </c>
      <c r="AP9" s="10">
        <f>MIN(Stress!AP14:AP34)*0.145</f>
        <v>-6.1341227749999991E-2</v>
      </c>
      <c r="AQ9" s="10">
        <f>MIN(Stress!AQ14:AQ34)*0.145</f>
        <v>-0.83893760699999997</v>
      </c>
      <c r="AR9" s="10">
        <f>MIN(Stress!AR14:AR34)*0.145</f>
        <v>-1.6708561699999999E-2</v>
      </c>
      <c r="AS9" s="10">
        <f>MIN(Stress!AS14:AS34)*0.145</f>
        <v>-1.935779725</v>
      </c>
      <c r="AT9" s="10">
        <f>MIN(Stress!AT14:AT34)*0.145</f>
        <v>-0.21261925649999999</v>
      </c>
      <c r="AU9" s="10">
        <f>MIN(Stress!AU14:AU34)*0.145</f>
        <v>0.36789866899999996</v>
      </c>
      <c r="AV9" s="10">
        <f>MIN(Stress!AV14:AV34)*0.145</f>
        <v>-6.4052969899999992E-2</v>
      </c>
      <c r="AW9" s="10">
        <f>MIN(Stress!AW14:AW34)*0.145</f>
        <v>-1.0442359294999999</v>
      </c>
      <c r="AX9" s="10">
        <f>MIN(Stress!AX14:AX34)*0.145</f>
        <v>-1.9514640850000001E-2</v>
      </c>
      <c r="AY9" s="10">
        <f>MIN(Stress!AY14:AY34)*0.145</f>
        <v>-2.9807090299999999</v>
      </c>
      <c r="AZ9" s="10">
        <f>MIN(Stress!AZ14:AZ34)*0.145</f>
        <v>1.245033916E-7</v>
      </c>
      <c r="BA9" s="10">
        <f>MIN(Stress!BA14:BA34)*0.145</f>
        <v>0.60824092500000004</v>
      </c>
      <c r="BB9" s="10">
        <f>MIN(Stress!BB14:BB34)*0.145</f>
        <v>2.6100195750000001E-5</v>
      </c>
      <c r="BC9" s="10">
        <f>MIN(Stress!BC14:BC34)*0.145</f>
        <v>-1.4808829699999999</v>
      </c>
      <c r="BD9" s="10">
        <f>MIN(Stress!BD14:BD34)*0.145</f>
        <v>-3.8092275749999996E-4</v>
      </c>
      <c r="BE9" s="10">
        <f>MIN(Stress!BE14:BE34)*0.145</f>
        <v>-2.0628973099999999</v>
      </c>
      <c r="BF9" s="10">
        <f>MIN(Stress!BF14:BF34)*0.145</f>
        <v>-2.3014246299999999E-6</v>
      </c>
      <c r="BG9" s="10">
        <f>MIN(Stress!BG14:BG34)*0.145</f>
        <v>0.72340791449999997</v>
      </c>
      <c r="BH9" s="10">
        <f>MIN(Stress!BH14:BH34)*0.145</f>
        <v>-1.6832522199999999E-3</v>
      </c>
      <c r="BI9" s="10">
        <f>MIN(Stress!BI14:BI34)*0.145</f>
        <v>-2.204107155</v>
      </c>
      <c r="BJ9" s="10">
        <f>MIN(Stress!BJ14:BJ34)*0.145</f>
        <v>-3.6885972899999998E-3</v>
      </c>
      <c r="BK9" s="10">
        <f>MIN(Stress!BK14:BK34)*0.145</f>
        <v>-2.8038132349999998</v>
      </c>
      <c r="BL9" s="10">
        <f>MIN(Stress!BL14:BL34)*0.145</f>
        <v>-2.3014246299999999E-6</v>
      </c>
      <c r="BM9" s="10">
        <f>MIN(Stress!BM14:BM34)*0.145</f>
        <v>0.5221249899999999</v>
      </c>
      <c r="BN9" s="10">
        <f>MIN(Stress!BN14:BN34)*0.145</f>
        <v>-1.6832522199999999E-3</v>
      </c>
      <c r="BO9" s="10">
        <f>MIN(Stress!BO14:BO34)*0.145</f>
        <v>-2.204107155</v>
      </c>
      <c r="BP9" s="10">
        <f>MIN(Stress!BP14:BP34)*0.145</f>
        <v>-3.6885972899999998E-3</v>
      </c>
      <c r="BQ9" s="10">
        <f>MIN(Stress!BQ14:BQ34)*0.145</f>
        <v>-2.9807090299999999</v>
      </c>
      <c r="BR9" s="10">
        <f>MIN(Stress!BR14:BR34)*0.145</f>
        <v>-5.5277002950000001E-3</v>
      </c>
      <c r="BS9" s="10">
        <f>MIN(Stress!BS14:BS34)*0.145</f>
        <v>0.53288204699999997</v>
      </c>
      <c r="BT9" s="10">
        <f>MIN(Stress!BT14:BT34)*0.145</f>
        <v>-2.0616340699999996E-2</v>
      </c>
      <c r="BU9" s="10">
        <f>MIN(Stress!BU14:BU34)*0.145</f>
        <v>-2.1778332999999996</v>
      </c>
      <c r="BV9" s="10">
        <f>MIN(Stress!BV14:BV34)*0.145</f>
        <v>-3.7845833749999998E-4</v>
      </c>
      <c r="BW9" s="10">
        <f>MIN(Stress!BW14:BW34)*0.145</f>
        <v>-4.471030485</v>
      </c>
      <c r="BX9" s="10">
        <f>MIN(Stress!BX14:BX34)*0.145</f>
        <v>-0.35959997099999996</v>
      </c>
      <c r="BY9" s="10">
        <f>MIN(Stress!BY14:BY34)*0.145</f>
        <v>-0.821525485</v>
      </c>
      <c r="BZ9" s="10">
        <f>MIN(Stress!BZ14:BZ34)*0.145</f>
        <v>0.99819998099999996</v>
      </c>
      <c r="CA9" s="10">
        <f>MIN(Stress!CA14:CA34)*0.145</f>
        <v>-0.27910452599999996</v>
      </c>
      <c r="CB9" s="10">
        <f>MIN(Stress!CB14:CB34)*0.145</f>
        <v>-0.10300981975</v>
      </c>
      <c r="CC9" s="10">
        <f>MIN(Stress!CC14:CC34)*0.145</f>
        <v>-2.9558428349999999</v>
      </c>
      <c r="CD9" s="10">
        <f>MIN(Stress!CD14:CD34)*0.145</f>
        <v>-0.14912498899999999</v>
      </c>
      <c r="CE9" s="10">
        <f>MIN(Stress!CE14:CE34)*0.145</f>
        <v>7.4190437550000002E-2</v>
      </c>
      <c r="CF9" s="10">
        <f>MIN(Stress!CF14:CF34)*0.145</f>
        <v>1.1699623989999999</v>
      </c>
      <c r="CG9" s="10">
        <f>MIN(Stress!CG14:CG34)*0.145</f>
        <v>-0.5279422305</v>
      </c>
      <c r="CH9" s="10">
        <f>MIN(Stress!CH14:CH34)*0.145</f>
        <v>-7.8774718399999985E-2</v>
      </c>
      <c r="CI9" s="10">
        <f>MIN(Stress!CI14:CI34)*0.145</f>
        <v>-4.471030485</v>
      </c>
      <c r="CJ9" s="10">
        <f>MIN(Stress!CJ14:CJ34)*0.145</f>
        <v>-0.27913146700000002</v>
      </c>
      <c r="CK9" s="10">
        <f>MIN(Stress!CK14:CK34)*0.145</f>
        <v>-0.48340305899999997</v>
      </c>
      <c r="CL9" s="10">
        <f>MIN(Stress!CL14:CL34)*0.145</f>
        <v>1.1438483194999998E-31</v>
      </c>
      <c r="CM9" s="10">
        <f>MIN(Stress!CM14:CM34)*0.145</f>
        <v>-0.71498234149999995</v>
      </c>
      <c r="CN9" s="10">
        <f>MIN(Stress!CN14:CN34)*0.145</f>
        <v>-0.12841465639999999</v>
      </c>
      <c r="CO9" s="10">
        <f>MIN(Stress!CO14:CO34)*0.145</f>
        <v>-3.8989886649999996</v>
      </c>
      <c r="CP9" s="10">
        <f>MIN(Stress!CP14:CP34)*0.145</f>
        <v>-0.37638318449999997</v>
      </c>
      <c r="CQ9" s="10">
        <f>MIN(Stress!CQ14:CQ34)*0.145</f>
        <v>-0.821525485</v>
      </c>
      <c r="CR9" s="10">
        <f>MIN(Stress!CR14:CR34)*0.145</f>
        <v>1.1438483194999998E-31</v>
      </c>
      <c r="CS9" s="10">
        <f>MIN(Stress!CS14:CS34)*0.145</f>
        <v>-0.64299097249999992</v>
      </c>
      <c r="CT9" s="10">
        <f>MIN(Stress!CT14:CT34)*0.145</f>
        <v>-2.7625707399999998E-2</v>
      </c>
      <c r="CU9" s="10">
        <f>MIN(Stress!CU14:CU34)*0.145</f>
        <v>-5.0365957349999997</v>
      </c>
      <c r="CV9" s="10">
        <f>MIN(Stress!CV14:CV34)*0.145</f>
        <v>6.4493217450000001E-2</v>
      </c>
      <c r="CW9" s="10">
        <f>MIN(Stress!CW14:CW34)*0.145</f>
        <v>0.382047305</v>
      </c>
      <c r="CX9" s="10">
        <f>MIN(Stress!CX14:CX34)*0.145</f>
        <v>-0.229996477</v>
      </c>
      <c r="CY9" s="10">
        <f>MIN(Stress!CY14:CY34)*0.145</f>
        <v>-0.16807667749999999</v>
      </c>
      <c r="CZ9" s="10">
        <f>MIN(Stress!CZ14:CZ34)*0.145</f>
        <v>5.4210114699999989E-3</v>
      </c>
      <c r="DA9" s="10">
        <f>MIN(Stress!DA14:DA34)*0.145</f>
        <v>-5.7547534750000002</v>
      </c>
      <c r="DB9" s="10">
        <f>MIN(Stress!DB14:DB34)*0.145</f>
        <v>-2.9400469699999998E-8</v>
      </c>
      <c r="DC9" s="10">
        <f>MIN(Stress!DC14:DC34)*0.145</f>
        <v>-3.6705746599999998E-3</v>
      </c>
      <c r="DD9" s="10">
        <f>MIN(Stress!DD14:DD34)*0.145</f>
        <v>2.4212461049999997E-4</v>
      </c>
      <c r="DE9" s="10">
        <f>MIN(Stress!DE14:DE34)*0.145</f>
        <v>-0.75145155249999995</v>
      </c>
      <c r="DF9" s="10">
        <f>MIN(Stress!DF14:DF34)*0.145</f>
        <v>6.0087541799999993E-6</v>
      </c>
      <c r="DG9" s="10">
        <f>MIN(Stress!DG14:DG34)*0.145</f>
        <v>-5.4784680100000003</v>
      </c>
      <c r="DH9" s="10">
        <f>MIN(Stress!DH14:DH34)*0.145</f>
        <v>-4.6337576049999999E-9</v>
      </c>
      <c r="DI9" s="10">
        <f>MIN(Stress!DI14:DI34)*0.145</f>
        <v>9.8604687849999983E-2</v>
      </c>
      <c r="DJ9" s="10">
        <f>MIN(Stress!DJ14:DJ34)*0.145</f>
        <v>-0.229996477</v>
      </c>
      <c r="DK9" s="10">
        <f>MIN(Stress!DK14:DK34)*0.145</f>
        <v>-0.67879799749999992</v>
      </c>
      <c r="DL9" s="10">
        <f>MIN(Stress!DL14:DL34)*0.145</f>
        <v>6.7156636899999993E-6</v>
      </c>
      <c r="DM9" s="10">
        <f>MIN(Stress!DM14:DM34)*0.145</f>
        <v>-5.8270859999999995</v>
      </c>
      <c r="DN9" s="10">
        <f>MIN(Stress!DN14:DN34)*0.145</f>
        <v>-3.4699694800000002E-8</v>
      </c>
      <c r="DO9" s="10">
        <f>MIN(Stress!DO14:DO34)*0.145</f>
        <v>8.2070398749999995E-4</v>
      </c>
      <c r="DP9" s="10">
        <f>MIN(Stress!DP14:DP34)*0.145</f>
        <v>-0.18117884849999999</v>
      </c>
      <c r="DQ9" s="10">
        <f>MIN(Stress!DQ14:DQ34)*0.145</f>
        <v>-0.79147085650000004</v>
      </c>
      <c r="DR9" s="10">
        <f>MIN(Stress!DR14:DR34)*0.145</f>
        <v>6.0271519249999996E-6</v>
      </c>
      <c r="DS9" s="10">
        <f>MIN(Stress!DS14:DS34)*0.145</f>
        <v>-6.2761881199999996</v>
      </c>
      <c r="DT9" s="10">
        <f>MIN(Stress!DT14:DT34)*0.145</f>
        <v>1.7645860549999999E-33</v>
      </c>
      <c r="DU9" s="10">
        <f>MIN(Stress!DU14:DU34)*0.145</f>
        <v>0.47063166200000001</v>
      </c>
      <c r="DV9" s="10">
        <f>MIN(Stress!DV14:DV34)*0.145</f>
        <v>3.25898636E-17</v>
      </c>
      <c r="DW9" s="10">
        <f>MIN(Stress!DW14:DW34)*0.145</f>
        <v>-0.53223286749999998</v>
      </c>
      <c r="DX9" s="10">
        <f>MIN(Stress!DX14:DX34)*0.145</f>
        <v>-2.8817877099999998E-17</v>
      </c>
      <c r="DY9" s="10">
        <f>MIN(Stress!DY14:DY34)*0.145</f>
        <v>-6.0811648599999995</v>
      </c>
      <c r="DZ9" s="10">
        <f>MIN(Stress!DZ14:DZ34)*0.145</f>
        <v>-1.7483015399999998E-32</v>
      </c>
      <c r="EA9" s="10">
        <f>MIN(Stress!EA14:EA34)*0.145</f>
        <v>0.89874334999999994</v>
      </c>
      <c r="EB9" s="10">
        <f>MIN(Stress!EB14:EB34)*0.145</f>
        <v>9.1512044750000004E-17</v>
      </c>
      <c r="EC9" s="10">
        <f>MIN(Stress!EC14:EC34)*0.145</f>
        <v>-0.25976871799999995</v>
      </c>
      <c r="ED9" s="10">
        <f>MIN(Stress!ED14:ED34)*0.145</f>
        <v>-0.45846884449999992</v>
      </c>
      <c r="EE9" s="10">
        <f>MIN(Stress!EE14:EE34)*0.145</f>
        <v>-6.1248062349999994</v>
      </c>
      <c r="EF9" s="10">
        <f>MIN(Stress!EF14:EF34)*0.145</f>
        <v>-0.34737639849999996</v>
      </c>
      <c r="EG9" s="10">
        <f>MIN(Stress!EG14:EG34)*0.145</f>
        <v>0.57710282749999997</v>
      </c>
      <c r="EH9" s="10">
        <f>MIN(Stress!EH14:EH34)*0.145</f>
        <v>-9.7922675999999986E-2</v>
      </c>
      <c r="EI9" s="10">
        <f>MIN(Stress!EI14:EI34)*0.145</f>
        <v>-0.26086329399999997</v>
      </c>
      <c r="EJ9" s="10">
        <f>MIN(Stress!EJ14:EJ34)*0.145</f>
        <v>-0.14384380189999998</v>
      </c>
      <c r="EK9" s="10">
        <f>MIN(Stress!EK14:EK34)*0.145</f>
        <v>-6.3806671449999994</v>
      </c>
      <c r="EL9" s="10">
        <f>MIN(Stress!EL14:EL34)*0.145</f>
        <v>-1.593060625E-2</v>
      </c>
      <c r="EM9" s="10">
        <f>MIN(Stress!EM14:EM34)*0.145</f>
        <v>0.47063166200000001</v>
      </c>
      <c r="EN9" s="10">
        <f>MIN(Stress!EN14:EN34)*0.145</f>
        <v>-0.19563666799999999</v>
      </c>
      <c r="EO9" s="10">
        <f>MIN(Stress!EO14:EO34)*0.145</f>
        <v>-0.53223286749999998</v>
      </c>
      <c r="EP9" s="10">
        <f>MIN(Stress!EP14:EP34)*0.145</f>
        <v>-2.8817877099999998E-17</v>
      </c>
      <c r="EQ9" s="10">
        <f>MIN(Stress!EQ14:EQ34)*0.145</f>
        <v>-6.7421386600000002</v>
      </c>
      <c r="ER9" s="10">
        <f>MIN(Stress!ER14:ER34)*0.145</f>
        <v>-0.22668274849999998</v>
      </c>
      <c r="ES9" s="10">
        <f>MIN(Stress!ES14:ES34)*0.145</f>
        <v>-0.54798418849999997</v>
      </c>
      <c r="ET9" s="10">
        <f>MIN(Stress!ET14:ET34)*0.145</f>
        <v>-0.87163458499999991</v>
      </c>
      <c r="EU9" s="10">
        <f>MIN(Stress!EU14:EU34)*0.145</f>
        <v>2.9146877749999998E-2</v>
      </c>
      <c r="EV9" s="10">
        <f>MIN(Stress!EV14:EV34)*0.145</f>
        <v>0.1567944305</v>
      </c>
      <c r="EW9" s="10">
        <f>MIN(Stress!EW14:EW34)*0.145</f>
        <v>-6.3778692249999995</v>
      </c>
      <c r="EX9" s="10">
        <f>MIN(Stress!EX14:EX34)*0.145</f>
        <v>-0.31395782799999994</v>
      </c>
      <c r="EY9" s="10">
        <f>MIN(Stress!EY14:EY34)*0.145</f>
        <v>-0.41526974849999998</v>
      </c>
      <c r="EZ9" s="10">
        <f>MIN(Stress!EZ14:EZ34)*0.145</f>
        <v>-0.99422787999999995</v>
      </c>
      <c r="FA9" s="10">
        <f>MIN(Stress!FA14:FA34)*0.145</f>
        <v>-0.10783772959999999</v>
      </c>
      <c r="FB9" s="10">
        <f>MIN(Stress!FB14:FB34)*0.145</f>
        <v>0.1516695505</v>
      </c>
      <c r="FC9" s="10">
        <f>MIN(Stress!FC14:FC34)*0.145</f>
        <v>-6.6393158249999988</v>
      </c>
      <c r="FD9" s="10">
        <f>MIN(Stress!FD14:FD34)*0.145</f>
        <v>-0.34849978600000003</v>
      </c>
      <c r="FE9" s="10">
        <f>MIN(Stress!FE14:FE34)*0.145</f>
        <v>-0.54798418849999997</v>
      </c>
      <c r="FF9" s="10">
        <f>MIN(Stress!FF14:FF34)*0.145</f>
        <v>-1.1237070509999998</v>
      </c>
      <c r="FG9" s="10">
        <f>MIN(Stress!FG14:FG34)*0.145</f>
        <v>-9.0124170000000003E-2</v>
      </c>
      <c r="FH9" s="10">
        <f>MIN(Stress!FH14:FH34)*0.145</f>
        <v>1.1438483194999998E-31</v>
      </c>
      <c r="FI9" s="10">
        <f>MIN(Stress!FI14:FI34)*0.145</f>
        <v>-6.7421386600000002</v>
      </c>
      <c r="FJ9" s="10">
        <f>MIN(Stress!FJ14:FJ34)*0.145</f>
        <v>-0.31894687199999994</v>
      </c>
      <c r="FK9" s="10">
        <f>MIN(Stress!FK14:FK34)*0.145</f>
        <v>-0.36578670049999995</v>
      </c>
      <c r="FL9" s="10">
        <f>MIN(Stress!FL14:FL34)*0.145</f>
        <v>-1.0660118264999998</v>
      </c>
      <c r="FM9" s="10">
        <f>MIN(Stress!FM14:FM34)*0.145</f>
        <v>-0.16778906999999998</v>
      </c>
      <c r="FN9" s="10">
        <f>MIN(Stress!FN14:FN34)*0.145</f>
        <v>1.1438483194999998E-31</v>
      </c>
      <c r="FO9" s="10">
        <f>MIN(Stress!FO14:FO34)*0.145</f>
        <v>-3.4474762099999996</v>
      </c>
      <c r="FP9" s="10">
        <f>MIN(Stress!FP14:FP34)*0.145</f>
        <v>-4.2676410149999996E-2</v>
      </c>
      <c r="FQ9" s="10">
        <f>MIN(Stress!FQ14:FQ34)*0.145</f>
        <v>-3.6049640449999996</v>
      </c>
      <c r="FR9" s="10">
        <f>MIN(Stress!FR14:FR34)*0.145</f>
        <v>-0.26026458899999999</v>
      </c>
      <c r="FS9" s="10">
        <f>MIN(Stress!FS14:FS34)*0.145</f>
        <v>-0.52271788050000001</v>
      </c>
      <c r="FT9" s="10">
        <f>MIN(Stress!FT14:FT34)*0.145</f>
        <v>0.35656512099999998</v>
      </c>
      <c r="FU9" s="10">
        <f>MIN(Stress!FU14:FU34)*0.145</f>
        <v>-2.868413055</v>
      </c>
      <c r="FV9" s="10">
        <f>MIN(Stress!FV14:FV34)*0.145</f>
        <v>-0.44432579099999997</v>
      </c>
      <c r="FW9" s="10">
        <f>MIN(Stress!FW14:FW34)*0.145</f>
        <v>-0.47181526800000001</v>
      </c>
      <c r="FX9" s="10">
        <f>MIN(Stress!FX14:FX34)*0.145</f>
        <v>-0.99171501549999996</v>
      </c>
      <c r="FY9" s="10">
        <f>MIN(Stress!FY14:FY34)*0.145</f>
        <v>0.63903341499999999</v>
      </c>
      <c r="FZ9" s="10">
        <f>MIN(Stress!FZ14:FZ34)*0.145</f>
        <v>0.16243018899999997</v>
      </c>
      <c r="GA9" s="10">
        <f>MIN(Stress!GA14:GA34)*0.145</f>
        <v>-3.9942993399999995</v>
      </c>
      <c r="GB9" s="10">
        <f>MIN(Stress!GB14:GB34)*0.145</f>
        <v>-0.51586264299999995</v>
      </c>
      <c r="GC9" s="10">
        <f>MIN(Stress!GC14:GC34)*0.145</f>
        <v>-1.1143369189999999</v>
      </c>
      <c r="GD9" s="10">
        <f>MIN(Stress!GD14:GD34)*0.145</f>
        <v>-0.94247722049999993</v>
      </c>
      <c r="GE9" s="10">
        <f>MIN(Stress!GE14:GE34)*0.145</f>
        <v>-0.42083648699999998</v>
      </c>
      <c r="GF9" s="10">
        <f>MIN(Stress!GF14:GF34)*0.145</f>
        <v>1.1438483194999998E-31</v>
      </c>
      <c r="GG9" s="10">
        <f>MIN(Stress!GG14:GG34)*0.145</f>
        <v>-2.868413055</v>
      </c>
      <c r="GH9" s="10">
        <f>MIN(Stress!GH14:GH34)*0.145</f>
        <v>-1.229651823</v>
      </c>
      <c r="GI9" s="10">
        <f>MIN(Stress!GI14:GI34)*0.145</f>
        <v>-3.6049640449999996</v>
      </c>
      <c r="GJ9" s="10">
        <f>MIN(Stress!GJ14:GJ34)*0.145</f>
        <v>-0.89332371399999999</v>
      </c>
      <c r="GK9" s="10">
        <f>MIN(Stress!GK14:GK34)*0.145</f>
        <v>-0.57732721499999995</v>
      </c>
      <c r="GL9" s="10">
        <f>MIN(Stress!GL14:GL34)*0.145</f>
        <v>-6.9382207100000001E-4</v>
      </c>
      <c r="GM9" s="10">
        <f>MIN(Stress!GM14:GM34)*0.145</f>
        <v>-3.8200350049999994</v>
      </c>
      <c r="GN9" s="10">
        <f>MIN(Stress!GN14:GN34)*0.145</f>
        <v>-2.8640885749999997E-2</v>
      </c>
      <c r="GO9" s="10">
        <f>MIN(Stress!GO14:GO34)*0.145</f>
        <v>-0.54409868149999996</v>
      </c>
      <c r="GP9" s="10">
        <f>MIN(Stress!GP14:GP34)*0.145</f>
        <v>-0.43680986100000002</v>
      </c>
      <c r="GQ9" s="10">
        <f>MIN(Stress!GQ14:GQ34)*0.145</f>
        <v>-1.216189907</v>
      </c>
      <c r="GR9" s="10">
        <f>MIN(Stress!GR14:GR34)*0.145</f>
        <v>-0.74362883149999992</v>
      </c>
      <c r="GS9" s="10">
        <f>MIN(Stress!GS14:GS34)*0.145</f>
        <v>-1.2567178854999999</v>
      </c>
      <c r="GT9" s="10">
        <f>MIN(Stress!GT14:GT34)*0.145</f>
        <v>-0.15140391049999999</v>
      </c>
      <c r="GU9" s="10">
        <f>MIN(Stress!GU14:GU34)*0.145</f>
        <v>0.2306693205</v>
      </c>
      <c r="GV9" s="10">
        <f>MIN(Stress!GV14:GV34)*0.145</f>
        <v>-0.241850169</v>
      </c>
      <c r="GW9" s="10">
        <f>MIN(Stress!GW14:GW34)*0.145</f>
        <v>5.6764660899999993E-2</v>
      </c>
      <c r="GX9" s="10">
        <f>MIN(Stress!GX14:GX34)*0.145</f>
        <v>-0.10413551419999999</v>
      </c>
      <c r="GY9" s="10">
        <f>MIN(Stress!GY14:GY34)*0.145</f>
        <v>-1.7936813199999997</v>
      </c>
      <c r="GZ9" s="10">
        <f>MIN(Stress!GZ14:GZ34)*0.145</f>
        <v>-0.16045955200000001</v>
      </c>
      <c r="HA9" s="10">
        <f>MIN(Stress!HA14:HA34)*0.145</f>
        <v>0.90217529699999999</v>
      </c>
      <c r="HB9" s="10">
        <f>MIN(Stress!HB14:HB34)*0.145</f>
        <v>-0.43680986100000002</v>
      </c>
      <c r="HC9" s="10">
        <f>MIN(Stress!HC14:HC34)*0.145</f>
        <v>0.25086186099999996</v>
      </c>
      <c r="HD9" s="10">
        <f>MIN(Stress!HD14:HD34)*0.145</f>
        <v>-0.74362883149999992</v>
      </c>
      <c r="HE9" s="10">
        <f>MIN(Stress!HE14:HE34)*0.145</f>
        <v>-3.8200350049999994</v>
      </c>
      <c r="HF9" s="10">
        <f>MIN(Stress!HF14:HF34)*0.145</f>
        <v>-0.31663771799999996</v>
      </c>
      <c r="HG9" s="10">
        <f>MIN(Stress!HG14:HG34)*0.145</f>
        <v>-0.63772049799999997</v>
      </c>
      <c r="HH9" s="10">
        <f>MIN(Stress!HH14:HH34)*0.145</f>
        <v>-0.26941124699999996</v>
      </c>
      <c r="HI9" s="10">
        <f>MIN(Stress!HI14:HI34)*0.145</f>
        <v>-1.216189907</v>
      </c>
      <c r="HJ9" s="10">
        <f>MIN(Stress!HJ14:HJ34)*0.145</f>
        <v>-1.82832936E-2</v>
      </c>
      <c r="HK9" s="10">
        <f>MIN(Stress!HK14:HK34)*0.145</f>
        <v>-0.96035103700000002</v>
      </c>
      <c r="HL9" s="10">
        <f>MIN(Stress!HL14:HL34)*0.145</f>
        <v>-3.2601343249999996E-3</v>
      </c>
      <c r="HM9" s="10">
        <f>MIN(Stress!HM14:HM34)*0.145</f>
        <v>-0.13096294875</v>
      </c>
      <c r="HN9" s="10">
        <f>MIN(Stress!HN14:HN34)*0.145</f>
        <v>-3.9815364399999997E-2</v>
      </c>
      <c r="HO9" s="10">
        <f>MIN(Stress!HO14:HO34)*0.145</f>
        <v>-0.16611479849999997</v>
      </c>
      <c r="HP9" s="10">
        <f>MIN(Stress!HP14:HP34)*0.145</f>
        <v>-4.0921166299999999E-2</v>
      </c>
      <c r="HQ9" s="10">
        <f>MIN(Stress!HQ14:HQ34)*0.145</f>
        <v>-0.93996980799999996</v>
      </c>
      <c r="HR9" s="10">
        <f>MIN(Stress!HR14:HR34)*0.145</f>
        <v>-9.1848024249999993E-3</v>
      </c>
      <c r="HS9" s="10">
        <f>MIN(Stress!HS14:HS34)*0.145</f>
        <v>-0.12354328569999999</v>
      </c>
      <c r="HT9" s="10">
        <f>MIN(Stress!HT14:HT34)*0.145</f>
        <v>-5.2549766099999992E-2</v>
      </c>
      <c r="HU9" s="10">
        <f>MIN(Stress!HU14:HU34)*0.145</f>
        <v>-3.7126843999999992E-2</v>
      </c>
      <c r="HV9" s="10">
        <f>MIN(Stress!HV14:HV34)*0.145</f>
        <v>-5.9185554799999998E-2</v>
      </c>
      <c r="HW9" s="10">
        <f>MIN(Stress!HW14:HW34)*0.145</f>
        <v>-0.74290111999999997</v>
      </c>
      <c r="HX9" s="10">
        <f>MIN(Stress!HX14:HX34)*0.145</f>
        <v>1.1438483194999998E-31</v>
      </c>
      <c r="HY9" s="10">
        <f>MIN(Stress!HY14:HY34)*0.145</f>
        <v>1.1438483194999998E-31</v>
      </c>
      <c r="HZ9" s="10">
        <f>MIN(Stress!HZ14:HZ34)*0.145</f>
        <v>-9.1049952949999999E-2</v>
      </c>
      <c r="IA9" s="10">
        <f>MIN(Stress!IA14:IA34)*0.145</f>
        <v>-0.16284738299999998</v>
      </c>
      <c r="IB9" s="10">
        <f>MIN(Stress!IB14:IB34)*0.145</f>
        <v>-6.8827584999999997E-2</v>
      </c>
      <c r="IC9" s="10">
        <f>MIN(Stress!IC14:IC34)*0.145</f>
        <v>-0.96035103700000002</v>
      </c>
      <c r="ID9" s="10">
        <f>MIN(Stress!ID14:ID34)*0.145</f>
        <v>-4.1314645549999996E-3</v>
      </c>
      <c r="IE9" s="10">
        <f>MIN(Stress!IE14:IE34)*0.145</f>
        <v>-0.13096294875</v>
      </c>
      <c r="IF9" s="10">
        <f>MIN(Stress!IF14:IF34)*0.145</f>
        <v>-9.8750109799999999E-2</v>
      </c>
      <c r="IG9" s="10">
        <f>MIN(Stress!IG14:IG34)*0.145</f>
        <v>-0.16611479849999997</v>
      </c>
      <c r="IH9" s="10">
        <f>MIN(Stress!IH14:IH34)*0.145</f>
        <v>1.1438483194999998E-31</v>
      </c>
      <c r="II9" s="10">
        <f>MIN(Stress!II14:II34)*0.145</f>
        <v>0.10383488715</v>
      </c>
      <c r="IJ9" s="10">
        <f>MIN(Stress!IJ14:IJ34)*0.145</f>
        <v>3.1515520899999994E-4</v>
      </c>
      <c r="IK9" s="10">
        <f>MIN(Stress!IK14:IK34)*0.145</f>
        <v>-1.1756940749999998E-2</v>
      </c>
      <c r="IL9" s="10">
        <f>MIN(Stress!IL14:IL34)*0.145</f>
        <v>8.2611482200000003E-3</v>
      </c>
      <c r="IM9" s="10">
        <f>MIN(Stress!IM14:IM34)*0.145</f>
        <v>4.3881523999999995E-3</v>
      </c>
      <c r="IN9" s="10">
        <f>MIN(Stress!IN14:IN34)*0.145</f>
        <v>-1.2388767084999999E-3</v>
      </c>
      <c r="IO9" s="10">
        <f>MIN(Stress!IO14:IO34)*0.145</f>
        <v>1.4404920745000001E-2</v>
      </c>
      <c r="IP9" s="10">
        <f>MIN(Stress!IP14:IP34)*0.145</f>
        <v>-2.5901510949999998E-3</v>
      </c>
      <c r="IQ9" s="10">
        <f>MIN(Stress!IQ14:IQ34)*0.145</f>
        <v>-3.6723203149999994E-2</v>
      </c>
      <c r="IR9" s="10">
        <f>MIN(Stress!IR14:IR34)*0.145</f>
        <v>-3.5586667049999995E-5</v>
      </c>
      <c r="IS9" s="10">
        <f>MIN(Stress!IS14:IS34)*0.145</f>
        <v>-7.4938630299999998E-3</v>
      </c>
      <c r="IT9" s="10">
        <f>MIN(Stress!IT14:IT34)*0.145</f>
        <v>-9.7173574099999986E-3</v>
      </c>
      <c r="IU9" s="10">
        <f>MIN(Stress!IU14:IU34)*0.145</f>
        <v>-2.184382805E-2</v>
      </c>
      <c r="IV9" s="10">
        <f>MIN(Stress!IV14:IV34)*0.145</f>
        <v>-9.9115424249999994E-3</v>
      </c>
      <c r="IW9" s="10">
        <f>MIN(Stress!IW14:IW34)*0.145</f>
        <v>-3.0657348550000001E-2</v>
      </c>
      <c r="IX9" s="10">
        <f>MIN(Stress!IX14:IX34)*0.145</f>
        <v>1.1438483194999998E-31</v>
      </c>
      <c r="IY9" s="10">
        <f>MIN(Stress!IY14:IY34)*0.145</f>
        <v>-1.1855107199999999E-2</v>
      </c>
      <c r="IZ9" s="10">
        <f>MIN(Stress!IZ14:IZ34)*0.145</f>
        <v>-1.2388767084999999E-3</v>
      </c>
      <c r="JA9" s="10">
        <f>MIN(Stress!JA14:JA34)*0.145</f>
        <v>-4.1105251050000003E-3</v>
      </c>
      <c r="JB9" s="10">
        <f>MIN(Stress!JB14:JB34)*0.145</f>
        <v>-1.93448154E-2</v>
      </c>
      <c r="JC9" s="10">
        <f>MIN(Stress!JC14:JC34)*0.145</f>
        <v>-4.2761509199999999E-2</v>
      </c>
      <c r="JD9" s="10">
        <f>MIN(Stress!JD14:JD34)*0.145</f>
        <v>-6.9597005749999995E-5</v>
      </c>
      <c r="JE9" s="10">
        <f>MIN(Stress!JE14:JE34)*0.145</f>
        <v>-9.7184792750000006E-3</v>
      </c>
      <c r="JF9" s="10">
        <f>MIN(Stress!JF14:JF34)*0.145</f>
        <v>-1.9075530099999998E-2</v>
      </c>
      <c r="JG9" s="10">
        <f>MIN(Stress!JG14:JG34)*0.145</f>
        <v>-0.406993192</v>
      </c>
      <c r="JH9" s="10">
        <f>MIN(Stress!JH14:JH34)*0.145</f>
        <v>-0.559807155</v>
      </c>
      <c r="JI9" s="10">
        <f>MIN(Stress!JI14:JI34)*0.145</f>
        <v>0.3656777765</v>
      </c>
      <c r="JJ9" s="10">
        <f>MIN(Stress!JJ14:JJ34)*0.145</f>
        <v>0.21952261949999999</v>
      </c>
      <c r="JK9" s="10">
        <f>MIN(Stress!JK14:JK34)*0.145</f>
        <v>-0.41823714449999999</v>
      </c>
      <c r="JL9" s="10">
        <f>MIN(Stress!JL14:JL34)*0.145</f>
        <v>-9.6070582299999985E-2</v>
      </c>
      <c r="JM9" s="10">
        <f>MIN(Stress!JM14:JM34)*0.145</f>
        <v>5.2034066349999991E-2</v>
      </c>
      <c r="JN9" s="10">
        <f>MIN(Stress!JN14:JN34)*0.145</f>
        <v>8.2208530099999996E-2</v>
      </c>
      <c r="JO9" s="10">
        <f>MIN(Stress!JO14:JO34)*0.145</f>
        <v>5.5916537049999999E-2</v>
      </c>
      <c r="JP9" s="10">
        <f>MIN(Stress!JP14:JP34)*0.145</f>
        <v>0.37360396949999997</v>
      </c>
      <c r="JQ9" s="10">
        <f>MIN(Stress!JQ14:JQ34)*0.145</f>
        <v>-7.4684249549999998E-2</v>
      </c>
      <c r="JR9" s="10">
        <f>MIN(Stress!JR14:JR34)*0.145</f>
        <v>-0.18006759749999998</v>
      </c>
      <c r="JS9" s="10">
        <f>MIN(Stress!JS14:JS34)*0.145</f>
        <v>-0.406993192</v>
      </c>
      <c r="JT9" s="10">
        <f>MIN(Stress!JT14:JT34)*0.145</f>
        <v>-0.47169166999999995</v>
      </c>
      <c r="JU9" s="10">
        <f>MIN(Stress!JU14:JU34)*0.145</f>
        <v>2.2141220149999998E-2</v>
      </c>
      <c r="JV9" s="10">
        <f>MIN(Stress!JV14:JV34)*0.145</f>
        <v>0.21952261949999999</v>
      </c>
      <c r="JW9" s="10">
        <f>MIN(Stress!JW14:JW34)*0.145</f>
        <v>-0.22107568550000001</v>
      </c>
      <c r="JX9" s="10">
        <f>MIN(Stress!JX14:JX34)*0.145</f>
        <v>-0.34050613899999999</v>
      </c>
      <c r="JY9" s="10">
        <f>MIN(Stress!JY14:JY34)*0.145</f>
        <v>-6.8434521899999989E-2</v>
      </c>
      <c r="JZ9" s="10">
        <f>MIN(Stress!JZ14:JZ34)*0.145</f>
        <v>-0.559807155</v>
      </c>
      <c r="KA9" s="10">
        <f>MIN(Stress!KA14:KA34)*0.145</f>
        <v>2.5713124049999998E-3</v>
      </c>
      <c r="KB9" s="10">
        <f>MIN(Stress!KB14:KB34)*0.145</f>
        <v>0.2639110925</v>
      </c>
      <c r="KC9" s="10">
        <f>MIN(Stress!KC14:KC34)*0.145</f>
        <v>-0.41823714449999999</v>
      </c>
      <c r="KD9" s="10">
        <f>MIN(Stress!KD14:KD34)*0.145</f>
        <v>-0.2183282255</v>
      </c>
      <c r="KE9" s="10">
        <f>MIN(Stress!KE14:KE34)*0.145</f>
        <v>6.9258420599999999</v>
      </c>
      <c r="KF9" s="10">
        <f>MIN(Stress!KF14:KF34)*0.145</f>
        <v>3.5220747949999996E-16</v>
      </c>
      <c r="KG9" s="10">
        <f>MIN(Stress!KG14:KG34)*0.145</f>
        <v>0.50400590599999995</v>
      </c>
      <c r="KH9" s="10">
        <f>MIN(Stress!KH14:KH34)*0.145</f>
        <v>1.3637921204999999E-16</v>
      </c>
      <c r="KI9" s="10">
        <f>MIN(Stress!KI14:KI34)*0.145</f>
        <v>-1.7738209599999999E-2</v>
      </c>
      <c r="KJ9" s="10">
        <f>MIN(Stress!KJ14:KJ34)*0.145</f>
        <v>3.0861460699999995E-17</v>
      </c>
      <c r="KK9" s="10">
        <f>MIN(Stress!KK14:KK34)*0.145</f>
        <v>6.9531513599999997</v>
      </c>
      <c r="KL9" s="10">
        <f>MIN(Stress!KL14:KL34)*0.145</f>
        <v>0.16696857300000001</v>
      </c>
      <c r="KM9" s="10">
        <f>MIN(Stress!KM14:KM34)*0.145</f>
        <v>0.33511206649999997</v>
      </c>
      <c r="KN9" s="10">
        <f>MIN(Stress!KN14:KN34)*0.145</f>
        <v>6.3857499749999991E-2</v>
      </c>
      <c r="KO9" s="10">
        <f>MIN(Stress!KO14:KO34)*0.145</f>
        <v>-0.1227565679</v>
      </c>
      <c r="KP9" s="10">
        <f>MIN(Stress!KP14:KP34)*0.145</f>
        <v>2.0519696749999998E-17</v>
      </c>
      <c r="KQ9" s="10">
        <f>MIN(Stress!KQ14:KQ34)*0.145</f>
        <v>6.9531513599999997</v>
      </c>
      <c r="KR9" s="10">
        <f>MIN(Stress!KR14:KR34)*0.145</f>
        <v>6.2326965299999999E-16</v>
      </c>
      <c r="KS9" s="10">
        <f>MIN(Stress!KS14:KS34)*0.145</f>
        <v>0.33511206649999997</v>
      </c>
      <c r="KT9" s="10">
        <f>MIN(Stress!KT14:KT34)*0.145</f>
        <v>1.927865045E-16</v>
      </c>
      <c r="KU9" s="10">
        <f>MIN(Stress!KU14:KU34)*0.145</f>
        <v>-7.5655848149999996E-2</v>
      </c>
      <c r="KV9" s="10">
        <f>MIN(Stress!KV14:KV34)*0.145</f>
        <v>2.0519696749999998E-17</v>
      </c>
      <c r="KW9" s="10">
        <f>MIN(Stress!KW14:KW34)*0.145</f>
        <v>6.9258420599999999</v>
      </c>
      <c r="KX9" s="10">
        <f>MIN(Stress!KX14:KX34)*0.145</f>
        <v>3.5220747949999996E-16</v>
      </c>
      <c r="KY9" s="10">
        <f>MIN(Stress!KY14:KY34)*0.145</f>
        <v>0.50400590599999995</v>
      </c>
      <c r="KZ9" s="10">
        <f>MIN(Stress!KZ14:KZ34)*0.145</f>
        <v>1.3637921204999999E-16</v>
      </c>
      <c r="LA9" s="10">
        <f>MIN(Stress!LA14:LA34)*0.145</f>
        <v>-0.1227565679</v>
      </c>
      <c r="LB9" s="10">
        <f>MIN(Stress!LB14:LB34)*0.145</f>
        <v>3.0861460699999995E-17</v>
      </c>
      <c r="LC9" s="10">
        <f>MIN(Stress!LC14:LC34)*0.145</f>
        <v>5.623191639999999</v>
      </c>
      <c r="LD9" s="10">
        <f>MIN(Stress!LD14:LD34)*0.145</f>
        <v>7.1129058349999995E-34</v>
      </c>
      <c r="LE9" s="10">
        <f>MIN(Stress!LE14:LE34)*0.145</f>
        <v>0.18970786449999999</v>
      </c>
      <c r="LF9" s="10">
        <f>MIN(Stress!LF14:LF34)*0.145</f>
        <v>-2.3572468749999999E-17</v>
      </c>
      <c r="LG9" s="10">
        <f>MIN(Stress!LG14:LG34)*0.145</f>
        <v>-0.38496763399999995</v>
      </c>
      <c r="LH9" s="10">
        <f>MIN(Stress!LH14:LH34)*0.145</f>
        <v>1.161625682E-17</v>
      </c>
      <c r="LI9" s="10">
        <f>MIN(Stress!LI14:LI34)*0.145</f>
        <v>5.8205069149999993</v>
      </c>
      <c r="LJ9" s="10">
        <f>MIN(Stress!LJ14:LJ34)*0.145</f>
        <v>6.2043301799999991E-35</v>
      </c>
      <c r="LK9" s="10">
        <f>MIN(Stress!LK14:LK34)*0.145</f>
        <v>1.6547530499999998E-2</v>
      </c>
      <c r="LL9" s="10">
        <f>MIN(Stress!LL14:LL34)*0.145</f>
        <v>-1.2911576474999999E-17</v>
      </c>
      <c r="LM9" s="10">
        <f>MIN(Stress!LM14:LM34)*0.145</f>
        <v>-0.21086204499999997</v>
      </c>
      <c r="LN9" s="10">
        <f>MIN(Stress!LN14:LN34)*0.145</f>
        <v>1.013244021E-18</v>
      </c>
      <c r="LO9" s="10">
        <f>MIN(Stress!LO14:LO34)*0.145</f>
        <v>5.4811009200000003</v>
      </c>
      <c r="LP9" s="10">
        <f>MIN(Stress!LP14:LP34)*0.145</f>
        <v>6.2043301799999991E-35</v>
      </c>
      <c r="LQ9" s="10">
        <f>MIN(Stress!LQ14:LQ34)*0.145</f>
        <v>1.6547530499999998E-2</v>
      </c>
      <c r="LR9" s="10">
        <f>MIN(Stress!LR14:LR34)*0.145</f>
        <v>-2.6201908899999998E-2</v>
      </c>
      <c r="LS9" s="10">
        <f>MIN(Stress!LS14:LS34)*0.145</f>
        <v>-0.21086204499999997</v>
      </c>
      <c r="LT9" s="10">
        <f>MIN(Stress!LT14:LT34)*0.145</f>
        <v>-0.46419824399999998</v>
      </c>
      <c r="LU9" s="10">
        <f>MIN(Stress!LU14:LU34)*0.145</f>
        <v>5.623191639999999</v>
      </c>
      <c r="LV9" s="10">
        <f>MIN(Stress!LV14:LV34)*0.145</f>
        <v>7.1129058349999995E-34</v>
      </c>
      <c r="LW9" s="10">
        <f>MIN(Stress!LW14:LW34)*0.145</f>
        <v>0.18970786449999999</v>
      </c>
      <c r="LX9" s="10">
        <f>MIN(Stress!LX14:LX34)*0.145</f>
        <v>-2.3572468749999999E-17</v>
      </c>
      <c r="LY9" s="10">
        <f>MIN(Stress!LY14:LY34)*0.145</f>
        <v>-0.38496763399999995</v>
      </c>
      <c r="LZ9" s="10">
        <f>MIN(Stress!LZ14:LZ34)*0.145</f>
        <v>1.161625682E-17</v>
      </c>
      <c r="MA9" s="10">
        <f>MIN(Stress!MA14:MA34)*0.145</f>
        <v>2.9810451399999995</v>
      </c>
      <c r="MB9" s="10">
        <f>MIN(Stress!MB14:MB34)*0.145</f>
        <v>7.2514441999999998E-2</v>
      </c>
      <c r="MC9" s="10">
        <f>MIN(Stress!MC14:MC34)*0.145</f>
        <v>0.14727259950000002</v>
      </c>
      <c r="MD9" s="10">
        <f>MIN(Stress!MD14:MD34)*0.145</f>
        <v>-7.3493934399999988E-2</v>
      </c>
      <c r="ME9" s="10">
        <f>MIN(Stress!ME14:ME34)*0.145</f>
        <v>-6.6411779149999989E-2</v>
      </c>
      <c r="MF9" s="10">
        <f>MIN(Stress!MF14:MF34)*0.145</f>
        <v>-1.0692598119999999E-17</v>
      </c>
      <c r="MG9" s="10">
        <f>MIN(Stress!MG14:MG34)*0.145</f>
        <v>2.9748291349999998</v>
      </c>
      <c r="MH9" s="10">
        <f>MIN(Stress!MH14:MH34)*0.145</f>
        <v>8.0815312100000007E-33</v>
      </c>
      <c r="MI9" s="10">
        <f>MIN(Stress!MI14:MI34)*0.145</f>
        <v>0.42243783799999995</v>
      </c>
      <c r="MJ9" s="10">
        <f>MIN(Stress!MJ14:MJ34)*0.145</f>
        <v>1.9620142849999999E-17</v>
      </c>
      <c r="MK9" s="10">
        <f>MIN(Stress!MK14:MK34)*0.145</f>
        <v>-0.21163573599999999</v>
      </c>
      <c r="ML9" s="10">
        <f>MIN(Stress!ML14:ML34)*0.145</f>
        <v>-3.0529454200000002E-17</v>
      </c>
      <c r="MM9" s="10">
        <f>MIN(Stress!MM14:MM34)*0.145</f>
        <v>3.1047926349999995</v>
      </c>
      <c r="MN9" s="10">
        <f>MIN(Stress!MN14:MN34)*0.145</f>
        <v>6.5476345000000001E-33</v>
      </c>
      <c r="MO9" s="10">
        <f>MIN(Stress!MO14:MO34)*0.145</f>
        <v>8.5693505049999993E-2</v>
      </c>
      <c r="MP9" s="10">
        <f>MIN(Stress!MP14:MP34)*0.145</f>
        <v>-0.88943484299999986</v>
      </c>
      <c r="MQ9" s="10">
        <f>MIN(Stress!MQ14:MQ34)*0.145</f>
        <v>-0.33845727449999996</v>
      </c>
      <c r="MR9" s="10">
        <f>MIN(Stress!MR14:MR34)*0.145</f>
        <v>-3.0053820849999997E-17</v>
      </c>
      <c r="MS9" s="10">
        <f>MIN(Stress!MS14:MS34)*0.145</f>
        <v>2.3502446799999994</v>
      </c>
      <c r="MT9" s="10">
        <f>MIN(Stress!MT14:MT34)*0.145</f>
        <v>1.2986328759999998E-32</v>
      </c>
      <c r="MU9" s="10">
        <f>MIN(Stress!MU14:MU34)*0.145</f>
        <v>0.14727259950000002</v>
      </c>
      <c r="MV9" s="10">
        <f>MIN(Stress!MV14:MV34)*0.145</f>
        <v>-0.47409456649999998</v>
      </c>
      <c r="MW9" s="10">
        <f>MIN(Stress!MW14:MW34)*0.145</f>
        <v>-9.2527330399999996E-2</v>
      </c>
      <c r="MX9" s="10">
        <f>MIN(Stress!MX14:MX34)*0.145</f>
        <v>-4.7277985149999997E-17</v>
      </c>
      <c r="MY9" s="10">
        <f>MIN(Stress!MY14:MY34)*0.145</f>
        <v>0</v>
      </c>
      <c r="MZ9" s="10">
        <f>MIN(Stress!MZ14:MZ34)*0.145</f>
        <v>0</v>
      </c>
      <c r="NA9" s="10">
        <f>MIN(Stress!NA14:NA34)*0.145</f>
        <v>0</v>
      </c>
      <c r="NB9" s="10">
        <f>MIN(Stress!NB14:NB34)*0.145</f>
        <v>0</v>
      </c>
      <c r="NC9" s="10">
        <f>MIN(Stress!NC14:NC34)*0.145</f>
        <v>0</v>
      </c>
      <c r="ND9" s="10">
        <f>MIN(Stress!ND14:ND34)*0.145</f>
        <v>0</v>
      </c>
      <c r="NE9" s="10">
        <f>MIN(Stress!NE14:NE34)*0.145</f>
        <v>0</v>
      </c>
      <c r="NF9" s="10">
        <f>MIN(Stress!NF14:NF34)*0.145</f>
        <v>0</v>
      </c>
      <c r="NG9" s="10">
        <f>MIN(Stress!NG14:NG34)*0.145</f>
        <v>0</v>
      </c>
      <c r="NH9" s="10">
        <f>MIN(Stress!NH14:NH34)*0.145</f>
        <v>0</v>
      </c>
      <c r="NI9" s="10">
        <f>MIN(Stress!NI14:NI34)*0.145</f>
        <v>0</v>
      </c>
      <c r="NJ9" s="10">
        <f>MIN(Stress!NJ14:NJ34)*0.145</f>
        <v>0</v>
      </c>
      <c r="NK9" s="10">
        <f>MIN(Stress!NK14:NK34)*0.145</f>
        <v>0</v>
      </c>
      <c r="NL9" s="10">
        <f>MIN(Stress!NL14:NL34)*0.145</f>
        <v>0</v>
      </c>
      <c r="NM9" s="10">
        <f>MIN(Stress!NM14:NM34)*0.145</f>
        <v>0</v>
      </c>
      <c r="NN9" s="10">
        <f>MIN(Stress!NN14:NN34)*0.145</f>
        <v>0</v>
      </c>
      <c r="NO9" s="10">
        <f>MIN(Stress!NO14:NO34)*0.145</f>
        <v>0</v>
      </c>
      <c r="NP9" s="10">
        <f>MIN(Stress!NP14:NP34)*0.145</f>
        <v>0</v>
      </c>
      <c r="NQ9" s="10">
        <f>MIN(Stress!NQ14:NQ34)*0.145</f>
        <v>0</v>
      </c>
      <c r="NR9" s="10">
        <f>MIN(Stress!NR14:NR34)*0.145</f>
        <v>0</v>
      </c>
      <c r="NS9" s="10">
        <f>MIN(Stress!NS14:NS34)*0.145</f>
        <v>0</v>
      </c>
      <c r="NT9" s="10">
        <f>MIN(Stress!NT14:NT34)*0.145</f>
        <v>0</v>
      </c>
      <c r="NU9" s="10">
        <f>MIN(Stress!NU14:NU34)*0.145</f>
        <v>0</v>
      </c>
      <c r="NV9" s="10">
        <f>MIN(Stress!NV14:NV34)*0.145</f>
        <v>0</v>
      </c>
    </row>
    <row r="10" spans="1:410" s="164" customFormat="1" x14ac:dyDescent="0.25">
      <c r="A10" s="155" t="s">
        <v>66</v>
      </c>
      <c r="B10" s="129"/>
      <c r="C10" s="10">
        <f>MAX(Stress!C14:C34)*0.145</f>
        <v>-0.301264847</v>
      </c>
      <c r="D10" s="10">
        <f>MAX(Stress!D14:D34)*0.145</f>
        <v>0.13550194754999997</v>
      </c>
      <c r="E10" s="10">
        <f>MAX(Stress!E14:E34)*0.145</f>
        <v>0.99328464049999987</v>
      </c>
      <c r="F10" s="10">
        <f>MAX(Stress!F14:F34)*0.145</f>
        <v>2.4637999799999998E-2</v>
      </c>
      <c r="G10" s="10">
        <f>MAX(Stress!G14:G34)*0.145</f>
        <v>-0.3391543185</v>
      </c>
      <c r="H10" s="10">
        <f>MAX(Stress!H14:H34)*0.145</f>
        <v>0.21550652549999999</v>
      </c>
      <c r="I10" s="10">
        <f>MAX(Stress!I14:I34)*0.145</f>
        <v>1.1137394899999999</v>
      </c>
      <c r="J10" s="10">
        <f>MAX(Stress!J14:J34)*0.145</f>
        <v>-0.28630648749999998</v>
      </c>
      <c r="K10" s="10">
        <f>MAX(Stress!K14:K34)*0.145</f>
        <v>2.6284799599999999</v>
      </c>
      <c r="L10" s="10">
        <f>MAX(Stress!L14:L34)*0.145</f>
        <v>2.9755370249999996E-2</v>
      </c>
      <c r="M10" s="10">
        <f>MAX(Stress!M14:M34)*0.145</f>
        <v>0.18415192849999998</v>
      </c>
      <c r="N10" s="10">
        <f>MAX(Stress!N14:N34)*0.145</f>
        <v>-8.8088909399999995E-3</v>
      </c>
      <c r="O10" s="10">
        <f>MAX(Stress!O14:O34)*0.145</f>
        <v>0.73026334049999997</v>
      </c>
      <c r="P10" s="10">
        <f>MAX(Stress!P14:P34)*0.145</f>
        <v>0.1355374073</v>
      </c>
      <c r="Q10" s="10">
        <f>MAX(Stress!Q14:Q34)*0.145</f>
        <v>3.3014735349999995</v>
      </c>
      <c r="R10" s="10">
        <f>MAX(Stress!R14:R34)*0.145</f>
        <v>2.9755370249999996E-2</v>
      </c>
      <c r="S10" s="10">
        <f>MAX(Stress!S14:S34)*0.145</f>
        <v>4.3283923899999993E-2</v>
      </c>
      <c r="T10" s="10">
        <f>MAX(Stress!T14:T34)*0.145</f>
        <v>0.26826151300000001</v>
      </c>
      <c r="U10" s="10">
        <f>MAX(Stress!U14:U34)*0.145</f>
        <v>1.1137394899999999</v>
      </c>
      <c r="V10" s="10">
        <f>MAX(Stress!V14:V34)*0.145</f>
        <v>2.0482099699999999E-2</v>
      </c>
      <c r="W10" s="10">
        <f>MAX(Stress!W14:W34)*0.145</f>
        <v>1.3514600734999997</v>
      </c>
      <c r="X10" s="10">
        <f>MAX(Stress!X14:X34)*0.145</f>
        <v>2.4302369749999997E-2</v>
      </c>
      <c r="Y10" s="10">
        <f>MAX(Stress!Y14:Y34)*0.145</f>
        <v>0.18415192849999998</v>
      </c>
      <c r="Z10" s="10">
        <f>MAX(Stress!Z14:Z34)*0.145</f>
        <v>6.4127431749999998E-4</v>
      </c>
      <c r="AA10" s="10">
        <f>MAX(Stress!AA14:AA34)*0.145</f>
        <v>-1.7073146800000001</v>
      </c>
      <c r="AB10" s="10">
        <f>MAX(Stress!AB14:AB34)*0.145</f>
        <v>7.6343783250000005E-2</v>
      </c>
      <c r="AC10" s="10">
        <f>MAX(Stress!AC14:AC34)*0.145</f>
        <v>0.79656995549999998</v>
      </c>
      <c r="AD10" s="10">
        <f>MAX(Stress!AD14:AD34)*0.145</f>
        <v>-6.1341227749999991E-2</v>
      </c>
      <c r="AE10" s="10">
        <f>MAX(Stress!AE14:AE34)*0.145</f>
        <v>-7.3815238449999987E-2</v>
      </c>
      <c r="AF10" s="10">
        <f>MAX(Stress!AF14:AF34)*0.145</f>
        <v>3.0167683549999998E-3</v>
      </c>
      <c r="AG10" s="10">
        <f>MAX(Stress!AG14:AG34)*0.145</f>
        <v>0.57414424749999993</v>
      </c>
      <c r="AH10" s="10">
        <f>MAX(Stress!AH14:AH34)*0.145</f>
        <v>-0.21261925649999999</v>
      </c>
      <c r="AI10" s="10">
        <f>MAX(Stress!AI14:AI34)*0.145</f>
        <v>0.36789866899999996</v>
      </c>
      <c r="AJ10" s="10">
        <f>MAX(Stress!AJ14:AJ34)*0.145</f>
        <v>0.35469366399999996</v>
      </c>
      <c r="AK10" s="10">
        <f>MAX(Stress!AK14:AK34)*0.145</f>
        <v>-0.26484986599999999</v>
      </c>
      <c r="AL10" s="10">
        <f>MAX(Stress!AL14:AL34)*0.145</f>
        <v>-1.6708561699999999E-2</v>
      </c>
      <c r="AM10" s="10">
        <f>MAX(Stress!AM14:AM34)*0.145</f>
        <v>0.57414424749999993</v>
      </c>
      <c r="AN10" s="10">
        <f>MAX(Stress!AN14:AN34)*0.145</f>
        <v>-7.3696970649999993E-8</v>
      </c>
      <c r="AO10" s="10">
        <f>MAX(Stress!AO14:AO34)*0.145</f>
        <v>0.960168888</v>
      </c>
      <c r="AP10" s="10">
        <f>MAX(Stress!AP14:AP34)*0.145</f>
        <v>0.31213600450000001</v>
      </c>
      <c r="AQ10" s="10">
        <f>MAX(Stress!AQ14:AQ34)*0.145</f>
        <v>-7.3815238449999987E-2</v>
      </c>
      <c r="AR10" s="10">
        <f>MAX(Stress!AR14:AR34)*0.145</f>
        <v>3.0167683549999998E-3</v>
      </c>
      <c r="AS10" s="10">
        <f>MAX(Stress!AS14:AS34)*0.145</f>
        <v>0.38393620549999996</v>
      </c>
      <c r="AT10" s="10">
        <f>MAX(Stress!AT14:AT34)*0.145</f>
        <v>7.6343783250000005E-2</v>
      </c>
      <c r="AU10" s="10">
        <f>MAX(Stress!AU14:AU34)*0.145</f>
        <v>1.0916207839999998</v>
      </c>
      <c r="AV10" s="10">
        <f>MAX(Stress!AV14:AV34)*0.145</f>
        <v>0.35469366399999996</v>
      </c>
      <c r="AW10" s="10">
        <f>MAX(Stress!AW14:AW34)*0.145</f>
        <v>-0.12186127989999999</v>
      </c>
      <c r="AX10" s="10">
        <f>MAX(Stress!AX14:AX34)*0.145</f>
        <v>2.7418863449999997E-3</v>
      </c>
      <c r="AY10" s="10">
        <f>MAX(Stress!AY14:AY34)*0.145</f>
        <v>-2.8038132349999998</v>
      </c>
      <c r="AZ10" s="10">
        <f>MAX(Stress!AZ14:AZ34)*0.145</f>
        <v>1.6900263299999999E-7</v>
      </c>
      <c r="BA10" s="10">
        <f>MAX(Stress!BA14:BA34)*0.145</f>
        <v>0.75392448399999989</v>
      </c>
      <c r="BB10" s="10">
        <f>MAX(Stress!BB14:BB34)*0.145</f>
        <v>4.6576868099999997E-4</v>
      </c>
      <c r="BC10" s="10">
        <f>MAX(Stress!BC14:BC34)*0.145</f>
        <v>-1.3406405504999999</v>
      </c>
      <c r="BD10" s="10">
        <f>MAX(Stress!BD14:BD34)*0.145</f>
        <v>-3.0415719099999994E-4</v>
      </c>
      <c r="BE10" s="10">
        <f>MAX(Stress!BE14:BE34)*0.145</f>
        <v>-1.9593448349999998</v>
      </c>
      <c r="BF10" s="10">
        <f>MAX(Stress!BF14:BF34)*0.145</f>
        <v>-1.3145736539999998E-6</v>
      </c>
      <c r="BG10" s="10">
        <f>MAX(Stress!BG14:BG34)*0.145</f>
        <v>1.2226423489999998</v>
      </c>
      <c r="BH10" s="10">
        <f>MAX(Stress!BH14:BH34)*0.145</f>
        <v>1.5366608449999999E-3</v>
      </c>
      <c r="BI10" s="10">
        <f>MAX(Stress!BI14:BI34)*0.145</f>
        <v>-2.1778332999999996</v>
      </c>
      <c r="BJ10" s="10">
        <f>MAX(Stress!BJ14:BJ34)*0.145</f>
        <v>-1.246166569E-4</v>
      </c>
      <c r="BK10" s="10">
        <f>MAX(Stress!BK14:BK34)*0.145</f>
        <v>-1.9593448349999998</v>
      </c>
      <c r="BL10" s="10">
        <f>MAX(Stress!BL14:BL34)*0.145</f>
        <v>0.1115425231</v>
      </c>
      <c r="BM10" s="10">
        <f>MAX(Stress!BM14:BM34)*0.145</f>
        <v>1.2226423489999998</v>
      </c>
      <c r="BN10" s="10">
        <f>MAX(Stress!BN14:BN34)*0.145</f>
        <v>5.442787279999999E-3</v>
      </c>
      <c r="BO10" s="10">
        <f>MAX(Stress!BO14:BO34)*0.145</f>
        <v>-1.1729937689999999</v>
      </c>
      <c r="BP10" s="10">
        <f>MAX(Stress!BP14:BP34)*0.145</f>
        <v>-3.8092275749999996E-4</v>
      </c>
      <c r="BQ10" s="10">
        <f>MAX(Stress!BQ14:BQ34)*0.145</f>
        <v>-2.0628973099999999</v>
      </c>
      <c r="BR10" s="10">
        <f>MAX(Stress!BR14:BR34)*0.145</f>
        <v>1.245033916E-7</v>
      </c>
      <c r="BS10" s="10">
        <f>MAX(Stress!BS14:BS34)*0.145</f>
        <v>0.86132464999999991</v>
      </c>
      <c r="BT10" s="10">
        <f>MAX(Stress!BT14:BT34)*0.145</f>
        <v>1.5366608449999999E-3</v>
      </c>
      <c r="BU10" s="10">
        <f>MAX(Stress!BU14:BU34)*0.145</f>
        <v>-1.0538160649999999</v>
      </c>
      <c r="BV10" s="10">
        <f>MAX(Stress!BV14:BV34)*0.145</f>
        <v>5.9740964249999995E-4</v>
      </c>
      <c r="BW10" s="10">
        <f>MAX(Stress!BW14:BW34)*0.145</f>
        <v>-3.8989886649999996</v>
      </c>
      <c r="BX10" s="10">
        <f>MAX(Stress!BX14:BX34)*0.145</f>
        <v>-0.162961672</v>
      </c>
      <c r="BY10" s="10">
        <f>MAX(Stress!BY14:BY34)*0.145</f>
        <v>-0.48340305899999997</v>
      </c>
      <c r="BZ10" s="10">
        <f>MAX(Stress!BZ14:BZ34)*0.145</f>
        <v>1.1574618184999999</v>
      </c>
      <c r="CA10" s="10">
        <f>MAX(Stress!CA14:CA34)*0.145</f>
        <v>0.16048553599999998</v>
      </c>
      <c r="CB10" s="10">
        <f>MAX(Stress!CB14:CB34)*0.145</f>
        <v>-2.4180456649999998E-2</v>
      </c>
      <c r="CC10" s="10">
        <f>MAX(Stress!CC14:CC34)*0.145</f>
        <v>-2.7692621999999996</v>
      </c>
      <c r="CD10" s="10">
        <f>MAX(Stress!CD14:CD34)*0.145</f>
        <v>2.3248266149999995E-2</v>
      </c>
      <c r="CE10" s="10">
        <f>MAX(Stress!CE14:CE34)*0.145</f>
        <v>0.13562423474999999</v>
      </c>
      <c r="CF10" s="10">
        <f>MAX(Stress!CF14:CF34)*0.145</f>
        <v>1.2621971599999999</v>
      </c>
      <c r="CG10" s="10">
        <f>MAX(Stress!CG14:CG34)*0.145</f>
        <v>-0.43452716949999998</v>
      </c>
      <c r="CH10" s="10">
        <f>MAX(Stress!CH14:CH34)*0.145</f>
        <v>1.8320544099999996E-2</v>
      </c>
      <c r="CI10" s="10">
        <f>MAX(Stress!CI14:CI34)*0.145</f>
        <v>1.1438483194999998E-31</v>
      </c>
      <c r="CJ10" s="10">
        <f>MAX(Stress!CJ14:CJ34)*0.145</f>
        <v>2.3248266149999995E-2</v>
      </c>
      <c r="CK10" s="10">
        <f>MAX(Stress!CK14:CK34)*0.145</f>
        <v>0.16810846149999997</v>
      </c>
      <c r="CL10" s="10">
        <f>MAX(Stress!CL14:CL34)*0.145</f>
        <v>1.6074965349999999</v>
      </c>
      <c r="CM10" s="10">
        <f>MAX(Stress!CM14:CM34)*0.145</f>
        <v>1.1438483194999998E-31</v>
      </c>
      <c r="CN10" s="10">
        <f>MAX(Stress!CN14:CN34)*0.145</f>
        <v>1.1438483194999998E-31</v>
      </c>
      <c r="CO10" s="10">
        <f>MAX(Stress!CO14:CO34)*0.145</f>
        <v>1.1438483194999998E-31</v>
      </c>
      <c r="CP10" s="10">
        <f>MAX(Stress!CP14:CP34)*0.145</f>
        <v>1.1438483194999998E-31</v>
      </c>
      <c r="CQ10" s="10">
        <f>MAX(Stress!CQ14:CQ34)*0.145</f>
        <v>0.12151596239999998</v>
      </c>
      <c r="CR10" s="10">
        <f>MAX(Stress!CR14:CR34)*0.145</f>
        <v>1.5421718600000001</v>
      </c>
      <c r="CS10" s="10">
        <f>MAX(Stress!CS14:CS34)*0.145</f>
        <v>0.16048553599999998</v>
      </c>
      <c r="CT10" s="10">
        <f>MAX(Stress!CT14:CT34)*0.145</f>
        <v>1.8320544099999996E-2</v>
      </c>
      <c r="CU10" s="10">
        <f>MAX(Stress!CU14:CU34)*0.145</f>
        <v>-5.0189366199999998</v>
      </c>
      <c r="CV10" s="10">
        <f>MAX(Stress!CV14:CV34)*0.145</f>
        <v>8.7941450199999993E-2</v>
      </c>
      <c r="CW10" s="10">
        <f>MAX(Stress!CW14:CW34)*0.145</f>
        <v>0.43838805549999998</v>
      </c>
      <c r="CX10" s="10">
        <f>MAX(Stress!CX14:CX34)*0.145</f>
        <v>-0.18117884849999999</v>
      </c>
      <c r="CY10" s="10">
        <f>MAX(Stress!CY14:CY34)*0.145</f>
        <v>-7.1871368450000001E-2</v>
      </c>
      <c r="CZ10" s="10">
        <f>MAX(Stress!CZ14:CZ34)*0.145</f>
        <v>6.8851888450000001E-3</v>
      </c>
      <c r="DA10" s="10">
        <f>MAX(Stress!DA14:DA34)*0.145</f>
        <v>-5.7444117849999996</v>
      </c>
      <c r="DB10" s="10">
        <f>MAX(Stress!DB14:DB34)*0.145</f>
        <v>-6.2439834749999996E-9</v>
      </c>
      <c r="DC10" s="10">
        <f>MAX(Stress!DC14:DC34)*0.145</f>
        <v>7.2850652050000006E-2</v>
      </c>
      <c r="DD10" s="10">
        <f>MAX(Stress!DD14:DD34)*0.145</f>
        <v>3.8388277299999994E-4</v>
      </c>
      <c r="DE10" s="10">
        <f>MAX(Stress!DE14:DE34)*0.145</f>
        <v>-0.65859308849999998</v>
      </c>
      <c r="DF10" s="10">
        <f>MAX(Stress!DF14:DF34)*0.145</f>
        <v>2.7652784699999998E-5</v>
      </c>
      <c r="DG10" s="10">
        <f>MAX(Stress!DG14:DG34)*0.145</f>
        <v>-5.0189366199999998</v>
      </c>
      <c r="DH10" s="10">
        <f>MAX(Stress!DH14:DH34)*0.145</f>
        <v>8.7941450199999993E-2</v>
      </c>
      <c r="DI10" s="10">
        <f>MAX(Stress!DI14:DI34)*0.145</f>
        <v>0.382047305</v>
      </c>
      <c r="DJ10" s="10">
        <f>MAX(Stress!DJ14:DJ34)*0.145</f>
        <v>1.0811784204999999E-4</v>
      </c>
      <c r="DK10" s="10">
        <f>MAX(Stress!DK14:DK34)*0.145</f>
        <v>-0.16807667749999999</v>
      </c>
      <c r="DL10" s="10">
        <f>MAX(Stress!DL14:DL34)*0.145</f>
        <v>6.8851888450000001E-3</v>
      </c>
      <c r="DM10" s="10">
        <f>MAX(Stress!DM14:DM34)*0.145</f>
        <v>-5.0365957349999997</v>
      </c>
      <c r="DN10" s="10">
        <f>MAX(Stress!DN14:DN34)*0.145</f>
        <v>6.4493217450000001E-2</v>
      </c>
      <c r="DO10" s="10">
        <f>MAX(Stress!DO14:DO34)*0.145</f>
        <v>0.43838805549999998</v>
      </c>
      <c r="DP10" s="10">
        <f>MAX(Stress!DP14:DP34)*0.145</f>
        <v>4.8401732250000001E-4</v>
      </c>
      <c r="DQ10" s="10">
        <f>MAX(Stress!DQ14:DQ34)*0.145</f>
        <v>-7.1871368450000001E-2</v>
      </c>
      <c r="DR10" s="10">
        <f>MAX(Stress!DR14:DR34)*0.145</f>
        <v>5.4210114699999989E-3</v>
      </c>
      <c r="DS10" s="10">
        <f>MAX(Stress!DS14:DS34)*0.145</f>
        <v>-4.3176268649999994</v>
      </c>
      <c r="DT10" s="10">
        <f>MAX(Stress!DT14:DT34)*0.145</f>
        <v>7.0939862349999994E-2</v>
      </c>
      <c r="DU10" s="10">
        <f>MAX(Stress!DU14:DU34)*0.145</f>
        <v>2.3803740849999997</v>
      </c>
      <c r="DV10" s="10">
        <f>MAX(Stress!DV14:DV34)*0.145</f>
        <v>4.6765141899999994E-17</v>
      </c>
      <c r="DW10" s="10">
        <f>MAX(Stress!DW14:DW34)*0.145</f>
        <v>7.7601816299999998E-3</v>
      </c>
      <c r="DX10" s="10">
        <f>MAX(Stress!DX14:DX34)*0.145</f>
        <v>0.75682658650000001</v>
      </c>
      <c r="DY10" s="10">
        <f>MAX(Stress!DY14:DY34)*0.145</f>
        <v>-4.1452353500000001</v>
      </c>
      <c r="DZ10" s="10">
        <f>MAX(Stress!DZ14:DZ34)*0.145</f>
        <v>0.77515042499999998</v>
      </c>
      <c r="EA10" s="10">
        <f>MAX(Stress!EA14:EA34)*0.145</f>
        <v>1.8236130899999998</v>
      </c>
      <c r="EB10" s="10">
        <f>MAX(Stress!EB14:EB34)*0.145</f>
        <v>5.7935392350000004E-16</v>
      </c>
      <c r="EC10" s="10">
        <f>MAX(Stress!EC14:EC34)*0.145</f>
        <v>-0.12428161409999998</v>
      </c>
      <c r="ED10" s="10">
        <f>MAX(Stress!ED14:ED34)*0.145</f>
        <v>7.0938405099999993E-17</v>
      </c>
      <c r="EE10" s="10">
        <f>MAX(Stress!EE14:EE34)*0.145</f>
        <v>-4.3176268649999994</v>
      </c>
      <c r="EF10" s="10">
        <f>MAX(Stress!EF14:EF34)*0.145</f>
        <v>0.218494033</v>
      </c>
      <c r="EG10" s="10">
        <f>MAX(Stress!EG14:EG34)*0.145</f>
        <v>2.3803740849999997</v>
      </c>
      <c r="EH10" s="10">
        <f>MAX(Stress!EH14:EH34)*0.145</f>
        <v>3.5906294899999995E-16</v>
      </c>
      <c r="EI10" s="10">
        <f>MAX(Stress!EI14:EI34)*0.145</f>
        <v>7.7601816299999998E-3</v>
      </c>
      <c r="EJ10" s="10">
        <f>MAX(Stress!EJ14:EJ34)*0.145</f>
        <v>0.75682658650000001</v>
      </c>
      <c r="EK10" s="10">
        <f>MAX(Stress!EK14:EK34)*0.145</f>
        <v>-6.0832675050000002</v>
      </c>
      <c r="EL10" s="10">
        <f>MAX(Stress!EL14:EL34)*0.145</f>
        <v>1.7645860549999999E-33</v>
      </c>
      <c r="EM10" s="10">
        <f>MAX(Stress!EM14:EM34)*0.145</f>
        <v>0.88324663449999985</v>
      </c>
      <c r="EN10" s="10">
        <f>MAX(Stress!EN14:EN34)*0.145</f>
        <v>3.5906294899999995E-16</v>
      </c>
      <c r="EO10" s="10">
        <f>MAX(Stress!EO14:EO34)*0.145</f>
        <v>-0.19892059899999998</v>
      </c>
      <c r="EP10" s="10">
        <f>MAX(Stress!EP14:EP34)*0.145</f>
        <v>6.9992733949999997E-17</v>
      </c>
      <c r="EQ10" s="10">
        <f>MAX(Stress!EQ14:EQ34)*0.145</f>
        <v>-6.6393158249999988</v>
      </c>
      <c r="ER10" s="10">
        <f>MAX(Stress!ER14:ER34)*0.145</f>
        <v>-0.16598714049999996</v>
      </c>
      <c r="ES10" s="10">
        <f>MAX(Stress!ES14:ES34)*0.145</f>
        <v>-0.36578670049999995</v>
      </c>
      <c r="ET10" s="10">
        <f>MAX(Stress!ET14:ET34)*0.145</f>
        <v>-0.81988733299999994</v>
      </c>
      <c r="EU10" s="10">
        <f>MAX(Stress!EU14:EU34)*0.145</f>
        <v>0.10976128365</v>
      </c>
      <c r="EV10" s="10">
        <f>MAX(Stress!EV14:EV34)*0.145</f>
        <v>0.25929239299999995</v>
      </c>
      <c r="EW10" s="10">
        <f>MAX(Stress!EW14:EW34)*0.145</f>
        <v>-6.261073174999999</v>
      </c>
      <c r="EX10" s="10">
        <f>MAX(Stress!EX14:EX34)*0.145</f>
        <v>-0.2562565135</v>
      </c>
      <c r="EY10" s="10">
        <f>MAX(Stress!EY14:EY34)*0.145</f>
        <v>-0.27545196150000001</v>
      </c>
      <c r="EZ10" s="10">
        <f>MAX(Stress!EZ14:EZ34)*0.145</f>
        <v>-0.98221284649999985</v>
      </c>
      <c r="FA10" s="10">
        <f>MAX(Stress!FA14:FA34)*0.145</f>
        <v>-8.9994402249999994E-2</v>
      </c>
      <c r="FB10" s="10">
        <f>MAX(Stress!FB14:FB34)*0.145</f>
        <v>0.23919629199999998</v>
      </c>
      <c r="FC10" s="10">
        <f>MAX(Stress!FC14:FC34)*0.145</f>
        <v>1.1438483194999998E-31</v>
      </c>
      <c r="FD10" s="10">
        <f>MAX(Stress!FD14:FD34)*0.145</f>
        <v>1.1438483194999998E-31</v>
      </c>
      <c r="FE10" s="10">
        <f>MAX(Stress!FE14:FE34)*0.145</f>
        <v>1.1438483194999998E-31</v>
      </c>
      <c r="FF10" s="10">
        <f>MAX(Stress!FF14:FF34)*0.145</f>
        <v>1.1438483194999998E-31</v>
      </c>
      <c r="FG10" s="10">
        <f>MAX(Stress!FG14:FG34)*0.145</f>
        <v>0.10976128365</v>
      </c>
      <c r="FH10" s="10">
        <f>MAX(Stress!FH14:FH34)*0.145</f>
        <v>0.25929239299999995</v>
      </c>
      <c r="FI10" s="10">
        <f>MAX(Stress!FI14:FI34)*0.145</f>
        <v>1.1438483194999998E-31</v>
      </c>
      <c r="FJ10" s="10">
        <f>MAX(Stress!FJ14:FJ34)*0.145</f>
        <v>1.1438483194999998E-31</v>
      </c>
      <c r="FK10" s="10">
        <f>MAX(Stress!FK14:FK34)*0.145</f>
        <v>1.1438483194999998E-31</v>
      </c>
      <c r="FL10" s="10">
        <f>MAX(Stress!FL14:FL34)*0.145</f>
        <v>1.1438483194999998E-31</v>
      </c>
      <c r="FM10" s="10">
        <f>MAX(Stress!FM14:FM34)*0.145</f>
        <v>2.9146877749999998E-2</v>
      </c>
      <c r="FN10" s="10">
        <f>MAX(Stress!FN14:FN34)*0.145</f>
        <v>0.1567944305</v>
      </c>
      <c r="FO10" s="10">
        <f>MAX(Stress!FO14:FO34)*0.145</f>
        <v>-1.204565721</v>
      </c>
      <c r="FP10" s="10">
        <f>MAX(Stress!FP14:FP34)*0.145</f>
        <v>0.54736537199999991</v>
      </c>
      <c r="FQ10" s="10">
        <f>MAX(Stress!FQ14:FQ34)*0.145</f>
        <v>-0.76351772749999991</v>
      </c>
      <c r="FR10" s="10">
        <f>MAX(Stress!FR14:FR34)*0.145</f>
        <v>0.10607589549999999</v>
      </c>
      <c r="FS10" s="10">
        <f>MAX(Stress!FS14:FS34)*0.145</f>
        <v>-0.26031881899999998</v>
      </c>
      <c r="FT10" s="10">
        <f>MAX(Stress!FT14:FT34)*0.145</f>
        <v>1.0500197619999998</v>
      </c>
      <c r="FU10" s="10">
        <f>MAX(Stress!FU14:FU34)*0.145</f>
        <v>-1.8786658199999997</v>
      </c>
      <c r="FV10" s="10">
        <f>MAX(Stress!FV14:FV34)*0.145</f>
        <v>-0.25283548499999997</v>
      </c>
      <c r="FW10" s="10">
        <f>MAX(Stress!FW14:FW34)*0.145</f>
        <v>-9.0167294449999991E-2</v>
      </c>
      <c r="FX10" s="10">
        <f>MAX(Stress!FX14:FX34)*0.145</f>
        <v>-0.89332371399999999</v>
      </c>
      <c r="FY10" s="10">
        <f>MAX(Stress!FY14:FY34)*0.145</f>
        <v>0.98863928999999995</v>
      </c>
      <c r="FZ10" s="10">
        <f>MAX(Stress!FZ14:FZ34)*0.145</f>
        <v>0.45580800749999995</v>
      </c>
      <c r="GA10" s="10">
        <f>MAX(Stress!GA14:GA34)*0.145</f>
        <v>1.1438483194999998E-31</v>
      </c>
      <c r="GB10" s="10">
        <f>MAX(Stress!GB14:GB34)*0.145</f>
        <v>1.1438483194999998E-31</v>
      </c>
      <c r="GC10" s="10">
        <f>MAX(Stress!GC14:GC34)*0.145</f>
        <v>1.1438483194999998E-31</v>
      </c>
      <c r="GD10" s="10">
        <f>MAX(Stress!GD14:GD34)*0.145</f>
        <v>1.1438483194999998E-31</v>
      </c>
      <c r="GE10" s="10">
        <f>MAX(Stress!GE14:GE34)*0.145</f>
        <v>0.98863928999999995</v>
      </c>
      <c r="GF10" s="10">
        <f>MAX(Stress!GF14:GF34)*0.145</f>
        <v>0.61905050099999992</v>
      </c>
      <c r="GG10" s="10">
        <f>MAX(Stress!GG14:GG34)*0.145</f>
        <v>-1.204565721</v>
      </c>
      <c r="GH10" s="10">
        <f>MAX(Stress!GH14:GH34)*0.145</f>
        <v>0.54736537199999991</v>
      </c>
      <c r="GI10" s="10">
        <f>MAX(Stress!GI14:GI34)*0.145</f>
        <v>0.11901771099999998</v>
      </c>
      <c r="GJ10" s="10">
        <f>MAX(Stress!GJ14:GJ34)*0.145</f>
        <v>-3.1284267649999996E-2</v>
      </c>
      <c r="GK10" s="10">
        <f>MAX(Stress!GK14:GK34)*0.145</f>
        <v>0.63903341499999999</v>
      </c>
      <c r="GL10" s="10">
        <f>MAX(Stress!GL14:GL34)*0.145</f>
        <v>2.1868596949999999</v>
      </c>
      <c r="GM10" s="10">
        <f>MAX(Stress!GM14:GM34)*0.145</f>
        <v>-1.7936813199999997</v>
      </c>
      <c r="GN10" s="10">
        <f>MAX(Stress!GN14:GN34)*0.145</f>
        <v>0.25615201199999998</v>
      </c>
      <c r="GO10" s="10">
        <f>MAX(Stress!GO14:GO34)*0.145</f>
        <v>2.9236550099999996</v>
      </c>
      <c r="GP10" s="10">
        <f>MAX(Stress!GP14:GP34)*0.145</f>
        <v>-0.17837907249999999</v>
      </c>
      <c r="GQ10" s="10">
        <f>MAX(Stress!GQ14:GQ34)*0.145</f>
        <v>0.40447090250000001</v>
      </c>
      <c r="GR10" s="10">
        <f>MAX(Stress!GR14:GR34)*0.145</f>
        <v>-1.82832936E-2</v>
      </c>
      <c r="GS10" s="10">
        <f>MAX(Stress!GS14:GS34)*0.145</f>
        <v>-0.84311251949999988</v>
      </c>
      <c r="GT10" s="10">
        <f>MAX(Stress!GT14:GT34)*0.145</f>
        <v>3.2568136800000001E-2</v>
      </c>
      <c r="GU10" s="10">
        <f>MAX(Stress!GU14:GU34)*0.145</f>
        <v>0.90217529699999999</v>
      </c>
      <c r="GV10" s="10">
        <f>MAX(Stress!GV14:GV34)*0.145</f>
        <v>-0.11443180034999999</v>
      </c>
      <c r="GW10" s="10">
        <f>MAX(Stress!GW14:GW34)*0.145</f>
        <v>0.28229561349999999</v>
      </c>
      <c r="GX10" s="10">
        <f>MAX(Stress!GX14:GX34)*0.145</f>
        <v>3.0574028649999994E-2</v>
      </c>
      <c r="GY10" s="10">
        <f>MAX(Stress!GY14:GY34)*0.145</f>
        <v>-0.426304988</v>
      </c>
      <c r="GZ10" s="10">
        <f>MAX(Stress!GZ14:GZ34)*0.145</f>
        <v>0.25615201199999998</v>
      </c>
      <c r="HA10" s="10">
        <f>MAX(Stress!HA14:HA34)*0.145</f>
        <v>2.9236550099999996</v>
      </c>
      <c r="HB10" s="10">
        <f>MAX(Stress!HB14:HB34)*0.145</f>
        <v>-0.17193314100000001</v>
      </c>
      <c r="HC10" s="10">
        <f>MAX(Stress!HC14:HC34)*0.145</f>
        <v>0.40447090250000001</v>
      </c>
      <c r="HD10" s="10">
        <f>MAX(Stress!HD14:HD34)*0.145</f>
        <v>-8.6503083549999985E-2</v>
      </c>
      <c r="HE10" s="10">
        <f>MAX(Stress!HE14:HE34)*0.145</f>
        <v>1.1438483194999998E-31</v>
      </c>
      <c r="HF10" s="10">
        <f>MAX(Stress!HF14:HF34)*0.145</f>
        <v>1.1438483194999998E-31</v>
      </c>
      <c r="HG10" s="10">
        <f>MAX(Stress!HG14:HG34)*0.145</f>
        <v>0.355439544</v>
      </c>
      <c r="HH10" s="10">
        <f>MAX(Stress!HH14:HH34)*0.145</f>
        <v>1.1438483194999998E-31</v>
      </c>
      <c r="HI10" s="10">
        <f>MAX(Stress!HI14:HI34)*0.145</f>
        <v>5.6764660899999993E-2</v>
      </c>
      <c r="HJ10" s="10">
        <f>MAX(Stress!HJ14:HJ34)*0.145</f>
        <v>0.11213373594999999</v>
      </c>
      <c r="HK10" s="10">
        <f>MAX(Stress!HK14:HK34)*0.145</f>
        <v>-0.73923154699999993</v>
      </c>
      <c r="HL10" s="10">
        <f>MAX(Stress!HL14:HL34)*0.145</f>
        <v>4.02835694E-3</v>
      </c>
      <c r="HM10" s="10">
        <f>MAX(Stress!HM14:HM34)*0.145</f>
        <v>0.41166407699999996</v>
      </c>
      <c r="HN10" s="10">
        <f>MAX(Stress!HN14:HN34)*0.145</f>
        <v>-2.5581221899999996E-2</v>
      </c>
      <c r="HO10" s="10">
        <f>MAX(Stress!HO14:HO34)*0.145</f>
        <v>-0.16284738299999998</v>
      </c>
      <c r="HP10" s="10">
        <f>MAX(Stress!HP14:HP34)*0.145</f>
        <v>3.5889297999999997E-3</v>
      </c>
      <c r="HQ10" s="10">
        <f>MAX(Stress!HQ14:HQ34)*0.145</f>
        <v>-0.76394881249999991</v>
      </c>
      <c r="HR10" s="10">
        <f>MAX(Stress!HR14:HR34)*0.145</f>
        <v>1.141445191E-2</v>
      </c>
      <c r="HS10" s="10">
        <f>MAX(Stress!HS14:HS34)*0.145</f>
        <v>0.27214633849999997</v>
      </c>
      <c r="HT10" s="10">
        <f>MAX(Stress!HT14:HT34)*0.145</f>
        <v>-3.5459844249999997E-2</v>
      </c>
      <c r="HU10" s="10">
        <f>MAX(Stress!HU14:HU34)*0.145</f>
        <v>-9.5815485250000006E-3</v>
      </c>
      <c r="HV10" s="10">
        <f>MAX(Stress!HV14:HV34)*0.145</f>
        <v>2.6157811499999996E-2</v>
      </c>
      <c r="HW10" s="10">
        <f>MAX(Stress!HW14:HW34)*0.145</f>
        <v>1.1438483194999998E-31</v>
      </c>
      <c r="HX10" s="10">
        <f>MAX(Stress!HX14:HX34)*0.145</f>
        <v>9.7211214649999995E-3</v>
      </c>
      <c r="HY10" s="10">
        <f>MAX(Stress!HY14:HY34)*0.145</f>
        <v>0.41166407699999996</v>
      </c>
      <c r="HZ10" s="10">
        <f>MAX(Stress!HZ14:HZ34)*0.145</f>
        <v>1.1438483194999998E-31</v>
      </c>
      <c r="IA10" s="10">
        <f>MAX(Stress!IA14:IA34)*0.145</f>
        <v>0.13907056285</v>
      </c>
      <c r="IB10" s="10">
        <f>MAX(Stress!IB14:IB34)*0.145</f>
        <v>1.1438483194999998E-31</v>
      </c>
      <c r="IC10" s="10">
        <f>MAX(Stress!IC14:IC34)*0.145</f>
        <v>1.1438483194999998E-31</v>
      </c>
      <c r="ID10" s="10">
        <f>MAX(Stress!ID14:ID34)*0.145</f>
        <v>1.3839303874999999E-2</v>
      </c>
      <c r="IE10" s="10">
        <f>MAX(Stress!IE14:IE34)*0.145</f>
        <v>1.1438483194999998E-31</v>
      </c>
      <c r="IF10" s="10">
        <f>MAX(Stress!IF14:IF34)*0.145</f>
        <v>1.1438483194999998E-31</v>
      </c>
      <c r="IG10" s="10">
        <f>MAX(Stress!IG14:IG34)*0.145</f>
        <v>0.14178974349999998</v>
      </c>
      <c r="IH10" s="10">
        <f>MAX(Stress!IH14:IH34)*0.145</f>
        <v>1.5636753599999997E-2</v>
      </c>
      <c r="II10" s="10">
        <f>MAX(Stress!II14:II34)*0.145</f>
        <v>0.17934987650000001</v>
      </c>
      <c r="IJ10" s="10">
        <f>MAX(Stress!IJ14:IJ34)*0.145</f>
        <v>5.0540382199999994E-3</v>
      </c>
      <c r="IK10" s="10">
        <f>MAX(Stress!IK14:IK34)*0.145</f>
        <v>0.228313868</v>
      </c>
      <c r="IL10" s="10">
        <f>MAX(Stress!IL14:IL34)*0.145</f>
        <v>1.1887793969999999E-2</v>
      </c>
      <c r="IM10" s="10">
        <f>MAX(Stress!IM14:IM34)*0.145</f>
        <v>1.1465249614999999E-2</v>
      </c>
      <c r="IN10" s="10">
        <f>MAX(Stress!IN14:IN34)*0.145</f>
        <v>1.5514905749999999E-2</v>
      </c>
      <c r="IO10" s="10">
        <f>MAX(Stress!IO14:IO34)*0.145</f>
        <v>6.492302644999999E-2</v>
      </c>
      <c r="IP10" s="10">
        <f>MAX(Stress!IP14:IP34)*0.145</f>
        <v>2.137609865E-3</v>
      </c>
      <c r="IQ10" s="10">
        <f>MAX(Stress!IQ14:IQ34)*0.145</f>
        <v>0.14365077935000001</v>
      </c>
      <c r="IR10" s="10">
        <f>MAX(Stress!IR14:IR34)*0.145</f>
        <v>5.4105069449999999E-3</v>
      </c>
      <c r="IS10" s="10">
        <f>MAX(Stress!IS14:IS34)*0.145</f>
        <v>5.3746722249999991E-3</v>
      </c>
      <c r="IT10" s="10">
        <f>MAX(Stress!IT14:IT34)*0.145</f>
        <v>7.6222283399999995E-3</v>
      </c>
      <c r="IU10" s="10">
        <f>MAX(Stress!IU14:IU34)*0.145</f>
        <v>0.10383488715</v>
      </c>
      <c r="IV10" s="10">
        <f>MAX(Stress!IV14:IV34)*0.145</f>
        <v>3.1515520899999994E-4</v>
      </c>
      <c r="IW10" s="10">
        <f>MAX(Stress!IW14:IW34)*0.145</f>
        <v>1.1211650994999999E-2</v>
      </c>
      <c r="IX10" s="10">
        <f>MAX(Stress!IX14:IX34)*0.145</f>
        <v>7.3175275149999996E-2</v>
      </c>
      <c r="IY10" s="10">
        <f>MAX(Stress!IY14:IY34)*0.145</f>
        <v>4.699899645E-3</v>
      </c>
      <c r="IZ10" s="10">
        <f>MAX(Stress!IZ14:IZ34)*0.145</f>
        <v>5.297958815E-2</v>
      </c>
      <c r="JA10" s="10">
        <f>MAX(Stress!JA14:JA34)*0.145</f>
        <v>0.17934987650000001</v>
      </c>
      <c r="JB10" s="10">
        <f>MAX(Stress!JB14:JB34)*0.145</f>
        <v>1.6907155149999999E-2</v>
      </c>
      <c r="JC10" s="10">
        <f>MAX(Stress!JC14:JC34)*0.145</f>
        <v>0.228313868</v>
      </c>
      <c r="JD10" s="10">
        <f>MAX(Stress!JD14:JD34)*0.145</f>
        <v>4.8463750200000003E-2</v>
      </c>
      <c r="JE10" s="10">
        <f>MAX(Stress!JE14:JE34)*0.145</f>
        <v>1.1465249614999999E-2</v>
      </c>
      <c r="JF10" s="10">
        <f>MAX(Stress!JF14:JF34)*0.145</f>
        <v>2.5750657299999997E-2</v>
      </c>
      <c r="JG10" s="10">
        <f>MAX(Stress!JG14:JG34)*0.145</f>
        <v>-6.8434521899999989E-2</v>
      </c>
      <c r="JH10" s="10">
        <f>MAX(Stress!JH14:JH34)*0.145</f>
        <v>-0.47169166999999995</v>
      </c>
      <c r="JI10" s="10">
        <f>MAX(Stress!JI14:JI34)*0.145</f>
        <v>0.56327233599999993</v>
      </c>
      <c r="JJ10" s="10">
        <f>MAX(Stress!JJ14:JJ34)*0.145</f>
        <v>0.2639110925</v>
      </c>
      <c r="JK10" s="10">
        <f>MAX(Stress!JK14:JK34)*0.145</f>
        <v>-0.22107568550000001</v>
      </c>
      <c r="JL10" s="10">
        <f>MAX(Stress!JL14:JL34)*0.145</f>
        <v>4.2850843699999995E-2</v>
      </c>
      <c r="JM10" s="10">
        <f>MAX(Stress!JM14:JM34)*0.145</f>
        <v>0.12879552499999999</v>
      </c>
      <c r="JN10" s="10">
        <f>MAX(Stress!JN14:JN34)*0.145</f>
        <v>0.154150022</v>
      </c>
      <c r="JO10" s="10">
        <f>MAX(Stress!JO14:JO34)*0.145</f>
        <v>7.1513192350000004E-2</v>
      </c>
      <c r="JP10" s="10">
        <f>MAX(Stress!JP14:JP34)*0.145</f>
        <v>0.41010753099999997</v>
      </c>
      <c r="JQ10" s="10">
        <f>MAX(Stress!JQ14:JQ34)*0.145</f>
        <v>-6.6472407999999997E-2</v>
      </c>
      <c r="JR10" s="10">
        <f>MAX(Stress!JR14:JR34)*0.145</f>
        <v>-0.1626969455</v>
      </c>
      <c r="JS10" s="10">
        <f>MAX(Stress!JS14:JS34)*0.145</f>
        <v>5.2034066349999991E-2</v>
      </c>
      <c r="JT10" s="10">
        <f>MAX(Stress!JT14:JT34)*0.145</f>
        <v>0.154150022</v>
      </c>
      <c r="JU10" s="10">
        <f>MAX(Stress!JU14:JU34)*0.145</f>
        <v>0.56327233599999993</v>
      </c>
      <c r="JV10" s="10">
        <f>MAX(Stress!JV14:JV34)*0.145</f>
        <v>0.48953030949999993</v>
      </c>
      <c r="JW10" s="10">
        <f>MAX(Stress!JW14:JW34)*0.145</f>
        <v>-6.6472407999999997E-2</v>
      </c>
      <c r="JX10" s="10">
        <f>MAX(Stress!JX14:JX34)*0.145</f>
        <v>-9.6070582299999985E-2</v>
      </c>
      <c r="JY10" s="10">
        <f>MAX(Stress!JY14:JY34)*0.145</f>
        <v>0.12879552499999999</v>
      </c>
      <c r="JZ10" s="10">
        <f>MAX(Stress!JZ14:JZ34)*0.145</f>
        <v>8.2208530099999996E-2</v>
      </c>
      <c r="KA10" s="10">
        <f>MAX(Stress!KA14:KA34)*0.145</f>
        <v>0.3656777765</v>
      </c>
      <c r="KB10" s="10">
        <f>MAX(Stress!KB14:KB34)*0.145</f>
        <v>0.61521135049999998</v>
      </c>
      <c r="KC10" s="10">
        <f>MAX(Stress!KC14:KC34)*0.145</f>
        <v>-7.4684249549999998E-2</v>
      </c>
      <c r="KD10" s="10">
        <f>MAX(Stress!KD14:KD34)*0.145</f>
        <v>4.2850843699999995E-2</v>
      </c>
      <c r="KE10" s="10">
        <f>MAX(Stress!KE14:KE34)*0.145</f>
        <v>7.1630127599999991</v>
      </c>
      <c r="KF10" s="10">
        <f>MAX(Stress!KF14:KF34)*0.145</f>
        <v>6.2326965299999999E-16</v>
      </c>
      <c r="KG10" s="10">
        <f>MAX(Stress!KG14:KG34)*0.145</f>
        <v>0.57126824499999995</v>
      </c>
      <c r="KH10" s="10">
        <f>MAX(Stress!KH14:KH34)*0.145</f>
        <v>1.927865045E-16</v>
      </c>
      <c r="KI10" s="10">
        <f>MAX(Stress!KI14:KI34)*0.145</f>
        <v>2.7382362599999998E-2</v>
      </c>
      <c r="KJ10" s="10">
        <f>MAX(Stress!KJ14:KJ34)*0.145</f>
        <v>3.4980091449999997E-17</v>
      </c>
      <c r="KK10" s="10">
        <f>MAX(Stress!KK14:KK34)*0.145</f>
        <v>6.9808096749999997</v>
      </c>
      <c r="KL10" s="10">
        <f>MAX(Stress!KL14:KL34)*0.145</f>
        <v>0.29546915349999997</v>
      </c>
      <c r="KM10" s="10">
        <f>MAX(Stress!KM14:KM34)*0.145</f>
        <v>0.50615692299999993</v>
      </c>
      <c r="KN10" s="10">
        <f>MAX(Stress!KN14:KN34)*0.145</f>
        <v>9.1907878799999995E-2</v>
      </c>
      <c r="KO10" s="10">
        <f>MAX(Stress!KO14:KO34)*0.145</f>
        <v>-7.5655848149999996E-2</v>
      </c>
      <c r="KP10" s="10">
        <f>MAX(Stress!KP14:KP34)*0.145</f>
        <v>3.0993172899999997E-17</v>
      </c>
      <c r="KQ10" s="10">
        <f>MAX(Stress!KQ14:KQ34)*0.145</f>
        <v>7.1630127599999991</v>
      </c>
      <c r="KR10" s="10">
        <f>MAX(Stress!KR14:KR34)*0.145</f>
        <v>0.29546915349999997</v>
      </c>
      <c r="KS10" s="10">
        <f>MAX(Stress!KS14:KS34)*0.145</f>
        <v>0.57126824499999995</v>
      </c>
      <c r="KT10" s="10">
        <f>MAX(Stress!KT14:KT34)*0.145</f>
        <v>9.1907878799999995E-2</v>
      </c>
      <c r="KU10" s="10">
        <f>MAX(Stress!KU14:KU34)*0.145</f>
        <v>-1.7738209599999999E-2</v>
      </c>
      <c r="KV10" s="10">
        <f>MAX(Stress!KV14:KV34)*0.145</f>
        <v>3.4980091449999997E-17</v>
      </c>
      <c r="KW10" s="10">
        <f>MAX(Stress!KW14:KW34)*0.145</f>
        <v>6.9808096749999997</v>
      </c>
      <c r="KX10" s="10">
        <f>MAX(Stress!KX14:KX34)*0.145</f>
        <v>0.16696857300000001</v>
      </c>
      <c r="KY10" s="10">
        <f>MAX(Stress!KY14:KY34)*0.145</f>
        <v>0.50615692299999993</v>
      </c>
      <c r="KZ10" s="10">
        <f>MAX(Stress!KZ14:KZ34)*0.145</f>
        <v>6.3857499749999991E-2</v>
      </c>
      <c r="LA10" s="10">
        <f>MAX(Stress!LA14:LA34)*0.145</f>
        <v>2.7382362599999998E-2</v>
      </c>
      <c r="LB10" s="10">
        <f>MAX(Stress!LB14:LB34)*0.145</f>
        <v>3.0993172899999997E-17</v>
      </c>
      <c r="LC10" s="10">
        <f>MAX(Stress!LC14:LC34)*0.145</f>
        <v>6.1894282399999998</v>
      </c>
      <c r="LD10" s="10">
        <f>MAX(Stress!LD14:LD34)*0.145</f>
        <v>1.56069938E-33</v>
      </c>
      <c r="LE10" s="10">
        <f>MAX(Stress!LE14:LE34)*0.145</f>
        <v>0.41625316749999997</v>
      </c>
      <c r="LF10" s="10">
        <f>MAX(Stress!LF14:LF34)*0.145</f>
        <v>-4.8805013499999998E-18</v>
      </c>
      <c r="LG10" s="10">
        <f>MAX(Stress!LG14:LG34)*0.145</f>
        <v>-7.9704636750000002E-2</v>
      </c>
      <c r="LH10" s="10">
        <f>MAX(Stress!LH14:LH34)*0.145</f>
        <v>2.5488155099999997E-17</v>
      </c>
      <c r="LI10" s="10">
        <f>MAX(Stress!LI14:LI34)*0.145</f>
        <v>6.3886647649999988</v>
      </c>
      <c r="LJ10" s="10">
        <f>MAX(Stress!LJ14:LJ34)*0.145</f>
        <v>1.0267904719999999E-33</v>
      </c>
      <c r="LK10" s="10">
        <f>MAX(Stress!LK14:LK34)*0.145</f>
        <v>0.27385465599999997</v>
      </c>
      <c r="LL10" s="10">
        <f>MAX(Stress!LL14:LL34)*0.145</f>
        <v>-9.2731478799999999E-18</v>
      </c>
      <c r="LM10" s="10">
        <f>MAX(Stress!LM14:LM34)*0.145</f>
        <v>-0.15144200199999996</v>
      </c>
      <c r="LN10" s="10">
        <f>MAX(Stress!LN14:LN34)*0.145</f>
        <v>1.6768761349999999E-17</v>
      </c>
      <c r="LO10" s="10">
        <f>MAX(Stress!LO14:LO34)*0.145</f>
        <v>6.3886647649999988</v>
      </c>
      <c r="LP10" s="10">
        <f>MAX(Stress!LP14:LP34)*0.145</f>
        <v>0.62571329450000002</v>
      </c>
      <c r="LQ10" s="10">
        <f>MAX(Stress!LQ14:LQ34)*0.145</f>
        <v>0.41625316749999997</v>
      </c>
      <c r="LR10" s="10">
        <f>MAX(Stress!LR14:LR34)*0.145</f>
        <v>-4.8805013499999998E-18</v>
      </c>
      <c r="LS10" s="10">
        <f>MAX(Stress!LS14:LS34)*0.145</f>
        <v>-6.8639315549999996E-2</v>
      </c>
      <c r="LT10" s="10">
        <f>MAX(Stress!LT14:LT34)*0.145</f>
        <v>2.5488155099999997E-17</v>
      </c>
      <c r="LU10" s="10">
        <f>MAX(Stress!LU14:LU34)*0.145</f>
        <v>5.8205069149999993</v>
      </c>
      <c r="LV10" s="10">
        <f>MAX(Stress!LV14:LV34)*0.145</f>
        <v>1.0267904719999999E-33</v>
      </c>
      <c r="LW10" s="10">
        <f>MAX(Stress!LW14:LW34)*0.145</f>
        <v>0.27385465599999997</v>
      </c>
      <c r="LX10" s="10">
        <f>MAX(Stress!LX14:LX34)*0.145</f>
        <v>-9.2731478799999999E-18</v>
      </c>
      <c r="LY10" s="10">
        <f>MAX(Stress!LY14:LY34)*0.145</f>
        <v>-0.15144200199999996</v>
      </c>
      <c r="LZ10" s="10">
        <f>MAX(Stress!LZ14:LZ34)*0.145</f>
        <v>1.6768761349999999E-17</v>
      </c>
      <c r="MA10" s="10">
        <f>MAX(Stress!MA14:MA34)*0.145</f>
        <v>3.1047926349999995</v>
      </c>
      <c r="MB10" s="10">
        <f>MAX(Stress!MB14:MB34)*0.145</f>
        <v>0.17688813899999997</v>
      </c>
      <c r="MC10" s="10">
        <f>MAX(Stress!MC14:MC34)*0.145</f>
        <v>0.15399239249999996</v>
      </c>
      <c r="MD10" s="10">
        <f>MAX(Stress!MD14:MD34)*0.145</f>
        <v>-2.9236464549999997E-2</v>
      </c>
      <c r="ME10" s="10">
        <f>MAX(Stress!ME14:ME34)*0.145</f>
        <v>1.6866974199999999E-2</v>
      </c>
      <c r="MF10" s="10">
        <f>MAX(Stress!MF14:MF34)*0.145</f>
        <v>-7.9850413949999997E-18</v>
      </c>
      <c r="MG10" s="10">
        <f>MAX(Stress!MG14:MG34)*0.145</f>
        <v>3.1632849099999998</v>
      </c>
      <c r="MH10" s="10">
        <f>MAX(Stress!MH14:MH34)*0.145</f>
        <v>3.9277056249999997E-16</v>
      </c>
      <c r="MI10" s="10">
        <f>MAX(Stress!MI14:MI34)*0.145</f>
        <v>0.45919551199999997</v>
      </c>
      <c r="MJ10" s="10">
        <f>MAX(Stress!MJ14:MJ34)*0.145</f>
        <v>1.7894693599999998E-16</v>
      </c>
      <c r="MK10" s="10">
        <f>MAX(Stress!MK14:MK34)*0.145</f>
        <v>-1.067592834E-2</v>
      </c>
      <c r="ML10" s="10">
        <f>MAX(Stress!ML14:ML34)*0.145</f>
        <v>-2.8771327749999997E-17</v>
      </c>
      <c r="MM10" s="10">
        <f>MAX(Stress!MM14:MM34)*0.145</f>
        <v>3.16228905</v>
      </c>
      <c r="MN10" s="10">
        <f>MAX(Stress!MN14:MN34)*0.145</f>
        <v>0.26291537749999999</v>
      </c>
      <c r="MO10" s="10">
        <f>MAX(Stress!MO14:MO34)*0.145</f>
        <v>0.42122266549999998</v>
      </c>
      <c r="MP10" s="10">
        <f>MAX(Stress!MP14:MP34)*0.145</f>
        <v>1.0131342269999999E-16</v>
      </c>
      <c r="MQ10" s="10">
        <f>MAX(Stress!MQ14:MQ34)*0.145</f>
        <v>-6.6411779149999989E-2</v>
      </c>
      <c r="MR10" s="10">
        <f>MAX(Stress!MR14:MR34)*0.145</f>
        <v>-1.0184514494999999E-18</v>
      </c>
      <c r="MS10" s="10">
        <f>MAX(Stress!MS14:MS34)*0.145</f>
        <v>2.9810451399999995</v>
      </c>
      <c r="MT10" s="10">
        <f>MAX(Stress!MT14:MT34)*0.145</f>
        <v>0.18033297649999999</v>
      </c>
      <c r="MU10" s="10">
        <f>MAX(Stress!MU14:MU34)*0.145</f>
        <v>0.81483894049999983</v>
      </c>
      <c r="MV10" s="10">
        <f>MAX(Stress!MV14:MV34)*0.145</f>
        <v>1.7393533E-16</v>
      </c>
      <c r="MW10" s="10">
        <f>MAX(Stress!MW14:MW34)*0.145</f>
        <v>1.6866974199999999E-2</v>
      </c>
      <c r="MX10" s="10">
        <f>MAX(Stress!MX14:MX34)*0.145</f>
        <v>0.2737717885</v>
      </c>
      <c r="MY10" s="10">
        <f>MAX(Stress!MY14:MY34)*0.145</f>
        <v>0</v>
      </c>
      <c r="MZ10" s="10">
        <f>MAX(Stress!MZ14:MZ34)*0.145</f>
        <v>0</v>
      </c>
      <c r="NA10" s="10">
        <f>MAX(Stress!NA14:NA34)*0.145</f>
        <v>0</v>
      </c>
      <c r="NB10" s="10">
        <f>MAX(Stress!NB14:NB34)*0.145</f>
        <v>0</v>
      </c>
      <c r="NC10" s="10">
        <f>MAX(Stress!NC14:NC34)*0.145</f>
        <v>0</v>
      </c>
      <c r="ND10" s="10">
        <f>MAX(Stress!ND14:ND34)*0.145</f>
        <v>0</v>
      </c>
      <c r="NE10" s="10">
        <f>MAX(Stress!NE14:NE34)*0.145</f>
        <v>0</v>
      </c>
      <c r="NF10" s="10">
        <f>MAX(Stress!NF14:NF34)*0.145</f>
        <v>0</v>
      </c>
      <c r="NG10" s="10">
        <f>MAX(Stress!NG14:NG34)*0.145</f>
        <v>0</v>
      </c>
      <c r="NH10" s="10">
        <f>MAX(Stress!NH14:NH34)*0.145</f>
        <v>0</v>
      </c>
      <c r="NI10" s="10">
        <f>MAX(Stress!NI14:NI34)*0.145</f>
        <v>0</v>
      </c>
      <c r="NJ10" s="10">
        <f>MAX(Stress!NJ14:NJ34)*0.145</f>
        <v>0</v>
      </c>
      <c r="NK10" s="10">
        <f>MAX(Stress!NK14:NK34)*0.145</f>
        <v>0</v>
      </c>
      <c r="NL10" s="10">
        <f>MAX(Stress!NL14:NL34)*0.145</f>
        <v>0</v>
      </c>
      <c r="NM10" s="10">
        <f>MAX(Stress!NM14:NM34)*0.145</f>
        <v>0</v>
      </c>
      <c r="NN10" s="10">
        <f>MAX(Stress!NN14:NN34)*0.145</f>
        <v>0</v>
      </c>
      <c r="NO10" s="10">
        <f>MAX(Stress!NO14:NO34)*0.145</f>
        <v>0</v>
      </c>
      <c r="NP10" s="10">
        <f>MAX(Stress!NP14:NP34)*0.145</f>
        <v>0</v>
      </c>
      <c r="NQ10" s="10">
        <f>MAX(Stress!NQ14:NQ34)*0.145</f>
        <v>0</v>
      </c>
      <c r="NR10" s="10">
        <f>MAX(Stress!NR14:NR34)*0.145</f>
        <v>0</v>
      </c>
      <c r="NS10" s="10">
        <f>MAX(Stress!NS14:NS34)*0.145</f>
        <v>0</v>
      </c>
      <c r="NT10" s="10">
        <f>MAX(Stress!NT14:NT34)*0.145</f>
        <v>0</v>
      </c>
      <c r="NU10" s="10">
        <f>MAX(Stress!NU14:NU34)*0.145</f>
        <v>0</v>
      </c>
      <c r="NV10" s="10">
        <f>MAX(Stress!NV14:NV34)*0.145</f>
        <v>0</v>
      </c>
    </row>
    <row r="11" spans="1:410" s="164" customFormat="1" x14ac:dyDescent="0.25">
      <c r="A11" s="155" t="s">
        <v>67</v>
      </c>
      <c r="B11" s="129"/>
      <c r="C11" s="10">
        <f>AVERAGE(Stress!C14:C34)*0.145</f>
        <v>-0.40004872149999998</v>
      </c>
      <c r="D11" s="10">
        <f>AVERAGE(Stress!D14:D34)*0.145</f>
        <v>7.7992023935714277E-2</v>
      </c>
      <c r="E11" s="10">
        <f>AVERAGE(Stress!E14:E34)*0.145</f>
        <v>0.72526995478571432</v>
      </c>
      <c r="F11" s="10">
        <f>AVERAGE(Stress!F14:F34)*0.145</f>
        <v>9.509961837190474E-3</v>
      </c>
      <c r="G11" s="10">
        <f>AVERAGE(Stress!G14:G34)*0.145</f>
        <v>-0.39488002871428568</v>
      </c>
      <c r="H11" s="10">
        <f>AVERAGE(Stress!H14:H34)*0.145</f>
        <v>0.10781327205359761</v>
      </c>
      <c r="I11" s="10">
        <f>AVERAGE(Stress!I14:I34)*0.145</f>
        <v>0.92200141421428572</v>
      </c>
      <c r="J11" s="10">
        <f>AVERAGE(Stress!J14:J34)*0.145</f>
        <v>-0.33048698078571426</v>
      </c>
      <c r="K11" s="10">
        <f>AVERAGE(Stress!K14:K34)*0.145</f>
        <v>1.6557890487619042</v>
      </c>
      <c r="L11" s="10">
        <f>AVERAGE(Stress!L14:L34)*0.145</f>
        <v>2.7028870207142848E-2</v>
      </c>
      <c r="M11" s="10">
        <f>AVERAGE(Stress!M14:M34)*0.145</f>
        <v>0.11371792889285713</v>
      </c>
      <c r="N11" s="10">
        <f>AVERAGE(Stress!N14:N34)*0.145</f>
        <v>-0.10723129728761906</v>
      </c>
      <c r="O11" s="10">
        <f>AVERAGE(Stress!O14:O34)*0.145</f>
        <v>0.15090138365476188</v>
      </c>
      <c r="P11" s="10">
        <f>AVERAGE(Stress!P14:P34)*0.145</f>
        <v>4.3159158719047588E-2</v>
      </c>
      <c r="Q11" s="10">
        <f>AVERAGE(Stress!Q14:Q34)*0.145</f>
        <v>2.3404281855238094</v>
      </c>
      <c r="R11" s="10">
        <f>AVERAGE(Stress!R14:R34)*0.145</f>
        <v>7.9861363918452364E-3</v>
      </c>
      <c r="S11" s="10">
        <f>AVERAGE(Stress!S14:S34)*0.145</f>
        <v>-0.35603076795976185</v>
      </c>
      <c r="T11" s="10">
        <f>AVERAGE(Stress!T14:T34)*0.145</f>
        <v>0.18392083695952383</v>
      </c>
      <c r="U11" s="10">
        <f>AVERAGE(Stress!U14:U34)*0.145</f>
        <v>0.31999065868428572</v>
      </c>
      <c r="V11" s="10">
        <f>AVERAGE(Stress!V14:V34)*0.145</f>
        <v>-3.7972606283816449E-2</v>
      </c>
      <c r="W11" s="10">
        <f>AVERAGE(Stress!W14:W34)*0.145</f>
        <v>1.0485212436190479</v>
      </c>
      <c r="X11" s="10">
        <f>AVERAGE(Stress!X14:X34)*0.145</f>
        <v>2.7392127801071421E-3</v>
      </c>
      <c r="Y11" s="10">
        <f>AVERAGE(Stress!Y14:Y34)*0.145</f>
        <v>-0.36080872780238088</v>
      </c>
      <c r="Z11" s="10">
        <f>AVERAGE(Stress!Z14:Z34)*0.145</f>
        <v>-1.2555086274809524E-3</v>
      </c>
      <c r="AA11" s="10">
        <f>AVERAGE(Stress!AA14:AA34)*0.145</f>
        <v>-1.8215471438095241</v>
      </c>
      <c r="AB11" s="10">
        <f>AVERAGE(Stress!AB14:AB34)*0.145</f>
        <v>2.8150266011309523E-2</v>
      </c>
      <c r="AC11" s="10">
        <f>AVERAGE(Stress!AC14:AC34)*0.145</f>
        <v>0.72009179004761903</v>
      </c>
      <c r="AD11" s="10">
        <f>AVERAGE(Stress!AD14:AD34)*0.145</f>
        <v>-6.2697099066666664E-2</v>
      </c>
      <c r="AE11" s="10">
        <f>AVERAGE(Stress!AE14:AE34)*0.145</f>
        <v>-9.7838258864285696E-2</v>
      </c>
      <c r="AF11" s="10">
        <f>AVERAGE(Stress!AF14:AF34)*0.145</f>
        <v>2.879327301666667E-3</v>
      </c>
      <c r="AG11" s="10">
        <f>AVERAGE(Stress!AG14:AG34)*0.145</f>
        <v>0.47904022304761906</v>
      </c>
      <c r="AH11" s="10">
        <f>AVERAGE(Stress!AH14:AH34)*0.145</f>
        <v>-0.2148029357857143</v>
      </c>
      <c r="AI11" s="10">
        <f>AVERAGE(Stress!AI14:AI34)*0.145</f>
        <v>0.33483444466666668</v>
      </c>
      <c r="AJ11" s="10">
        <f>AVERAGE(Stress!AJ14:AJ34)*0.145</f>
        <v>0.33341483597619037</v>
      </c>
      <c r="AK11" s="10">
        <f>AVERAGE(Stress!AK14:AK34)*0.145</f>
        <v>-0.34886916452380956</v>
      </c>
      <c r="AL11" s="10">
        <f>AVERAGE(Stress!AL14:AL34)*0.145</f>
        <v>-1.8111601378571433E-2</v>
      </c>
      <c r="AM11" s="10">
        <f>AVERAGE(Stress!AM14:AM34)*0.145</f>
        <v>-0.51407066457380957</v>
      </c>
      <c r="AN11" s="10">
        <f>AVERAGE(Stress!AN14:AN34)*0.145</f>
        <v>-3.3863450616984238E-2</v>
      </c>
      <c r="AO11" s="10">
        <f>AVERAGE(Stress!AO14:AO34)*0.145</f>
        <v>0.73758549042857147</v>
      </c>
      <c r="AP11" s="10">
        <f>AVERAGE(Stress!AP14:AP34)*0.145</f>
        <v>3.4967103757880952E-2</v>
      </c>
      <c r="AQ11" s="10">
        <f>AVERAGE(Stress!AQ14:AQ34)*0.145</f>
        <v>-0.53029482380714288</v>
      </c>
      <c r="AR11" s="10">
        <f>AVERAGE(Stress!AR14:AR34)*0.145</f>
        <v>-2.0030331990452377E-3</v>
      </c>
      <c r="AS11" s="10">
        <f>AVERAGE(Stress!AS14:AS34)*0.145</f>
        <v>-0.75337710161190463</v>
      </c>
      <c r="AT11" s="10">
        <f>AVERAGE(Stress!AT14:AT34)*0.145</f>
        <v>-1.9469946047162144E-2</v>
      </c>
      <c r="AU11" s="10">
        <f>AVERAGE(Stress!AU14:AU34)*0.145</f>
        <v>0.83869351538095238</v>
      </c>
      <c r="AV11" s="10">
        <f>AVERAGE(Stress!AV14:AV34)*0.145</f>
        <v>4.0516601597690473E-2</v>
      </c>
      <c r="AW11" s="10">
        <f>AVERAGE(Stress!AW14:AW34)*0.145</f>
        <v>-0.62984147156666648</v>
      </c>
      <c r="AX11" s="10">
        <f>AVERAGE(Stress!AX14:AX34)*0.145</f>
        <v>-3.2858447701819048E-3</v>
      </c>
      <c r="AY11" s="10">
        <f>AVERAGE(Stress!AY14:AY34)*0.145</f>
        <v>-2.8922611083333329</v>
      </c>
      <c r="AZ11" s="10">
        <f>AVERAGE(Stress!AZ14:AZ34)*0.145</f>
        <v>1.4675301533809523E-7</v>
      </c>
      <c r="BA11" s="10">
        <f>AVERAGE(Stress!BA14:BA34)*0.145</f>
        <v>0.68108270864285725</v>
      </c>
      <c r="BB11" s="10">
        <f>AVERAGE(Stress!BB14:BB34)*0.145</f>
        <v>2.459344375119047E-4</v>
      </c>
      <c r="BC11" s="10">
        <f>AVERAGE(Stress!BC14:BC34)*0.145</f>
        <v>-1.4107617992619048</v>
      </c>
      <c r="BD11" s="10">
        <f>AVERAGE(Stress!BD14:BD34)*0.145</f>
        <v>-3.4253997459523806E-4</v>
      </c>
      <c r="BE11" s="10">
        <f>AVERAGE(Stress!BE14:BE34)*0.145</f>
        <v>-2.0111210483333326</v>
      </c>
      <c r="BF11" s="10">
        <f>AVERAGE(Stress!BF14:BF34)*0.145</f>
        <v>-1.8079991240476192E-6</v>
      </c>
      <c r="BG11" s="10">
        <f>AVERAGE(Stress!BG14:BG34)*0.145</f>
        <v>0.97302513209523755</v>
      </c>
      <c r="BH11" s="10">
        <f>AVERAGE(Stress!BH14:BH34)*0.145</f>
        <v>-7.3295723888095227E-5</v>
      </c>
      <c r="BI11" s="10">
        <f>AVERAGE(Stress!BI14:BI34)*0.145</f>
        <v>-2.1909701619047617</v>
      </c>
      <c r="BJ11" s="10">
        <f>AVERAGE(Stress!BJ14:BJ34)*0.145</f>
        <v>-1.9066069438285708E-3</v>
      </c>
      <c r="BK11" s="10">
        <f>AVERAGE(Stress!BK14:BK34)*0.145</f>
        <v>-2.4158792752380944</v>
      </c>
      <c r="BL11" s="10">
        <f>AVERAGE(Stress!BL14:BL34)*0.145</f>
        <v>2.7393978922418006E-2</v>
      </c>
      <c r="BM11" s="10">
        <f>AVERAGE(Stress!BM14:BM34)*0.145</f>
        <v>0.90972321054761895</v>
      </c>
      <c r="BN11" s="10">
        <f>AVERAGE(Stress!BN14:BN34)*0.145</f>
        <v>6.1420775613095231E-4</v>
      </c>
      <c r="BO11" s="10">
        <f>AVERAGE(Stress!BO14:BO34)*0.145</f>
        <v>-1.8019146720238095</v>
      </c>
      <c r="BP11" s="10">
        <f>AVERAGE(Stress!BP14:BP34)*0.145</f>
        <v>-1.9629939105238092E-3</v>
      </c>
      <c r="BQ11" s="10">
        <f>AVERAGE(Stress!BQ14:BQ34)*0.145</f>
        <v>-2.5807801938095234</v>
      </c>
      <c r="BR11" s="10">
        <f>AVERAGE(Stress!BR14:BR34)*0.145</f>
        <v>-1.3577373173948284E-3</v>
      </c>
      <c r="BS11" s="10">
        <f>AVERAGE(Stress!BS14:BS34)*0.145</f>
        <v>0.74519181964285719</v>
      </c>
      <c r="BT11" s="10">
        <f>AVERAGE(Stress!BT14:BT34)*0.145</f>
        <v>-4.0969305492142855E-3</v>
      </c>
      <c r="BU11" s="10">
        <f>AVERAGE(Stress!BU14:BU34)*0.145</f>
        <v>-1.6642511410476191</v>
      </c>
      <c r="BV11" s="10">
        <f>AVERAGE(Stress!BV14:BV34)*0.145</f>
        <v>-8.5196454578571429E-5</v>
      </c>
      <c r="BW11" s="10">
        <f>AVERAGE(Stress!BW14:BW34)*0.145</f>
        <v>-4.1850095750000005</v>
      </c>
      <c r="BX11" s="10">
        <f>AVERAGE(Stress!BX14:BX34)*0.145</f>
        <v>-0.26128082149999998</v>
      </c>
      <c r="BY11" s="10">
        <f>AVERAGE(Stress!BY14:BY34)*0.145</f>
        <v>-0.65246427130952389</v>
      </c>
      <c r="BZ11" s="10">
        <f>AVERAGE(Stress!BZ14:BZ34)*0.145</f>
        <v>1.0778309049285715</v>
      </c>
      <c r="CA11" s="10">
        <f>AVERAGE(Stress!CA14:CA34)*0.145</f>
        <v>-5.9309498196904772E-2</v>
      </c>
      <c r="CB11" s="10">
        <f>AVERAGE(Stress!CB14:CB34)*0.145</f>
        <v>-6.3595138130952369E-2</v>
      </c>
      <c r="CC11" s="10">
        <f>AVERAGE(Stress!CC14:CC34)*0.145</f>
        <v>-2.8625525347619045</v>
      </c>
      <c r="CD11" s="10">
        <f>AVERAGE(Stress!CD14:CD34)*0.145</f>
        <v>-6.2938364394047611E-2</v>
      </c>
      <c r="CE11" s="10">
        <f>AVERAGE(Stress!CE14:CE34)*0.145</f>
        <v>0.10490733608095239</v>
      </c>
      <c r="CF11" s="10">
        <f>AVERAGE(Stress!CF14:CF34)*0.145</f>
        <v>1.2160797739761902</v>
      </c>
      <c r="CG11" s="10">
        <f>AVERAGE(Stress!CG14:CG34)*0.145</f>
        <v>-0.48123470207142854</v>
      </c>
      <c r="CH11" s="10">
        <f>AVERAGE(Stress!CH14:CH34)*0.145</f>
        <v>-3.0227086889690471E-2</v>
      </c>
      <c r="CI11" s="10">
        <f>AVERAGE(Stress!CI14:CI34)*0.145</f>
        <v>-1.1818191719047617</v>
      </c>
      <c r="CJ11" s="10">
        <f>AVERAGE(Stress!CJ14:CJ34)*0.145</f>
        <v>-5.0526676109523799E-2</v>
      </c>
      <c r="CK11" s="10">
        <f>AVERAGE(Stress!CK14:CK34)*0.145</f>
        <v>-2.2666172488095243E-2</v>
      </c>
      <c r="CL11" s="10">
        <f>AVERAGE(Stress!CL14:CL34)*0.145</f>
        <v>0.44651448038095232</v>
      </c>
      <c r="CM11" s="10">
        <f>AVERAGE(Stress!CM14:CM34)*0.145</f>
        <v>-0.1633653665</v>
      </c>
      <c r="CN11" s="10">
        <f>AVERAGE(Stress!CN14:CN34)*0.145</f>
        <v>-2.7696907233333325E-2</v>
      </c>
      <c r="CO11" s="10">
        <f>AVERAGE(Stress!CO14:CO34)*0.145</f>
        <v>-1.1309159690476187</v>
      </c>
      <c r="CP11" s="10">
        <f>AVERAGE(Stress!CP14:CP34)*0.145</f>
        <v>-9.636779197619047E-2</v>
      </c>
      <c r="CQ11" s="10">
        <f>AVERAGE(Stress!CQ14:CQ34)*0.145</f>
        <v>-6.8585297733333328E-2</v>
      </c>
      <c r="CR11" s="10">
        <f>AVERAGE(Stress!CR14:CR34)*0.145</f>
        <v>0.43082960873809517</v>
      </c>
      <c r="CS11" s="10">
        <f>AVERAGE(Stress!CS14:CS34)*0.145</f>
        <v>-0.10198699247738095</v>
      </c>
      <c r="CT11" s="10">
        <f>AVERAGE(Stress!CT14:CT34)*0.145</f>
        <v>-9.281320466666673E-4</v>
      </c>
      <c r="CU11" s="10">
        <f>AVERAGE(Stress!CU14:CU34)*0.145</f>
        <v>-5.0277661878571429</v>
      </c>
      <c r="CV11" s="10">
        <f>AVERAGE(Stress!CV14:CV34)*0.145</f>
        <v>7.621733337619048E-2</v>
      </c>
      <c r="CW11" s="10">
        <f>AVERAGE(Stress!CW14:CW34)*0.145</f>
        <v>0.41021768059523794</v>
      </c>
      <c r="CX11" s="10">
        <f>AVERAGE(Stress!CX14:CX34)*0.145</f>
        <v>-0.20558765895238093</v>
      </c>
      <c r="CY11" s="10">
        <f>AVERAGE(Stress!CY14:CY34)*0.145</f>
        <v>-0.11997402563333336</v>
      </c>
      <c r="CZ11" s="10">
        <f>AVERAGE(Stress!CZ14:CZ34)*0.145</f>
        <v>6.1531002092857145E-3</v>
      </c>
      <c r="DA11" s="10">
        <f>AVERAGE(Stress!DA14:DA34)*0.145</f>
        <v>-5.749582629999999</v>
      </c>
      <c r="DB11" s="10">
        <f>AVERAGE(Stress!DB14:DB34)*0.145</f>
        <v>-1.782222648738095E-8</v>
      </c>
      <c r="DC11" s="10">
        <f>AVERAGE(Stress!DC14:DC34)*0.145</f>
        <v>3.4590038594190478E-2</v>
      </c>
      <c r="DD11" s="10">
        <f>AVERAGE(Stress!DD14:DD34)*0.145</f>
        <v>3.1300368657142857E-4</v>
      </c>
      <c r="DE11" s="10">
        <f>AVERAGE(Stress!DE14:DE34)*0.145</f>
        <v>-0.70502231911904756</v>
      </c>
      <c r="DF11" s="10">
        <f>AVERAGE(Stress!DF14:DF34)*0.145</f>
        <v>1.6830769170714293E-5</v>
      </c>
      <c r="DG11" s="10">
        <f>AVERAGE(Stress!DG14:DG34)*0.145</f>
        <v>-5.248702308095238</v>
      </c>
      <c r="DH11" s="10">
        <f>AVERAGE(Stress!DH14:DH34)*0.145</f>
        <v>4.3970722545535343E-2</v>
      </c>
      <c r="DI11" s="10">
        <f>AVERAGE(Stress!DI14:DI34)*0.145</f>
        <v>0.24032599321428569</v>
      </c>
      <c r="DJ11" s="10">
        <f>AVERAGE(Stress!DJ14:DJ34)*0.145</f>
        <v>-0.11494417773371192</v>
      </c>
      <c r="DK11" s="10">
        <f>AVERAGE(Stress!DK14:DK34)*0.145</f>
        <v>-0.42343733749999996</v>
      </c>
      <c r="DL11" s="10">
        <f>AVERAGE(Stress!DL14:DL34)*0.145</f>
        <v>3.4459522725804764E-3</v>
      </c>
      <c r="DM11" s="10">
        <f>AVERAGE(Stress!DM14:DM34)*0.145</f>
        <v>-5.5434258902380957</v>
      </c>
      <c r="DN11" s="10">
        <f>AVERAGE(Stress!DN14:DN34)*0.145</f>
        <v>1.1829010530440503E-2</v>
      </c>
      <c r="DO11" s="10">
        <f>AVERAGE(Stress!DO14:DO34)*0.145</f>
        <v>0.16085356810559526</v>
      </c>
      <c r="DP11" s="10">
        <f>AVERAGE(Stress!DP14:DP34)*0.145</f>
        <v>-3.3039807080428564E-2</v>
      </c>
      <c r="DQ11" s="10">
        <f>AVERAGE(Stress!DQ14:DQ34)*0.145</f>
        <v>-0.60347845185476201</v>
      </c>
      <c r="DR11" s="10">
        <f>AVERAGE(Stress!DR14:DR34)*0.145</f>
        <v>1.0034212733366667E-3</v>
      </c>
      <c r="DS11" s="10">
        <f>AVERAGE(Stress!DS14:DS34)*0.145</f>
        <v>-5.2969074890476175</v>
      </c>
      <c r="DT11" s="10">
        <f>AVERAGE(Stress!DT14:DT34)*0.145</f>
        <v>3.5469931326904756E-2</v>
      </c>
      <c r="DU11" s="10">
        <f>AVERAGE(Stress!DU14:DU34)*0.145</f>
        <v>1.4255028665952378</v>
      </c>
      <c r="DV11" s="10">
        <f>AVERAGE(Stress!DV14:DV34)*0.145</f>
        <v>3.9677502750000009E-17</v>
      </c>
      <c r="DW11" s="10">
        <f>AVERAGE(Stress!DW14:DW34)*0.145</f>
        <v>-0.2622363428866667</v>
      </c>
      <c r="DX11" s="10">
        <f>AVERAGE(Stress!DX14:DX34)*0.145</f>
        <v>0.37841329373333327</v>
      </c>
      <c r="DY11" s="10">
        <f>AVERAGE(Stress!DY14:DY34)*0.145</f>
        <v>-5.113200063571429</v>
      </c>
      <c r="DZ11" s="10">
        <f>AVERAGE(Stress!DZ14:DZ34)*0.145</f>
        <v>0.38757520973809523</v>
      </c>
      <c r="EA11" s="10">
        <f>AVERAGE(Stress!EA14:EA34)*0.145</f>
        <v>1.3611782172380951</v>
      </c>
      <c r="EB11" s="10">
        <f>AVERAGE(Stress!EB14:EB34)*0.145</f>
        <v>2.9043426153571437E-16</v>
      </c>
      <c r="EC11" s="10">
        <f>AVERAGE(Stress!EC14:EC34)*0.145</f>
        <v>-0.19202516743095241</v>
      </c>
      <c r="ED11" s="10">
        <f>AVERAGE(Stress!ED14:ED34)*0.145</f>
        <v>-0.22923442494285712</v>
      </c>
      <c r="EE11" s="10">
        <f>AVERAGE(Stress!EE14:EE34)*0.145</f>
        <v>-5.3744490630952386</v>
      </c>
      <c r="EF11" s="10">
        <f>AVERAGE(Stress!EF14:EF34)*0.145</f>
        <v>-4.3554321695238103E-2</v>
      </c>
      <c r="EG11" s="10">
        <f>AVERAGE(Stress!EG14:EG34)*0.145</f>
        <v>1.4523898009285712</v>
      </c>
      <c r="EH11" s="10">
        <f>AVERAGE(Stress!EH14:EH34)*0.145</f>
        <v>-3.2691312380476067E-2</v>
      </c>
      <c r="EI11" s="10">
        <f>AVERAGE(Stress!EI14:EI34)*0.145</f>
        <v>-0.1494821865295238</v>
      </c>
      <c r="EJ11" s="10">
        <f>AVERAGE(Stress!EJ14:EJ34)*0.145</f>
        <v>8.3249187698095237E-2</v>
      </c>
      <c r="EK11" s="10">
        <f>AVERAGE(Stress!EK14:EK34)*0.145</f>
        <v>-6.2272304166666652</v>
      </c>
      <c r="EL11" s="10">
        <f>AVERAGE(Stress!EL14:EL34)*0.145</f>
        <v>-5.4723527316666663E-3</v>
      </c>
      <c r="EM11" s="10">
        <f>AVERAGE(Stress!EM14:EM34)*0.145</f>
        <v>0.62547728697619043</v>
      </c>
      <c r="EN11" s="10">
        <f>AVERAGE(Stress!EN14:EN34)*0.145</f>
        <v>-6.7203522442857058E-2</v>
      </c>
      <c r="EO11" s="10">
        <f>AVERAGE(Stress!EO14:EO34)*0.145</f>
        <v>-0.29272291840476183</v>
      </c>
      <c r="EP11" s="10">
        <f>AVERAGE(Stress!EP14:EP34)*0.145</f>
        <v>2.9518073606452385E-17</v>
      </c>
      <c r="EQ11" s="10">
        <f>AVERAGE(Stress!EQ14:EQ34)*0.145</f>
        <v>-6.6907272114285705</v>
      </c>
      <c r="ER11" s="10">
        <f>AVERAGE(Stress!ER14:ER34)*0.145</f>
        <v>-0.1963349451904762</v>
      </c>
      <c r="ES11" s="10">
        <f>AVERAGE(Stress!ES14:ES34)*0.145</f>
        <v>-0.45688545002380959</v>
      </c>
      <c r="ET11" s="10">
        <f>AVERAGE(Stress!ET14:ET34)*0.145</f>
        <v>-0.84576096452380944</v>
      </c>
      <c r="EU11" s="10">
        <f>AVERAGE(Stress!EU14:EU34)*0.145</f>
        <v>6.9454080976190491E-2</v>
      </c>
      <c r="EV11" s="10">
        <f>AVERAGE(Stress!EV14:EV34)*0.145</f>
        <v>0.20804340795238097</v>
      </c>
      <c r="EW11" s="10">
        <f>AVERAGE(Stress!EW14:EW34)*0.145</f>
        <v>-6.3194712345238084</v>
      </c>
      <c r="EX11" s="10">
        <f>AVERAGE(Stress!EX14:EX34)*0.145</f>
        <v>-0.28510716971428585</v>
      </c>
      <c r="EY11" s="10">
        <f>AVERAGE(Stress!EY14:EY34)*0.145</f>
        <v>-0.34536085154761903</v>
      </c>
      <c r="EZ11" s="10">
        <f>AVERAGE(Stress!EZ14:EZ34)*0.145</f>
        <v>-0.98822036842857119</v>
      </c>
      <c r="FA11" s="10">
        <f>AVERAGE(Stress!FA14:FA34)*0.145</f>
        <v>-9.8916065269047629E-2</v>
      </c>
      <c r="FB11" s="10">
        <f>AVERAGE(Stress!FB14:FB34)*0.145</f>
        <v>0.19543292228571424</v>
      </c>
      <c r="FC11" s="10">
        <f>AVERAGE(Stress!FC14:FC34)*0.145</f>
        <v>-0.86022430023809526</v>
      </c>
      <c r="FD11" s="10">
        <f>AVERAGE(Stress!FD14:FD34)*0.145</f>
        <v>-4.3597112714285714E-2</v>
      </c>
      <c r="FE11" s="10">
        <f>AVERAGE(Stress!FE14:FE34)*0.145</f>
        <v>-4.5239869499999995E-2</v>
      </c>
      <c r="FF11" s="10">
        <f>AVERAGE(Stress!FF14:FF34)*0.145</f>
        <v>-0.14777307597619047</v>
      </c>
      <c r="FG11" s="10">
        <f>AVERAGE(Stress!FG14:FG34)*0.145</f>
        <v>-2.560365740476191E-3</v>
      </c>
      <c r="FH11" s="10">
        <f>AVERAGE(Stress!FH14:FH34)*0.145</f>
        <v>2.6285916307142852E-2</v>
      </c>
      <c r="FI11" s="10">
        <f>AVERAGE(Stress!FI14:FI34)*0.145</f>
        <v>-1.218211893333333</v>
      </c>
      <c r="FJ11" s="10">
        <f>AVERAGE(Stress!FJ14:FJ34)*0.145</f>
        <v>-4.6257929690476193E-2</v>
      </c>
      <c r="FK11" s="10">
        <f>AVERAGE(Stress!FK14:FK34)*0.145</f>
        <v>-5.6749838999999989E-2</v>
      </c>
      <c r="FL11" s="10">
        <f>AVERAGE(Stress!FL14:FL34)*0.145</f>
        <v>-0.18010285114285712</v>
      </c>
      <c r="FM11" s="10">
        <f>AVERAGE(Stress!FM14:FM34)*0.145</f>
        <v>-1.3566183083333334E-2</v>
      </c>
      <c r="FN11" s="10">
        <f>AVERAGE(Stress!FN14:FN34)*0.145</f>
        <v>2.8576261873809523E-2</v>
      </c>
      <c r="FO11" s="10">
        <f>AVERAGE(Stress!FO14:FO34)*0.145</f>
        <v>-2.3971922262380949</v>
      </c>
      <c r="FP11" s="10">
        <f>AVERAGE(Stress!FP14:FP34)*0.145</f>
        <v>0.36317522539428565</v>
      </c>
      <c r="FQ11" s="10">
        <f>AVERAGE(Stress!FQ14:FQ34)*0.145</f>
        <v>-1.6213906248809524</v>
      </c>
      <c r="FR11" s="10">
        <f>AVERAGE(Stress!FR14:FR34)*0.145</f>
        <v>-4.2914357463095229E-2</v>
      </c>
      <c r="FS11" s="10">
        <f>AVERAGE(Stress!FS14:FS34)*0.145</f>
        <v>-0.37108726457142843</v>
      </c>
      <c r="FT11" s="10">
        <f>AVERAGE(Stress!FT14:FT34)*0.145</f>
        <v>0.62733549649999998</v>
      </c>
      <c r="FU11" s="10">
        <f>AVERAGE(Stress!FU14:FU34)*0.145</f>
        <v>-2.4785808449999993</v>
      </c>
      <c r="FV11" s="10">
        <f>AVERAGE(Stress!FV14:FV34)*0.145</f>
        <v>-0.382723341952381</v>
      </c>
      <c r="FW11" s="10">
        <f>AVERAGE(Stress!FW14:FW34)*0.145</f>
        <v>-0.34188495670476188</v>
      </c>
      <c r="FX11" s="10">
        <f>AVERAGE(Stress!FX14:FX34)*0.145</f>
        <v>-0.96215833909523818</v>
      </c>
      <c r="FY11" s="10">
        <f>AVERAGE(Stress!FY14:FY34)*0.145</f>
        <v>0.87502277307142862</v>
      </c>
      <c r="FZ11" s="10">
        <f>AVERAGE(Stress!FZ14:FZ34)*0.145</f>
        <v>0.35740405371428569</v>
      </c>
      <c r="GA11" s="10">
        <f>AVERAGE(Stress!GA14:GA34)*0.145</f>
        <v>-3.1510033133333333</v>
      </c>
      <c r="GB11" s="10">
        <f>AVERAGE(Stress!GB14:GB34)*0.145</f>
        <v>-0.42369336172142852</v>
      </c>
      <c r="GC11" s="10">
        <f>AVERAGE(Stress!GC14:GC34)*0.145</f>
        <v>-0.76133615416666667</v>
      </c>
      <c r="GD11" s="10">
        <f>AVERAGE(Stress!GD14:GD34)*0.145</f>
        <v>-0.7530033245476192</v>
      </c>
      <c r="GE11" s="10">
        <f>AVERAGE(Stress!GE14:GE34)*0.145</f>
        <v>0.30745930713357139</v>
      </c>
      <c r="GF11" s="10">
        <f>AVERAGE(Stress!GF14:GF34)*0.145</f>
        <v>0.50949581935714272</v>
      </c>
      <c r="GG11" s="10">
        <f>AVERAGE(Stress!GG14:GG34)*0.145</f>
        <v>-2.2487091543095237</v>
      </c>
      <c r="GH11" s="10">
        <f>AVERAGE(Stress!GH14:GH34)*0.145</f>
        <v>-0.57052166720476194</v>
      </c>
      <c r="GI11" s="10">
        <f>AVERAGE(Stress!GI14:GI34)*0.145</f>
        <v>-0.9438372520807139</v>
      </c>
      <c r="GJ11" s="10">
        <f>AVERAGE(Stress!GJ14:GJ34)*0.145</f>
        <v>-0.35541526368095233</v>
      </c>
      <c r="GK11" s="10">
        <f>AVERAGE(Stress!GK14:GK34)*0.145</f>
        <v>-0.15370840930952387</v>
      </c>
      <c r="GL11" s="10">
        <f>AVERAGE(Stress!GL14:GL34)*0.145</f>
        <v>0.81015880070376201</v>
      </c>
      <c r="GM11" s="10">
        <f>AVERAGE(Stress!GM14:GM34)*0.145</f>
        <v>-2.9831614702380951</v>
      </c>
      <c r="GN11" s="10">
        <f>AVERAGE(Stress!GN14:GN34)*0.145</f>
        <v>0.13730075817595236</v>
      </c>
      <c r="GO11" s="10">
        <f>AVERAGE(Stress!GO14:GO34)*0.145</f>
        <v>1.2137881945838096</v>
      </c>
      <c r="GP11" s="10">
        <f>AVERAGE(Stress!GP14:GP34)*0.145</f>
        <v>-0.2558558004761905</v>
      </c>
      <c r="GQ11" s="10">
        <f>AVERAGE(Stress!GQ14:GQ34)*0.145</f>
        <v>-0.69107233843571414</v>
      </c>
      <c r="GR11" s="10">
        <f>AVERAGE(Stress!GR14:GR34)*0.145</f>
        <v>-0.47386286823809526</v>
      </c>
      <c r="GS11" s="10">
        <f>AVERAGE(Stress!GS14:GS34)*0.145</f>
        <v>-1.0543419351190475</v>
      </c>
      <c r="GT11" s="10">
        <f>AVERAGE(Stress!GT14:GT34)*0.145</f>
        <v>-3.2424167548380949E-2</v>
      </c>
      <c r="GU11" s="10">
        <f>AVERAGE(Stress!GU14:GU34)*0.145</f>
        <v>0.41391902930952384</v>
      </c>
      <c r="GV11" s="10">
        <f>AVERAGE(Stress!GV14:GV34)*0.145</f>
        <v>-0.18161557434523809</v>
      </c>
      <c r="GW11" s="10">
        <f>AVERAGE(Stress!GW14:GW34)*0.145</f>
        <v>0.13920914867142856</v>
      </c>
      <c r="GX11" s="10">
        <f>AVERAGE(Stress!GX14:GX34)*0.145</f>
        <v>-6.4201368824285718E-2</v>
      </c>
      <c r="GY11" s="10">
        <f>AVERAGE(Stress!GY14:GY34)*0.145</f>
        <v>-0.74902615338095235</v>
      </c>
      <c r="GZ11" s="10">
        <f>AVERAGE(Stress!GZ14:GZ34)*0.145</f>
        <v>-4.911879854047619E-2</v>
      </c>
      <c r="HA11" s="10">
        <f>AVERAGE(Stress!HA14:HA34)*0.145</f>
        <v>1.649074451595238</v>
      </c>
      <c r="HB11" s="10">
        <f>AVERAGE(Stress!HB14:HB34)*0.145</f>
        <v>-0.23255628283333335</v>
      </c>
      <c r="HC11" s="10">
        <f>AVERAGE(Stress!HC14:HC34)*0.145</f>
        <v>0.31644688211904765</v>
      </c>
      <c r="HD11" s="10">
        <f>AVERAGE(Stress!HD14:HD34)*0.145</f>
        <v>-0.2900775254928572</v>
      </c>
      <c r="HE11" s="10">
        <f>AVERAGE(Stress!HE14:HE34)*0.145</f>
        <v>-1.0635645786428569</v>
      </c>
      <c r="HF11" s="10">
        <f>AVERAGE(Stress!HF14:HF34)*0.145</f>
        <v>-5.6918909621428558E-2</v>
      </c>
      <c r="HG11" s="10">
        <f>AVERAGE(Stress!HG14:HG34)*0.145</f>
        <v>-8.2738687523809529E-2</v>
      </c>
      <c r="HH11" s="10">
        <f>AVERAGE(Stress!HH14:HH34)*0.145</f>
        <v>-8.0934910999999998E-2</v>
      </c>
      <c r="HI11" s="10">
        <f>AVERAGE(Stress!HI14:HI34)*0.145</f>
        <v>-0.22753058020952374</v>
      </c>
      <c r="HJ11" s="10">
        <f>AVERAGE(Stress!HJ14:HJ34)*0.145</f>
        <v>2.3887080324999997E-2</v>
      </c>
      <c r="HK11" s="10">
        <f>AVERAGE(Stress!HK14:HK34)*0.145</f>
        <v>-0.84979129199999992</v>
      </c>
      <c r="HL11" s="10">
        <f>AVERAGE(Stress!HL14:HL34)*0.145</f>
        <v>3.8411136895238093E-4</v>
      </c>
      <c r="HM11" s="10">
        <f>AVERAGE(Stress!HM14:HM34)*0.145</f>
        <v>0.14035056687999997</v>
      </c>
      <c r="HN11" s="10">
        <f>AVERAGE(Stress!HN14:HN34)*0.145</f>
        <v>-3.2698292804761914E-2</v>
      </c>
      <c r="HO11" s="10">
        <f>AVERAGE(Stress!HO14:HO34)*0.145</f>
        <v>-0.16448109178571427</v>
      </c>
      <c r="HP11" s="10">
        <f>AVERAGE(Stress!HP14:HP34)*0.145</f>
        <v>-1.8666118005571428E-2</v>
      </c>
      <c r="HQ11" s="10">
        <f>AVERAGE(Stress!HQ14:HQ34)*0.145</f>
        <v>-0.85195930783333329</v>
      </c>
      <c r="HR11" s="10">
        <f>AVERAGE(Stress!HR14:HR34)*0.145</f>
        <v>1.1148247145357148E-3</v>
      </c>
      <c r="HS11" s="10">
        <f>AVERAGE(Stress!HS14:HS34)*0.145</f>
        <v>7.4301526779761873E-2</v>
      </c>
      <c r="HT11" s="10">
        <f>AVERAGE(Stress!HT14:HT34)*0.145</f>
        <v>-4.4004805002380951E-2</v>
      </c>
      <c r="HU11" s="10">
        <f>AVERAGE(Stress!HU14:HU34)*0.145</f>
        <v>-2.3354196079523808E-2</v>
      </c>
      <c r="HV11" s="10">
        <f>AVERAGE(Stress!HV14:HV34)*0.145</f>
        <v>-1.6513871723190476E-2</v>
      </c>
      <c r="HW11" s="10">
        <f>AVERAGE(Stress!HW14:HW34)*0.145</f>
        <v>-0.15188858819047618</v>
      </c>
      <c r="HX11" s="10">
        <f>AVERAGE(Stress!HX14:HX34)*0.145</f>
        <v>1.2879334033333331E-3</v>
      </c>
      <c r="HY11" s="10">
        <f>AVERAGE(Stress!HY14:HY34)*0.145</f>
        <v>6.5928794023809537E-2</v>
      </c>
      <c r="HZ11" s="10">
        <f>AVERAGE(Stress!HZ14:HZ34)*0.145</f>
        <v>-1.512757864285714E-2</v>
      </c>
      <c r="IA11" s="10">
        <f>AVERAGE(Stress!IA14:IA34)*0.145</f>
        <v>4.234660233333333E-3</v>
      </c>
      <c r="IB11" s="10">
        <f>AVERAGE(Stress!IB14:IB34)*0.145</f>
        <v>-1.3306866326190474E-2</v>
      </c>
      <c r="IC11" s="10">
        <f>AVERAGE(Stress!IC14:IC34)*0.145</f>
        <v>-0.18971009957142856</v>
      </c>
      <c r="ID11" s="10">
        <f>AVERAGE(Stress!ID14:ID34)*0.145</f>
        <v>9.9722260642857129E-4</v>
      </c>
      <c r="IE11" s="10">
        <f>AVERAGE(Stress!IE14:IE34)*0.145</f>
        <v>-1.5327639223571426E-2</v>
      </c>
      <c r="IF11" s="10">
        <f>AVERAGE(Stress!IF14:IF34)*0.145</f>
        <v>-1.7751820059523808E-2</v>
      </c>
      <c r="IG11" s="10">
        <f>AVERAGE(Stress!IG14:IG34)*0.145</f>
        <v>4.6373015500000003E-3</v>
      </c>
      <c r="IH11" s="10">
        <f>AVERAGE(Stress!IH14:IH34)*0.145</f>
        <v>2.2460398914285712E-3</v>
      </c>
      <c r="II11" s="10">
        <f>AVERAGE(Stress!II14:II34)*0.145</f>
        <v>0.14159237999523808</v>
      </c>
      <c r="IJ11" s="10">
        <f>AVERAGE(Stress!IJ14:IJ34)*0.145</f>
        <v>2.6845967414285713E-3</v>
      </c>
      <c r="IK11" s="10">
        <f>AVERAGE(Stress!IK14:IK34)*0.145</f>
        <v>0.10827846487130952</v>
      </c>
      <c r="IL11" s="10">
        <f>AVERAGE(Stress!IL14:IL34)*0.145</f>
        <v>1.0074471094999999E-2</v>
      </c>
      <c r="IM11" s="10">
        <f>AVERAGE(Stress!IM14:IM34)*0.145</f>
        <v>7.9267010316666671E-3</v>
      </c>
      <c r="IN11" s="10">
        <f>AVERAGE(Stress!IN14:IN34)*0.145</f>
        <v>7.1380143111904734E-3</v>
      </c>
      <c r="IO11" s="10">
        <f>AVERAGE(Stress!IO14:IO34)*0.145</f>
        <v>3.966397377357142E-2</v>
      </c>
      <c r="IP11" s="10">
        <f>AVERAGE(Stress!IP14:IP34)*0.145</f>
        <v>-2.2627057509047628E-4</v>
      </c>
      <c r="IQ11" s="10">
        <f>AVERAGE(Stress!IQ14:IQ34)*0.145</f>
        <v>5.3463787805166668E-2</v>
      </c>
      <c r="IR11" s="10">
        <f>AVERAGE(Stress!IR14:IR34)*0.145</f>
        <v>2.6874601462595232E-3</v>
      </c>
      <c r="IS11" s="10">
        <f>AVERAGE(Stress!IS14:IS34)*0.145</f>
        <v>-1.0595953838571435E-3</v>
      </c>
      <c r="IT11" s="10">
        <f>AVERAGE(Stress!IT14:IT34)*0.145</f>
        <v>-1.0475645205E-3</v>
      </c>
      <c r="IU11" s="10">
        <f>AVERAGE(Stress!IU14:IU34)*0.145</f>
        <v>1.3452106542857149E-3</v>
      </c>
      <c r="IV11" s="10">
        <f>AVERAGE(Stress!IV14:IV34)*0.145</f>
        <v>-2.1927948957619044E-3</v>
      </c>
      <c r="IW11" s="10">
        <f>AVERAGE(Stress!IW14:IW34)*0.145</f>
        <v>-3.5930340111904758E-3</v>
      </c>
      <c r="IX11" s="10">
        <f>AVERAGE(Stress!IX14:IX34)*0.145</f>
        <v>9.2945515847857145E-3</v>
      </c>
      <c r="IY11" s="10">
        <f>AVERAGE(Stress!IY14:IY34)*0.145</f>
        <v>-2.9510522839166662E-3</v>
      </c>
      <c r="IZ11" s="10">
        <f>AVERAGE(Stress!IZ14:IZ34)*0.145</f>
        <v>1.6119391159119048E-2</v>
      </c>
      <c r="JA11" s="10">
        <f>AVERAGE(Stress!JA14:JA34)*0.145</f>
        <v>1.3409331629394524E-2</v>
      </c>
      <c r="JB11" s="10">
        <f>AVERAGE(Stress!JB14:JB34)*0.145</f>
        <v>-3.4443195047619058E-3</v>
      </c>
      <c r="JC11" s="10">
        <f>AVERAGE(Stress!JC14:JC34)*0.145</f>
        <v>-2.0289957714285703E-3</v>
      </c>
      <c r="JD11" s="10">
        <f>AVERAGE(Stress!JD14:JD34)*0.145</f>
        <v>6.3119960125833331E-3</v>
      </c>
      <c r="JE11" s="10">
        <f>AVERAGE(Stress!JE14:JE34)*0.145</f>
        <v>-1.9020732321428566E-3</v>
      </c>
      <c r="JF11" s="10">
        <f>AVERAGE(Stress!JF14:JF34)*0.145</f>
        <v>-8.1047704842857114E-4</v>
      </c>
      <c r="JG11" s="10">
        <f>AVERAGE(Stress!JG14:JG34)*0.145</f>
        <v>-0.23771385536190481</v>
      </c>
      <c r="JH11" s="10">
        <f>AVERAGE(Stress!JH14:JH34)*0.145</f>
        <v>-0.51574940904761901</v>
      </c>
      <c r="JI11" s="10">
        <f>AVERAGE(Stress!JI14:JI34)*0.145</f>
        <v>0.4644750621190476</v>
      </c>
      <c r="JJ11" s="10">
        <f>AVERAGE(Stress!JJ14:JJ34)*0.145</f>
        <v>0.24171685599999998</v>
      </c>
      <c r="JK11" s="10">
        <f>AVERAGE(Stress!JK14:JK34)*0.145</f>
        <v>-0.31965641638095232</v>
      </c>
      <c r="JL11" s="10">
        <f>AVERAGE(Stress!JL14:JL34)*0.145</f>
        <v>-2.660986932830952E-2</v>
      </c>
      <c r="JM11" s="10">
        <f>AVERAGE(Stress!JM14:JM34)*0.145</f>
        <v>9.0414795778571408E-2</v>
      </c>
      <c r="JN11" s="10">
        <f>AVERAGE(Stress!JN14:JN34)*0.145</f>
        <v>0.1181792750142857</v>
      </c>
      <c r="JO11" s="10">
        <f>AVERAGE(Stress!JO14:JO34)*0.145</f>
        <v>6.3714864561904755E-2</v>
      </c>
      <c r="JP11" s="10">
        <f>AVERAGE(Stress!JP14:JP34)*0.145</f>
        <v>0.39185575059523814</v>
      </c>
      <c r="JQ11" s="10">
        <f>AVERAGE(Stress!JQ14:JQ34)*0.145</f>
        <v>-7.0578328809523791E-2</v>
      </c>
      <c r="JR11" s="10">
        <f>AVERAGE(Stress!JR14:JR34)*0.145</f>
        <v>-0.17138226942857143</v>
      </c>
      <c r="JS11" s="10">
        <f>AVERAGE(Stress!JS14:JS34)*0.145</f>
        <v>-0.12047718219976188</v>
      </c>
      <c r="JT11" s="10">
        <f>AVERAGE(Stress!JT14:JT34)*0.145</f>
        <v>-0.10345508166238096</v>
      </c>
      <c r="JU11" s="10">
        <f>AVERAGE(Stress!JU14:JU34)*0.145</f>
        <v>0.1438072234404762</v>
      </c>
      <c r="JV11" s="10">
        <f>AVERAGE(Stress!JV14:JV34)*0.145</f>
        <v>0.38186503378571424</v>
      </c>
      <c r="JW11" s="10">
        <f>AVERAGE(Stress!JW14:JW34)*0.145</f>
        <v>-9.5810137788095259E-2</v>
      </c>
      <c r="JX11" s="10">
        <f>AVERAGE(Stress!JX14:JX34)*0.145</f>
        <v>-0.22950681483095231</v>
      </c>
      <c r="JY11" s="10">
        <f>AVERAGE(Stress!JY14:JY34)*0.145</f>
        <v>6.3620551597380948E-2</v>
      </c>
      <c r="JZ11" s="10">
        <f>AVERAGE(Stress!JZ14:JZ34)*0.145</f>
        <v>-0.26962943761428571</v>
      </c>
      <c r="KA11" s="10">
        <f>AVERAGE(Stress!KA14:KA34)*0.145</f>
        <v>0.1065958444957143</v>
      </c>
      <c r="KB11" s="10">
        <f>AVERAGE(Stress!KB14:KB34)*0.145</f>
        <v>0.4603882626666666</v>
      </c>
      <c r="KC11" s="10">
        <f>AVERAGE(Stress!KC14:KC34)*0.145</f>
        <v>-0.15778466850476183</v>
      </c>
      <c r="KD11" s="10">
        <f>AVERAGE(Stress!KD14:KD34)*0.145</f>
        <v>-0.15083647280976187</v>
      </c>
      <c r="KE11" s="10">
        <f>AVERAGE(Stress!KE14:KE34)*0.145</f>
        <v>7.0444274099999991</v>
      </c>
      <c r="KF11" s="10">
        <f>AVERAGE(Stress!KF14:KF34)*0.145</f>
        <v>4.8773856245238088E-16</v>
      </c>
      <c r="KG11" s="10">
        <f>AVERAGE(Stress!KG14:KG34)*0.145</f>
        <v>0.53763707411904771</v>
      </c>
      <c r="KH11" s="10">
        <f>AVERAGE(Stress!KH14:KH34)*0.145</f>
        <v>1.6458285969047618E-16</v>
      </c>
      <c r="KI11" s="10">
        <f>AVERAGE(Stress!KI14:KI34)*0.145</f>
        <v>4.8220765462619036E-3</v>
      </c>
      <c r="KJ11" s="10">
        <f>AVERAGE(Stress!KJ14:KJ34)*0.145</f>
        <v>3.2920776040476186E-17</v>
      </c>
      <c r="KK11" s="10">
        <f>AVERAGE(Stress!KK14:KK34)*0.145</f>
        <v>6.9669805140476191</v>
      </c>
      <c r="KL11" s="10">
        <f>AVERAGE(Stress!KL14:KL34)*0.145</f>
        <v>0.23121886428571428</v>
      </c>
      <c r="KM11" s="10">
        <f>AVERAGE(Stress!KM14:KM34)*0.145</f>
        <v>0.42063449992857138</v>
      </c>
      <c r="KN11" s="10">
        <f>AVERAGE(Stress!KN14:KN34)*0.145</f>
        <v>7.7882688757142868E-2</v>
      </c>
      <c r="KO11" s="10">
        <f>AVERAGE(Stress!KO14:KO34)*0.145</f>
        <v>-9.920620805952382E-2</v>
      </c>
      <c r="KP11" s="10">
        <f>AVERAGE(Stress!KP14:KP34)*0.145</f>
        <v>2.5756434721428571E-17</v>
      </c>
      <c r="KQ11" s="10">
        <f>AVERAGE(Stress!KQ14:KQ34)*0.145</f>
        <v>7.0580820599999994</v>
      </c>
      <c r="KR11" s="10">
        <f>AVERAGE(Stress!KR14:KR34)*0.145</f>
        <v>0.14773457675000004</v>
      </c>
      <c r="KS11" s="10">
        <f>AVERAGE(Stress!KS14:KS34)*0.145</f>
        <v>0.45319015816666663</v>
      </c>
      <c r="KT11" s="10">
        <f>AVERAGE(Stress!KT14:KT34)*0.145</f>
        <v>4.5953939061666685E-2</v>
      </c>
      <c r="KU11" s="10">
        <f>AVERAGE(Stress!KU14:KU34)*0.145</f>
        <v>-4.669702953095238E-2</v>
      </c>
      <c r="KV11" s="10">
        <f>AVERAGE(Stress!KV14:KV34)*0.145</f>
        <v>2.7749893892857137E-17</v>
      </c>
      <c r="KW11" s="10">
        <f>AVERAGE(Stress!KW14:KW34)*0.145</f>
        <v>6.9533258433333325</v>
      </c>
      <c r="KX11" s="10">
        <f>AVERAGE(Stress!KX14:KX34)*0.145</f>
        <v>8.3484287404523835E-2</v>
      </c>
      <c r="KY11" s="10">
        <f>AVERAGE(Stress!KY14:KY34)*0.145</f>
        <v>0.50508141449999988</v>
      </c>
      <c r="KZ11" s="10">
        <f>AVERAGE(Stress!KZ14:KZ34)*0.145</f>
        <v>3.1928749723095243E-2</v>
      </c>
      <c r="LA11" s="10">
        <f>AVERAGE(Stress!LA14:LA34)*0.145</f>
        <v>-4.7687102263333329E-2</v>
      </c>
      <c r="LB11" s="10">
        <f>AVERAGE(Stress!LB14:LB34)*0.145</f>
        <v>3.092731686904762E-17</v>
      </c>
      <c r="LC11" s="10">
        <f>AVERAGE(Stress!LC14:LC34)*0.145</f>
        <v>5.9063099399999999</v>
      </c>
      <c r="LD11" s="10">
        <f>AVERAGE(Stress!LD14:LD34)*0.145</f>
        <v>1.1359949820952381E-33</v>
      </c>
      <c r="LE11" s="10">
        <f>AVERAGE(Stress!LE14:LE34)*0.145</f>
        <v>0.30298051599999998</v>
      </c>
      <c r="LF11" s="10">
        <f>AVERAGE(Stress!LF14:LF34)*0.145</f>
        <v>-1.422648516047619E-17</v>
      </c>
      <c r="LG11" s="10">
        <f>AVERAGE(Stress!LG14:LG34)*0.145</f>
        <v>-0.23233613734285707</v>
      </c>
      <c r="LH11" s="10">
        <f>AVERAGE(Stress!LH14:LH34)*0.145</f>
        <v>1.8552205911666668E-17</v>
      </c>
      <c r="LI11" s="10">
        <f>AVERAGE(Stress!LI14:LI34)*0.145</f>
        <v>6.1045858745238091</v>
      </c>
      <c r="LJ11" s="10">
        <f>AVERAGE(Stress!LJ14:LJ34)*0.145</f>
        <v>5.444168896619048E-34</v>
      </c>
      <c r="LK11" s="10">
        <f>AVERAGE(Stress!LK14:LK34)*0.145</f>
        <v>0.14520109083333332</v>
      </c>
      <c r="LL11" s="10">
        <f>AVERAGE(Stress!LL14:LL34)*0.145</f>
        <v>-1.1092362180952379E-17</v>
      </c>
      <c r="LM11" s="10">
        <f>AVERAGE(Stress!LM14:LM34)*0.145</f>
        <v>-0.1811520214285714</v>
      </c>
      <c r="LN11" s="10">
        <f>AVERAGE(Stress!LN14:LN34)*0.145</f>
        <v>8.8910025259999982E-18</v>
      </c>
      <c r="LO11" s="10">
        <f>AVERAGE(Stress!LO14:LO34)*0.145</f>
        <v>6.0987884776190473</v>
      </c>
      <c r="LP11" s="10">
        <f>AVERAGE(Stress!LP14:LP34)*0.145</f>
        <v>0.16387728913809527</v>
      </c>
      <c r="LQ11" s="10">
        <f>AVERAGE(Stress!LQ14:LQ34)*0.145</f>
        <v>0.1728134494642857</v>
      </c>
      <c r="LR11" s="10">
        <f>AVERAGE(Stress!LR14:LR34)*0.145</f>
        <v>-6.8624048085714328E-3</v>
      </c>
      <c r="LS11" s="10">
        <f>AVERAGE(Stress!LS14:LS34)*0.145</f>
        <v>-0.13926248491904761</v>
      </c>
      <c r="LT11" s="10">
        <f>AVERAGE(Stress!LT14:LT34)*0.145</f>
        <v>-0.12157572919047616</v>
      </c>
      <c r="LU11" s="10">
        <f>AVERAGE(Stress!LU14:LU34)*0.145</f>
        <v>5.7218492947619062</v>
      </c>
      <c r="LV11" s="10">
        <f>AVERAGE(Stress!LV14:LV34)*0.145</f>
        <v>8.6904053016666666E-34</v>
      </c>
      <c r="LW11" s="10">
        <f>AVERAGE(Stress!LW14:LW34)*0.145</f>
        <v>0.23178125990476192</v>
      </c>
      <c r="LX11" s="10">
        <f>AVERAGE(Stress!LX14:LX34)*0.145</f>
        <v>-1.642280850142857E-17</v>
      </c>
      <c r="LY11" s="10">
        <f>AVERAGE(Stress!LY14:LY34)*0.145</f>
        <v>-0.2682048152380952</v>
      </c>
      <c r="LZ11" s="10">
        <f>AVERAGE(Stress!LZ14:LZ34)*0.145</f>
        <v>1.4192508912380953E-17</v>
      </c>
      <c r="MA11" s="10">
        <f>AVERAGE(Stress!MA14:MA34)*0.145</f>
        <v>3.0429189116666668</v>
      </c>
      <c r="MB11" s="10">
        <f>AVERAGE(Stress!MB14:MB34)*0.145</f>
        <v>0.1247012898785714</v>
      </c>
      <c r="MC11" s="10">
        <f>AVERAGE(Stress!MC14:MC34)*0.145</f>
        <v>0.15063249738095236</v>
      </c>
      <c r="MD11" s="10">
        <f>AVERAGE(Stress!MD14:MD34)*0.145</f>
        <v>-5.1365199785714279E-2</v>
      </c>
      <c r="ME11" s="10">
        <f>AVERAGE(Stress!ME14:ME34)*0.145</f>
        <v>-2.4772402684214285E-2</v>
      </c>
      <c r="MF11" s="10">
        <f>AVERAGE(Stress!MF14:MF34)*0.145</f>
        <v>-9.3388197402380951E-18</v>
      </c>
      <c r="MG11" s="10">
        <f>AVERAGE(Stress!MG14:MG34)*0.145</f>
        <v>3.069057019047619</v>
      </c>
      <c r="MH11" s="10">
        <f>AVERAGE(Stress!MH14:MH34)*0.145</f>
        <v>2.6370712928571424E-17</v>
      </c>
      <c r="MI11" s="10">
        <f>AVERAGE(Stress!MI14:MI34)*0.145</f>
        <v>0.44081667707142858</v>
      </c>
      <c r="MJ11" s="10">
        <f>AVERAGE(Stress!MJ14:MJ34)*0.145</f>
        <v>1.3332191729285715E-16</v>
      </c>
      <c r="MK11" s="10">
        <f>AVERAGE(Stress!MK14:MK34)*0.145</f>
        <v>-0.11115582958761903</v>
      </c>
      <c r="ML11" s="10">
        <f>AVERAGE(Stress!ML14:ML34)*0.145</f>
        <v>-2.9650390940476196E-17</v>
      </c>
      <c r="MM11" s="10">
        <f>AVERAGE(Stress!MM14:MM34)*0.145</f>
        <v>3.1437617095238091</v>
      </c>
      <c r="MN11" s="10">
        <f>AVERAGE(Stress!MN14:MN34)*0.145</f>
        <v>6.1493454039047615E-2</v>
      </c>
      <c r="MO11" s="10">
        <f>AVERAGE(Stress!MO14:MO34)*0.145</f>
        <v>0.30379933790476188</v>
      </c>
      <c r="MP11" s="10">
        <f>AVERAGE(Stress!MP14:MP34)*0.145</f>
        <v>-0.16841755970547617</v>
      </c>
      <c r="MQ11" s="10">
        <f>AVERAGE(Stress!MQ14:MQ34)*0.145</f>
        <v>-0.21198778405476187</v>
      </c>
      <c r="MR11" s="10">
        <f>AVERAGE(Stress!MR14:MR34)*0.145</f>
        <v>-1.8472410009499998E-17</v>
      </c>
      <c r="MS11" s="10">
        <f>AVERAGE(Stress!MS14:MS34)*0.145</f>
        <v>2.8304093007142863</v>
      </c>
      <c r="MT11" s="10">
        <f>AVERAGE(Stress!MT14:MT34)*0.145</f>
        <v>6.5488394223809532E-2</v>
      </c>
      <c r="MU11" s="10">
        <f>AVERAGE(Stress!MU14:MU34)*0.145</f>
        <v>0.53139181709523819</v>
      </c>
      <c r="MV11" s="10">
        <f>AVERAGE(Stress!MV14:MV34)*0.145</f>
        <v>-0.1003879389678571</v>
      </c>
      <c r="MW11" s="10">
        <f>AVERAGE(Stress!MW14:MW34)*0.145</f>
        <v>-3.7191041030714293E-2</v>
      </c>
      <c r="MX11" s="10">
        <f>AVERAGE(Stress!MX14:MX34)*0.145</f>
        <v>5.0189850569047595E-2</v>
      </c>
      <c r="MY11" s="10" t="e">
        <f>AVERAGE(Stress!MY14:MY34)*0.145</f>
        <v>#DIV/0!</v>
      </c>
      <c r="MZ11" s="10" t="e">
        <f>AVERAGE(Stress!MZ14:MZ34)*0.145</f>
        <v>#DIV/0!</v>
      </c>
      <c r="NA11" s="10" t="e">
        <f>AVERAGE(Stress!NA14:NA34)*0.145</f>
        <v>#DIV/0!</v>
      </c>
      <c r="NB11" s="10" t="e">
        <f>AVERAGE(Stress!NB14:NB34)*0.145</f>
        <v>#DIV/0!</v>
      </c>
      <c r="NC11" s="10" t="e">
        <f>AVERAGE(Stress!NC14:NC34)*0.145</f>
        <v>#DIV/0!</v>
      </c>
      <c r="ND11" s="10" t="e">
        <f>AVERAGE(Stress!ND14:ND34)*0.145</f>
        <v>#DIV/0!</v>
      </c>
      <c r="NE11" s="10" t="e">
        <f>AVERAGE(Stress!NE14:NE34)*0.145</f>
        <v>#DIV/0!</v>
      </c>
      <c r="NF11" s="10" t="e">
        <f>AVERAGE(Stress!NF14:NF34)*0.145</f>
        <v>#DIV/0!</v>
      </c>
      <c r="NG11" s="10" t="e">
        <f>AVERAGE(Stress!NG14:NG34)*0.145</f>
        <v>#DIV/0!</v>
      </c>
      <c r="NH11" s="10" t="e">
        <f>AVERAGE(Stress!NH14:NH34)*0.145</f>
        <v>#DIV/0!</v>
      </c>
      <c r="NI11" s="10" t="e">
        <f>AVERAGE(Stress!NI14:NI34)*0.145</f>
        <v>#DIV/0!</v>
      </c>
      <c r="NJ11" s="10" t="e">
        <f>AVERAGE(Stress!NJ14:NJ34)*0.145</f>
        <v>#DIV/0!</v>
      </c>
      <c r="NK11" s="10" t="e">
        <f>AVERAGE(Stress!NK14:NK34)*0.145</f>
        <v>#DIV/0!</v>
      </c>
      <c r="NL11" s="10" t="e">
        <f>AVERAGE(Stress!NL14:NL34)*0.145</f>
        <v>#DIV/0!</v>
      </c>
      <c r="NM11" s="10" t="e">
        <f>AVERAGE(Stress!NM14:NM34)*0.145</f>
        <v>#DIV/0!</v>
      </c>
      <c r="NN11" s="10" t="e">
        <f>AVERAGE(Stress!NN14:NN34)*0.145</f>
        <v>#DIV/0!</v>
      </c>
      <c r="NO11" s="10" t="e">
        <f>AVERAGE(Stress!NO14:NO34)*0.145</f>
        <v>#DIV/0!</v>
      </c>
      <c r="NP11" s="10" t="e">
        <f>AVERAGE(Stress!NP14:NP34)*0.145</f>
        <v>#DIV/0!</v>
      </c>
      <c r="NQ11" s="10" t="e">
        <f>AVERAGE(Stress!NQ14:NQ34)*0.145</f>
        <v>#DIV/0!</v>
      </c>
      <c r="NR11" s="10" t="e">
        <f>AVERAGE(Stress!NR14:NR34)*0.145</f>
        <v>#DIV/0!</v>
      </c>
      <c r="NS11" s="10" t="e">
        <f>AVERAGE(Stress!NS14:NS34)*0.145</f>
        <v>#DIV/0!</v>
      </c>
      <c r="NT11" s="10" t="e">
        <f>AVERAGE(Stress!NT14:NT34)*0.145</f>
        <v>#DIV/0!</v>
      </c>
      <c r="NU11" s="10" t="e">
        <f>AVERAGE(Stress!NU14:NU34)*0.145</f>
        <v>#DIV/0!</v>
      </c>
      <c r="NV11" s="10" t="e">
        <f>AVERAGE(Stress!NV14:NV34)*0.145</f>
        <v>#DIV/0!</v>
      </c>
    </row>
    <row r="13" spans="1:410" x14ac:dyDescent="0.25">
      <c r="A13" s="181" t="s">
        <v>83</v>
      </c>
    </row>
    <row r="14" spans="1:410" s="198" customFormat="1" x14ac:dyDescent="0.25">
      <c r="A14" s="181" t="s">
        <v>68</v>
      </c>
      <c r="B14" s="129"/>
      <c r="C14" s="198">
        <v>1</v>
      </c>
      <c r="D14" s="198">
        <f>C14+1</f>
        <v>2</v>
      </c>
      <c r="E14" s="198">
        <f t="shared" ref="E14:AZ14" si="489">D14+1</f>
        <v>3</v>
      </c>
      <c r="F14" s="198">
        <f t="shared" si="489"/>
        <v>4</v>
      </c>
      <c r="G14" s="198">
        <f t="shared" si="489"/>
        <v>5</v>
      </c>
      <c r="H14" s="198">
        <f t="shared" si="489"/>
        <v>6</v>
      </c>
      <c r="I14" s="198">
        <f t="shared" si="489"/>
        <v>7</v>
      </c>
      <c r="J14" s="198">
        <f t="shared" si="489"/>
        <v>8</v>
      </c>
      <c r="K14" s="198">
        <f t="shared" si="489"/>
        <v>9</v>
      </c>
      <c r="L14" s="198">
        <f t="shared" si="489"/>
        <v>10</v>
      </c>
      <c r="M14" s="198">
        <f t="shared" si="489"/>
        <v>11</v>
      </c>
      <c r="N14" s="198">
        <f t="shared" si="489"/>
        <v>12</v>
      </c>
      <c r="O14" s="198">
        <f t="shared" si="489"/>
        <v>13</v>
      </c>
      <c r="P14" s="198">
        <f t="shared" si="489"/>
        <v>14</v>
      </c>
      <c r="Q14" s="198">
        <f t="shared" si="489"/>
        <v>15</v>
      </c>
      <c r="R14" s="198">
        <f t="shared" si="489"/>
        <v>16</v>
      </c>
      <c r="S14" s="198">
        <f t="shared" si="489"/>
        <v>17</v>
      </c>
      <c r="T14" s="198">
        <f t="shared" si="489"/>
        <v>18</v>
      </c>
      <c r="U14" s="198">
        <f t="shared" si="489"/>
        <v>19</v>
      </c>
      <c r="V14" s="198">
        <f t="shared" si="489"/>
        <v>20</v>
      </c>
      <c r="W14" s="198">
        <f t="shared" si="489"/>
        <v>21</v>
      </c>
      <c r="X14" s="198">
        <f t="shared" si="489"/>
        <v>22</v>
      </c>
      <c r="Y14" s="198">
        <f t="shared" si="489"/>
        <v>23</v>
      </c>
      <c r="Z14" s="198">
        <f t="shared" si="489"/>
        <v>24</v>
      </c>
      <c r="AA14" s="198">
        <f t="shared" si="489"/>
        <v>25</v>
      </c>
      <c r="AB14" s="198">
        <f t="shared" si="489"/>
        <v>26</v>
      </c>
      <c r="AC14" s="198">
        <f t="shared" si="489"/>
        <v>27</v>
      </c>
      <c r="AD14" s="198">
        <f t="shared" si="489"/>
        <v>28</v>
      </c>
      <c r="AE14" s="198">
        <f t="shared" si="489"/>
        <v>29</v>
      </c>
      <c r="AF14" s="198">
        <f t="shared" si="489"/>
        <v>30</v>
      </c>
      <c r="AG14" s="198">
        <f t="shared" si="489"/>
        <v>31</v>
      </c>
      <c r="AH14" s="198">
        <f t="shared" si="489"/>
        <v>32</v>
      </c>
      <c r="AI14" s="198">
        <f t="shared" si="489"/>
        <v>33</v>
      </c>
      <c r="AJ14" s="198">
        <f t="shared" si="489"/>
        <v>34</v>
      </c>
      <c r="AK14" s="198">
        <f t="shared" si="489"/>
        <v>35</v>
      </c>
      <c r="AL14" s="198">
        <f t="shared" si="489"/>
        <v>36</v>
      </c>
      <c r="AM14" s="198">
        <f t="shared" si="489"/>
        <v>37</v>
      </c>
      <c r="AN14" s="198">
        <f t="shared" si="489"/>
        <v>38</v>
      </c>
      <c r="AO14" s="198">
        <f t="shared" si="489"/>
        <v>39</v>
      </c>
      <c r="AP14" s="198">
        <f t="shared" si="489"/>
        <v>40</v>
      </c>
      <c r="AQ14" s="198">
        <f t="shared" si="489"/>
        <v>41</v>
      </c>
      <c r="AR14" s="198">
        <f t="shared" si="489"/>
        <v>42</v>
      </c>
      <c r="AS14" s="198">
        <f t="shared" si="489"/>
        <v>43</v>
      </c>
      <c r="AT14" s="198">
        <f t="shared" si="489"/>
        <v>44</v>
      </c>
      <c r="AU14" s="198">
        <f t="shared" si="489"/>
        <v>45</v>
      </c>
      <c r="AV14" s="198">
        <f t="shared" si="489"/>
        <v>46</v>
      </c>
      <c r="AW14" s="198">
        <f t="shared" si="489"/>
        <v>47</v>
      </c>
      <c r="AX14" s="198">
        <f t="shared" si="489"/>
        <v>48</v>
      </c>
      <c r="AY14" s="198">
        <f t="shared" si="489"/>
        <v>49</v>
      </c>
      <c r="AZ14" s="198">
        <f t="shared" si="489"/>
        <v>50</v>
      </c>
    </row>
    <row r="15" spans="1:410" x14ac:dyDescent="0.25">
      <c r="A15" s="181" t="s">
        <v>247</v>
      </c>
    </row>
    <row r="16" spans="1:410" x14ac:dyDescent="0.25">
      <c r="A16" s="155" t="s">
        <v>84</v>
      </c>
      <c r="B16" s="198">
        <v>1</v>
      </c>
      <c r="C16" s="181">
        <f>(C14-1)*16+1</f>
        <v>1</v>
      </c>
      <c r="D16" s="181">
        <f t="shared" ref="D16:AZ16" si="490">(D14-1)*16+1</f>
        <v>17</v>
      </c>
      <c r="E16" s="181">
        <f t="shared" si="490"/>
        <v>33</v>
      </c>
      <c r="F16" s="181">
        <f t="shared" si="490"/>
        <v>49</v>
      </c>
      <c r="G16" s="181">
        <f t="shared" si="490"/>
        <v>65</v>
      </c>
      <c r="H16" s="181">
        <f t="shared" si="490"/>
        <v>81</v>
      </c>
      <c r="I16" s="181">
        <f t="shared" si="490"/>
        <v>97</v>
      </c>
      <c r="J16" s="181">
        <f t="shared" si="490"/>
        <v>113</v>
      </c>
      <c r="K16" s="181">
        <f t="shared" si="490"/>
        <v>129</v>
      </c>
      <c r="L16" s="181">
        <f t="shared" si="490"/>
        <v>145</v>
      </c>
      <c r="M16" s="181">
        <f t="shared" si="490"/>
        <v>161</v>
      </c>
      <c r="N16" s="181">
        <f t="shared" si="490"/>
        <v>177</v>
      </c>
      <c r="O16" s="181">
        <f t="shared" si="490"/>
        <v>193</v>
      </c>
      <c r="P16" s="181">
        <f t="shared" si="490"/>
        <v>209</v>
      </c>
      <c r="Q16" s="181">
        <f t="shared" si="490"/>
        <v>225</v>
      </c>
      <c r="R16" s="181">
        <f t="shared" si="490"/>
        <v>241</v>
      </c>
      <c r="S16" s="181">
        <f t="shared" si="490"/>
        <v>257</v>
      </c>
      <c r="T16" s="181">
        <f t="shared" si="490"/>
        <v>273</v>
      </c>
      <c r="U16" s="181">
        <f t="shared" si="490"/>
        <v>289</v>
      </c>
      <c r="V16" s="181">
        <f t="shared" si="490"/>
        <v>305</v>
      </c>
      <c r="W16" s="181">
        <f t="shared" si="490"/>
        <v>321</v>
      </c>
      <c r="X16" s="181">
        <f t="shared" si="490"/>
        <v>337</v>
      </c>
      <c r="Y16" s="181">
        <f t="shared" si="490"/>
        <v>353</v>
      </c>
      <c r="Z16" s="181">
        <f t="shared" si="490"/>
        <v>369</v>
      </c>
      <c r="AA16" s="181">
        <f t="shared" si="490"/>
        <v>385</v>
      </c>
      <c r="AB16" s="181">
        <f t="shared" si="490"/>
        <v>401</v>
      </c>
      <c r="AC16" s="181">
        <f t="shared" si="490"/>
        <v>417</v>
      </c>
      <c r="AD16" s="181">
        <f t="shared" si="490"/>
        <v>433</v>
      </c>
      <c r="AE16" s="181">
        <f t="shared" si="490"/>
        <v>449</v>
      </c>
      <c r="AF16" s="181">
        <f t="shared" si="490"/>
        <v>465</v>
      </c>
      <c r="AG16" s="181">
        <f t="shared" si="490"/>
        <v>481</v>
      </c>
      <c r="AH16" s="181">
        <f t="shared" si="490"/>
        <v>497</v>
      </c>
      <c r="AI16" s="181">
        <f t="shared" si="490"/>
        <v>513</v>
      </c>
      <c r="AJ16" s="181">
        <f t="shared" si="490"/>
        <v>529</v>
      </c>
      <c r="AK16" s="181">
        <f t="shared" si="490"/>
        <v>545</v>
      </c>
      <c r="AL16" s="181">
        <f t="shared" si="490"/>
        <v>561</v>
      </c>
      <c r="AM16" s="181">
        <f t="shared" si="490"/>
        <v>577</v>
      </c>
      <c r="AN16" s="181">
        <f t="shared" si="490"/>
        <v>593</v>
      </c>
      <c r="AO16" s="181">
        <f t="shared" si="490"/>
        <v>609</v>
      </c>
      <c r="AP16" s="181">
        <f t="shared" si="490"/>
        <v>625</v>
      </c>
      <c r="AQ16" s="181">
        <f t="shared" si="490"/>
        <v>641</v>
      </c>
      <c r="AR16" s="181">
        <f t="shared" si="490"/>
        <v>657</v>
      </c>
      <c r="AS16" s="181">
        <f t="shared" si="490"/>
        <v>673</v>
      </c>
      <c r="AT16" s="181">
        <f t="shared" si="490"/>
        <v>689</v>
      </c>
      <c r="AU16" s="181">
        <f t="shared" si="490"/>
        <v>705</v>
      </c>
      <c r="AV16" s="181">
        <f t="shared" si="490"/>
        <v>721</v>
      </c>
      <c r="AW16" s="181">
        <f t="shared" si="490"/>
        <v>737</v>
      </c>
      <c r="AX16" s="181">
        <f t="shared" si="490"/>
        <v>753</v>
      </c>
      <c r="AY16" s="181">
        <f t="shared" si="490"/>
        <v>769</v>
      </c>
      <c r="AZ16" s="181">
        <f t="shared" si="490"/>
        <v>785</v>
      </c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</row>
    <row r="17" spans="1:70" x14ac:dyDescent="0.25">
      <c r="A17" s="155" t="s">
        <v>85</v>
      </c>
      <c r="B17" s="198">
        <v>1</v>
      </c>
      <c r="C17" s="129">
        <f>C16+4</f>
        <v>5</v>
      </c>
      <c r="D17" s="129">
        <f t="shared" ref="D17:AZ17" si="491">D16+4</f>
        <v>21</v>
      </c>
      <c r="E17" s="129">
        <f t="shared" si="491"/>
        <v>37</v>
      </c>
      <c r="F17" s="129">
        <f t="shared" si="491"/>
        <v>53</v>
      </c>
      <c r="G17" s="129">
        <f t="shared" si="491"/>
        <v>69</v>
      </c>
      <c r="H17" s="129">
        <f t="shared" si="491"/>
        <v>85</v>
      </c>
      <c r="I17" s="129">
        <f t="shared" si="491"/>
        <v>101</v>
      </c>
      <c r="J17" s="129">
        <f t="shared" si="491"/>
        <v>117</v>
      </c>
      <c r="K17" s="129">
        <f t="shared" si="491"/>
        <v>133</v>
      </c>
      <c r="L17" s="129">
        <f t="shared" si="491"/>
        <v>149</v>
      </c>
      <c r="M17" s="129">
        <f t="shared" si="491"/>
        <v>165</v>
      </c>
      <c r="N17" s="129">
        <f t="shared" si="491"/>
        <v>181</v>
      </c>
      <c r="O17" s="129">
        <f t="shared" si="491"/>
        <v>197</v>
      </c>
      <c r="P17" s="129">
        <f t="shared" si="491"/>
        <v>213</v>
      </c>
      <c r="Q17" s="129">
        <f t="shared" si="491"/>
        <v>229</v>
      </c>
      <c r="R17" s="129">
        <f t="shared" si="491"/>
        <v>245</v>
      </c>
      <c r="S17" s="129">
        <f t="shared" si="491"/>
        <v>261</v>
      </c>
      <c r="T17" s="129">
        <f t="shared" si="491"/>
        <v>277</v>
      </c>
      <c r="U17" s="129">
        <f t="shared" si="491"/>
        <v>293</v>
      </c>
      <c r="V17" s="129">
        <f t="shared" si="491"/>
        <v>309</v>
      </c>
      <c r="W17" s="129">
        <f t="shared" si="491"/>
        <v>325</v>
      </c>
      <c r="X17" s="129">
        <f t="shared" si="491"/>
        <v>341</v>
      </c>
      <c r="Y17" s="129">
        <f t="shared" si="491"/>
        <v>357</v>
      </c>
      <c r="Z17" s="129">
        <f t="shared" si="491"/>
        <v>373</v>
      </c>
      <c r="AA17" s="129">
        <f t="shared" si="491"/>
        <v>389</v>
      </c>
      <c r="AB17" s="129">
        <f t="shared" si="491"/>
        <v>405</v>
      </c>
      <c r="AC17" s="129">
        <f t="shared" si="491"/>
        <v>421</v>
      </c>
      <c r="AD17" s="129">
        <f t="shared" si="491"/>
        <v>437</v>
      </c>
      <c r="AE17" s="129">
        <f t="shared" si="491"/>
        <v>453</v>
      </c>
      <c r="AF17" s="129">
        <f t="shared" si="491"/>
        <v>469</v>
      </c>
      <c r="AG17" s="129">
        <f t="shared" si="491"/>
        <v>485</v>
      </c>
      <c r="AH17" s="129">
        <f t="shared" si="491"/>
        <v>501</v>
      </c>
      <c r="AI17" s="129">
        <f t="shared" si="491"/>
        <v>517</v>
      </c>
      <c r="AJ17" s="129">
        <f t="shared" si="491"/>
        <v>533</v>
      </c>
      <c r="AK17" s="129">
        <f t="shared" si="491"/>
        <v>549</v>
      </c>
      <c r="AL17" s="129">
        <f t="shared" si="491"/>
        <v>565</v>
      </c>
      <c r="AM17" s="129">
        <f t="shared" si="491"/>
        <v>581</v>
      </c>
      <c r="AN17" s="129">
        <f t="shared" si="491"/>
        <v>597</v>
      </c>
      <c r="AO17" s="129">
        <f t="shared" si="491"/>
        <v>613</v>
      </c>
      <c r="AP17" s="129">
        <f t="shared" si="491"/>
        <v>629</v>
      </c>
      <c r="AQ17" s="129">
        <f t="shared" si="491"/>
        <v>645</v>
      </c>
      <c r="AR17" s="129">
        <f t="shared" si="491"/>
        <v>661</v>
      </c>
      <c r="AS17" s="129">
        <f t="shared" si="491"/>
        <v>677</v>
      </c>
      <c r="AT17" s="129">
        <f t="shared" si="491"/>
        <v>693</v>
      </c>
      <c r="AU17" s="129">
        <f t="shared" si="491"/>
        <v>709</v>
      </c>
      <c r="AV17" s="129">
        <f t="shared" si="491"/>
        <v>725</v>
      </c>
      <c r="AW17" s="129">
        <f t="shared" si="491"/>
        <v>741</v>
      </c>
      <c r="AX17" s="129">
        <f t="shared" si="491"/>
        <v>757</v>
      </c>
      <c r="AY17" s="129">
        <f t="shared" si="491"/>
        <v>773</v>
      </c>
      <c r="AZ17" s="129">
        <f t="shared" si="491"/>
        <v>789</v>
      </c>
    </row>
    <row r="18" spans="1:70" x14ac:dyDescent="0.25">
      <c r="A18" s="155" t="s">
        <v>71</v>
      </c>
      <c r="B18" s="198">
        <v>1</v>
      </c>
      <c r="C18" s="181">
        <f>(C14-1)*24+3</f>
        <v>3</v>
      </c>
      <c r="D18" s="181">
        <f>(D14-1)*24+3</f>
        <v>27</v>
      </c>
      <c r="E18" s="181">
        <f>(E14-1)*24+3</f>
        <v>51</v>
      </c>
      <c r="F18" s="181">
        <f>(F14-1)*24+3</f>
        <v>75</v>
      </c>
      <c r="G18" s="181">
        <f t="shared" ref="G18:AZ18" si="492">(G14-1)*24+3</f>
        <v>99</v>
      </c>
      <c r="H18" s="181">
        <f t="shared" si="492"/>
        <v>123</v>
      </c>
      <c r="I18" s="181">
        <f t="shared" si="492"/>
        <v>147</v>
      </c>
      <c r="J18" s="181">
        <f t="shared" si="492"/>
        <v>171</v>
      </c>
      <c r="K18" s="181">
        <f t="shared" si="492"/>
        <v>195</v>
      </c>
      <c r="L18" s="181">
        <f t="shared" si="492"/>
        <v>219</v>
      </c>
      <c r="M18" s="181">
        <f t="shared" si="492"/>
        <v>243</v>
      </c>
      <c r="N18" s="181">
        <f t="shared" si="492"/>
        <v>267</v>
      </c>
      <c r="O18" s="181">
        <f t="shared" si="492"/>
        <v>291</v>
      </c>
      <c r="P18" s="181">
        <f t="shared" si="492"/>
        <v>315</v>
      </c>
      <c r="Q18" s="181">
        <f t="shared" si="492"/>
        <v>339</v>
      </c>
      <c r="R18" s="181">
        <f t="shared" si="492"/>
        <v>363</v>
      </c>
      <c r="S18" s="181">
        <f t="shared" si="492"/>
        <v>387</v>
      </c>
      <c r="T18" s="181">
        <f t="shared" si="492"/>
        <v>411</v>
      </c>
      <c r="U18" s="181">
        <f t="shared" si="492"/>
        <v>435</v>
      </c>
      <c r="V18" s="181">
        <f t="shared" si="492"/>
        <v>459</v>
      </c>
      <c r="W18" s="181">
        <f t="shared" si="492"/>
        <v>483</v>
      </c>
      <c r="X18" s="181">
        <f t="shared" si="492"/>
        <v>507</v>
      </c>
      <c r="Y18" s="181">
        <f t="shared" si="492"/>
        <v>531</v>
      </c>
      <c r="Z18" s="181">
        <f t="shared" si="492"/>
        <v>555</v>
      </c>
      <c r="AA18" s="181">
        <f t="shared" si="492"/>
        <v>579</v>
      </c>
      <c r="AB18" s="181">
        <f t="shared" si="492"/>
        <v>603</v>
      </c>
      <c r="AC18" s="181">
        <f t="shared" si="492"/>
        <v>627</v>
      </c>
      <c r="AD18" s="181">
        <f t="shared" si="492"/>
        <v>651</v>
      </c>
      <c r="AE18" s="181">
        <f t="shared" si="492"/>
        <v>675</v>
      </c>
      <c r="AF18" s="181">
        <f t="shared" si="492"/>
        <v>699</v>
      </c>
      <c r="AG18" s="181">
        <f t="shared" si="492"/>
        <v>723</v>
      </c>
      <c r="AH18" s="181">
        <f t="shared" si="492"/>
        <v>747</v>
      </c>
      <c r="AI18" s="181">
        <f t="shared" si="492"/>
        <v>771</v>
      </c>
      <c r="AJ18" s="181">
        <f t="shared" si="492"/>
        <v>795</v>
      </c>
      <c r="AK18" s="181">
        <f t="shared" si="492"/>
        <v>819</v>
      </c>
      <c r="AL18" s="181">
        <f t="shared" si="492"/>
        <v>843</v>
      </c>
      <c r="AM18" s="181">
        <f t="shared" si="492"/>
        <v>867</v>
      </c>
      <c r="AN18" s="181">
        <f t="shared" si="492"/>
        <v>891</v>
      </c>
      <c r="AO18" s="181">
        <f t="shared" si="492"/>
        <v>915</v>
      </c>
      <c r="AP18" s="181">
        <f t="shared" si="492"/>
        <v>939</v>
      </c>
      <c r="AQ18" s="181">
        <f t="shared" si="492"/>
        <v>963</v>
      </c>
      <c r="AR18" s="181">
        <f t="shared" si="492"/>
        <v>987</v>
      </c>
      <c r="AS18" s="181">
        <f t="shared" si="492"/>
        <v>1011</v>
      </c>
      <c r="AT18" s="181">
        <f t="shared" si="492"/>
        <v>1035</v>
      </c>
      <c r="AU18" s="181">
        <f t="shared" si="492"/>
        <v>1059</v>
      </c>
      <c r="AV18" s="181">
        <f t="shared" si="492"/>
        <v>1083</v>
      </c>
      <c r="AW18" s="181">
        <f t="shared" si="492"/>
        <v>1107</v>
      </c>
      <c r="AX18" s="181">
        <f t="shared" si="492"/>
        <v>1131</v>
      </c>
      <c r="AY18" s="181">
        <f t="shared" si="492"/>
        <v>1155</v>
      </c>
      <c r="AZ18" s="181">
        <f t="shared" si="492"/>
        <v>1179</v>
      </c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</row>
    <row r="19" spans="1:70" x14ac:dyDescent="0.25">
      <c r="A19" s="155" t="s">
        <v>72</v>
      </c>
      <c r="B19" s="198">
        <v>2</v>
      </c>
      <c r="C19" s="129">
        <f t="shared" ref="C19:F20" si="493">C18</f>
        <v>3</v>
      </c>
      <c r="D19" s="129">
        <f t="shared" si="493"/>
        <v>27</v>
      </c>
      <c r="E19" s="129">
        <f t="shared" si="493"/>
        <v>51</v>
      </c>
      <c r="F19" s="129">
        <f t="shared" si="493"/>
        <v>75</v>
      </c>
      <c r="G19" s="129">
        <f t="shared" ref="G19:AZ20" si="494">G18</f>
        <v>99</v>
      </c>
      <c r="H19" s="129">
        <f t="shared" si="494"/>
        <v>123</v>
      </c>
      <c r="I19" s="129">
        <f t="shared" si="494"/>
        <v>147</v>
      </c>
      <c r="J19" s="129">
        <f t="shared" si="494"/>
        <v>171</v>
      </c>
      <c r="K19" s="129">
        <f t="shared" si="494"/>
        <v>195</v>
      </c>
      <c r="L19" s="129">
        <f t="shared" si="494"/>
        <v>219</v>
      </c>
      <c r="M19" s="129">
        <f t="shared" si="494"/>
        <v>243</v>
      </c>
      <c r="N19" s="129">
        <f t="shared" si="494"/>
        <v>267</v>
      </c>
      <c r="O19" s="129">
        <f t="shared" si="494"/>
        <v>291</v>
      </c>
      <c r="P19" s="129">
        <f t="shared" si="494"/>
        <v>315</v>
      </c>
      <c r="Q19" s="129">
        <f t="shared" si="494"/>
        <v>339</v>
      </c>
      <c r="R19" s="129">
        <f t="shared" si="494"/>
        <v>363</v>
      </c>
      <c r="S19" s="129">
        <f t="shared" si="494"/>
        <v>387</v>
      </c>
      <c r="T19" s="129">
        <f t="shared" si="494"/>
        <v>411</v>
      </c>
      <c r="U19" s="129">
        <f t="shared" si="494"/>
        <v>435</v>
      </c>
      <c r="V19" s="129">
        <f t="shared" si="494"/>
        <v>459</v>
      </c>
      <c r="W19" s="129">
        <f t="shared" si="494"/>
        <v>483</v>
      </c>
      <c r="X19" s="129">
        <f t="shared" si="494"/>
        <v>507</v>
      </c>
      <c r="Y19" s="129">
        <f t="shared" si="494"/>
        <v>531</v>
      </c>
      <c r="Z19" s="129">
        <f t="shared" si="494"/>
        <v>555</v>
      </c>
      <c r="AA19" s="129">
        <f t="shared" si="494"/>
        <v>579</v>
      </c>
      <c r="AB19" s="129">
        <f t="shared" si="494"/>
        <v>603</v>
      </c>
      <c r="AC19" s="129">
        <f t="shared" si="494"/>
        <v>627</v>
      </c>
      <c r="AD19" s="129">
        <f t="shared" si="494"/>
        <v>651</v>
      </c>
      <c r="AE19" s="129">
        <f t="shared" si="494"/>
        <v>675</v>
      </c>
      <c r="AF19" s="129">
        <f t="shared" si="494"/>
        <v>699</v>
      </c>
      <c r="AG19" s="129">
        <f t="shared" si="494"/>
        <v>723</v>
      </c>
      <c r="AH19" s="129">
        <f t="shared" si="494"/>
        <v>747</v>
      </c>
      <c r="AI19" s="129">
        <f t="shared" si="494"/>
        <v>771</v>
      </c>
      <c r="AJ19" s="129">
        <f t="shared" si="494"/>
        <v>795</v>
      </c>
      <c r="AK19" s="129">
        <f t="shared" si="494"/>
        <v>819</v>
      </c>
      <c r="AL19" s="129">
        <f t="shared" si="494"/>
        <v>843</v>
      </c>
      <c r="AM19" s="129">
        <f t="shared" si="494"/>
        <v>867</v>
      </c>
      <c r="AN19" s="129">
        <f t="shared" si="494"/>
        <v>891</v>
      </c>
      <c r="AO19" s="129">
        <f t="shared" si="494"/>
        <v>915</v>
      </c>
      <c r="AP19" s="129">
        <f t="shared" si="494"/>
        <v>939</v>
      </c>
      <c r="AQ19" s="129">
        <f t="shared" si="494"/>
        <v>963</v>
      </c>
      <c r="AR19" s="129">
        <f t="shared" si="494"/>
        <v>987</v>
      </c>
      <c r="AS19" s="129">
        <f t="shared" si="494"/>
        <v>1011</v>
      </c>
      <c r="AT19" s="129">
        <f t="shared" si="494"/>
        <v>1035</v>
      </c>
      <c r="AU19" s="129">
        <f t="shared" si="494"/>
        <v>1059</v>
      </c>
      <c r="AV19" s="129">
        <f t="shared" si="494"/>
        <v>1083</v>
      </c>
      <c r="AW19" s="129">
        <f t="shared" si="494"/>
        <v>1107</v>
      </c>
      <c r="AX19" s="129">
        <f t="shared" si="494"/>
        <v>1131</v>
      </c>
      <c r="AY19" s="129">
        <f t="shared" si="494"/>
        <v>1155</v>
      </c>
      <c r="AZ19" s="129">
        <f t="shared" si="494"/>
        <v>1179</v>
      </c>
    </row>
    <row r="20" spans="1:70" x14ac:dyDescent="0.25">
      <c r="A20" s="155" t="s">
        <v>73</v>
      </c>
      <c r="B20" s="198">
        <v>3</v>
      </c>
      <c r="C20" s="129">
        <f t="shared" si="493"/>
        <v>3</v>
      </c>
      <c r="D20" s="129">
        <f t="shared" si="493"/>
        <v>27</v>
      </c>
      <c r="E20" s="129">
        <f t="shared" si="493"/>
        <v>51</v>
      </c>
      <c r="F20" s="129">
        <f t="shared" si="493"/>
        <v>75</v>
      </c>
      <c r="G20" s="129">
        <f t="shared" si="494"/>
        <v>99</v>
      </c>
      <c r="H20" s="129">
        <f t="shared" si="494"/>
        <v>123</v>
      </c>
      <c r="I20" s="129">
        <f t="shared" si="494"/>
        <v>147</v>
      </c>
      <c r="J20" s="129">
        <f t="shared" si="494"/>
        <v>171</v>
      </c>
      <c r="K20" s="129">
        <f t="shared" si="494"/>
        <v>195</v>
      </c>
      <c r="L20" s="129">
        <f t="shared" si="494"/>
        <v>219</v>
      </c>
      <c r="M20" s="129">
        <f t="shared" si="494"/>
        <v>243</v>
      </c>
      <c r="N20" s="129">
        <f t="shared" si="494"/>
        <v>267</v>
      </c>
      <c r="O20" s="129">
        <f t="shared" si="494"/>
        <v>291</v>
      </c>
      <c r="P20" s="129">
        <f t="shared" si="494"/>
        <v>315</v>
      </c>
      <c r="Q20" s="129">
        <f t="shared" si="494"/>
        <v>339</v>
      </c>
      <c r="R20" s="129">
        <f t="shared" si="494"/>
        <v>363</v>
      </c>
      <c r="S20" s="129">
        <f t="shared" si="494"/>
        <v>387</v>
      </c>
      <c r="T20" s="129">
        <f t="shared" si="494"/>
        <v>411</v>
      </c>
      <c r="U20" s="129">
        <f t="shared" si="494"/>
        <v>435</v>
      </c>
      <c r="V20" s="129">
        <f t="shared" si="494"/>
        <v>459</v>
      </c>
      <c r="W20" s="129">
        <f t="shared" si="494"/>
        <v>483</v>
      </c>
      <c r="X20" s="129">
        <f t="shared" si="494"/>
        <v>507</v>
      </c>
      <c r="Y20" s="129">
        <f t="shared" si="494"/>
        <v>531</v>
      </c>
      <c r="Z20" s="129">
        <f t="shared" si="494"/>
        <v>555</v>
      </c>
      <c r="AA20" s="129">
        <f t="shared" si="494"/>
        <v>579</v>
      </c>
      <c r="AB20" s="129">
        <f t="shared" si="494"/>
        <v>603</v>
      </c>
      <c r="AC20" s="129">
        <f t="shared" si="494"/>
        <v>627</v>
      </c>
      <c r="AD20" s="129">
        <f t="shared" si="494"/>
        <v>651</v>
      </c>
      <c r="AE20" s="129">
        <f t="shared" si="494"/>
        <v>675</v>
      </c>
      <c r="AF20" s="129">
        <f t="shared" si="494"/>
        <v>699</v>
      </c>
      <c r="AG20" s="129">
        <f t="shared" si="494"/>
        <v>723</v>
      </c>
      <c r="AH20" s="129">
        <f t="shared" si="494"/>
        <v>747</v>
      </c>
      <c r="AI20" s="129">
        <f t="shared" si="494"/>
        <v>771</v>
      </c>
      <c r="AJ20" s="129">
        <f t="shared" si="494"/>
        <v>795</v>
      </c>
      <c r="AK20" s="129">
        <f t="shared" si="494"/>
        <v>819</v>
      </c>
      <c r="AL20" s="129">
        <f t="shared" si="494"/>
        <v>843</v>
      </c>
      <c r="AM20" s="129">
        <f t="shared" si="494"/>
        <v>867</v>
      </c>
      <c r="AN20" s="129">
        <f t="shared" si="494"/>
        <v>891</v>
      </c>
      <c r="AO20" s="129">
        <f t="shared" si="494"/>
        <v>915</v>
      </c>
      <c r="AP20" s="129">
        <f t="shared" si="494"/>
        <v>939</v>
      </c>
      <c r="AQ20" s="129">
        <f t="shared" si="494"/>
        <v>963</v>
      </c>
      <c r="AR20" s="129">
        <f t="shared" si="494"/>
        <v>987</v>
      </c>
      <c r="AS20" s="129">
        <f t="shared" si="494"/>
        <v>1011</v>
      </c>
      <c r="AT20" s="129">
        <f t="shared" si="494"/>
        <v>1035</v>
      </c>
      <c r="AU20" s="129">
        <f t="shared" si="494"/>
        <v>1059</v>
      </c>
      <c r="AV20" s="129">
        <f t="shared" si="494"/>
        <v>1083</v>
      </c>
      <c r="AW20" s="129">
        <f t="shared" si="494"/>
        <v>1107</v>
      </c>
      <c r="AX20" s="129">
        <f t="shared" si="494"/>
        <v>1131</v>
      </c>
      <c r="AY20" s="129">
        <f t="shared" si="494"/>
        <v>1155</v>
      </c>
      <c r="AZ20" s="129">
        <f t="shared" si="494"/>
        <v>1179</v>
      </c>
    </row>
    <row r="21" spans="1:70" x14ac:dyDescent="0.25">
      <c r="A21" s="155" t="s">
        <v>74</v>
      </c>
      <c r="B21" s="129">
        <f t="shared" ref="B21:B29" si="495">B18</f>
        <v>1</v>
      </c>
      <c r="C21" s="181">
        <f>(C14-1)*24+5</f>
        <v>5</v>
      </c>
      <c r="D21" s="181">
        <f>(D14-1)*24+5</f>
        <v>29</v>
      </c>
      <c r="E21" s="181">
        <f>(E14-1)*24+5</f>
        <v>53</v>
      </c>
      <c r="F21" s="181">
        <f>(F14-1)*24+5</f>
        <v>77</v>
      </c>
      <c r="G21" s="181">
        <f t="shared" ref="G21:AZ21" si="496">(G14-1)*24+5</f>
        <v>101</v>
      </c>
      <c r="H21" s="181">
        <f t="shared" si="496"/>
        <v>125</v>
      </c>
      <c r="I21" s="181">
        <f t="shared" si="496"/>
        <v>149</v>
      </c>
      <c r="J21" s="181">
        <f t="shared" si="496"/>
        <v>173</v>
      </c>
      <c r="K21" s="181">
        <f t="shared" si="496"/>
        <v>197</v>
      </c>
      <c r="L21" s="181">
        <f t="shared" si="496"/>
        <v>221</v>
      </c>
      <c r="M21" s="181">
        <f t="shared" si="496"/>
        <v>245</v>
      </c>
      <c r="N21" s="181">
        <f t="shared" si="496"/>
        <v>269</v>
      </c>
      <c r="O21" s="181">
        <f t="shared" si="496"/>
        <v>293</v>
      </c>
      <c r="P21" s="181">
        <f t="shared" si="496"/>
        <v>317</v>
      </c>
      <c r="Q21" s="181">
        <f t="shared" si="496"/>
        <v>341</v>
      </c>
      <c r="R21" s="181">
        <f t="shared" si="496"/>
        <v>365</v>
      </c>
      <c r="S21" s="181">
        <f t="shared" si="496"/>
        <v>389</v>
      </c>
      <c r="T21" s="181">
        <f t="shared" si="496"/>
        <v>413</v>
      </c>
      <c r="U21" s="181">
        <f t="shared" si="496"/>
        <v>437</v>
      </c>
      <c r="V21" s="181">
        <f t="shared" si="496"/>
        <v>461</v>
      </c>
      <c r="W21" s="181">
        <f t="shared" si="496"/>
        <v>485</v>
      </c>
      <c r="X21" s="181">
        <f t="shared" si="496"/>
        <v>509</v>
      </c>
      <c r="Y21" s="181">
        <f t="shared" si="496"/>
        <v>533</v>
      </c>
      <c r="Z21" s="181">
        <f t="shared" si="496"/>
        <v>557</v>
      </c>
      <c r="AA21" s="181">
        <f t="shared" si="496"/>
        <v>581</v>
      </c>
      <c r="AB21" s="181">
        <f t="shared" si="496"/>
        <v>605</v>
      </c>
      <c r="AC21" s="181">
        <f t="shared" si="496"/>
        <v>629</v>
      </c>
      <c r="AD21" s="181">
        <f t="shared" si="496"/>
        <v>653</v>
      </c>
      <c r="AE21" s="181">
        <f t="shared" si="496"/>
        <v>677</v>
      </c>
      <c r="AF21" s="181">
        <f t="shared" si="496"/>
        <v>701</v>
      </c>
      <c r="AG21" s="181">
        <f t="shared" si="496"/>
        <v>725</v>
      </c>
      <c r="AH21" s="181">
        <f t="shared" si="496"/>
        <v>749</v>
      </c>
      <c r="AI21" s="181">
        <f t="shared" si="496"/>
        <v>773</v>
      </c>
      <c r="AJ21" s="181">
        <f t="shared" si="496"/>
        <v>797</v>
      </c>
      <c r="AK21" s="181">
        <f t="shared" si="496"/>
        <v>821</v>
      </c>
      <c r="AL21" s="181">
        <f t="shared" si="496"/>
        <v>845</v>
      </c>
      <c r="AM21" s="181">
        <f t="shared" si="496"/>
        <v>869</v>
      </c>
      <c r="AN21" s="181">
        <f t="shared" si="496"/>
        <v>893</v>
      </c>
      <c r="AO21" s="181">
        <f t="shared" si="496"/>
        <v>917</v>
      </c>
      <c r="AP21" s="181">
        <f t="shared" si="496"/>
        <v>941</v>
      </c>
      <c r="AQ21" s="181">
        <f t="shared" si="496"/>
        <v>965</v>
      </c>
      <c r="AR21" s="181">
        <f t="shared" si="496"/>
        <v>989</v>
      </c>
      <c r="AS21" s="181">
        <f t="shared" si="496"/>
        <v>1013</v>
      </c>
      <c r="AT21" s="181">
        <f t="shared" si="496"/>
        <v>1037</v>
      </c>
      <c r="AU21" s="181">
        <f t="shared" si="496"/>
        <v>1061</v>
      </c>
      <c r="AV21" s="181">
        <f t="shared" si="496"/>
        <v>1085</v>
      </c>
      <c r="AW21" s="181">
        <f t="shared" si="496"/>
        <v>1109</v>
      </c>
      <c r="AX21" s="181">
        <f t="shared" si="496"/>
        <v>1133</v>
      </c>
      <c r="AY21" s="181">
        <f t="shared" si="496"/>
        <v>1157</v>
      </c>
      <c r="AZ21" s="181">
        <f t="shared" si="496"/>
        <v>1181</v>
      </c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</row>
    <row r="22" spans="1:70" x14ac:dyDescent="0.25">
      <c r="A22" s="155" t="s">
        <v>75</v>
      </c>
      <c r="B22" s="129">
        <f t="shared" si="495"/>
        <v>2</v>
      </c>
      <c r="C22" s="129">
        <f t="shared" ref="C22:F23" si="497">C21</f>
        <v>5</v>
      </c>
      <c r="D22" s="129">
        <f t="shared" si="497"/>
        <v>29</v>
      </c>
      <c r="E22" s="129">
        <f t="shared" si="497"/>
        <v>53</v>
      </c>
      <c r="F22" s="129">
        <f t="shared" si="497"/>
        <v>77</v>
      </c>
      <c r="G22" s="129">
        <f t="shared" ref="G22:AZ23" si="498">G21</f>
        <v>101</v>
      </c>
      <c r="H22" s="129">
        <f t="shared" si="498"/>
        <v>125</v>
      </c>
      <c r="I22" s="129">
        <f t="shared" si="498"/>
        <v>149</v>
      </c>
      <c r="J22" s="129">
        <f t="shared" si="498"/>
        <v>173</v>
      </c>
      <c r="K22" s="129">
        <f t="shared" si="498"/>
        <v>197</v>
      </c>
      <c r="L22" s="129">
        <f t="shared" si="498"/>
        <v>221</v>
      </c>
      <c r="M22" s="129">
        <f t="shared" si="498"/>
        <v>245</v>
      </c>
      <c r="N22" s="129">
        <f t="shared" si="498"/>
        <v>269</v>
      </c>
      <c r="O22" s="129">
        <f t="shared" si="498"/>
        <v>293</v>
      </c>
      <c r="P22" s="129">
        <f t="shared" si="498"/>
        <v>317</v>
      </c>
      <c r="Q22" s="129">
        <f t="shared" si="498"/>
        <v>341</v>
      </c>
      <c r="R22" s="129">
        <f t="shared" si="498"/>
        <v>365</v>
      </c>
      <c r="S22" s="129">
        <f t="shared" si="498"/>
        <v>389</v>
      </c>
      <c r="T22" s="129">
        <f t="shared" si="498"/>
        <v>413</v>
      </c>
      <c r="U22" s="129">
        <f t="shared" si="498"/>
        <v>437</v>
      </c>
      <c r="V22" s="129">
        <f t="shared" si="498"/>
        <v>461</v>
      </c>
      <c r="W22" s="129">
        <f t="shared" si="498"/>
        <v>485</v>
      </c>
      <c r="X22" s="129">
        <f t="shared" si="498"/>
        <v>509</v>
      </c>
      <c r="Y22" s="129">
        <f t="shared" si="498"/>
        <v>533</v>
      </c>
      <c r="Z22" s="129">
        <f t="shared" si="498"/>
        <v>557</v>
      </c>
      <c r="AA22" s="129">
        <f t="shared" si="498"/>
        <v>581</v>
      </c>
      <c r="AB22" s="129">
        <f t="shared" si="498"/>
        <v>605</v>
      </c>
      <c r="AC22" s="129">
        <f t="shared" si="498"/>
        <v>629</v>
      </c>
      <c r="AD22" s="129">
        <f t="shared" si="498"/>
        <v>653</v>
      </c>
      <c r="AE22" s="129">
        <f t="shared" si="498"/>
        <v>677</v>
      </c>
      <c r="AF22" s="129">
        <f t="shared" si="498"/>
        <v>701</v>
      </c>
      <c r="AG22" s="129">
        <f t="shared" si="498"/>
        <v>725</v>
      </c>
      <c r="AH22" s="129">
        <f t="shared" si="498"/>
        <v>749</v>
      </c>
      <c r="AI22" s="129">
        <f t="shared" si="498"/>
        <v>773</v>
      </c>
      <c r="AJ22" s="129">
        <f t="shared" si="498"/>
        <v>797</v>
      </c>
      <c r="AK22" s="129">
        <f t="shared" si="498"/>
        <v>821</v>
      </c>
      <c r="AL22" s="129">
        <f t="shared" si="498"/>
        <v>845</v>
      </c>
      <c r="AM22" s="129">
        <f t="shared" si="498"/>
        <v>869</v>
      </c>
      <c r="AN22" s="129">
        <f t="shared" si="498"/>
        <v>893</v>
      </c>
      <c r="AO22" s="129">
        <f t="shared" si="498"/>
        <v>917</v>
      </c>
      <c r="AP22" s="129">
        <f t="shared" si="498"/>
        <v>941</v>
      </c>
      <c r="AQ22" s="129">
        <f t="shared" si="498"/>
        <v>965</v>
      </c>
      <c r="AR22" s="129">
        <f t="shared" si="498"/>
        <v>989</v>
      </c>
      <c r="AS22" s="129">
        <f t="shared" si="498"/>
        <v>1013</v>
      </c>
      <c r="AT22" s="129">
        <f t="shared" si="498"/>
        <v>1037</v>
      </c>
      <c r="AU22" s="129">
        <f t="shared" si="498"/>
        <v>1061</v>
      </c>
      <c r="AV22" s="129">
        <f t="shared" si="498"/>
        <v>1085</v>
      </c>
      <c r="AW22" s="129">
        <f t="shared" si="498"/>
        <v>1109</v>
      </c>
      <c r="AX22" s="129">
        <f t="shared" si="498"/>
        <v>1133</v>
      </c>
      <c r="AY22" s="129">
        <f t="shared" si="498"/>
        <v>1157</v>
      </c>
      <c r="AZ22" s="129">
        <f t="shared" si="498"/>
        <v>1181</v>
      </c>
    </row>
    <row r="23" spans="1:70" x14ac:dyDescent="0.25">
      <c r="A23" s="155" t="s">
        <v>76</v>
      </c>
      <c r="B23" s="129">
        <f t="shared" si="495"/>
        <v>3</v>
      </c>
      <c r="C23" s="129">
        <f t="shared" si="497"/>
        <v>5</v>
      </c>
      <c r="D23" s="129">
        <f t="shared" si="497"/>
        <v>29</v>
      </c>
      <c r="E23" s="129">
        <f t="shared" si="497"/>
        <v>53</v>
      </c>
      <c r="F23" s="129">
        <f t="shared" si="497"/>
        <v>77</v>
      </c>
      <c r="G23" s="129">
        <f t="shared" si="498"/>
        <v>101</v>
      </c>
      <c r="H23" s="129">
        <f t="shared" si="498"/>
        <v>125</v>
      </c>
      <c r="I23" s="129">
        <f t="shared" si="498"/>
        <v>149</v>
      </c>
      <c r="J23" s="129">
        <f t="shared" si="498"/>
        <v>173</v>
      </c>
      <c r="K23" s="129">
        <f t="shared" si="498"/>
        <v>197</v>
      </c>
      <c r="L23" s="129">
        <f t="shared" si="498"/>
        <v>221</v>
      </c>
      <c r="M23" s="129">
        <f t="shared" si="498"/>
        <v>245</v>
      </c>
      <c r="N23" s="129">
        <f t="shared" si="498"/>
        <v>269</v>
      </c>
      <c r="O23" s="129">
        <f t="shared" si="498"/>
        <v>293</v>
      </c>
      <c r="P23" s="129">
        <f t="shared" si="498"/>
        <v>317</v>
      </c>
      <c r="Q23" s="129">
        <f t="shared" si="498"/>
        <v>341</v>
      </c>
      <c r="R23" s="129">
        <f t="shared" si="498"/>
        <v>365</v>
      </c>
      <c r="S23" s="129">
        <f t="shared" si="498"/>
        <v>389</v>
      </c>
      <c r="T23" s="129">
        <f t="shared" si="498"/>
        <v>413</v>
      </c>
      <c r="U23" s="129">
        <f t="shared" si="498"/>
        <v>437</v>
      </c>
      <c r="V23" s="129">
        <f t="shared" si="498"/>
        <v>461</v>
      </c>
      <c r="W23" s="129">
        <f t="shared" si="498"/>
        <v>485</v>
      </c>
      <c r="X23" s="129">
        <f t="shared" si="498"/>
        <v>509</v>
      </c>
      <c r="Y23" s="129">
        <f t="shared" si="498"/>
        <v>533</v>
      </c>
      <c r="Z23" s="129">
        <f t="shared" si="498"/>
        <v>557</v>
      </c>
      <c r="AA23" s="129">
        <f t="shared" si="498"/>
        <v>581</v>
      </c>
      <c r="AB23" s="129">
        <f t="shared" si="498"/>
        <v>605</v>
      </c>
      <c r="AC23" s="129">
        <f t="shared" si="498"/>
        <v>629</v>
      </c>
      <c r="AD23" s="129">
        <f t="shared" si="498"/>
        <v>653</v>
      </c>
      <c r="AE23" s="129">
        <f t="shared" si="498"/>
        <v>677</v>
      </c>
      <c r="AF23" s="129">
        <f t="shared" si="498"/>
        <v>701</v>
      </c>
      <c r="AG23" s="129">
        <f t="shared" si="498"/>
        <v>725</v>
      </c>
      <c r="AH23" s="129">
        <f t="shared" si="498"/>
        <v>749</v>
      </c>
      <c r="AI23" s="129">
        <f t="shared" si="498"/>
        <v>773</v>
      </c>
      <c r="AJ23" s="129">
        <f t="shared" si="498"/>
        <v>797</v>
      </c>
      <c r="AK23" s="129">
        <f t="shared" si="498"/>
        <v>821</v>
      </c>
      <c r="AL23" s="129">
        <f t="shared" si="498"/>
        <v>845</v>
      </c>
      <c r="AM23" s="129">
        <f t="shared" si="498"/>
        <v>869</v>
      </c>
      <c r="AN23" s="129">
        <f t="shared" si="498"/>
        <v>893</v>
      </c>
      <c r="AO23" s="129">
        <f t="shared" si="498"/>
        <v>917</v>
      </c>
      <c r="AP23" s="129">
        <f t="shared" si="498"/>
        <v>941</v>
      </c>
      <c r="AQ23" s="129">
        <f t="shared" si="498"/>
        <v>965</v>
      </c>
      <c r="AR23" s="129">
        <f t="shared" si="498"/>
        <v>989</v>
      </c>
      <c r="AS23" s="129">
        <f t="shared" si="498"/>
        <v>1013</v>
      </c>
      <c r="AT23" s="129">
        <f t="shared" si="498"/>
        <v>1037</v>
      </c>
      <c r="AU23" s="129">
        <f t="shared" si="498"/>
        <v>1061</v>
      </c>
      <c r="AV23" s="129">
        <f t="shared" si="498"/>
        <v>1085</v>
      </c>
      <c r="AW23" s="129">
        <f t="shared" si="498"/>
        <v>1109</v>
      </c>
      <c r="AX23" s="129">
        <f t="shared" si="498"/>
        <v>1133</v>
      </c>
      <c r="AY23" s="129">
        <f t="shared" si="498"/>
        <v>1157</v>
      </c>
      <c r="AZ23" s="129">
        <f t="shared" si="498"/>
        <v>1181</v>
      </c>
    </row>
    <row r="24" spans="1:70" x14ac:dyDescent="0.25">
      <c r="A24" s="155" t="s">
        <v>77</v>
      </c>
      <c r="B24" s="129">
        <f t="shared" si="495"/>
        <v>1</v>
      </c>
      <c r="C24" s="129">
        <f>C18+6</f>
        <v>9</v>
      </c>
      <c r="D24" s="129">
        <f>D18+6</f>
        <v>33</v>
      </c>
      <c r="E24" s="129">
        <f>E18+6</f>
        <v>57</v>
      </c>
      <c r="F24" s="129">
        <f>F18+6</f>
        <v>81</v>
      </c>
      <c r="G24" s="129">
        <f t="shared" ref="G24:AZ24" si="499">G18+6</f>
        <v>105</v>
      </c>
      <c r="H24" s="129">
        <f t="shared" si="499"/>
        <v>129</v>
      </c>
      <c r="I24" s="129">
        <f t="shared" si="499"/>
        <v>153</v>
      </c>
      <c r="J24" s="129">
        <f t="shared" si="499"/>
        <v>177</v>
      </c>
      <c r="K24" s="129">
        <f t="shared" si="499"/>
        <v>201</v>
      </c>
      <c r="L24" s="129">
        <f t="shared" si="499"/>
        <v>225</v>
      </c>
      <c r="M24" s="129">
        <f t="shared" si="499"/>
        <v>249</v>
      </c>
      <c r="N24" s="129">
        <f t="shared" si="499"/>
        <v>273</v>
      </c>
      <c r="O24" s="129">
        <f t="shared" si="499"/>
        <v>297</v>
      </c>
      <c r="P24" s="129">
        <f t="shared" si="499"/>
        <v>321</v>
      </c>
      <c r="Q24" s="129">
        <f t="shared" si="499"/>
        <v>345</v>
      </c>
      <c r="R24" s="129">
        <f t="shared" si="499"/>
        <v>369</v>
      </c>
      <c r="S24" s="129">
        <f t="shared" si="499"/>
        <v>393</v>
      </c>
      <c r="T24" s="129">
        <f t="shared" si="499"/>
        <v>417</v>
      </c>
      <c r="U24" s="129">
        <f t="shared" si="499"/>
        <v>441</v>
      </c>
      <c r="V24" s="129">
        <f t="shared" si="499"/>
        <v>465</v>
      </c>
      <c r="W24" s="129">
        <f t="shared" si="499"/>
        <v>489</v>
      </c>
      <c r="X24" s="129">
        <f t="shared" si="499"/>
        <v>513</v>
      </c>
      <c r="Y24" s="129">
        <f t="shared" si="499"/>
        <v>537</v>
      </c>
      <c r="Z24" s="129">
        <f t="shared" si="499"/>
        <v>561</v>
      </c>
      <c r="AA24" s="129">
        <f t="shared" si="499"/>
        <v>585</v>
      </c>
      <c r="AB24" s="129">
        <f t="shared" si="499"/>
        <v>609</v>
      </c>
      <c r="AC24" s="129">
        <f t="shared" si="499"/>
        <v>633</v>
      </c>
      <c r="AD24" s="129">
        <f t="shared" si="499"/>
        <v>657</v>
      </c>
      <c r="AE24" s="129">
        <f t="shared" si="499"/>
        <v>681</v>
      </c>
      <c r="AF24" s="129">
        <f t="shared" si="499"/>
        <v>705</v>
      </c>
      <c r="AG24" s="129">
        <f t="shared" si="499"/>
        <v>729</v>
      </c>
      <c r="AH24" s="129">
        <f t="shared" si="499"/>
        <v>753</v>
      </c>
      <c r="AI24" s="129">
        <f t="shared" si="499"/>
        <v>777</v>
      </c>
      <c r="AJ24" s="129">
        <f t="shared" si="499"/>
        <v>801</v>
      </c>
      <c r="AK24" s="129">
        <f t="shared" si="499"/>
        <v>825</v>
      </c>
      <c r="AL24" s="129">
        <f t="shared" si="499"/>
        <v>849</v>
      </c>
      <c r="AM24" s="129">
        <f t="shared" si="499"/>
        <v>873</v>
      </c>
      <c r="AN24" s="129">
        <f t="shared" si="499"/>
        <v>897</v>
      </c>
      <c r="AO24" s="129">
        <f t="shared" si="499"/>
        <v>921</v>
      </c>
      <c r="AP24" s="129">
        <f t="shared" si="499"/>
        <v>945</v>
      </c>
      <c r="AQ24" s="129">
        <f t="shared" si="499"/>
        <v>969</v>
      </c>
      <c r="AR24" s="129">
        <f t="shared" si="499"/>
        <v>993</v>
      </c>
      <c r="AS24" s="129">
        <f t="shared" si="499"/>
        <v>1017</v>
      </c>
      <c r="AT24" s="129">
        <f t="shared" si="499"/>
        <v>1041</v>
      </c>
      <c r="AU24" s="129">
        <f t="shared" si="499"/>
        <v>1065</v>
      </c>
      <c r="AV24" s="129">
        <f t="shared" si="499"/>
        <v>1089</v>
      </c>
      <c r="AW24" s="129">
        <f t="shared" si="499"/>
        <v>1113</v>
      </c>
      <c r="AX24" s="129">
        <f t="shared" si="499"/>
        <v>1137</v>
      </c>
      <c r="AY24" s="129">
        <f t="shared" si="499"/>
        <v>1161</v>
      </c>
      <c r="AZ24" s="129">
        <f t="shared" si="499"/>
        <v>1185</v>
      </c>
    </row>
    <row r="25" spans="1:70" x14ac:dyDescent="0.25">
      <c r="A25" s="155" t="s">
        <v>78</v>
      </c>
      <c r="B25" s="129">
        <f t="shared" si="495"/>
        <v>2</v>
      </c>
      <c r="C25" s="129">
        <f t="shared" ref="C25:D29" si="500">C19+6</f>
        <v>9</v>
      </c>
      <c r="D25" s="129">
        <f t="shared" si="500"/>
        <v>33</v>
      </c>
      <c r="E25" s="129">
        <f t="shared" ref="E25:F25" si="501">E19+6</f>
        <v>57</v>
      </c>
      <c r="F25" s="129">
        <f t="shared" si="501"/>
        <v>81</v>
      </c>
      <c r="G25" s="129">
        <f t="shared" ref="G25:AZ25" si="502">G19+6</f>
        <v>105</v>
      </c>
      <c r="H25" s="129">
        <f t="shared" si="502"/>
        <v>129</v>
      </c>
      <c r="I25" s="129">
        <f t="shared" si="502"/>
        <v>153</v>
      </c>
      <c r="J25" s="129">
        <f t="shared" si="502"/>
        <v>177</v>
      </c>
      <c r="K25" s="129">
        <f t="shared" si="502"/>
        <v>201</v>
      </c>
      <c r="L25" s="129">
        <f t="shared" si="502"/>
        <v>225</v>
      </c>
      <c r="M25" s="129">
        <f t="shared" si="502"/>
        <v>249</v>
      </c>
      <c r="N25" s="129">
        <f t="shared" si="502"/>
        <v>273</v>
      </c>
      <c r="O25" s="129">
        <f t="shared" si="502"/>
        <v>297</v>
      </c>
      <c r="P25" s="129">
        <f t="shared" si="502"/>
        <v>321</v>
      </c>
      <c r="Q25" s="129">
        <f t="shared" si="502"/>
        <v>345</v>
      </c>
      <c r="R25" s="129">
        <f t="shared" si="502"/>
        <v>369</v>
      </c>
      <c r="S25" s="129">
        <f t="shared" si="502"/>
        <v>393</v>
      </c>
      <c r="T25" s="129">
        <f t="shared" si="502"/>
        <v>417</v>
      </c>
      <c r="U25" s="129">
        <f t="shared" si="502"/>
        <v>441</v>
      </c>
      <c r="V25" s="129">
        <f t="shared" si="502"/>
        <v>465</v>
      </c>
      <c r="W25" s="129">
        <f t="shared" si="502"/>
        <v>489</v>
      </c>
      <c r="X25" s="129">
        <f t="shared" si="502"/>
        <v>513</v>
      </c>
      <c r="Y25" s="129">
        <f t="shared" si="502"/>
        <v>537</v>
      </c>
      <c r="Z25" s="129">
        <f t="shared" si="502"/>
        <v>561</v>
      </c>
      <c r="AA25" s="129">
        <f t="shared" si="502"/>
        <v>585</v>
      </c>
      <c r="AB25" s="129">
        <f t="shared" si="502"/>
        <v>609</v>
      </c>
      <c r="AC25" s="129">
        <f t="shared" si="502"/>
        <v>633</v>
      </c>
      <c r="AD25" s="129">
        <f t="shared" si="502"/>
        <v>657</v>
      </c>
      <c r="AE25" s="129">
        <f t="shared" si="502"/>
        <v>681</v>
      </c>
      <c r="AF25" s="129">
        <f t="shared" si="502"/>
        <v>705</v>
      </c>
      <c r="AG25" s="129">
        <f t="shared" si="502"/>
        <v>729</v>
      </c>
      <c r="AH25" s="129">
        <f t="shared" si="502"/>
        <v>753</v>
      </c>
      <c r="AI25" s="129">
        <f t="shared" si="502"/>
        <v>777</v>
      </c>
      <c r="AJ25" s="129">
        <f t="shared" si="502"/>
        <v>801</v>
      </c>
      <c r="AK25" s="129">
        <f t="shared" si="502"/>
        <v>825</v>
      </c>
      <c r="AL25" s="129">
        <f t="shared" si="502"/>
        <v>849</v>
      </c>
      <c r="AM25" s="129">
        <f t="shared" si="502"/>
        <v>873</v>
      </c>
      <c r="AN25" s="129">
        <f t="shared" si="502"/>
        <v>897</v>
      </c>
      <c r="AO25" s="129">
        <f t="shared" si="502"/>
        <v>921</v>
      </c>
      <c r="AP25" s="129">
        <f t="shared" si="502"/>
        <v>945</v>
      </c>
      <c r="AQ25" s="129">
        <f t="shared" si="502"/>
        <v>969</v>
      </c>
      <c r="AR25" s="129">
        <f t="shared" si="502"/>
        <v>993</v>
      </c>
      <c r="AS25" s="129">
        <f t="shared" si="502"/>
        <v>1017</v>
      </c>
      <c r="AT25" s="129">
        <f t="shared" si="502"/>
        <v>1041</v>
      </c>
      <c r="AU25" s="129">
        <f t="shared" si="502"/>
        <v>1065</v>
      </c>
      <c r="AV25" s="129">
        <f t="shared" si="502"/>
        <v>1089</v>
      </c>
      <c r="AW25" s="129">
        <f t="shared" si="502"/>
        <v>1113</v>
      </c>
      <c r="AX25" s="129">
        <f t="shared" si="502"/>
        <v>1137</v>
      </c>
      <c r="AY25" s="129">
        <f t="shared" si="502"/>
        <v>1161</v>
      </c>
      <c r="AZ25" s="129">
        <f t="shared" si="502"/>
        <v>1185</v>
      </c>
    </row>
    <row r="26" spans="1:70" x14ac:dyDescent="0.25">
      <c r="A26" s="155" t="s">
        <v>79</v>
      </c>
      <c r="B26" s="129">
        <f t="shared" si="495"/>
        <v>3</v>
      </c>
      <c r="C26" s="129">
        <f t="shared" si="500"/>
        <v>9</v>
      </c>
      <c r="D26" s="129">
        <f t="shared" si="500"/>
        <v>33</v>
      </c>
      <c r="E26" s="129">
        <f t="shared" ref="E26:F26" si="503">E20+6</f>
        <v>57</v>
      </c>
      <c r="F26" s="129">
        <f t="shared" si="503"/>
        <v>81</v>
      </c>
      <c r="G26" s="129">
        <f t="shared" ref="G26:AZ26" si="504">G20+6</f>
        <v>105</v>
      </c>
      <c r="H26" s="129">
        <f t="shared" si="504"/>
        <v>129</v>
      </c>
      <c r="I26" s="129">
        <f t="shared" si="504"/>
        <v>153</v>
      </c>
      <c r="J26" s="129">
        <f t="shared" si="504"/>
        <v>177</v>
      </c>
      <c r="K26" s="129">
        <f t="shared" si="504"/>
        <v>201</v>
      </c>
      <c r="L26" s="129">
        <f t="shared" si="504"/>
        <v>225</v>
      </c>
      <c r="M26" s="129">
        <f t="shared" si="504"/>
        <v>249</v>
      </c>
      <c r="N26" s="129">
        <f t="shared" si="504"/>
        <v>273</v>
      </c>
      <c r="O26" s="129">
        <f t="shared" si="504"/>
        <v>297</v>
      </c>
      <c r="P26" s="129">
        <f t="shared" si="504"/>
        <v>321</v>
      </c>
      <c r="Q26" s="129">
        <f t="shared" si="504"/>
        <v>345</v>
      </c>
      <c r="R26" s="129">
        <f t="shared" si="504"/>
        <v>369</v>
      </c>
      <c r="S26" s="129">
        <f t="shared" si="504"/>
        <v>393</v>
      </c>
      <c r="T26" s="129">
        <f t="shared" si="504"/>
        <v>417</v>
      </c>
      <c r="U26" s="129">
        <f t="shared" si="504"/>
        <v>441</v>
      </c>
      <c r="V26" s="129">
        <f t="shared" si="504"/>
        <v>465</v>
      </c>
      <c r="W26" s="129">
        <f t="shared" si="504"/>
        <v>489</v>
      </c>
      <c r="X26" s="129">
        <f t="shared" si="504"/>
        <v>513</v>
      </c>
      <c r="Y26" s="129">
        <f t="shared" si="504"/>
        <v>537</v>
      </c>
      <c r="Z26" s="129">
        <f t="shared" si="504"/>
        <v>561</v>
      </c>
      <c r="AA26" s="129">
        <f t="shared" si="504"/>
        <v>585</v>
      </c>
      <c r="AB26" s="129">
        <f t="shared" si="504"/>
        <v>609</v>
      </c>
      <c r="AC26" s="129">
        <f t="shared" si="504"/>
        <v>633</v>
      </c>
      <c r="AD26" s="129">
        <f t="shared" si="504"/>
        <v>657</v>
      </c>
      <c r="AE26" s="129">
        <f t="shared" si="504"/>
        <v>681</v>
      </c>
      <c r="AF26" s="129">
        <f t="shared" si="504"/>
        <v>705</v>
      </c>
      <c r="AG26" s="129">
        <f t="shared" si="504"/>
        <v>729</v>
      </c>
      <c r="AH26" s="129">
        <f t="shared" si="504"/>
        <v>753</v>
      </c>
      <c r="AI26" s="129">
        <f t="shared" si="504"/>
        <v>777</v>
      </c>
      <c r="AJ26" s="129">
        <f t="shared" si="504"/>
        <v>801</v>
      </c>
      <c r="AK26" s="129">
        <f t="shared" si="504"/>
        <v>825</v>
      </c>
      <c r="AL26" s="129">
        <f t="shared" si="504"/>
        <v>849</v>
      </c>
      <c r="AM26" s="129">
        <f t="shared" si="504"/>
        <v>873</v>
      </c>
      <c r="AN26" s="129">
        <f t="shared" si="504"/>
        <v>897</v>
      </c>
      <c r="AO26" s="129">
        <f t="shared" si="504"/>
        <v>921</v>
      </c>
      <c r="AP26" s="129">
        <f t="shared" si="504"/>
        <v>945</v>
      </c>
      <c r="AQ26" s="129">
        <f t="shared" si="504"/>
        <v>969</v>
      </c>
      <c r="AR26" s="129">
        <f t="shared" si="504"/>
        <v>993</v>
      </c>
      <c r="AS26" s="129">
        <f t="shared" si="504"/>
        <v>1017</v>
      </c>
      <c r="AT26" s="129">
        <f t="shared" si="504"/>
        <v>1041</v>
      </c>
      <c r="AU26" s="129">
        <f t="shared" si="504"/>
        <v>1065</v>
      </c>
      <c r="AV26" s="129">
        <f t="shared" si="504"/>
        <v>1089</v>
      </c>
      <c r="AW26" s="129">
        <f t="shared" si="504"/>
        <v>1113</v>
      </c>
      <c r="AX26" s="129">
        <f t="shared" si="504"/>
        <v>1137</v>
      </c>
      <c r="AY26" s="129">
        <f t="shared" si="504"/>
        <v>1161</v>
      </c>
      <c r="AZ26" s="129">
        <f t="shared" si="504"/>
        <v>1185</v>
      </c>
    </row>
    <row r="27" spans="1:70" x14ac:dyDescent="0.25">
      <c r="A27" s="155" t="s">
        <v>80</v>
      </c>
      <c r="B27" s="129">
        <f t="shared" si="495"/>
        <v>1</v>
      </c>
      <c r="C27" s="129">
        <f t="shared" si="500"/>
        <v>11</v>
      </c>
      <c r="D27" s="129">
        <f t="shared" si="500"/>
        <v>35</v>
      </c>
      <c r="E27" s="129">
        <f t="shared" ref="E27:F27" si="505">E21+6</f>
        <v>59</v>
      </c>
      <c r="F27" s="129">
        <f t="shared" si="505"/>
        <v>83</v>
      </c>
      <c r="G27" s="129">
        <f t="shared" ref="G27:AZ27" si="506">G21+6</f>
        <v>107</v>
      </c>
      <c r="H27" s="129">
        <f t="shared" si="506"/>
        <v>131</v>
      </c>
      <c r="I27" s="129">
        <f t="shared" si="506"/>
        <v>155</v>
      </c>
      <c r="J27" s="129">
        <f t="shared" si="506"/>
        <v>179</v>
      </c>
      <c r="K27" s="129">
        <f t="shared" si="506"/>
        <v>203</v>
      </c>
      <c r="L27" s="129">
        <f t="shared" si="506"/>
        <v>227</v>
      </c>
      <c r="M27" s="129">
        <f t="shared" si="506"/>
        <v>251</v>
      </c>
      <c r="N27" s="129">
        <f t="shared" si="506"/>
        <v>275</v>
      </c>
      <c r="O27" s="129">
        <f t="shared" si="506"/>
        <v>299</v>
      </c>
      <c r="P27" s="129">
        <f t="shared" si="506"/>
        <v>323</v>
      </c>
      <c r="Q27" s="129">
        <f t="shared" si="506"/>
        <v>347</v>
      </c>
      <c r="R27" s="129">
        <f t="shared" si="506"/>
        <v>371</v>
      </c>
      <c r="S27" s="129">
        <f t="shared" si="506"/>
        <v>395</v>
      </c>
      <c r="T27" s="129">
        <f t="shared" si="506"/>
        <v>419</v>
      </c>
      <c r="U27" s="129">
        <f t="shared" si="506"/>
        <v>443</v>
      </c>
      <c r="V27" s="129">
        <f t="shared" si="506"/>
        <v>467</v>
      </c>
      <c r="W27" s="129">
        <f t="shared" si="506"/>
        <v>491</v>
      </c>
      <c r="X27" s="129">
        <f t="shared" si="506"/>
        <v>515</v>
      </c>
      <c r="Y27" s="129">
        <f t="shared" si="506"/>
        <v>539</v>
      </c>
      <c r="Z27" s="129">
        <f t="shared" si="506"/>
        <v>563</v>
      </c>
      <c r="AA27" s="129">
        <f t="shared" si="506"/>
        <v>587</v>
      </c>
      <c r="AB27" s="129">
        <f t="shared" si="506"/>
        <v>611</v>
      </c>
      <c r="AC27" s="129">
        <f t="shared" si="506"/>
        <v>635</v>
      </c>
      <c r="AD27" s="129">
        <f t="shared" si="506"/>
        <v>659</v>
      </c>
      <c r="AE27" s="129">
        <f t="shared" si="506"/>
        <v>683</v>
      </c>
      <c r="AF27" s="129">
        <f t="shared" si="506"/>
        <v>707</v>
      </c>
      <c r="AG27" s="129">
        <f t="shared" si="506"/>
        <v>731</v>
      </c>
      <c r="AH27" s="129">
        <f t="shared" si="506"/>
        <v>755</v>
      </c>
      <c r="AI27" s="129">
        <f t="shared" si="506"/>
        <v>779</v>
      </c>
      <c r="AJ27" s="129">
        <f t="shared" si="506"/>
        <v>803</v>
      </c>
      <c r="AK27" s="129">
        <f t="shared" si="506"/>
        <v>827</v>
      </c>
      <c r="AL27" s="129">
        <f t="shared" si="506"/>
        <v>851</v>
      </c>
      <c r="AM27" s="129">
        <f t="shared" si="506"/>
        <v>875</v>
      </c>
      <c r="AN27" s="129">
        <f t="shared" si="506"/>
        <v>899</v>
      </c>
      <c r="AO27" s="129">
        <f t="shared" si="506"/>
        <v>923</v>
      </c>
      <c r="AP27" s="129">
        <f t="shared" si="506"/>
        <v>947</v>
      </c>
      <c r="AQ27" s="129">
        <f t="shared" si="506"/>
        <v>971</v>
      </c>
      <c r="AR27" s="129">
        <f t="shared" si="506"/>
        <v>995</v>
      </c>
      <c r="AS27" s="129">
        <f t="shared" si="506"/>
        <v>1019</v>
      </c>
      <c r="AT27" s="129">
        <f t="shared" si="506"/>
        <v>1043</v>
      </c>
      <c r="AU27" s="129">
        <f t="shared" si="506"/>
        <v>1067</v>
      </c>
      <c r="AV27" s="129">
        <f t="shared" si="506"/>
        <v>1091</v>
      </c>
      <c r="AW27" s="129">
        <f t="shared" si="506"/>
        <v>1115</v>
      </c>
      <c r="AX27" s="129">
        <f t="shared" si="506"/>
        <v>1139</v>
      </c>
      <c r="AY27" s="129">
        <f t="shared" si="506"/>
        <v>1163</v>
      </c>
      <c r="AZ27" s="129">
        <f t="shared" si="506"/>
        <v>1187</v>
      </c>
    </row>
    <row r="28" spans="1:70" x14ac:dyDescent="0.25">
      <c r="A28" s="155" t="s">
        <v>81</v>
      </c>
      <c r="B28" s="129">
        <f t="shared" si="495"/>
        <v>2</v>
      </c>
      <c r="C28" s="129">
        <f t="shared" si="500"/>
        <v>11</v>
      </c>
      <c r="D28" s="129">
        <f t="shared" si="500"/>
        <v>35</v>
      </c>
      <c r="E28" s="129">
        <f t="shared" ref="E28:F28" si="507">E22+6</f>
        <v>59</v>
      </c>
      <c r="F28" s="129">
        <f t="shared" si="507"/>
        <v>83</v>
      </c>
      <c r="G28" s="129">
        <f t="shared" ref="G28:AZ28" si="508">G22+6</f>
        <v>107</v>
      </c>
      <c r="H28" s="129">
        <f t="shared" si="508"/>
        <v>131</v>
      </c>
      <c r="I28" s="129">
        <f t="shared" si="508"/>
        <v>155</v>
      </c>
      <c r="J28" s="129">
        <f t="shared" si="508"/>
        <v>179</v>
      </c>
      <c r="K28" s="129">
        <f t="shared" si="508"/>
        <v>203</v>
      </c>
      <c r="L28" s="129">
        <f t="shared" si="508"/>
        <v>227</v>
      </c>
      <c r="M28" s="129">
        <f t="shared" si="508"/>
        <v>251</v>
      </c>
      <c r="N28" s="129">
        <f t="shared" si="508"/>
        <v>275</v>
      </c>
      <c r="O28" s="129">
        <f t="shared" si="508"/>
        <v>299</v>
      </c>
      <c r="P28" s="129">
        <f t="shared" si="508"/>
        <v>323</v>
      </c>
      <c r="Q28" s="129">
        <f t="shared" si="508"/>
        <v>347</v>
      </c>
      <c r="R28" s="129">
        <f t="shared" si="508"/>
        <v>371</v>
      </c>
      <c r="S28" s="129">
        <f t="shared" si="508"/>
        <v>395</v>
      </c>
      <c r="T28" s="129">
        <f t="shared" si="508"/>
        <v>419</v>
      </c>
      <c r="U28" s="129">
        <f t="shared" si="508"/>
        <v>443</v>
      </c>
      <c r="V28" s="129">
        <f t="shared" si="508"/>
        <v>467</v>
      </c>
      <c r="W28" s="129">
        <f t="shared" si="508"/>
        <v>491</v>
      </c>
      <c r="X28" s="129">
        <f t="shared" si="508"/>
        <v>515</v>
      </c>
      <c r="Y28" s="129">
        <f t="shared" si="508"/>
        <v>539</v>
      </c>
      <c r="Z28" s="129">
        <f t="shared" si="508"/>
        <v>563</v>
      </c>
      <c r="AA28" s="129">
        <f t="shared" si="508"/>
        <v>587</v>
      </c>
      <c r="AB28" s="129">
        <f t="shared" si="508"/>
        <v>611</v>
      </c>
      <c r="AC28" s="129">
        <f t="shared" si="508"/>
        <v>635</v>
      </c>
      <c r="AD28" s="129">
        <f t="shared" si="508"/>
        <v>659</v>
      </c>
      <c r="AE28" s="129">
        <f t="shared" si="508"/>
        <v>683</v>
      </c>
      <c r="AF28" s="129">
        <f t="shared" si="508"/>
        <v>707</v>
      </c>
      <c r="AG28" s="129">
        <f t="shared" si="508"/>
        <v>731</v>
      </c>
      <c r="AH28" s="129">
        <f t="shared" si="508"/>
        <v>755</v>
      </c>
      <c r="AI28" s="129">
        <f t="shared" si="508"/>
        <v>779</v>
      </c>
      <c r="AJ28" s="129">
        <f t="shared" si="508"/>
        <v>803</v>
      </c>
      <c r="AK28" s="129">
        <f t="shared" si="508"/>
        <v>827</v>
      </c>
      <c r="AL28" s="129">
        <f t="shared" si="508"/>
        <v>851</v>
      </c>
      <c r="AM28" s="129">
        <f t="shared" si="508"/>
        <v>875</v>
      </c>
      <c r="AN28" s="129">
        <f t="shared" si="508"/>
        <v>899</v>
      </c>
      <c r="AO28" s="129">
        <f t="shared" si="508"/>
        <v>923</v>
      </c>
      <c r="AP28" s="129">
        <f t="shared" si="508"/>
        <v>947</v>
      </c>
      <c r="AQ28" s="129">
        <f t="shared" si="508"/>
        <v>971</v>
      </c>
      <c r="AR28" s="129">
        <f t="shared" si="508"/>
        <v>995</v>
      </c>
      <c r="AS28" s="129">
        <f t="shared" si="508"/>
        <v>1019</v>
      </c>
      <c r="AT28" s="129">
        <f t="shared" si="508"/>
        <v>1043</v>
      </c>
      <c r="AU28" s="129">
        <f t="shared" si="508"/>
        <v>1067</v>
      </c>
      <c r="AV28" s="129">
        <f t="shared" si="508"/>
        <v>1091</v>
      </c>
      <c r="AW28" s="129">
        <f t="shared" si="508"/>
        <v>1115</v>
      </c>
      <c r="AX28" s="129">
        <f t="shared" si="508"/>
        <v>1139</v>
      </c>
      <c r="AY28" s="129">
        <f t="shared" si="508"/>
        <v>1163</v>
      </c>
      <c r="AZ28" s="129">
        <f t="shared" si="508"/>
        <v>1187</v>
      </c>
    </row>
    <row r="29" spans="1:70" x14ac:dyDescent="0.25">
      <c r="A29" s="155" t="s">
        <v>82</v>
      </c>
      <c r="B29" s="129">
        <f t="shared" si="495"/>
        <v>3</v>
      </c>
      <c r="C29" s="129">
        <f t="shared" si="500"/>
        <v>11</v>
      </c>
      <c r="D29" s="129">
        <f t="shared" si="500"/>
        <v>35</v>
      </c>
      <c r="E29" s="129">
        <f t="shared" ref="E29:F29" si="509">E23+6</f>
        <v>59</v>
      </c>
      <c r="F29" s="129">
        <f t="shared" si="509"/>
        <v>83</v>
      </c>
      <c r="G29" s="129">
        <f t="shared" ref="G29:AZ29" si="510">G23+6</f>
        <v>107</v>
      </c>
      <c r="H29" s="129">
        <f t="shared" si="510"/>
        <v>131</v>
      </c>
      <c r="I29" s="129">
        <f t="shared" si="510"/>
        <v>155</v>
      </c>
      <c r="J29" s="129">
        <f t="shared" si="510"/>
        <v>179</v>
      </c>
      <c r="K29" s="129">
        <f t="shared" si="510"/>
        <v>203</v>
      </c>
      <c r="L29" s="129">
        <f t="shared" si="510"/>
        <v>227</v>
      </c>
      <c r="M29" s="129">
        <f t="shared" si="510"/>
        <v>251</v>
      </c>
      <c r="N29" s="129">
        <f t="shared" si="510"/>
        <v>275</v>
      </c>
      <c r="O29" s="129">
        <f t="shared" si="510"/>
        <v>299</v>
      </c>
      <c r="P29" s="129">
        <f t="shared" si="510"/>
        <v>323</v>
      </c>
      <c r="Q29" s="129">
        <f t="shared" si="510"/>
        <v>347</v>
      </c>
      <c r="R29" s="129">
        <f t="shared" si="510"/>
        <v>371</v>
      </c>
      <c r="S29" s="129">
        <f t="shared" si="510"/>
        <v>395</v>
      </c>
      <c r="T29" s="129">
        <f t="shared" si="510"/>
        <v>419</v>
      </c>
      <c r="U29" s="129">
        <f t="shared" si="510"/>
        <v>443</v>
      </c>
      <c r="V29" s="129">
        <f t="shared" si="510"/>
        <v>467</v>
      </c>
      <c r="W29" s="129">
        <f t="shared" si="510"/>
        <v>491</v>
      </c>
      <c r="X29" s="129">
        <f t="shared" si="510"/>
        <v>515</v>
      </c>
      <c r="Y29" s="129">
        <f t="shared" si="510"/>
        <v>539</v>
      </c>
      <c r="Z29" s="129">
        <f t="shared" si="510"/>
        <v>563</v>
      </c>
      <c r="AA29" s="129">
        <f t="shared" si="510"/>
        <v>587</v>
      </c>
      <c r="AB29" s="129">
        <f t="shared" si="510"/>
        <v>611</v>
      </c>
      <c r="AC29" s="129">
        <f t="shared" si="510"/>
        <v>635</v>
      </c>
      <c r="AD29" s="129">
        <f t="shared" si="510"/>
        <v>659</v>
      </c>
      <c r="AE29" s="129">
        <f t="shared" si="510"/>
        <v>683</v>
      </c>
      <c r="AF29" s="129">
        <f t="shared" si="510"/>
        <v>707</v>
      </c>
      <c r="AG29" s="129">
        <f t="shared" si="510"/>
        <v>731</v>
      </c>
      <c r="AH29" s="129">
        <f t="shared" si="510"/>
        <v>755</v>
      </c>
      <c r="AI29" s="129">
        <f t="shared" si="510"/>
        <v>779</v>
      </c>
      <c r="AJ29" s="129">
        <f t="shared" si="510"/>
        <v>803</v>
      </c>
      <c r="AK29" s="129">
        <f t="shared" si="510"/>
        <v>827</v>
      </c>
      <c r="AL29" s="129">
        <f t="shared" si="510"/>
        <v>851</v>
      </c>
      <c r="AM29" s="129">
        <f t="shared" si="510"/>
        <v>875</v>
      </c>
      <c r="AN29" s="129">
        <f t="shared" si="510"/>
        <v>899</v>
      </c>
      <c r="AO29" s="129">
        <f t="shared" si="510"/>
        <v>923</v>
      </c>
      <c r="AP29" s="129">
        <f t="shared" si="510"/>
        <v>947</v>
      </c>
      <c r="AQ29" s="129">
        <f t="shared" si="510"/>
        <v>971</v>
      </c>
      <c r="AR29" s="129">
        <f t="shared" si="510"/>
        <v>995</v>
      </c>
      <c r="AS29" s="129">
        <f t="shared" si="510"/>
        <v>1019</v>
      </c>
      <c r="AT29" s="129">
        <f t="shared" si="510"/>
        <v>1043</v>
      </c>
      <c r="AU29" s="129">
        <f t="shared" si="510"/>
        <v>1067</v>
      </c>
      <c r="AV29" s="129">
        <f t="shared" si="510"/>
        <v>1091</v>
      </c>
      <c r="AW29" s="129">
        <f t="shared" si="510"/>
        <v>1115</v>
      </c>
      <c r="AX29" s="129">
        <f t="shared" si="510"/>
        <v>1139</v>
      </c>
      <c r="AY29" s="129">
        <f t="shared" si="510"/>
        <v>1163</v>
      </c>
      <c r="AZ29" s="129">
        <f t="shared" si="510"/>
        <v>1187</v>
      </c>
    </row>
    <row r="30" spans="1:70" x14ac:dyDescent="0.25">
      <c r="A30" s="155"/>
    </row>
    <row r="31" spans="1:70" x14ac:dyDescent="0.25">
      <c r="A31" s="181" t="s">
        <v>248</v>
      </c>
    </row>
    <row r="32" spans="1:70" x14ac:dyDescent="0.25">
      <c r="A32" s="155" t="s">
        <v>86</v>
      </c>
      <c r="B32" s="129">
        <f>B16</f>
        <v>1</v>
      </c>
      <c r="C32" s="129">
        <f>C16+10</f>
        <v>11</v>
      </c>
      <c r="D32" s="129">
        <f t="shared" ref="D32:AZ32" si="511">D16+10</f>
        <v>27</v>
      </c>
      <c r="E32" s="129">
        <f t="shared" si="511"/>
        <v>43</v>
      </c>
      <c r="F32" s="129">
        <f t="shared" si="511"/>
        <v>59</v>
      </c>
      <c r="G32" s="129">
        <f t="shared" si="511"/>
        <v>75</v>
      </c>
      <c r="H32" s="129">
        <f t="shared" si="511"/>
        <v>91</v>
      </c>
      <c r="I32" s="129">
        <f t="shared" si="511"/>
        <v>107</v>
      </c>
      <c r="J32" s="129">
        <f t="shared" si="511"/>
        <v>123</v>
      </c>
      <c r="K32" s="129">
        <f t="shared" si="511"/>
        <v>139</v>
      </c>
      <c r="L32" s="129">
        <f t="shared" si="511"/>
        <v>155</v>
      </c>
      <c r="M32" s="129">
        <f t="shared" si="511"/>
        <v>171</v>
      </c>
      <c r="N32" s="129">
        <f t="shared" si="511"/>
        <v>187</v>
      </c>
      <c r="O32" s="129">
        <f t="shared" si="511"/>
        <v>203</v>
      </c>
      <c r="P32" s="129">
        <f t="shared" si="511"/>
        <v>219</v>
      </c>
      <c r="Q32" s="129">
        <f t="shared" si="511"/>
        <v>235</v>
      </c>
      <c r="R32" s="129">
        <f t="shared" si="511"/>
        <v>251</v>
      </c>
      <c r="S32" s="129">
        <f t="shared" si="511"/>
        <v>267</v>
      </c>
      <c r="T32" s="129">
        <f t="shared" si="511"/>
        <v>283</v>
      </c>
      <c r="U32" s="129">
        <f t="shared" si="511"/>
        <v>299</v>
      </c>
      <c r="V32" s="129">
        <f t="shared" si="511"/>
        <v>315</v>
      </c>
      <c r="W32" s="129">
        <f t="shared" si="511"/>
        <v>331</v>
      </c>
      <c r="X32" s="129">
        <f t="shared" si="511"/>
        <v>347</v>
      </c>
      <c r="Y32" s="129">
        <f t="shared" si="511"/>
        <v>363</v>
      </c>
      <c r="Z32" s="129">
        <f t="shared" si="511"/>
        <v>379</v>
      </c>
      <c r="AA32" s="129">
        <f t="shared" si="511"/>
        <v>395</v>
      </c>
      <c r="AB32" s="129">
        <f t="shared" si="511"/>
        <v>411</v>
      </c>
      <c r="AC32" s="129">
        <f t="shared" si="511"/>
        <v>427</v>
      </c>
      <c r="AD32" s="129">
        <f t="shared" si="511"/>
        <v>443</v>
      </c>
      <c r="AE32" s="129">
        <f t="shared" si="511"/>
        <v>459</v>
      </c>
      <c r="AF32" s="129">
        <f t="shared" si="511"/>
        <v>475</v>
      </c>
      <c r="AG32" s="129">
        <f t="shared" si="511"/>
        <v>491</v>
      </c>
      <c r="AH32" s="129">
        <f t="shared" si="511"/>
        <v>507</v>
      </c>
      <c r="AI32" s="129">
        <f t="shared" si="511"/>
        <v>523</v>
      </c>
      <c r="AJ32" s="129">
        <f t="shared" si="511"/>
        <v>539</v>
      </c>
      <c r="AK32" s="129">
        <f t="shared" si="511"/>
        <v>555</v>
      </c>
      <c r="AL32" s="129">
        <f t="shared" si="511"/>
        <v>571</v>
      </c>
      <c r="AM32" s="129">
        <f t="shared" si="511"/>
        <v>587</v>
      </c>
      <c r="AN32" s="129">
        <f t="shared" si="511"/>
        <v>603</v>
      </c>
      <c r="AO32" s="129">
        <f t="shared" si="511"/>
        <v>619</v>
      </c>
      <c r="AP32" s="129">
        <f t="shared" si="511"/>
        <v>635</v>
      </c>
      <c r="AQ32" s="129">
        <f t="shared" si="511"/>
        <v>651</v>
      </c>
      <c r="AR32" s="129">
        <f t="shared" si="511"/>
        <v>667</v>
      </c>
      <c r="AS32" s="129">
        <f t="shared" si="511"/>
        <v>683</v>
      </c>
      <c r="AT32" s="129">
        <f t="shared" si="511"/>
        <v>699</v>
      </c>
      <c r="AU32" s="129">
        <f t="shared" si="511"/>
        <v>715</v>
      </c>
      <c r="AV32" s="129">
        <f t="shared" si="511"/>
        <v>731</v>
      </c>
      <c r="AW32" s="129">
        <f t="shared" si="511"/>
        <v>747</v>
      </c>
      <c r="AX32" s="129">
        <f t="shared" si="511"/>
        <v>763</v>
      </c>
      <c r="AY32" s="129">
        <f t="shared" si="511"/>
        <v>779</v>
      </c>
      <c r="AZ32" s="129">
        <f t="shared" si="511"/>
        <v>795</v>
      </c>
    </row>
    <row r="33" spans="1:70" x14ac:dyDescent="0.25">
      <c r="A33" s="155" t="s">
        <v>87</v>
      </c>
      <c r="B33" s="129">
        <f t="shared" ref="B33:B45" si="512">B17</f>
        <v>1</v>
      </c>
      <c r="C33" s="129">
        <f>C17+10</f>
        <v>15</v>
      </c>
      <c r="D33" s="129">
        <f t="shared" ref="D33:AZ33" si="513">D17+10</f>
        <v>31</v>
      </c>
      <c r="E33" s="129">
        <f t="shared" si="513"/>
        <v>47</v>
      </c>
      <c r="F33" s="129">
        <f t="shared" si="513"/>
        <v>63</v>
      </c>
      <c r="G33" s="129">
        <f t="shared" si="513"/>
        <v>79</v>
      </c>
      <c r="H33" s="129">
        <f t="shared" si="513"/>
        <v>95</v>
      </c>
      <c r="I33" s="129">
        <f t="shared" si="513"/>
        <v>111</v>
      </c>
      <c r="J33" s="129">
        <f t="shared" si="513"/>
        <v>127</v>
      </c>
      <c r="K33" s="129">
        <f t="shared" si="513"/>
        <v>143</v>
      </c>
      <c r="L33" s="129">
        <f t="shared" si="513"/>
        <v>159</v>
      </c>
      <c r="M33" s="129">
        <f t="shared" si="513"/>
        <v>175</v>
      </c>
      <c r="N33" s="129">
        <f t="shared" si="513"/>
        <v>191</v>
      </c>
      <c r="O33" s="129">
        <f t="shared" si="513"/>
        <v>207</v>
      </c>
      <c r="P33" s="129">
        <f t="shared" si="513"/>
        <v>223</v>
      </c>
      <c r="Q33" s="129">
        <f t="shared" si="513"/>
        <v>239</v>
      </c>
      <c r="R33" s="129">
        <f t="shared" si="513"/>
        <v>255</v>
      </c>
      <c r="S33" s="129">
        <f t="shared" si="513"/>
        <v>271</v>
      </c>
      <c r="T33" s="129">
        <f t="shared" si="513"/>
        <v>287</v>
      </c>
      <c r="U33" s="129">
        <f t="shared" si="513"/>
        <v>303</v>
      </c>
      <c r="V33" s="129">
        <f t="shared" si="513"/>
        <v>319</v>
      </c>
      <c r="W33" s="129">
        <f t="shared" si="513"/>
        <v>335</v>
      </c>
      <c r="X33" s="129">
        <f t="shared" si="513"/>
        <v>351</v>
      </c>
      <c r="Y33" s="129">
        <f t="shared" si="513"/>
        <v>367</v>
      </c>
      <c r="Z33" s="129">
        <f t="shared" si="513"/>
        <v>383</v>
      </c>
      <c r="AA33" s="129">
        <f t="shared" si="513"/>
        <v>399</v>
      </c>
      <c r="AB33" s="129">
        <f t="shared" si="513"/>
        <v>415</v>
      </c>
      <c r="AC33" s="129">
        <f t="shared" si="513"/>
        <v>431</v>
      </c>
      <c r="AD33" s="129">
        <f t="shared" si="513"/>
        <v>447</v>
      </c>
      <c r="AE33" s="129">
        <f t="shared" si="513"/>
        <v>463</v>
      </c>
      <c r="AF33" s="129">
        <f t="shared" si="513"/>
        <v>479</v>
      </c>
      <c r="AG33" s="129">
        <f t="shared" si="513"/>
        <v>495</v>
      </c>
      <c r="AH33" s="129">
        <f t="shared" si="513"/>
        <v>511</v>
      </c>
      <c r="AI33" s="129">
        <f t="shared" si="513"/>
        <v>527</v>
      </c>
      <c r="AJ33" s="129">
        <f t="shared" si="513"/>
        <v>543</v>
      </c>
      <c r="AK33" s="129">
        <f t="shared" si="513"/>
        <v>559</v>
      </c>
      <c r="AL33" s="129">
        <f t="shared" si="513"/>
        <v>575</v>
      </c>
      <c r="AM33" s="129">
        <f t="shared" si="513"/>
        <v>591</v>
      </c>
      <c r="AN33" s="129">
        <f t="shared" si="513"/>
        <v>607</v>
      </c>
      <c r="AO33" s="129">
        <f t="shared" si="513"/>
        <v>623</v>
      </c>
      <c r="AP33" s="129">
        <f t="shared" si="513"/>
        <v>639</v>
      </c>
      <c r="AQ33" s="129">
        <f t="shared" si="513"/>
        <v>655</v>
      </c>
      <c r="AR33" s="129">
        <f t="shared" si="513"/>
        <v>671</v>
      </c>
      <c r="AS33" s="129">
        <f t="shared" si="513"/>
        <v>687</v>
      </c>
      <c r="AT33" s="129">
        <f t="shared" si="513"/>
        <v>703</v>
      </c>
      <c r="AU33" s="129">
        <f t="shared" si="513"/>
        <v>719</v>
      </c>
      <c r="AV33" s="129">
        <f t="shared" si="513"/>
        <v>735</v>
      </c>
      <c r="AW33" s="129">
        <f t="shared" si="513"/>
        <v>751</v>
      </c>
      <c r="AX33" s="129">
        <f t="shared" si="513"/>
        <v>767</v>
      </c>
      <c r="AY33" s="129">
        <f t="shared" si="513"/>
        <v>783</v>
      </c>
      <c r="AZ33" s="129">
        <f t="shared" si="513"/>
        <v>799</v>
      </c>
    </row>
    <row r="34" spans="1:70" x14ac:dyDescent="0.25">
      <c r="A34" s="155" t="s">
        <v>93</v>
      </c>
      <c r="B34" s="129">
        <f t="shared" si="512"/>
        <v>1</v>
      </c>
      <c r="C34" s="181">
        <f>(C14-1)*24+13</f>
        <v>13</v>
      </c>
      <c r="D34" s="181">
        <f>(D14-1)*24+13</f>
        <v>37</v>
      </c>
      <c r="E34" s="181">
        <f>(E14-1)*24+13</f>
        <v>61</v>
      </c>
      <c r="F34" s="181">
        <f>(F14-1)*24+13</f>
        <v>85</v>
      </c>
      <c r="G34" s="181">
        <f t="shared" ref="G34:AZ34" si="514">(G14-1)*24+13</f>
        <v>109</v>
      </c>
      <c r="H34" s="181">
        <f t="shared" si="514"/>
        <v>133</v>
      </c>
      <c r="I34" s="181">
        <f t="shared" si="514"/>
        <v>157</v>
      </c>
      <c r="J34" s="181">
        <f t="shared" si="514"/>
        <v>181</v>
      </c>
      <c r="K34" s="181">
        <f t="shared" si="514"/>
        <v>205</v>
      </c>
      <c r="L34" s="181">
        <f t="shared" si="514"/>
        <v>229</v>
      </c>
      <c r="M34" s="181">
        <f t="shared" si="514"/>
        <v>253</v>
      </c>
      <c r="N34" s="181">
        <f t="shared" si="514"/>
        <v>277</v>
      </c>
      <c r="O34" s="181">
        <f t="shared" si="514"/>
        <v>301</v>
      </c>
      <c r="P34" s="181">
        <f t="shared" si="514"/>
        <v>325</v>
      </c>
      <c r="Q34" s="181">
        <f t="shared" si="514"/>
        <v>349</v>
      </c>
      <c r="R34" s="181">
        <f t="shared" si="514"/>
        <v>373</v>
      </c>
      <c r="S34" s="181">
        <f t="shared" si="514"/>
        <v>397</v>
      </c>
      <c r="T34" s="181">
        <f t="shared" si="514"/>
        <v>421</v>
      </c>
      <c r="U34" s="181">
        <f t="shared" si="514"/>
        <v>445</v>
      </c>
      <c r="V34" s="181">
        <f t="shared" si="514"/>
        <v>469</v>
      </c>
      <c r="W34" s="181">
        <f t="shared" si="514"/>
        <v>493</v>
      </c>
      <c r="X34" s="181">
        <f t="shared" si="514"/>
        <v>517</v>
      </c>
      <c r="Y34" s="181">
        <f t="shared" si="514"/>
        <v>541</v>
      </c>
      <c r="Z34" s="181">
        <f t="shared" si="514"/>
        <v>565</v>
      </c>
      <c r="AA34" s="181">
        <f t="shared" si="514"/>
        <v>589</v>
      </c>
      <c r="AB34" s="181">
        <f t="shared" si="514"/>
        <v>613</v>
      </c>
      <c r="AC34" s="181">
        <f t="shared" si="514"/>
        <v>637</v>
      </c>
      <c r="AD34" s="181">
        <f t="shared" si="514"/>
        <v>661</v>
      </c>
      <c r="AE34" s="181">
        <f t="shared" si="514"/>
        <v>685</v>
      </c>
      <c r="AF34" s="181">
        <f t="shared" si="514"/>
        <v>709</v>
      </c>
      <c r="AG34" s="181">
        <f t="shared" si="514"/>
        <v>733</v>
      </c>
      <c r="AH34" s="181">
        <f t="shared" si="514"/>
        <v>757</v>
      </c>
      <c r="AI34" s="181">
        <f t="shared" si="514"/>
        <v>781</v>
      </c>
      <c r="AJ34" s="181">
        <f t="shared" si="514"/>
        <v>805</v>
      </c>
      <c r="AK34" s="181">
        <f t="shared" si="514"/>
        <v>829</v>
      </c>
      <c r="AL34" s="181">
        <f t="shared" si="514"/>
        <v>853</v>
      </c>
      <c r="AM34" s="181">
        <f t="shared" si="514"/>
        <v>877</v>
      </c>
      <c r="AN34" s="181">
        <f t="shared" si="514"/>
        <v>901</v>
      </c>
      <c r="AO34" s="181">
        <f t="shared" si="514"/>
        <v>925</v>
      </c>
      <c r="AP34" s="181">
        <f t="shared" si="514"/>
        <v>949</v>
      </c>
      <c r="AQ34" s="181">
        <f t="shared" si="514"/>
        <v>973</v>
      </c>
      <c r="AR34" s="181">
        <f t="shared" si="514"/>
        <v>997</v>
      </c>
      <c r="AS34" s="181">
        <f t="shared" si="514"/>
        <v>1021</v>
      </c>
      <c r="AT34" s="181">
        <f t="shared" si="514"/>
        <v>1045</v>
      </c>
      <c r="AU34" s="181">
        <f t="shared" si="514"/>
        <v>1069</v>
      </c>
      <c r="AV34" s="181">
        <f t="shared" si="514"/>
        <v>1093</v>
      </c>
      <c r="AW34" s="181">
        <f t="shared" si="514"/>
        <v>1117</v>
      </c>
      <c r="AX34" s="181">
        <f t="shared" si="514"/>
        <v>1141</v>
      </c>
      <c r="AY34" s="181">
        <f t="shared" si="514"/>
        <v>1165</v>
      </c>
      <c r="AZ34" s="181">
        <f t="shared" si="514"/>
        <v>1189</v>
      </c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</row>
    <row r="35" spans="1:70" x14ac:dyDescent="0.25">
      <c r="A35" s="155" t="s">
        <v>88</v>
      </c>
      <c r="B35" s="129">
        <f t="shared" si="512"/>
        <v>2</v>
      </c>
      <c r="C35" s="129">
        <f>C34</f>
        <v>13</v>
      </c>
      <c r="D35" s="129">
        <f>D34</f>
        <v>37</v>
      </c>
      <c r="E35" s="129">
        <f>E34</f>
        <v>61</v>
      </c>
      <c r="F35" s="129">
        <f>F34</f>
        <v>85</v>
      </c>
      <c r="G35" s="129">
        <f t="shared" ref="G35:AZ36" si="515">G34</f>
        <v>109</v>
      </c>
      <c r="H35" s="129">
        <f t="shared" si="515"/>
        <v>133</v>
      </c>
      <c r="I35" s="129">
        <f t="shared" si="515"/>
        <v>157</v>
      </c>
      <c r="J35" s="129">
        <f t="shared" si="515"/>
        <v>181</v>
      </c>
      <c r="K35" s="129">
        <f t="shared" si="515"/>
        <v>205</v>
      </c>
      <c r="L35" s="129">
        <f t="shared" si="515"/>
        <v>229</v>
      </c>
      <c r="M35" s="129">
        <f t="shared" si="515"/>
        <v>253</v>
      </c>
      <c r="N35" s="129">
        <f t="shared" si="515"/>
        <v>277</v>
      </c>
      <c r="O35" s="129">
        <f t="shared" si="515"/>
        <v>301</v>
      </c>
      <c r="P35" s="129">
        <f t="shared" si="515"/>
        <v>325</v>
      </c>
      <c r="Q35" s="129">
        <f t="shared" si="515"/>
        <v>349</v>
      </c>
      <c r="R35" s="129">
        <f t="shared" si="515"/>
        <v>373</v>
      </c>
      <c r="S35" s="129">
        <f t="shared" si="515"/>
        <v>397</v>
      </c>
      <c r="T35" s="129">
        <f t="shared" si="515"/>
        <v>421</v>
      </c>
      <c r="U35" s="129">
        <f t="shared" si="515"/>
        <v>445</v>
      </c>
      <c r="V35" s="129">
        <f t="shared" si="515"/>
        <v>469</v>
      </c>
      <c r="W35" s="129">
        <f t="shared" si="515"/>
        <v>493</v>
      </c>
      <c r="X35" s="129">
        <f t="shared" si="515"/>
        <v>517</v>
      </c>
      <c r="Y35" s="129">
        <f t="shared" si="515"/>
        <v>541</v>
      </c>
      <c r="Z35" s="129">
        <f t="shared" si="515"/>
        <v>565</v>
      </c>
      <c r="AA35" s="129">
        <f t="shared" si="515"/>
        <v>589</v>
      </c>
      <c r="AB35" s="129">
        <f t="shared" si="515"/>
        <v>613</v>
      </c>
      <c r="AC35" s="129">
        <f t="shared" si="515"/>
        <v>637</v>
      </c>
      <c r="AD35" s="129">
        <f t="shared" si="515"/>
        <v>661</v>
      </c>
      <c r="AE35" s="129">
        <f t="shared" si="515"/>
        <v>685</v>
      </c>
      <c r="AF35" s="129">
        <f t="shared" si="515"/>
        <v>709</v>
      </c>
      <c r="AG35" s="129">
        <f t="shared" si="515"/>
        <v>733</v>
      </c>
      <c r="AH35" s="129">
        <f t="shared" si="515"/>
        <v>757</v>
      </c>
      <c r="AI35" s="129">
        <f t="shared" si="515"/>
        <v>781</v>
      </c>
      <c r="AJ35" s="129">
        <f t="shared" si="515"/>
        <v>805</v>
      </c>
      <c r="AK35" s="129">
        <f t="shared" si="515"/>
        <v>829</v>
      </c>
      <c r="AL35" s="129">
        <f t="shared" si="515"/>
        <v>853</v>
      </c>
      <c r="AM35" s="129">
        <f t="shared" si="515"/>
        <v>877</v>
      </c>
      <c r="AN35" s="129">
        <f t="shared" si="515"/>
        <v>901</v>
      </c>
      <c r="AO35" s="129">
        <f t="shared" si="515"/>
        <v>925</v>
      </c>
      <c r="AP35" s="129">
        <f t="shared" si="515"/>
        <v>949</v>
      </c>
      <c r="AQ35" s="129">
        <f t="shared" si="515"/>
        <v>973</v>
      </c>
      <c r="AR35" s="129">
        <f t="shared" si="515"/>
        <v>997</v>
      </c>
      <c r="AS35" s="129">
        <f t="shared" si="515"/>
        <v>1021</v>
      </c>
      <c r="AT35" s="129">
        <f t="shared" si="515"/>
        <v>1045</v>
      </c>
      <c r="AU35" s="129">
        <f t="shared" si="515"/>
        <v>1069</v>
      </c>
      <c r="AV35" s="129">
        <f t="shared" si="515"/>
        <v>1093</v>
      </c>
      <c r="AW35" s="129">
        <f t="shared" si="515"/>
        <v>1117</v>
      </c>
      <c r="AX35" s="129">
        <f t="shared" si="515"/>
        <v>1141</v>
      </c>
      <c r="AY35" s="129">
        <f t="shared" si="515"/>
        <v>1165</v>
      </c>
      <c r="AZ35" s="129">
        <f t="shared" si="515"/>
        <v>1189</v>
      </c>
    </row>
    <row r="36" spans="1:70" x14ac:dyDescent="0.25">
      <c r="A36" s="155" t="s">
        <v>89</v>
      </c>
      <c r="B36" s="129">
        <f t="shared" si="512"/>
        <v>3</v>
      </c>
      <c r="C36" s="129">
        <f t="shared" ref="C36:F36" si="516">C35</f>
        <v>13</v>
      </c>
      <c r="D36" s="129">
        <f t="shared" si="516"/>
        <v>37</v>
      </c>
      <c r="E36" s="129">
        <f t="shared" si="516"/>
        <v>61</v>
      </c>
      <c r="F36" s="129">
        <f t="shared" si="516"/>
        <v>85</v>
      </c>
      <c r="G36" s="129">
        <f t="shared" si="515"/>
        <v>109</v>
      </c>
      <c r="H36" s="129">
        <f t="shared" si="515"/>
        <v>133</v>
      </c>
      <c r="I36" s="129">
        <f t="shared" si="515"/>
        <v>157</v>
      </c>
      <c r="J36" s="129">
        <f t="shared" si="515"/>
        <v>181</v>
      </c>
      <c r="K36" s="129">
        <f t="shared" si="515"/>
        <v>205</v>
      </c>
      <c r="L36" s="129">
        <f t="shared" si="515"/>
        <v>229</v>
      </c>
      <c r="M36" s="129">
        <f t="shared" si="515"/>
        <v>253</v>
      </c>
      <c r="N36" s="129">
        <f t="shared" si="515"/>
        <v>277</v>
      </c>
      <c r="O36" s="129">
        <f t="shared" si="515"/>
        <v>301</v>
      </c>
      <c r="P36" s="129">
        <f t="shared" si="515"/>
        <v>325</v>
      </c>
      <c r="Q36" s="129">
        <f t="shared" si="515"/>
        <v>349</v>
      </c>
      <c r="R36" s="129">
        <f t="shared" si="515"/>
        <v>373</v>
      </c>
      <c r="S36" s="129">
        <f t="shared" si="515"/>
        <v>397</v>
      </c>
      <c r="T36" s="129">
        <f t="shared" si="515"/>
        <v>421</v>
      </c>
      <c r="U36" s="129">
        <f t="shared" si="515"/>
        <v>445</v>
      </c>
      <c r="V36" s="129">
        <f t="shared" si="515"/>
        <v>469</v>
      </c>
      <c r="W36" s="129">
        <f t="shared" si="515"/>
        <v>493</v>
      </c>
      <c r="X36" s="129">
        <f t="shared" si="515"/>
        <v>517</v>
      </c>
      <c r="Y36" s="129">
        <f t="shared" si="515"/>
        <v>541</v>
      </c>
      <c r="Z36" s="129">
        <f t="shared" si="515"/>
        <v>565</v>
      </c>
      <c r="AA36" s="129">
        <f t="shared" si="515"/>
        <v>589</v>
      </c>
      <c r="AB36" s="129">
        <f t="shared" si="515"/>
        <v>613</v>
      </c>
      <c r="AC36" s="129">
        <f t="shared" si="515"/>
        <v>637</v>
      </c>
      <c r="AD36" s="129">
        <f t="shared" si="515"/>
        <v>661</v>
      </c>
      <c r="AE36" s="129">
        <f t="shared" si="515"/>
        <v>685</v>
      </c>
      <c r="AF36" s="129">
        <f t="shared" si="515"/>
        <v>709</v>
      </c>
      <c r="AG36" s="129">
        <f t="shared" si="515"/>
        <v>733</v>
      </c>
      <c r="AH36" s="129">
        <f t="shared" si="515"/>
        <v>757</v>
      </c>
      <c r="AI36" s="129">
        <f t="shared" si="515"/>
        <v>781</v>
      </c>
      <c r="AJ36" s="129">
        <f t="shared" si="515"/>
        <v>805</v>
      </c>
      <c r="AK36" s="129">
        <f t="shared" si="515"/>
        <v>829</v>
      </c>
      <c r="AL36" s="129">
        <f t="shared" si="515"/>
        <v>853</v>
      </c>
      <c r="AM36" s="129">
        <f t="shared" si="515"/>
        <v>877</v>
      </c>
      <c r="AN36" s="129">
        <f t="shared" si="515"/>
        <v>901</v>
      </c>
      <c r="AO36" s="129">
        <f t="shared" si="515"/>
        <v>925</v>
      </c>
      <c r="AP36" s="129">
        <f t="shared" si="515"/>
        <v>949</v>
      </c>
      <c r="AQ36" s="129">
        <f t="shared" si="515"/>
        <v>973</v>
      </c>
      <c r="AR36" s="129">
        <f t="shared" si="515"/>
        <v>997</v>
      </c>
      <c r="AS36" s="129">
        <f t="shared" si="515"/>
        <v>1021</v>
      </c>
      <c r="AT36" s="129">
        <f t="shared" si="515"/>
        <v>1045</v>
      </c>
      <c r="AU36" s="129">
        <f t="shared" si="515"/>
        <v>1069</v>
      </c>
      <c r="AV36" s="129">
        <f t="shared" si="515"/>
        <v>1093</v>
      </c>
      <c r="AW36" s="129">
        <f t="shared" si="515"/>
        <v>1117</v>
      </c>
      <c r="AX36" s="129">
        <f t="shared" si="515"/>
        <v>1141</v>
      </c>
      <c r="AY36" s="129">
        <f t="shared" si="515"/>
        <v>1165</v>
      </c>
      <c r="AZ36" s="129">
        <f t="shared" si="515"/>
        <v>1189</v>
      </c>
    </row>
    <row r="37" spans="1:70" x14ac:dyDescent="0.25">
      <c r="A37" s="155" t="s">
        <v>90</v>
      </c>
      <c r="B37" s="129">
        <f t="shared" si="512"/>
        <v>1</v>
      </c>
      <c r="C37" s="181">
        <f>(C14-1)*24+17</f>
        <v>17</v>
      </c>
      <c r="D37" s="181">
        <f>(D14-1)*24+17</f>
        <v>41</v>
      </c>
      <c r="E37" s="181">
        <f>(E14-1)*24+17</f>
        <v>65</v>
      </c>
      <c r="F37" s="181">
        <f>(F14-1)*24+17</f>
        <v>89</v>
      </c>
      <c r="G37" s="181">
        <f t="shared" ref="G37:AZ37" si="517">(G14-1)*24+17</f>
        <v>113</v>
      </c>
      <c r="H37" s="181">
        <f t="shared" si="517"/>
        <v>137</v>
      </c>
      <c r="I37" s="181">
        <f t="shared" si="517"/>
        <v>161</v>
      </c>
      <c r="J37" s="181">
        <f t="shared" si="517"/>
        <v>185</v>
      </c>
      <c r="K37" s="181">
        <f t="shared" si="517"/>
        <v>209</v>
      </c>
      <c r="L37" s="181">
        <f t="shared" si="517"/>
        <v>233</v>
      </c>
      <c r="M37" s="181">
        <f t="shared" si="517"/>
        <v>257</v>
      </c>
      <c r="N37" s="181">
        <f t="shared" si="517"/>
        <v>281</v>
      </c>
      <c r="O37" s="181">
        <f t="shared" si="517"/>
        <v>305</v>
      </c>
      <c r="P37" s="181">
        <f t="shared" si="517"/>
        <v>329</v>
      </c>
      <c r="Q37" s="181">
        <f t="shared" si="517"/>
        <v>353</v>
      </c>
      <c r="R37" s="181">
        <f t="shared" si="517"/>
        <v>377</v>
      </c>
      <c r="S37" s="181">
        <f t="shared" si="517"/>
        <v>401</v>
      </c>
      <c r="T37" s="181">
        <f t="shared" si="517"/>
        <v>425</v>
      </c>
      <c r="U37" s="181">
        <f t="shared" si="517"/>
        <v>449</v>
      </c>
      <c r="V37" s="181">
        <f t="shared" si="517"/>
        <v>473</v>
      </c>
      <c r="W37" s="181">
        <f t="shared" si="517"/>
        <v>497</v>
      </c>
      <c r="X37" s="181">
        <f t="shared" si="517"/>
        <v>521</v>
      </c>
      <c r="Y37" s="181">
        <f t="shared" si="517"/>
        <v>545</v>
      </c>
      <c r="Z37" s="181">
        <f t="shared" si="517"/>
        <v>569</v>
      </c>
      <c r="AA37" s="181">
        <f t="shared" si="517"/>
        <v>593</v>
      </c>
      <c r="AB37" s="181">
        <f t="shared" si="517"/>
        <v>617</v>
      </c>
      <c r="AC37" s="181">
        <f t="shared" si="517"/>
        <v>641</v>
      </c>
      <c r="AD37" s="181">
        <f t="shared" si="517"/>
        <v>665</v>
      </c>
      <c r="AE37" s="181">
        <f t="shared" si="517"/>
        <v>689</v>
      </c>
      <c r="AF37" s="181">
        <f t="shared" si="517"/>
        <v>713</v>
      </c>
      <c r="AG37" s="181">
        <f t="shared" si="517"/>
        <v>737</v>
      </c>
      <c r="AH37" s="181">
        <f t="shared" si="517"/>
        <v>761</v>
      </c>
      <c r="AI37" s="181">
        <f t="shared" si="517"/>
        <v>785</v>
      </c>
      <c r="AJ37" s="181">
        <f t="shared" si="517"/>
        <v>809</v>
      </c>
      <c r="AK37" s="181">
        <f t="shared" si="517"/>
        <v>833</v>
      </c>
      <c r="AL37" s="181">
        <f t="shared" si="517"/>
        <v>857</v>
      </c>
      <c r="AM37" s="181">
        <f t="shared" si="517"/>
        <v>881</v>
      </c>
      <c r="AN37" s="181">
        <f t="shared" si="517"/>
        <v>905</v>
      </c>
      <c r="AO37" s="181">
        <f t="shared" si="517"/>
        <v>929</v>
      </c>
      <c r="AP37" s="181">
        <f t="shared" si="517"/>
        <v>953</v>
      </c>
      <c r="AQ37" s="181">
        <f t="shared" si="517"/>
        <v>977</v>
      </c>
      <c r="AR37" s="181">
        <f t="shared" si="517"/>
        <v>1001</v>
      </c>
      <c r="AS37" s="181">
        <f t="shared" si="517"/>
        <v>1025</v>
      </c>
      <c r="AT37" s="181">
        <f t="shared" si="517"/>
        <v>1049</v>
      </c>
      <c r="AU37" s="181">
        <f t="shared" si="517"/>
        <v>1073</v>
      </c>
      <c r="AV37" s="181">
        <f t="shared" si="517"/>
        <v>1097</v>
      </c>
      <c r="AW37" s="181">
        <f t="shared" si="517"/>
        <v>1121</v>
      </c>
      <c r="AX37" s="181">
        <f t="shared" si="517"/>
        <v>1145</v>
      </c>
      <c r="AY37" s="181">
        <f t="shared" si="517"/>
        <v>1169</v>
      </c>
      <c r="AZ37" s="181">
        <f t="shared" si="517"/>
        <v>1193</v>
      </c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</row>
    <row r="38" spans="1:70" x14ac:dyDescent="0.25">
      <c r="A38" s="155" t="s">
        <v>91</v>
      </c>
      <c r="B38" s="129">
        <f t="shared" si="512"/>
        <v>2</v>
      </c>
      <c r="C38" s="129">
        <f t="shared" ref="C38:F39" si="518">C37</f>
        <v>17</v>
      </c>
      <c r="D38" s="129">
        <f t="shared" si="518"/>
        <v>41</v>
      </c>
      <c r="E38" s="129">
        <f t="shared" si="518"/>
        <v>65</v>
      </c>
      <c r="F38" s="129">
        <f t="shared" si="518"/>
        <v>89</v>
      </c>
      <c r="G38" s="129">
        <f t="shared" ref="G38:AZ39" si="519">G37</f>
        <v>113</v>
      </c>
      <c r="H38" s="129">
        <f t="shared" si="519"/>
        <v>137</v>
      </c>
      <c r="I38" s="129">
        <f t="shared" si="519"/>
        <v>161</v>
      </c>
      <c r="J38" s="129">
        <f t="shared" si="519"/>
        <v>185</v>
      </c>
      <c r="K38" s="129">
        <f t="shared" si="519"/>
        <v>209</v>
      </c>
      <c r="L38" s="129">
        <f t="shared" si="519"/>
        <v>233</v>
      </c>
      <c r="M38" s="129">
        <f t="shared" si="519"/>
        <v>257</v>
      </c>
      <c r="N38" s="129">
        <f t="shared" si="519"/>
        <v>281</v>
      </c>
      <c r="O38" s="129">
        <f t="shared" si="519"/>
        <v>305</v>
      </c>
      <c r="P38" s="129">
        <f t="shared" si="519"/>
        <v>329</v>
      </c>
      <c r="Q38" s="129">
        <f t="shared" si="519"/>
        <v>353</v>
      </c>
      <c r="R38" s="129">
        <f t="shared" si="519"/>
        <v>377</v>
      </c>
      <c r="S38" s="129">
        <f t="shared" si="519"/>
        <v>401</v>
      </c>
      <c r="T38" s="129">
        <f t="shared" si="519"/>
        <v>425</v>
      </c>
      <c r="U38" s="129">
        <f t="shared" si="519"/>
        <v>449</v>
      </c>
      <c r="V38" s="129">
        <f t="shared" si="519"/>
        <v>473</v>
      </c>
      <c r="W38" s="129">
        <f t="shared" si="519"/>
        <v>497</v>
      </c>
      <c r="X38" s="129">
        <f t="shared" si="519"/>
        <v>521</v>
      </c>
      <c r="Y38" s="129">
        <f t="shared" si="519"/>
        <v>545</v>
      </c>
      <c r="Z38" s="129">
        <f t="shared" si="519"/>
        <v>569</v>
      </c>
      <c r="AA38" s="129">
        <f t="shared" si="519"/>
        <v>593</v>
      </c>
      <c r="AB38" s="129">
        <f t="shared" si="519"/>
        <v>617</v>
      </c>
      <c r="AC38" s="129">
        <f t="shared" si="519"/>
        <v>641</v>
      </c>
      <c r="AD38" s="129">
        <f t="shared" si="519"/>
        <v>665</v>
      </c>
      <c r="AE38" s="129">
        <f t="shared" si="519"/>
        <v>689</v>
      </c>
      <c r="AF38" s="129">
        <f t="shared" si="519"/>
        <v>713</v>
      </c>
      <c r="AG38" s="129">
        <f t="shared" si="519"/>
        <v>737</v>
      </c>
      <c r="AH38" s="129">
        <f t="shared" si="519"/>
        <v>761</v>
      </c>
      <c r="AI38" s="129">
        <f t="shared" si="519"/>
        <v>785</v>
      </c>
      <c r="AJ38" s="129">
        <f t="shared" si="519"/>
        <v>809</v>
      </c>
      <c r="AK38" s="129">
        <f t="shared" si="519"/>
        <v>833</v>
      </c>
      <c r="AL38" s="129">
        <f t="shared" si="519"/>
        <v>857</v>
      </c>
      <c r="AM38" s="129">
        <f t="shared" si="519"/>
        <v>881</v>
      </c>
      <c r="AN38" s="129">
        <f t="shared" si="519"/>
        <v>905</v>
      </c>
      <c r="AO38" s="129">
        <f t="shared" si="519"/>
        <v>929</v>
      </c>
      <c r="AP38" s="129">
        <f t="shared" si="519"/>
        <v>953</v>
      </c>
      <c r="AQ38" s="129">
        <f t="shared" si="519"/>
        <v>977</v>
      </c>
      <c r="AR38" s="129">
        <f t="shared" si="519"/>
        <v>1001</v>
      </c>
      <c r="AS38" s="129">
        <f t="shared" si="519"/>
        <v>1025</v>
      </c>
      <c r="AT38" s="129">
        <f t="shared" si="519"/>
        <v>1049</v>
      </c>
      <c r="AU38" s="129">
        <f t="shared" si="519"/>
        <v>1073</v>
      </c>
      <c r="AV38" s="129">
        <f t="shared" si="519"/>
        <v>1097</v>
      </c>
      <c r="AW38" s="129">
        <f t="shared" si="519"/>
        <v>1121</v>
      </c>
      <c r="AX38" s="129">
        <f t="shared" si="519"/>
        <v>1145</v>
      </c>
      <c r="AY38" s="129">
        <f t="shared" si="519"/>
        <v>1169</v>
      </c>
      <c r="AZ38" s="129">
        <f t="shared" si="519"/>
        <v>1193</v>
      </c>
    </row>
    <row r="39" spans="1:70" x14ac:dyDescent="0.25">
      <c r="A39" s="155" t="s">
        <v>92</v>
      </c>
      <c r="B39" s="129">
        <f t="shared" si="512"/>
        <v>3</v>
      </c>
      <c r="C39" s="129">
        <f t="shared" si="518"/>
        <v>17</v>
      </c>
      <c r="D39" s="129">
        <f t="shared" si="518"/>
        <v>41</v>
      </c>
      <c r="E39" s="129">
        <f t="shared" si="518"/>
        <v>65</v>
      </c>
      <c r="F39" s="129">
        <f t="shared" si="518"/>
        <v>89</v>
      </c>
      <c r="G39" s="129">
        <f t="shared" si="519"/>
        <v>113</v>
      </c>
      <c r="H39" s="129">
        <f t="shared" si="519"/>
        <v>137</v>
      </c>
      <c r="I39" s="129">
        <f t="shared" si="519"/>
        <v>161</v>
      </c>
      <c r="J39" s="129">
        <f t="shared" si="519"/>
        <v>185</v>
      </c>
      <c r="K39" s="129">
        <f t="shared" si="519"/>
        <v>209</v>
      </c>
      <c r="L39" s="129">
        <f t="shared" si="519"/>
        <v>233</v>
      </c>
      <c r="M39" s="129">
        <f t="shared" si="519"/>
        <v>257</v>
      </c>
      <c r="N39" s="129">
        <f t="shared" si="519"/>
        <v>281</v>
      </c>
      <c r="O39" s="129">
        <f t="shared" si="519"/>
        <v>305</v>
      </c>
      <c r="P39" s="129">
        <f t="shared" si="519"/>
        <v>329</v>
      </c>
      <c r="Q39" s="129">
        <f t="shared" si="519"/>
        <v>353</v>
      </c>
      <c r="R39" s="129">
        <f t="shared" si="519"/>
        <v>377</v>
      </c>
      <c r="S39" s="129">
        <f t="shared" si="519"/>
        <v>401</v>
      </c>
      <c r="T39" s="129">
        <f t="shared" si="519"/>
        <v>425</v>
      </c>
      <c r="U39" s="129">
        <f t="shared" si="519"/>
        <v>449</v>
      </c>
      <c r="V39" s="129">
        <f t="shared" si="519"/>
        <v>473</v>
      </c>
      <c r="W39" s="129">
        <f t="shared" si="519"/>
        <v>497</v>
      </c>
      <c r="X39" s="129">
        <f t="shared" si="519"/>
        <v>521</v>
      </c>
      <c r="Y39" s="129">
        <f t="shared" si="519"/>
        <v>545</v>
      </c>
      <c r="Z39" s="129">
        <f t="shared" si="519"/>
        <v>569</v>
      </c>
      <c r="AA39" s="129">
        <f t="shared" si="519"/>
        <v>593</v>
      </c>
      <c r="AB39" s="129">
        <f t="shared" si="519"/>
        <v>617</v>
      </c>
      <c r="AC39" s="129">
        <f t="shared" si="519"/>
        <v>641</v>
      </c>
      <c r="AD39" s="129">
        <f t="shared" si="519"/>
        <v>665</v>
      </c>
      <c r="AE39" s="129">
        <f t="shared" si="519"/>
        <v>689</v>
      </c>
      <c r="AF39" s="129">
        <f t="shared" si="519"/>
        <v>713</v>
      </c>
      <c r="AG39" s="129">
        <f t="shared" si="519"/>
        <v>737</v>
      </c>
      <c r="AH39" s="129">
        <f t="shared" si="519"/>
        <v>761</v>
      </c>
      <c r="AI39" s="129">
        <f t="shared" si="519"/>
        <v>785</v>
      </c>
      <c r="AJ39" s="129">
        <f t="shared" si="519"/>
        <v>809</v>
      </c>
      <c r="AK39" s="129">
        <f t="shared" si="519"/>
        <v>833</v>
      </c>
      <c r="AL39" s="129">
        <f t="shared" si="519"/>
        <v>857</v>
      </c>
      <c r="AM39" s="129">
        <f t="shared" si="519"/>
        <v>881</v>
      </c>
      <c r="AN39" s="129">
        <f t="shared" si="519"/>
        <v>905</v>
      </c>
      <c r="AO39" s="129">
        <f t="shared" si="519"/>
        <v>929</v>
      </c>
      <c r="AP39" s="129">
        <f t="shared" si="519"/>
        <v>953</v>
      </c>
      <c r="AQ39" s="129">
        <f t="shared" si="519"/>
        <v>977</v>
      </c>
      <c r="AR39" s="129">
        <f t="shared" si="519"/>
        <v>1001</v>
      </c>
      <c r="AS39" s="129">
        <f t="shared" si="519"/>
        <v>1025</v>
      </c>
      <c r="AT39" s="129">
        <f t="shared" si="519"/>
        <v>1049</v>
      </c>
      <c r="AU39" s="129">
        <f t="shared" si="519"/>
        <v>1073</v>
      </c>
      <c r="AV39" s="129">
        <f t="shared" si="519"/>
        <v>1097</v>
      </c>
      <c r="AW39" s="129">
        <f t="shared" si="519"/>
        <v>1121</v>
      </c>
      <c r="AX39" s="129">
        <f t="shared" si="519"/>
        <v>1145</v>
      </c>
      <c r="AY39" s="129">
        <f t="shared" si="519"/>
        <v>1169</v>
      </c>
      <c r="AZ39" s="129">
        <f t="shared" si="519"/>
        <v>1193</v>
      </c>
    </row>
    <row r="40" spans="1:70" x14ac:dyDescent="0.25">
      <c r="A40" s="155" t="s">
        <v>94</v>
      </c>
      <c r="B40" s="129">
        <f t="shared" si="512"/>
        <v>1</v>
      </c>
      <c r="C40" s="129">
        <f>C34+6</f>
        <v>19</v>
      </c>
      <c r="D40" s="129">
        <f>D34+6</f>
        <v>43</v>
      </c>
      <c r="E40" s="129">
        <f>E34+6</f>
        <v>67</v>
      </c>
      <c r="F40" s="129">
        <f>F34+6</f>
        <v>91</v>
      </c>
      <c r="G40" s="129">
        <f t="shared" ref="G40:AZ40" si="520">G34+6</f>
        <v>115</v>
      </c>
      <c r="H40" s="129">
        <f t="shared" si="520"/>
        <v>139</v>
      </c>
      <c r="I40" s="129">
        <f t="shared" si="520"/>
        <v>163</v>
      </c>
      <c r="J40" s="129">
        <f t="shared" si="520"/>
        <v>187</v>
      </c>
      <c r="K40" s="129">
        <f t="shared" si="520"/>
        <v>211</v>
      </c>
      <c r="L40" s="129">
        <f t="shared" si="520"/>
        <v>235</v>
      </c>
      <c r="M40" s="129">
        <f t="shared" si="520"/>
        <v>259</v>
      </c>
      <c r="N40" s="129">
        <f t="shared" si="520"/>
        <v>283</v>
      </c>
      <c r="O40" s="129">
        <f t="shared" si="520"/>
        <v>307</v>
      </c>
      <c r="P40" s="129">
        <f t="shared" si="520"/>
        <v>331</v>
      </c>
      <c r="Q40" s="129">
        <f t="shared" si="520"/>
        <v>355</v>
      </c>
      <c r="R40" s="129">
        <f t="shared" si="520"/>
        <v>379</v>
      </c>
      <c r="S40" s="129">
        <f t="shared" si="520"/>
        <v>403</v>
      </c>
      <c r="T40" s="129">
        <f t="shared" si="520"/>
        <v>427</v>
      </c>
      <c r="U40" s="129">
        <f t="shared" si="520"/>
        <v>451</v>
      </c>
      <c r="V40" s="129">
        <f t="shared" si="520"/>
        <v>475</v>
      </c>
      <c r="W40" s="129">
        <f t="shared" si="520"/>
        <v>499</v>
      </c>
      <c r="X40" s="129">
        <f t="shared" si="520"/>
        <v>523</v>
      </c>
      <c r="Y40" s="129">
        <f t="shared" si="520"/>
        <v>547</v>
      </c>
      <c r="Z40" s="129">
        <f t="shared" si="520"/>
        <v>571</v>
      </c>
      <c r="AA40" s="129">
        <f t="shared" si="520"/>
        <v>595</v>
      </c>
      <c r="AB40" s="129">
        <f t="shared" si="520"/>
        <v>619</v>
      </c>
      <c r="AC40" s="129">
        <f t="shared" si="520"/>
        <v>643</v>
      </c>
      <c r="AD40" s="129">
        <f t="shared" si="520"/>
        <v>667</v>
      </c>
      <c r="AE40" s="129">
        <f t="shared" si="520"/>
        <v>691</v>
      </c>
      <c r="AF40" s="129">
        <f t="shared" si="520"/>
        <v>715</v>
      </c>
      <c r="AG40" s="129">
        <f t="shared" si="520"/>
        <v>739</v>
      </c>
      <c r="AH40" s="129">
        <f t="shared" si="520"/>
        <v>763</v>
      </c>
      <c r="AI40" s="129">
        <f t="shared" si="520"/>
        <v>787</v>
      </c>
      <c r="AJ40" s="129">
        <f t="shared" si="520"/>
        <v>811</v>
      </c>
      <c r="AK40" s="129">
        <f t="shared" si="520"/>
        <v>835</v>
      </c>
      <c r="AL40" s="129">
        <f t="shared" si="520"/>
        <v>859</v>
      </c>
      <c r="AM40" s="129">
        <f t="shared" si="520"/>
        <v>883</v>
      </c>
      <c r="AN40" s="129">
        <f t="shared" si="520"/>
        <v>907</v>
      </c>
      <c r="AO40" s="129">
        <f t="shared" si="520"/>
        <v>931</v>
      </c>
      <c r="AP40" s="129">
        <f t="shared" si="520"/>
        <v>955</v>
      </c>
      <c r="AQ40" s="129">
        <f t="shared" si="520"/>
        <v>979</v>
      </c>
      <c r="AR40" s="129">
        <f t="shared" si="520"/>
        <v>1003</v>
      </c>
      <c r="AS40" s="129">
        <f t="shared" si="520"/>
        <v>1027</v>
      </c>
      <c r="AT40" s="129">
        <f t="shared" si="520"/>
        <v>1051</v>
      </c>
      <c r="AU40" s="129">
        <f t="shared" si="520"/>
        <v>1075</v>
      </c>
      <c r="AV40" s="129">
        <f t="shared" si="520"/>
        <v>1099</v>
      </c>
      <c r="AW40" s="129">
        <f t="shared" si="520"/>
        <v>1123</v>
      </c>
      <c r="AX40" s="129">
        <f t="shared" si="520"/>
        <v>1147</v>
      </c>
      <c r="AY40" s="129">
        <f t="shared" si="520"/>
        <v>1171</v>
      </c>
      <c r="AZ40" s="129">
        <f t="shared" si="520"/>
        <v>1195</v>
      </c>
    </row>
    <row r="41" spans="1:70" x14ac:dyDescent="0.25">
      <c r="A41" s="155" t="s">
        <v>95</v>
      </c>
      <c r="B41" s="129">
        <f t="shared" si="512"/>
        <v>2</v>
      </c>
      <c r="C41" s="129">
        <f t="shared" ref="C41:D45" si="521">C35+6</f>
        <v>19</v>
      </c>
      <c r="D41" s="129">
        <f t="shared" si="521"/>
        <v>43</v>
      </c>
      <c r="E41" s="129">
        <f t="shared" ref="E41:F41" si="522">E35+6</f>
        <v>67</v>
      </c>
      <c r="F41" s="129">
        <f t="shared" si="522"/>
        <v>91</v>
      </c>
      <c r="G41" s="129">
        <f t="shared" ref="G41:AZ41" si="523">G35+6</f>
        <v>115</v>
      </c>
      <c r="H41" s="129">
        <f t="shared" si="523"/>
        <v>139</v>
      </c>
      <c r="I41" s="129">
        <f t="shared" si="523"/>
        <v>163</v>
      </c>
      <c r="J41" s="129">
        <f t="shared" si="523"/>
        <v>187</v>
      </c>
      <c r="K41" s="129">
        <f t="shared" si="523"/>
        <v>211</v>
      </c>
      <c r="L41" s="129">
        <f t="shared" si="523"/>
        <v>235</v>
      </c>
      <c r="M41" s="129">
        <f t="shared" si="523"/>
        <v>259</v>
      </c>
      <c r="N41" s="129">
        <f t="shared" si="523"/>
        <v>283</v>
      </c>
      <c r="O41" s="129">
        <f t="shared" si="523"/>
        <v>307</v>
      </c>
      <c r="P41" s="129">
        <f t="shared" si="523"/>
        <v>331</v>
      </c>
      <c r="Q41" s="129">
        <f t="shared" si="523"/>
        <v>355</v>
      </c>
      <c r="R41" s="129">
        <f t="shared" si="523"/>
        <v>379</v>
      </c>
      <c r="S41" s="129">
        <f t="shared" si="523"/>
        <v>403</v>
      </c>
      <c r="T41" s="129">
        <f t="shared" si="523"/>
        <v>427</v>
      </c>
      <c r="U41" s="129">
        <f t="shared" si="523"/>
        <v>451</v>
      </c>
      <c r="V41" s="129">
        <f t="shared" si="523"/>
        <v>475</v>
      </c>
      <c r="W41" s="129">
        <f t="shared" si="523"/>
        <v>499</v>
      </c>
      <c r="X41" s="129">
        <f t="shared" si="523"/>
        <v>523</v>
      </c>
      <c r="Y41" s="129">
        <f t="shared" si="523"/>
        <v>547</v>
      </c>
      <c r="Z41" s="129">
        <f t="shared" si="523"/>
        <v>571</v>
      </c>
      <c r="AA41" s="129">
        <f t="shared" si="523"/>
        <v>595</v>
      </c>
      <c r="AB41" s="129">
        <f t="shared" si="523"/>
        <v>619</v>
      </c>
      <c r="AC41" s="129">
        <f t="shared" si="523"/>
        <v>643</v>
      </c>
      <c r="AD41" s="129">
        <f t="shared" si="523"/>
        <v>667</v>
      </c>
      <c r="AE41" s="129">
        <f t="shared" si="523"/>
        <v>691</v>
      </c>
      <c r="AF41" s="129">
        <f t="shared" si="523"/>
        <v>715</v>
      </c>
      <c r="AG41" s="129">
        <f t="shared" si="523"/>
        <v>739</v>
      </c>
      <c r="AH41" s="129">
        <f t="shared" si="523"/>
        <v>763</v>
      </c>
      <c r="AI41" s="129">
        <f t="shared" si="523"/>
        <v>787</v>
      </c>
      <c r="AJ41" s="129">
        <f t="shared" si="523"/>
        <v>811</v>
      </c>
      <c r="AK41" s="129">
        <f t="shared" si="523"/>
        <v>835</v>
      </c>
      <c r="AL41" s="129">
        <f t="shared" si="523"/>
        <v>859</v>
      </c>
      <c r="AM41" s="129">
        <f t="shared" si="523"/>
        <v>883</v>
      </c>
      <c r="AN41" s="129">
        <f t="shared" si="523"/>
        <v>907</v>
      </c>
      <c r="AO41" s="129">
        <f t="shared" si="523"/>
        <v>931</v>
      </c>
      <c r="AP41" s="129">
        <f t="shared" si="523"/>
        <v>955</v>
      </c>
      <c r="AQ41" s="129">
        <f t="shared" si="523"/>
        <v>979</v>
      </c>
      <c r="AR41" s="129">
        <f t="shared" si="523"/>
        <v>1003</v>
      </c>
      <c r="AS41" s="129">
        <f t="shared" si="523"/>
        <v>1027</v>
      </c>
      <c r="AT41" s="129">
        <f t="shared" si="523"/>
        <v>1051</v>
      </c>
      <c r="AU41" s="129">
        <f t="shared" si="523"/>
        <v>1075</v>
      </c>
      <c r="AV41" s="129">
        <f t="shared" si="523"/>
        <v>1099</v>
      </c>
      <c r="AW41" s="129">
        <f t="shared" si="523"/>
        <v>1123</v>
      </c>
      <c r="AX41" s="129">
        <f t="shared" si="523"/>
        <v>1147</v>
      </c>
      <c r="AY41" s="129">
        <f t="shared" si="523"/>
        <v>1171</v>
      </c>
      <c r="AZ41" s="129">
        <f t="shared" si="523"/>
        <v>1195</v>
      </c>
    </row>
    <row r="42" spans="1:70" x14ac:dyDescent="0.25">
      <c r="A42" s="155" t="s">
        <v>96</v>
      </c>
      <c r="B42" s="129">
        <f t="shared" si="512"/>
        <v>3</v>
      </c>
      <c r="C42" s="129">
        <f t="shared" si="521"/>
        <v>19</v>
      </c>
      <c r="D42" s="129">
        <f t="shared" si="521"/>
        <v>43</v>
      </c>
      <c r="E42" s="129">
        <f t="shared" ref="E42:F42" si="524">E36+6</f>
        <v>67</v>
      </c>
      <c r="F42" s="129">
        <f t="shared" si="524"/>
        <v>91</v>
      </c>
      <c r="G42" s="129">
        <f t="shared" ref="G42:AZ42" si="525">G36+6</f>
        <v>115</v>
      </c>
      <c r="H42" s="129">
        <f t="shared" si="525"/>
        <v>139</v>
      </c>
      <c r="I42" s="129">
        <f t="shared" si="525"/>
        <v>163</v>
      </c>
      <c r="J42" s="129">
        <f t="shared" si="525"/>
        <v>187</v>
      </c>
      <c r="K42" s="129">
        <f t="shared" si="525"/>
        <v>211</v>
      </c>
      <c r="L42" s="129">
        <f t="shared" si="525"/>
        <v>235</v>
      </c>
      <c r="M42" s="129">
        <f t="shared" si="525"/>
        <v>259</v>
      </c>
      <c r="N42" s="129">
        <f t="shared" si="525"/>
        <v>283</v>
      </c>
      <c r="O42" s="129">
        <f t="shared" si="525"/>
        <v>307</v>
      </c>
      <c r="P42" s="129">
        <f t="shared" si="525"/>
        <v>331</v>
      </c>
      <c r="Q42" s="129">
        <f t="shared" si="525"/>
        <v>355</v>
      </c>
      <c r="R42" s="129">
        <f t="shared" si="525"/>
        <v>379</v>
      </c>
      <c r="S42" s="129">
        <f t="shared" si="525"/>
        <v>403</v>
      </c>
      <c r="T42" s="129">
        <f t="shared" si="525"/>
        <v>427</v>
      </c>
      <c r="U42" s="129">
        <f t="shared" si="525"/>
        <v>451</v>
      </c>
      <c r="V42" s="129">
        <f t="shared" si="525"/>
        <v>475</v>
      </c>
      <c r="W42" s="129">
        <f t="shared" si="525"/>
        <v>499</v>
      </c>
      <c r="X42" s="129">
        <f t="shared" si="525"/>
        <v>523</v>
      </c>
      <c r="Y42" s="129">
        <f t="shared" si="525"/>
        <v>547</v>
      </c>
      <c r="Z42" s="129">
        <f t="shared" si="525"/>
        <v>571</v>
      </c>
      <c r="AA42" s="129">
        <f t="shared" si="525"/>
        <v>595</v>
      </c>
      <c r="AB42" s="129">
        <f t="shared" si="525"/>
        <v>619</v>
      </c>
      <c r="AC42" s="129">
        <f t="shared" si="525"/>
        <v>643</v>
      </c>
      <c r="AD42" s="129">
        <f t="shared" si="525"/>
        <v>667</v>
      </c>
      <c r="AE42" s="129">
        <f t="shared" si="525"/>
        <v>691</v>
      </c>
      <c r="AF42" s="129">
        <f t="shared" si="525"/>
        <v>715</v>
      </c>
      <c r="AG42" s="129">
        <f t="shared" si="525"/>
        <v>739</v>
      </c>
      <c r="AH42" s="129">
        <f t="shared" si="525"/>
        <v>763</v>
      </c>
      <c r="AI42" s="129">
        <f t="shared" si="525"/>
        <v>787</v>
      </c>
      <c r="AJ42" s="129">
        <f t="shared" si="525"/>
        <v>811</v>
      </c>
      <c r="AK42" s="129">
        <f t="shared" si="525"/>
        <v>835</v>
      </c>
      <c r="AL42" s="129">
        <f t="shared" si="525"/>
        <v>859</v>
      </c>
      <c r="AM42" s="129">
        <f t="shared" si="525"/>
        <v>883</v>
      </c>
      <c r="AN42" s="129">
        <f t="shared" si="525"/>
        <v>907</v>
      </c>
      <c r="AO42" s="129">
        <f t="shared" si="525"/>
        <v>931</v>
      </c>
      <c r="AP42" s="129">
        <f t="shared" si="525"/>
        <v>955</v>
      </c>
      <c r="AQ42" s="129">
        <f t="shared" si="525"/>
        <v>979</v>
      </c>
      <c r="AR42" s="129">
        <f t="shared" si="525"/>
        <v>1003</v>
      </c>
      <c r="AS42" s="129">
        <f t="shared" si="525"/>
        <v>1027</v>
      </c>
      <c r="AT42" s="129">
        <f t="shared" si="525"/>
        <v>1051</v>
      </c>
      <c r="AU42" s="129">
        <f t="shared" si="525"/>
        <v>1075</v>
      </c>
      <c r="AV42" s="129">
        <f t="shared" si="525"/>
        <v>1099</v>
      </c>
      <c r="AW42" s="129">
        <f t="shared" si="525"/>
        <v>1123</v>
      </c>
      <c r="AX42" s="129">
        <f t="shared" si="525"/>
        <v>1147</v>
      </c>
      <c r="AY42" s="129">
        <f t="shared" si="525"/>
        <v>1171</v>
      </c>
      <c r="AZ42" s="129">
        <f t="shared" si="525"/>
        <v>1195</v>
      </c>
    </row>
    <row r="43" spans="1:70" x14ac:dyDescent="0.25">
      <c r="A43" s="155" t="s">
        <v>97</v>
      </c>
      <c r="B43" s="129">
        <f t="shared" si="512"/>
        <v>1</v>
      </c>
      <c r="C43" s="129">
        <f t="shared" si="521"/>
        <v>23</v>
      </c>
      <c r="D43" s="129">
        <f t="shared" si="521"/>
        <v>47</v>
      </c>
      <c r="E43" s="129">
        <f t="shared" ref="E43:F43" si="526">E37+6</f>
        <v>71</v>
      </c>
      <c r="F43" s="129">
        <f t="shared" si="526"/>
        <v>95</v>
      </c>
      <c r="G43" s="129">
        <f t="shared" ref="G43:AZ43" si="527">G37+6</f>
        <v>119</v>
      </c>
      <c r="H43" s="129">
        <f t="shared" si="527"/>
        <v>143</v>
      </c>
      <c r="I43" s="129">
        <f t="shared" si="527"/>
        <v>167</v>
      </c>
      <c r="J43" s="129">
        <f t="shared" si="527"/>
        <v>191</v>
      </c>
      <c r="K43" s="129">
        <f t="shared" si="527"/>
        <v>215</v>
      </c>
      <c r="L43" s="129">
        <f t="shared" si="527"/>
        <v>239</v>
      </c>
      <c r="M43" s="129">
        <f t="shared" si="527"/>
        <v>263</v>
      </c>
      <c r="N43" s="129">
        <f t="shared" si="527"/>
        <v>287</v>
      </c>
      <c r="O43" s="129">
        <f t="shared" si="527"/>
        <v>311</v>
      </c>
      <c r="P43" s="129">
        <f t="shared" si="527"/>
        <v>335</v>
      </c>
      <c r="Q43" s="129">
        <f t="shared" si="527"/>
        <v>359</v>
      </c>
      <c r="R43" s="129">
        <f t="shared" si="527"/>
        <v>383</v>
      </c>
      <c r="S43" s="129">
        <f t="shared" si="527"/>
        <v>407</v>
      </c>
      <c r="T43" s="129">
        <f t="shared" si="527"/>
        <v>431</v>
      </c>
      <c r="U43" s="129">
        <f t="shared" si="527"/>
        <v>455</v>
      </c>
      <c r="V43" s="129">
        <f t="shared" si="527"/>
        <v>479</v>
      </c>
      <c r="W43" s="129">
        <f t="shared" si="527"/>
        <v>503</v>
      </c>
      <c r="X43" s="129">
        <f t="shared" si="527"/>
        <v>527</v>
      </c>
      <c r="Y43" s="129">
        <f t="shared" si="527"/>
        <v>551</v>
      </c>
      <c r="Z43" s="129">
        <f t="shared" si="527"/>
        <v>575</v>
      </c>
      <c r="AA43" s="129">
        <f t="shared" si="527"/>
        <v>599</v>
      </c>
      <c r="AB43" s="129">
        <f t="shared" si="527"/>
        <v>623</v>
      </c>
      <c r="AC43" s="129">
        <f t="shared" si="527"/>
        <v>647</v>
      </c>
      <c r="AD43" s="129">
        <f t="shared" si="527"/>
        <v>671</v>
      </c>
      <c r="AE43" s="129">
        <f t="shared" si="527"/>
        <v>695</v>
      </c>
      <c r="AF43" s="129">
        <f t="shared" si="527"/>
        <v>719</v>
      </c>
      <c r="AG43" s="129">
        <f t="shared" si="527"/>
        <v>743</v>
      </c>
      <c r="AH43" s="129">
        <f t="shared" si="527"/>
        <v>767</v>
      </c>
      <c r="AI43" s="129">
        <f t="shared" si="527"/>
        <v>791</v>
      </c>
      <c r="AJ43" s="129">
        <f t="shared" si="527"/>
        <v>815</v>
      </c>
      <c r="AK43" s="129">
        <f t="shared" si="527"/>
        <v>839</v>
      </c>
      <c r="AL43" s="129">
        <f t="shared" si="527"/>
        <v>863</v>
      </c>
      <c r="AM43" s="129">
        <f t="shared" si="527"/>
        <v>887</v>
      </c>
      <c r="AN43" s="129">
        <f t="shared" si="527"/>
        <v>911</v>
      </c>
      <c r="AO43" s="129">
        <f t="shared" si="527"/>
        <v>935</v>
      </c>
      <c r="AP43" s="129">
        <f t="shared" si="527"/>
        <v>959</v>
      </c>
      <c r="AQ43" s="129">
        <f t="shared" si="527"/>
        <v>983</v>
      </c>
      <c r="AR43" s="129">
        <f t="shared" si="527"/>
        <v>1007</v>
      </c>
      <c r="AS43" s="129">
        <f t="shared" si="527"/>
        <v>1031</v>
      </c>
      <c r="AT43" s="129">
        <f t="shared" si="527"/>
        <v>1055</v>
      </c>
      <c r="AU43" s="129">
        <f t="shared" si="527"/>
        <v>1079</v>
      </c>
      <c r="AV43" s="129">
        <f t="shared" si="527"/>
        <v>1103</v>
      </c>
      <c r="AW43" s="129">
        <f t="shared" si="527"/>
        <v>1127</v>
      </c>
      <c r="AX43" s="129">
        <f t="shared" si="527"/>
        <v>1151</v>
      </c>
      <c r="AY43" s="129">
        <f t="shared" si="527"/>
        <v>1175</v>
      </c>
      <c r="AZ43" s="129">
        <f t="shared" si="527"/>
        <v>1199</v>
      </c>
    </row>
    <row r="44" spans="1:70" x14ac:dyDescent="0.25">
      <c r="A44" s="155" t="s">
        <v>98</v>
      </c>
      <c r="B44" s="129">
        <f t="shared" si="512"/>
        <v>2</v>
      </c>
      <c r="C44" s="129">
        <f t="shared" si="521"/>
        <v>23</v>
      </c>
      <c r="D44" s="129">
        <f t="shared" si="521"/>
        <v>47</v>
      </c>
      <c r="E44" s="129">
        <f t="shared" ref="E44:F44" si="528">E38+6</f>
        <v>71</v>
      </c>
      <c r="F44" s="129">
        <f t="shared" si="528"/>
        <v>95</v>
      </c>
      <c r="G44" s="129">
        <f t="shared" ref="G44:AZ44" si="529">G38+6</f>
        <v>119</v>
      </c>
      <c r="H44" s="129">
        <f t="shared" si="529"/>
        <v>143</v>
      </c>
      <c r="I44" s="129">
        <f t="shared" si="529"/>
        <v>167</v>
      </c>
      <c r="J44" s="129">
        <f t="shared" si="529"/>
        <v>191</v>
      </c>
      <c r="K44" s="129">
        <f t="shared" si="529"/>
        <v>215</v>
      </c>
      <c r="L44" s="129">
        <f t="shared" si="529"/>
        <v>239</v>
      </c>
      <c r="M44" s="129">
        <f t="shared" si="529"/>
        <v>263</v>
      </c>
      <c r="N44" s="129">
        <f t="shared" si="529"/>
        <v>287</v>
      </c>
      <c r="O44" s="129">
        <f t="shared" si="529"/>
        <v>311</v>
      </c>
      <c r="P44" s="129">
        <f t="shared" si="529"/>
        <v>335</v>
      </c>
      <c r="Q44" s="129">
        <f t="shared" si="529"/>
        <v>359</v>
      </c>
      <c r="R44" s="129">
        <f t="shared" si="529"/>
        <v>383</v>
      </c>
      <c r="S44" s="129">
        <f t="shared" si="529"/>
        <v>407</v>
      </c>
      <c r="T44" s="129">
        <f t="shared" si="529"/>
        <v>431</v>
      </c>
      <c r="U44" s="129">
        <f t="shared" si="529"/>
        <v>455</v>
      </c>
      <c r="V44" s="129">
        <f t="shared" si="529"/>
        <v>479</v>
      </c>
      <c r="W44" s="129">
        <f t="shared" si="529"/>
        <v>503</v>
      </c>
      <c r="X44" s="129">
        <f t="shared" si="529"/>
        <v>527</v>
      </c>
      <c r="Y44" s="129">
        <f t="shared" si="529"/>
        <v>551</v>
      </c>
      <c r="Z44" s="129">
        <f t="shared" si="529"/>
        <v>575</v>
      </c>
      <c r="AA44" s="129">
        <f t="shared" si="529"/>
        <v>599</v>
      </c>
      <c r="AB44" s="129">
        <f t="shared" si="529"/>
        <v>623</v>
      </c>
      <c r="AC44" s="129">
        <f t="shared" si="529"/>
        <v>647</v>
      </c>
      <c r="AD44" s="129">
        <f t="shared" si="529"/>
        <v>671</v>
      </c>
      <c r="AE44" s="129">
        <f t="shared" si="529"/>
        <v>695</v>
      </c>
      <c r="AF44" s="129">
        <f t="shared" si="529"/>
        <v>719</v>
      </c>
      <c r="AG44" s="129">
        <f t="shared" si="529"/>
        <v>743</v>
      </c>
      <c r="AH44" s="129">
        <f t="shared" si="529"/>
        <v>767</v>
      </c>
      <c r="AI44" s="129">
        <f t="shared" si="529"/>
        <v>791</v>
      </c>
      <c r="AJ44" s="129">
        <f t="shared" si="529"/>
        <v>815</v>
      </c>
      <c r="AK44" s="129">
        <f t="shared" si="529"/>
        <v>839</v>
      </c>
      <c r="AL44" s="129">
        <f t="shared" si="529"/>
        <v>863</v>
      </c>
      <c r="AM44" s="129">
        <f t="shared" si="529"/>
        <v>887</v>
      </c>
      <c r="AN44" s="129">
        <f t="shared" si="529"/>
        <v>911</v>
      </c>
      <c r="AO44" s="129">
        <f t="shared" si="529"/>
        <v>935</v>
      </c>
      <c r="AP44" s="129">
        <f t="shared" si="529"/>
        <v>959</v>
      </c>
      <c r="AQ44" s="129">
        <f t="shared" si="529"/>
        <v>983</v>
      </c>
      <c r="AR44" s="129">
        <f t="shared" si="529"/>
        <v>1007</v>
      </c>
      <c r="AS44" s="129">
        <f t="shared" si="529"/>
        <v>1031</v>
      </c>
      <c r="AT44" s="129">
        <f t="shared" si="529"/>
        <v>1055</v>
      </c>
      <c r="AU44" s="129">
        <f t="shared" si="529"/>
        <v>1079</v>
      </c>
      <c r="AV44" s="129">
        <f t="shared" si="529"/>
        <v>1103</v>
      </c>
      <c r="AW44" s="129">
        <f t="shared" si="529"/>
        <v>1127</v>
      </c>
      <c r="AX44" s="129">
        <f t="shared" si="529"/>
        <v>1151</v>
      </c>
      <c r="AY44" s="129">
        <f t="shared" si="529"/>
        <v>1175</v>
      </c>
      <c r="AZ44" s="129">
        <f t="shared" si="529"/>
        <v>1199</v>
      </c>
    </row>
    <row r="45" spans="1:70" x14ac:dyDescent="0.25">
      <c r="A45" s="155" t="s">
        <v>99</v>
      </c>
      <c r="B45" s="129">
        <f t="shared" si="512"/>
        <v>3</v>
      </c>
      <c r="C45" s="129">
        <f t="shared" si="521"/>
        <v>23</v>
      </c>
      <c r="D45" s="129">
        <f t="shared" si="521"/>
        <v>47</v>
      </c>
      <c r="E45" s="129">
        <f t="shared" ref="E45:F45" si="530">E39+6</f>
        <v>71</v>
      </c>
      <c r="F45" s="129">
        <f t="shared" si="530"/>
        <v>95</v>
      </c>
      <c r="G45" s="129">
        <f t="shared" ref="G45:AZ45" si="531">G39+6</f>
        <v>119</v>
      </c>
      <c r="H45" s="129">
        <f t="shared" si="531"/>
        <v>143</v>
      </c>
      <c r="I45" s="129">
        <f t="shared" si="531"/>
        <v>167</v>
      </c>
      <c r="J45" s="129">
        <f t="shared" si="531"/>
        <v>191</v>
      </c>
      <c r="K45" s="129">
        <f t="shared" si="531"/>
        <v>215</v>
      </c>
      <c r="L45" s="129">
        <f t="shared" si="531"/>
        <v>239</v>
      </c>
      <c r="M45" s="129">
        <f t="shared" si="531"/>
        <v>263</v>
      </c>
      <c r="N45" s="129">
        <f t="shared" si="531"/>
        <v>287</v>
      </c>
      <c r="O45" s="129">
        <f t="shared" si="531"/>
        <v>311</v>
      </c>
      <c r="P45" s="129">
        <f t="shared" si="531"/>
        <v>335</v>
      </c>
      <c r="Q45" s="129">
        <f t="shared" si="531"/>
        <v>359</v>
      </c>
      <c r="R45" s="129">
        <f t="shared" si="531"/>
        <v>383</v>
      </c>
      <c r="S45" s="129">
        <f t="shared" si="531"/>
        <v>407</v>
      </c>
      <c r="T45" s="129">
        <f t="shared" si="531"/>
        <v>431</v>
      </c>
      <c r="U45" s="129">
        <f t="shared" si="531"/>
        <v>455</v>
      </c>
      <c r="V45" s="129">
        <f t="shared" si="531"/>
        <v>479</v>
      </c>
      <c r="W45" s="129">
        <f t="shared" si="531"/>
        <v>503</v>
      </c>
      <c r="X45" s="129">
        <f t="shared" si="531"/>
        <v>527</v>
      </c>
      <c r="Y45" s="129">
        <f t="shared" si="531"/>
        <v>551</v>
      </c>
      <c r="Z45" s="129">
        <f t="shared" si="531"/>
        <v>575</v>
      </c>
      <c r="AA45" s="129">
        <f t="shared" si="531"/>
        <v>599</v>
      </c>
      <c r="AB45" s="129">
        <f t="shared" si="531"/>
        <v>623</v>
      </c>
      <c r="AC45" s="129">
        <f t="shared" si="531"/>
        <v>647</v>
      </c>
      <c r="AD45" s="129">
        <f t="shared" si="531"/>
        <v>671</v>
      </c>
      <c r="AE45" s="129">
        <f t="shared" si="531"/>
        <v>695</v>
      </c>
      <c r="AF45" s="129">
        <f t="shared" si="531"/>
        <v>719</v>
      </c>
      <c r="AG45" s="129">
        <f t="shared" si="531"/>
        <v>743</v>
      </c>
      <c r="AH45" s="129">
        <f t="shared" si="531"/>
        <v>767</v>
      </c>
      <c r="AI45" s="129">
        <f t="shared" si="531"/>
        <v>791</v>
      </c>
      <c r="AJ45" s="129">
        <f t="shared" si="531"/>
        <v>815</v>
      </c>
      <c r="AK45" s="129">
        <f t="shared" si="531"/>
        <v>839</v>
      </c>
      <c r="AL45" s="129">
        <f t="shared" si="531"/>
        <v>863</v>
      </c>
      <c r="AM45" s="129">
        <f t="shared" si="531"/>
        <v>887</v>
      </c>
      <c r="AN45" s="129">
        <f t="shared" si="531"/>
        <v>911</v>
      </c>
      <c r="AO45" s="129">
        <f t="shared" si="531"/>
        <v>935</v>
      </c>
      <c r="AP45" s="129">
        <f t="shared" si="531"/>
        <v>959</v>
      </c>
      <c r="AQ45" s="129">
        <f t="shared" si="531"/>
        <v>983</v>
      </c>
      <c r="AR45" s="129">
        <f t="shared" si="531"/>
        <v>1007</v>
      </c>
      <c r="AS45" s="129">
        <f t="shared" si="531"/>
        <v>1031</v>
      </c>
      <c r="AT45" s="129">
        <f t="shared" si="531"/>
        <v>1055</v>
      </c>
      <c r="AU45" s="129">
        <f t="shared" si="531"/>
        <v>1079</v>
      </c>
      <c r="AV45" s="129">
        <f t="shared" si="531"/>
        <v>1103</v>
      </c>
      <c r="AW45" s="129">
        <f t="shared" si="531"/>
        <v>1127</v>
      </c>
      <c r="AX45" s="129">
        <f t="shared" si="531"/>
        <v>1151</v>
      </c>
      <c r="AY45" s="129">
        <f t="shared" si="531"/>
        <v>1175</v>
      </c>
      <c r="AZ45" s="129">
        <f t="shared" si="531"/>
        <v>1199</v>
      </c>
    </row>
    <row r="46" spans="1:70" x14ac:dyDescent="0.25">
      <c r="A46" s="155"/>
    </row>
    <row r="47" spans="1:70" x14ac:dyDescent="0.25">
      <c r="A47" s="181" t="s">
        <v>100</v>
      </c>
    </row>
    <row r="48" spans="1:70" x14ac:dyDescent="0.25">
      <c r="A48" s="155"/>
    </row>
    <row r="49" spans="1:50" x14ac:dyDescent="0.25">
      <c r="A49" s="181" t="str">
        <f>A15</f>
        <v>Longitudinal</v>
      </c>
    </row>
    <row r="50" spans="1:50" x14ac:dyDescent="0.25">
      <c r="A50" s="155" t="str">
        <f t="shared" ref="A50:A63" si="532">A16</f>
        <v>Length-Path1</v>
      </c>
      <c r="C50" s="164">
        <f>INDEX($C$5:$XFD$5,$B16,C16)</f>
        <v>700</v>
      </c>
      <c r="D50" s="164">
        <f t="shared" ref="D50:Q50" si="533">INDEX($C$5:$XFD$5,$B16,D16)</f>
        <v>700</v>
      </c>
      <c r="E50" s="164">
        <f t="shared" si="533"/>
        <v>700</v>
      </c>
      <c r="F50" s="164">
        <f t="shared" si="533"/>
        <v>700</v>
      </c>
      <c r="G50" s="164">
        <f t="shared" si="533"/>
        <v>700</v>
      </c>
      <c r="H50" s="164">
        <f t="shared" si="533"/>
        <v>700</v>
      </c>
      <c r="I50" s="164">
        <f t="shared" si="533"/>
        <v>700</v>
      </c>
      <c r="J50" s="164">
        <f t="shared" si="533"/>
        <v>700</v>
      </c>
      <c r="K50" s="164">
        <f t="shared" si="533"/>
        <v>700</v>
      </c>
      <c r="L50" s="164">
        <f t="shared" si="533"/>
        <v>600</v>
      </c>
      <c r="M50" s="164">
        <f t="shared" si="533"/>
        <v>600</v>
      </c>
      <c r="N50" s="164">
        <f t="shared" si="533"/>
        <v>600.09999999999991</v>
      </c>
      <c r="O50" s="164">
        <f t="shared" si="533"/>
        <v>700</v>
      </c>
      <c r="P50" s="164">
        <f t="shared" si="533"/>
        <v>700</v>
      </c>
      <c r="Q50" s="164">
        <f t="shared" si="533"/>
        <v>700</v>
      </c>
      <c r="R50" s="164"/>
      <c r="S50" s="164"/>
      <c r="T50" s="164"/>
      <c r="U50" s="164"/>
      <c r="V50" s="164"/>
      <c r="W50" s="164"/>
      <c r="X50" s="164"/>
      <c r="Y50" s="164"/>
      <c r="Z50" s="164"/>
      <c r="AA50" s="164"/>
      <c r="AB50" s="164"/>
      <c r="AC50" s="164"/>
      <c r="AD50" s="164"/>
      <c r="AE50" s="164"/>
      <c r="AF50" s="164"/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</row>
    <row r="51" spans="1:50" x14ac:dyDescent="0.25">
      <c r="A51" s="155" t="str">
        <f t="shared" si="532"/>
        <v>Length-Path2</v>
      </c>
      <c r="C51" s="164">
        <f>INDEX($C$5:$XFD$5,$B17,C17)</f>
        <v>700</v>
      </c>
      <c r="D51" s="164">
        <f t="shared" ref="D51:Q51" si="534">INDEX($C$5:$XFD$5,$B17,D17)</f>
        <v>700</v>
      </c>
      <c r="E51" s="164">
        <f t="shared" si="534"/>
        <v>700</v>
      </c>
      <c r="F51" s="164">
        <f t="shared" si="534"/>
        <v>699.90000000000146</v>
      </c>
      <c r="G51" s="164">
        <f t="shared" si="534"/>
        <v>700</v>
      </c>
      <c r="H51" s="164">
        <f t="shared" si="534"/>
        <v>700</v>
      </c>
      <c r="I51" s="164">
        <f t="shared" si="534"/>
        <v>700</v>
      </c>
      <c r="J51" s="164">
        <f t="shared" si="534"/>
        <v>347</v>
      </c>
      <c r="K51" s="164">
        <f t="shared" si="534"/>
        <v>700</v>
      </c>
      <c r="L51" s="164">
        <f t="shared" si="534"/>
        <v>600</v>
      </c>
      <c r="M51" s="164">
        <f t="shared" si="534"/>
        <v>600</v>
      </c>
      <c r="N51" s="164">
        <f t="shared" si="534"/>
        <v>600</v>
      </c>
      <c r="O51" s="164">
        <f t="shared" si="534"/>
        <v>700</v>
      </c>
      <c r="P51" s="164">
        <f t="shared" si="534"/>
        <v>700</v>
      </c>
      <c r="Q51" s="164">
        <f t="shared" si="534"/>
        <v>700</v>
      </c>
      <c r="R51" s="164"/>
      <c r="S51" s="164"/>
      <c r="T51" s="164"/>
      <c r="U51" s="164"/>
      <c r="V51" s="164"/>
      <c r="W51" s="164"/>
      <c r="X51" s="164"/>
      <c r="Y51" s="164"/>
      <c r="Z51" s="164"/>
      <c r="AA51" s="164"/>
      <c r="AB51" s="164"/>
      <c r="AC51" s="164"/>
      <c r="AD51" s="164"/>
      <c r="AE51" s="164"/>
      <c r="AF51" s="164"/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</row>
    <row r="52" spans="1:50" x14ac:dyDescent="0.25">
      <c r="A52" s="155" t="str">
        <f t="shared" si="532"/>
        <v>Min Compressive-Path1</v>
      </c>
      <c r="C52" s="10">
        <f>INDEX($C$9:$XFD$11,$B18,C18)</f>
        <v>0.45725526699999997</v>
      </c>
      <c r="D52" s="10">
        <f>INDEX($C$9:$XFD$11,$B18,D18)</f>
        <v>0.64361361699999997</v>
      </c>
      <c r="E52" s="10">
        <f t="shared" ref="E52:Q52" si="535">INDEX($C$9:$XFD$11,$B18,E18)</f>
        <v>0.60824092500000004</v>
      </c>
      <c r="F52" s="10">
        <f t="shared" si="535"/>
        <v>-0.821525485</v>
      </c>
      <c r="G52" s="10">
        <f t="shared" si="535"/>
        <v>0.382047305</v>
      </c>
      <c r="H52" s="10">
        <f t="shared" si="535"/>
        <v>0.47063166200000001</v>
      </c>
      <c r="I52" s="10">
        <f t="shared" si="535"/>
        <v>-0.54798418849999997</v>
      </c>
      <c r="J52" s="10">
        <f t="shared" si="535"/>
        <v>-3.6049640449999996</v>
      </c>
      <c r="K52" s="10">
        <f t="shared" si="535"/>
        <v>-0.54409868149999996</v>
      </c>
      <c r="L52" s="10">
        <f t="shared" si="535"/>
        <v>-0.13096294875</v>
      </c>
      <c r="M52" s="10">
        <f t="shared" si="535"/>
        <v>-1.1756940749999998E-2</v>
      </c>
      <c r="N52" s="10">
        <f t="shared" si="535"/>
        <v>0.3656777765</v>
      </c>
      <c r="O52" s="10">
        <f t="shared" si="535"/>
        <v>0.50400590599999995</v>
      </c>
      <c r="P52" s="10">
        <f t="shared" si="535"/>
        <v>0.18970786449999999</v>
      </c>
      <c r="Q52" s="10">
        <f t="shared" si="535"/>
        <v>0.14727259950000002</v>
      </c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</row>
    <row r="53" spans="1:50" x14ac:dyDescent="0.25">
      <c r="A53" s="155" t="str">
        <f t="shared" si="532"/>
        <v>Max Compressive-Path1</v>
      </c>
      <c r="C53" s="10">
        <f t="shared" ref="C53:D53" si="536">INDEX($C$9:$XFD$11,$B19,C19)</f>
        <v>0.99328464049999987</v>
      </c>
      <c r="D53" s="10">
        <f t="shared" si="536"/>
        <v>0.79656995549999998</v>
      </c>
      <c r="E53" s="10">
        <f t="shared" ref="E53:Q53" si="537">INDEX($C$9:$XFD$11,$B19,E19)</f>
        <v>0.75392448399999989</v>
      </c>
      <c r="F53" s="10">
        <f t="shared" si="537"/>
        <v>-0.48340305899999997</v>
      </c>
      <c r="G53" s="10">
        <f t="shared" si="537"/>
        <v>0.43838805549999998</v>
      </c>
      <c r="H53" s="10">
        <f t="shared" si="537"/>
        <v>2.3803740849999997</v>
      </c>
      <c r="I53" s="10">
        <f t="shared" si="537"/>
        <v>-0.36578670049999995</v>
      </c>
      <c r="J53" s="10">
        <f t="shared" si="537"/>
        <v>-0.76351772749999991</v>
      </c>
      <c r="K53" s="10">
        <f t="shared" si="537"/>
        <v>2.9236550099999996</v>
      </c>
      <c r="L53" s="10">
        <f t="shared" si="537"/>
        <v>0.41166407699999996</v>
      </c>
      <c r="M53" s="10">
        <f t="shared" si="537"/>
        <v>0.228313868</v>
      </c>
      <c r="N53" s="10">
        <f t="shared" si="537"/>
        <v>0.56327233599999993</v>
      </c>
      <c r="O53" s="10">
        <f t="shared" si="537"/>
        <v>0.57126824499999995</v>
      </c>
      <c r="P53" s="10">
        <f t="shared" si="537"/>
        <v>0.41625316749999997</v>
      </c>
      <c r="Q53" s="10">
        <f t="shared" si="537"/>
        <v>0.15399239249999996</v>
      </c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4"/>
      <c r="AC53" s="164"/>
      <c r="AD53" s="164"/>
      <c r="AE53" s="164"/>
      <c r="AF53" s="164"/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</row>
    <row r="54" spans="1:50" x14ac:dyDescent="0.25">
      <c r="A54" s="155" t="str">
        <f t="shared" si="532"/>
        <v>Mean Compressive-Path1</v>
      </c>
      <c r="C54" s="10">
        <f t="shared" ref="C54:D54" si="538">INDEX($C$9:$XFD$11,$B20,C20)</f>
        <v>0.72526995478571432</v>
      </c>
      <c r="D54" s="10">
        <f t="shared" si="538"/>
        <v>0.72009179004761903</v>
      </c>
      <c r="E54" s="10">
        <f t="shared" ref="E54:Q54" si="539">INDEX($C$9:$XFD$11,$B20,E20)</f>
        <v>0.68108270864285725</v>
      </c>
      <c r="F54" s="10">
        <f t="shared" si="539"/>
        <v>-0.65246427130952389</v>
      </c>
      <c r="G54" s="10">
        <f t="shared" si="539"/>
        <v>0.41021768059523794</v>
      </c>
      <c r="H54" s="10">
        <f t="shared" si="539"/>
        <v>1.4255028665952378</v>
      </c>
      <c r="I54" s="10">
        <f t="shared" si="539"/>
        <v>-0.45688545002380959</v>
      </c>
      <c r="J54" s="10">
        <f t="shared" si="539"/>
        <v>-1.6213906248809524</v>
      </c>
      <c r="K54" s="10">
        <f t="shared" si="539"/>
        <v>1.2137881945838096</v>
      </c>
      <c r="L54" s="10">
        <f t="shared" si="539"/>
        <v>0.14035056687999997</v>
      </c>
      <c r="M54" s="10">
        <f t="shared" si="539"/>
        <v>0.10827846487130952</v>
      </c>
      <c r="N54" s="10">
        <f t="shared" si="539"/>
        <v>0.4644750621190476</v>
      </c>
      <c r="O54" s="10">
        <f t="shared" si="539"/>
        <v>0.53763707411904771</v>
      </c>
      <c r="P54" s="10">
        <f t="shared" si="539"/>
        <v>0.30298051599999998</v>
      </c>
      <c r="Q54" s="10">
        <f t="shared" si="539"/>
        <v>0.15063249738095236</v>
      </c>
      <c r="R54" s="164"/>
      <c r="S54" s="164"/>
      <c r="T54" s="164"/>
      <c r="U54" s="164"/>
      <c r="V54" s="164"/>
      <c r="W54" s="164"/>
      <c r="X54" s="164"/>
      <c r="Y54" s="164"/>
      <c r="Z54" s="164"/>
      <c r="AA54" s="164"/>
      <c r="AB54" s="164"/>
      <c r="AC54" s="164"/>
      <c r="AD54" s="164"/>
      <c r="AE54" s="164"/>
      <c r="AF54" s="164"/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</row>
    <row r="55" spans="1:50" x14ac:dyDescent="0.25">
      <c r="A55" s="155" t="str">
        <f t="shared" si="532"/>
        <v>Min Shear-Path1</v>
      </c>
      <c r="C55" s="10">
        <f t="shared" ref="C55:D55" si="540">INDEX($C$9:$XFD$11,$B21,C21)</f>
        <v>-0.450605741</v>
      </c>
      <c r="D55" s="10">
        <f t="shared" si="540"/>
        <v>-0.12186127989999999</v>
      </c>
      <c r="E55" s="10">
        <f t="shared" ref="E55:Q55" si="541">INDEX($C$9:$XFD$11,$B21,E21)</f>
        <v>-1.4808829699999999</v>
      </c>
      <c r="F55" s="10">
        <f t="shared" si="541"/>
        <v>-0.27910452599999996</v>
      </c>
      <c r="G55" s="10">
        <f t="shared" si="541"/>
        <v>-0.16807667749999999</v>
      </c>
      <c r="H55" s="10">
        <f t="shared" si="541"/>
        <v>-0.53223286749999998</v>
      </c>
      <c r="I55" s="10">
        <f t="shared" si="541"/>
        <v>2.9146877749999998E-2</v>
      </c>
      <c r="J55" s="10">
        <f t="shared" si="541"/>
        <v>-0.52271788050000001</v>
      </c>
      <c r="K55" s="10">
        <f t="shared" si="541"/>
        <v>-1.216189907</v>
      </c>
      <c r="L55" s="10">
        <f t="shared" si="541"/>
        <v>-0.16611479849999997</v>
      </c>
      <c r="M55" s="10">
        <f t="shared" si="541"/>
        <v>4.3881523999999995E-3</v>
      </c>
      <c r="N55" s="10">
        <f t="shared" si="541"/>
        <v>-0.41823714449999999</v>
      </c>
      <c r="O55" s="10">
        <f t="shared" si="541"/>
        <v>-1.7738209599999999E-2</v>
      </c>
      <c r="P55" s="10">
        <f t="shared" si="541"/>
        <v>-0.38496763399999995</v>
      </c>
      <c r="Q55" s="10">
        <f t="shared" si="541"/>
        <v>-6.6411779149999989E-2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</row>
    <row r="56" spans="1:50" x14ac:dyDescent="0.25">
      <c r="A56" s="155" t="str">
        <f t="shared" si="532"/>
        <v>Max Shear-Path1</v>
      </c>
      <c r="C56" s="10">
        <f t="shared" ref="C56:D56" si="542">INDEX($C$9:$XFD$11,$B22,C22)</f>
        <v>-0.3391543185</v>
      </c>
      <c r="D56" s="10">
        <f t="shared" si="542"/>
        <v>-7.3815238449999987E-2</v>
      </c>
      <c r="E56" s="10">
        <f t="shared" ref="E56:Q56" si="543">INDEX($C$9:$XFD$11,$B22,E22)</f>
        <v>-1.3406405504999999</v>
      </c>
      <c r="F56" s="10">
        <f t="shared" si="543"/>
        <v>0.16048553599999998</v>
      </c>
      <c r="G56" s="10">
        <f t="shared" si="543"/>
        <v>-7.1871368450000001E-2</v>
      </c>
      <c r="H56" s="10">
        <f t="shared" si="543"/>
        <v>7.7601816299999998E-3</v>
      </c>
      <c r="I56" s="10">
        <f t="shared" si="543"/>
        <v>0.10976128365</v>
      </c>
      <c r="J56" s="10">
        <f t="shared" si="543"/>
        <v>-0.26031881899999998</v>
      </c>
      <c r="K56" s="10">
        <f t="shared" si="543"/>
        <v>0.40447090250000001</v>
      </c>
      <c r="L56" s="10">
        <f t="shared" si="543"/>
        <v>-0.16284738299999998</v>
      </c>
      <c r="M56" s="10">
        <f t="shared" si="543"/>
        <v>1.1465249614999999E-2</v>
      </c>
      <c r="N56" s="10">
        <f t="shared" si="543"/>
        <v>-0.22107568550000001</v>
      </c>
      <c r="O56" s="10">
        <f t="shared" si="543"/>
        <v>2.7382362599999998E-2</v>
      </c>
      <c r="P56" s="10">
        <f t="shared" si="543"/>
        <v>-7.9704636750000002E-2</v>
      </c>
      <c r="Q56" s="10">
        <f t="shared" si="543"/>
        <v>1.6866974199999999E-2</v>
      </c>
      <c r="R56" s="164"/>
      <c r="S56" s="164"/>
      <c r="T56" s="164"/>
      <c r="U56" s="164"/>
      <c r="V56" s="164"/>
      <c r="W56" s="164"/>
      <c r="X56" s="164"/>
      <c r="Y56" s="164"/>
      <c r="Z56" s="164"/>
      <c r="AA56" s="164"/>
      <c r="AB56" s="164"/>
      <c r="AC56" s="164"/>
      <c r="AD56" s="164"/>
      <c r="AE56" s="164"/>
      <c r="AF56" s="164"/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</row>
    <row r="57" spans="1:50" x14ac:dyDescent="0.25">
      <c r="A57" s="155" t="str">
        <f t="shared" si="532"/>
        <v>Mean Shear-Path1</v>
      </c>
      <c r="C57" s="10">
        <f t="shared" ref="C57:D57" si="544">INDEX($C$9:$XFD$11,$B23,C23)</f>
        <v>-0.39488002871428568</v>
      </c>
      <c r="D57" s="10">
        <f t="shared" si="544"/>
        <v>-9.7838258864285696E-2</v>
      </c>
      <c r="E57" s="10">
        <f t="shared" ref="E57:Q57" si="545">INDEX($C$9:$XFD$11,$B23,E23)</f>
        <v>-1.4107617992619048</v>
      </c>
      <c r="F57" s="10">
        <f t="shared" si="545"/>
        <v>-5.9309498196904772E-2</v>
      </c>
      <c r="G57" s="10">
        <f t="shared" si="545"/>
        <v>-0.11997402563333336</v>
      </c>
      <c r="H57" s="10">
        <f t="shared" si="545"/>
        <v>-0.2622363428866667</v>
      </c>
      <c r="I57" s="10">
        <f t="shared" si="545"/>
        <v>6.9454080976190491E-2</v>
      </c>
      <c r="J57" s="10">
        <f t="shared" si="545"/>
        <v>-0.37108726457142843</v>
      </c>
      <c r="K57" s="10">
        <f t="shared" si="545"/>
        <v>-0.69107233843571414</v>
      </c>
      <c r="L57" s="10">
        <f t="shared" si="545"/>
        <v>-0.16448109178571427</v>
      </c>
      <c r="M57" s="10">
        <f t="shared" si="545"/>
        <v>7.9267010316666671E-3</v>
      </c>
      <c r="N57" s="10">
        <f t="shared" si="545"/>
        <v>-0.31965641638095232</v>
      </c>
      <c r="O57" s="10">
        <f t="shared" si="545"/>
        <v>4.8220765462619036E-3</v>
      </c>
      <c r="P57" s="10">
        <f t="shared" si="545"/>
        <v>-0.23233613734285707</v>
      </c>
      <c r="Q57" s="10">
        <f t="shared" si="545"/>
        <v>-2.4772402684214285E-2</v>
      </c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</row>
    <row r="58" spans="1:50" x14ac:dyDescent="0.25">
      <c r="A58" s="155" t="str">
        <f t="shared" si="532"/>
        <v>Min Compressive-Path2</v>
      </c>
      <c r="C58" s="10">
        <f t="shared" ref="C58:D58" si="546">INDEX($C$9:$XFD$11,$B24,C24)</f>
        <v>0.68309817549999996</v>
      </c>
      <c r="D58" s="10">
        <f t="shared" si="546"/>
        <v>0.30177022999999997</v>
      </c>
      <c r="E58" s="10">
        <f t="shared" ref="E58:Q58" si="547">INDEX($C$9:$XFD$11,$B24,E24)</f>
        <v>0.72340791449999997</v>
      </c>
      <c r="F58" s="10">
        <f t="shared" si="547"/>
        <v>7.4190437550000002E-2</v>
      </c>
      <c r="G58" s="10">
        <f t="shared" si="547"/>
        <v>-3.6705746599999998E-3</v>
      </c>
      <c r="H58" s="10">
        <f t="shared" si="547"/>
        <v>0.89874334999999994</v>
      </c>
      <c r="I58" s="10">
        <f t="shared" si="547"/>
        <v>-0.41526974849999998</v>
      </c>
      <c r="J58" s="10">
        <f t="shared" si="547"/>
        <v>-0.47181526800000001</v>
      </c>
      <c r="K58" s="10">
        <f t="shared" si="547"/>
        <v>0.2306693205</v>
      </c>
      <c r="L58" s="10">
        <f t="shared" si="547"/>
        <v>-0.12354328569999999</v>
      </c>
      <c r="M58" s="10">
        <f t="shared" si="547"/>
        <v>-3.6723203149999994E-2</v>
      </c>
      <c r="N58" s="10">
        <f t="shared" si="547"/>
        <v>5.5916537049999999E-2</v>
      </c>
      <c r="O58" s="10">
        <f t="shared" si="547"/>
        <v>0.33511206649999997</v>
      </c>
      <c r="P58" s="10">
        <f t="shared" si="547"/>
        <v>1.6547530499999998E-2</v>
      </c>
      <c r="Q58" s="10">
        <f t="shared" si="547"/>
        <v>0.42243783799999995</v>
      </c>
      <c r="R58" s="164"/>
      <c r="S58" s="164"/>
      <c r="T58" s="164"/>
      <c r="U58" s="164"/>
      <c r="V58" s="164"/>
      <c r="W58" s="164"/>
      <c r="X58" s="164"/>
      <c r="Y58" s="164"/>
      <c r="Z58" s="164"/>
      <c r="AA58" s="164"/>
      <c r="AB58" s="164"/>
      <c r="AC58" s="164"/>
      <c r="AD58" s="164"/>
      <c r="AE58" s="164"/>
      <c r="AF58" s="164"/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</row>
    <row r="59" spans="1:50" x14ac:dyDescent="0.25">
      <c r="A59" s="155" t="str">
        <f t="shared" si="532"/>
        <v>Max Compressive-Path2</v>
      </c>
      <c r="C59" s="10">
        <f t="shared" ref="C59:D59" si="548">INDEX($C$9:$XFD$11,$B25,C25)</f>
        <v>2.6284799599999999</v>
      </c>
      <c r="D59" s="10">
        <f t="shared" si="548"/>
        <v>0.36789866899999996</v>
      </c>
      <c r="E59" s="10">
        <f t="shared" ref="E59:Q59" si="549">INDEX($C$9:$XFD$11,$B25,E25)</f>
        <v>1.2226423489999998</v>
      </c>
      <c r="F59" s="10">
        <f t="shared" si="549"/>
        <v>0.13562423474999999</v>
      </c>
      <c r="G59" s="10">
        <f t="shared" si="549"/>
        <v>7.2850652050000006E-2</v>
      </c>
      <c r="H59" s="10">
        <f t="shared" si="549"/>
        <v>1.8236130899999998</v>
      </c>
      <c r="I59" s="10">
        <f t="shared" si="549"/>
        <v>-0.27545196150000001</v>
      </c>
      <c r="J59" s="10">
        <f t="shared" si="549"/>
        <v>-9.0167294449999991E-2</v>
      </c>
      <c r="K59" s="10">
        <f t="shared" si="549"/>
        <v>0.90217529699999999</v>
      </c>
      <c r="L59" s="10">
        <f t="shared" si="549"/>
        <v>0.27214633849999997</v>
      </c>
      <c r="M59" s="10">
        <f t="shared" si="549"/>
        <v>0.14365077935000001</v>
      </c>
      <c r="N59" s="10">
        <f t="shared" si="549"/>
        <v>7.1513192350000004E-2</v>
      </c>
      <c r="O59" s="10">
        <f t="shared" si="549"/>
        <v>0.50615692299999993</v>
      </c>
      <c r="P59" s="10">
        <f t="shared" si="549"/>
        <v>0.27385465599999997</v>
      </c>
      <c r="Q59" s="10">
        <f t="shared" si="549"/>
        <v>0.45919551199999997</v>
      </c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</row>
    <row r="60" spans="1:50" x14ac:dyDescent="0.25">
      <c r="A60" s="155" t="str">
        <f t="shared" si="532"/>
        <v>Mean Compressive-Path2</v>
      </c>
      <c r="C60" s="10">
        <f t="shared" ref="C60:D60" si="550">INDEX($C$9:$XFD$11,$B26,C26)</f>
        <v>1.6557890487619042</v>
      </c>
      <c r="D60" s="10">
        <f t="shared" si="550"/>
        <v>0.33483444466666668</v>
      </c>
      <c r="E60" s="10">
        <f t="shared" ref="E60:Q60" si="551">INDEX($C$9:$XFD$11,$B26,E26)</f>
        <v>0.97302513209523755</v>
      </c>
      <c r="F60" s="10">
        <f t="shared" si="551"/>
        <v>0.10490733608095239</v>
      </c>
      <c r="G60" s="10">
        <f t="shared" si="551"/>
        <v>3.4590038594190478E-2</v>
      </c>
      <c r="H60" s="10">
        <f t="shared" si="551"/>
        <v>1.3611782172380951</v>
      </c>
      <c r="I60" s="10">
        <f t="shared" si="551"/>
        <v>-0.34536085154761903</v>
      </c>
      <c r="J60" s="10">
        <f t="shared" si="551"/>
        <v>-0.34188495670476188</v>
      </c>
      <c r="K60" s="10">
        <f t="shared" si="551"/>
        <v>0.41391902930952384</v>
      </c>
      <c r="L60" s="10">
        <f t="shared" si="551"/>
        <v>7.4301526779761873E-2</v>
      </c>
      <c r="M60" s="10">
        <f t="shared" si="551"/>
        <v>5.3463787805166668E-2</v>
      </c>
      <c r="N60" s="10">
        <f t="shared" si="551"/>
        <v>6.3714864561904755E-2</v>
      </c>
      <c r="O60" s="10">
        <f t="shared" si="551"/>
        <v>0.42063449992857138</v>
      </c>
      <c r="P60" s="10">
        <f t="shared" si="551"/>
        <v>0.14520109083333332</v>
      </c>
      <c r="Q60" s="10">
        <f t="shared" si="551"/>
        <v>0.44081667707142858</v>
      </c>
      <c r="R60" s="164"/>
      <c r="S60" s="164"/>
      <c r="T60" s="164"/>
      <c r="U60" s="164"/>
      <c r="V60" s="164"/>
      <c r="W60" s="164"/>
      <c r="X60" s="164"/>
      <c r="Y60" s="164"/>
      <c r="Z60" s="164"/>
      <c r="AA60" s="164"/>
      <c r="AB60" s="164"/>
      <c r="AC60" s="164"/>
      <c r="AD60" s="164"/>
      <c r="AE60" s="164"/>
      <c r="AF60" s="164"/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</row>
    <row r="61" spans="1:50" x14ac:dyDescent="0.25">
      <c r="A61" s="155" t="str">
        <f t="shared" si="532"/>
        <v>Min Shear-Path2</v>
      </c>
      <c r="C61" s="10">
        <f t="shared" ref="C61:D61" si="552">INDEX($C$9:$XFD$11,$B27,C27)</f>
        <v>4.3283923899999993E-2</v>
      </c>
      <c r="D61" s="10">
        <f t="shared" si="552"/>
        <v>-0.43288845199999998</v>
      </c>
      <c r="E61" s="10">
        <f t="shared" ref="E61:Q61" si="553">INDEX($C$9:$XFD$11,$B27,E27)</f>
        <v>-2.204107155</v>
      </c>
      <c r="F61" s="10">
        <f t="shared" si="553"/>
        <v>-0.5279422305</v>
      </c>
      <c r="G61" s="10">
        <f t="shared" si="553"/>
        <v>-0.75145155249999995</v>
      </c>
      <c r="H61" s="10">
        <f t="shared" si="553"/>
        <v>-0.25976871799999995</v>
      </c>
      <c r="I61" s="10">
        <f t="shared" si="553"/>
        <v>-0.10783772959999999</v>
      </c>
      <c r="J61" s="10">
        <f t="shared" si="553"/>
        <v>0.63903341499999999</v>
      </c>
      <c r="K61" s="10">
        <f t="shared" si="553"/>
        <v>5.6764660899999993E-2</v>
      </c>
      <c r="L61" s="10">
        <f t="shared" si="553"/>
        <v>-3.7126843999999992E-2</v>
      </c>
      <c r="M61" s="10">
        <f t="shared" si="553"/>
        <v>-7.4938630299999998E-3</v>
      </c>
      <c r="N61" s="10">
        <f t="shared" si="553"/>
        <v>-7.4684249549999998E-2</v>
      </c>
      <c r="O61" s="10">
        <f t="shared" si="553"/>
        <v>-0.1227565679</v>
      </c>
      <c r="P61" s="10">
        <f t="shared" si="553"/>
        <v>-0.21086204499999997</v>
      </c>
      <c r="Q61" s="10">
        <f t="shared" si="553"/>
        <v>-0.21163573599999999</v>
      </c>
      <c r="R61" s="164"/>
      <c r="S61" s="164"/>
      <c r="T61" s="164"/>
      <c r="U61" s="164"/>
      <c r="V61" s="164"/>
      <c r="W61" s="164"/>
      <c r="X61" s="164"/>
      <c r="Y61" s="164"/>
      <c r="Z61" s="164"/>
      <c r="AA61" s="164"/>
      <c r="AB61" s="164"/>
      <c r="AC61" s="164"/>
      <c r="AD61" s="164"/>
      <c r="AE61" s="164"/>
      <c r="AF61" s="164"/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</row>
    <row r="62" spans="1:50" x14ac:dyDescent="0.25">
      <c r="A62" s="155" t="str">
        <f t="shared" si="532"/>
        <v>Max Shear-Path2</v>
      </c>
      <c r="C62" s="10">
        <f t="shared" ref="C62:D62" si="554">INDEX($C$9:$XFD$11,$B28,C28)</f>
        <v>0.18415192849999998</v>
      </c>
      <c r="D62" s="10">
        <f t="shared" si="554"/>
        <v>-0.26484986599999999</v>
      </c>
      <c r="E62" s="10">
        <f t="shared" ref="E62:Q62" si="555">INDEX($C$9:$XFD$11,$B28,E28)</f>
        <v>-2.1778332999999996</v>
      </c>
      <c r="F62" s="10">
        <f t="shared" si="555"/>
        <v>-0.43452716949999998</v>
      </c>
      <c r="G62" s="10">
        <f t="shared" si="555"/>
        <v>-0.65859308849999998</v>
      </c>
      <c r="H62" s="10">
        <f t="shared" si="555"/>
        <v>-0.12428161409999998</v>
      </c>
      <c r="I62" s="10">
        <f t="shared" si="555"/>
        <v>-8.9994402249999994E-2</v>
      </c>
      <c r="J62" s="10">
        <f t="shared" si="555"/>
        <v>0.98863928999999995</v>
      </c>
      <c r="K62" s="10">
        <f t="shared" si="555"/>
        <v>0.28229561349999999</v>
      </c>
      <c r="L62" s="10">
        <f t="shared" si="555"/>
        <v>-9.5815485250000006E-3</v>
      </c>
      <c r="M62" s="10">
        <f t="shared" si="555"/>
        <v>5.3746722249999991E-3</v>
      </c>
      <c r="N62" s="10">
        <f t="shared" si="555"/>
        <v>-6.6472407999999997E-2</v>
      </c>
      <c r="O62" s="10">
        <f t="shared" si="555"/>
        <v>-7.5655848149999996E-2</v>
      </c>
      <c r="P62" s="10">
        <f t="shared" si="555"/>
        <v>-0.15144200199999996</v>
      </c>
      <c r="Q62" s="10">
        <f t="shared" si="555"/>
        <v>-1.067592834E-2</v>
      </c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</row>
    <row r="63" spans="1:50" x14ac:dyDescent="0.25">
      <c r="A63" s="155" t="str">
        <f t="shared" si="532"/>
        <v>Mean Shear-Path2</v>
      </c>
      <c r="C63" s="10">
        <f t="shared" ref="C63:D63" si="556">INDEX($C$9:$XFD$11,$B29,C29)</f>
        <v>0.11371792889285713</v>
      </c>
      <c r="D63" s="10">
        <f t="shared" si="556"/>
        <v>-0.34886916452380956</v>
      </c>
      <c r="E63" s="10">
        <f t="shared" ref="E63:Q63" si="557">INDEX($C$9:$XFD$11,$B29,E29)</f>
        <v>-2.1909701619047617</v>
      </c>
      <c r="F63" s="10">
        <f t="shared" si="557"/>
        <v>-0.48123470207142854</v>
      </c>
      <c r="G63" s="10">
        <f t="shared" si="557"/>
        <v>-0.70502231911904756</v>
      </c>
      <c r="H63" s="10">
        <f t="shared" si="557"/>
        <v>-0.19202516743095241</v>
      </c>
      <c r="I63" s="10">
        <f t="shared" si="557"/>
        <v>-9.8916065269047629E-2</v>
      </c>
      <c r="J63" s="10">
        <f t="shared" si="557"/>
        <v>0.87502277307142862</v>
      </c>
      <c r="K63" s="10">
        <f t="shared" si="557"/>
        <v>0.13920914867142856</v>
      </c>
      <c r="L63" s="10">
        <f t="shared" si="557"/>
        <v>-2.3354196079523808E-2</v>
      </c>
      <c r="M63" s="10">
        <f t="shared" si="557"/>
        <v>-1.0595953838571435E-3</v>
      </c>
      <c r="N63" s="10">
        <f t="shared" si="557"/>
        <v>-7.0578328809523791E-2</v>
      </c>
      <c r="O63" s="10">
        <f t="shared" si="557"/>
        <v>-9.920620805952382E-2</v>
      </c>
      <c r="P63" s="10">
        <f t="shared" si="557"/>
        <v>-0.1811520214285714</v>
      </c>
      <c r="Q63" s="10">
        <f t="shared" si="557"/>
        <v>-0.11115582958761903</v>
      </c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</row>
    <row r="64" spans="1:50" x14ac:dyDescent="0.25">
      <c r="A64" s="155"/>
    </row>
    <row r="65" spans="1:50" x14ac:dyDescent="0.25">
      <c r="A65" s="181" t="str">
        <f>A31</f>
        <v>Transverse</v>
      </c>
    </row>
    <row r="66" spans="1:50" x14ac:dyDescent="0.25">
      <c r="A66" s="155" t="str">
        <f t="shared" ref="A66:A79" si="558">A32</f>
        <v>Length-Path3</v>
      </c>
      <c r="C66" s="164">
        <f>INDEX($C$5:$XFD$5,$B32,C32)</f>
        <v>2687.2000000000007</v>
      </c>
      <c r="D66" s="164">
        <f t="shared" ref="D66:Q66" si="559">INDEX($C$5:$XFD$5,$B32,D32)</f>
        <v>2634.2999999999993</v>
      </c>
      <c r="E66" s="164">
        <f t="shared" si="559"/>
        <v>2734.5999999999985</v>
      </c>
      <c r="F66" s="164">
        <f t="shared" si="559"/>
        <v>1653.8000000000002</v>
      </c>
      <c r="G66" s="164">
        <f t="shared" si="559"/>
        <v>763.69999999999891</v>
      </c>
      <c r="H66" s="164">
        <f t="shared" si="559"/>
        <v>2231.7000000000007</v>
      </c>
      <c r="I66" s="164">
        <f t="shared" si="559"/>
        <v>2954.7</v>
      </c>
      <c r="J66" s="164">
        <f>INDEX($C$5:$XFD$5,$B32,J32)</f>
        <v>2198.4</v>
      </c>
      <c r="K66" s="164">
        <f>INDEX($C$5:$XFD$5,$B32,K32)</f>
        <v>1865.3999999999999</v>
      </c>
      <c r="L66" s="164">
        <f t="shared" si="559"/>
        <v>1856</v>
      </c>
      <c r="M66" s="164">
        <f>INDEX($C$5:$XFD$5,$B32,M32)</f>
        <v>2285.6999999999998</v>
      </c>
      <c r="N66" s="164">
        <f>INDEX($C$5:$XFD$5,$B32,N32)</f>
        <v>363.69999999999982</v>
      </c>
      <c r="O66" s="164">
        <f t="shared" si="559"/>
        <v>866.70000000000073</v>
      </c>
      <c r="P66" s="164">
        <f t="shared" si="559"/>
        <v>1800</v>
      </c>
      <c r="Q66" s="164">
        <f t="shared" si="559"/>
        <v>2500</v>
      </c>
      <c r="R66" s="164"/>
      <c r="S66" s="164"/>
      <c r="T66" s="164"/>
      <c r="U66" s="164"/>
      <c r="V66" s="164"/>
      <c r="W66" s="164"/>
      <c r="X66" s="164"/>
      <c r="Y66" s="164"/>
      <c r="Z66" s="164"/>
      <c r="AA66" s="164"/>
      <c r="AB66" s="164"/>
      <c r="AC66" s="164"/>
      <c r="AD66" s="164"/>
      <c r="AE66" s="164"/>
      <c r="AF66" s="164"/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</row>
    <row r="67" spans="1:50" x14ac:dyDescent="0.25">
      <c r="A67" s="155" t="str">
        <f t="shared" si="558"/>
        <v>Length-Path4</v>
      </c>
      <c r="C67" s="164">
        <f>INDEX($C$5:$XFD$5,$B33,C33)</f>
        <v>2658.2000000000007</v>
      </c>
      <c r="D67" s="164">
        <f t="shared" ref="D67:Q67" si="560">INDEX($C$5:$XFD$5,$B33,D33)</f>
        <v>2642.7999999999993</v>
      </c>
      <c r="E67" s="164">
        <f t="shared" si="560"/>
        <v>2743.0999999999985</v>
      </c>
      <c r="F67" s="164">
        <f t="shared" si="560"/>
        <v>1528.5</v>
      </c>
      <c r="G67" s="164">
        <f t="shared" si="560"/>
        <v>1836.7999999999993</v>
      </c>
      <c r="H67" s="164">
        <f t="shared" si="560"/>
        <v>2231.7000000000007</v>
      </c>
      <c r="I67" s="164">
        <f t="shared" si="560"/>
        <v>2421.5</v>
      </c>
      <c r="J67" s="164">
        <f t="shared" si="560"/>
        <v>1336.6</v>
      </c>
      <c r="K67" s="164">
        <f t="shared" si="560"/>
        <v>1874.6</v>
      </c>
      <c r="L67" s="164">
        <f t="shared" si="560"/>
        <v>1855.6999999999998</v>
      </c>
      <c r="M67" s="164">
        <f t="shared" si="560"/>
        <v>2597.1</v>
      </c>
      <c r="N67" s="164">
        <f t="shared" si="560"/>
        <v>333</v>
      </c>
      <c r="O67" s="164">
        <f t="shared" si="560"/>
        <v>866.70000000000073</v>
      </c>
      <c r="P67" s="164">
        <f t="shared" si="560"/>
        <v>900</v>
      </c>
      <c r="Q67" s="164">
        <f t="shared" si="560"/>
        <v>2500</v>
      </c>
      <c r="R67" s="164"/>
      <c r="S67" s="164"/>
      <c r="T67" s="164"/>
      <c r="U67" s="164"/>
      <c r="V67" s="164"/>
      <c r="W67" s="164"/>
      <c r="X67" s="164"/>
      <c r="Y67" s="164"/>
      <c r="Z67" s="164"/>
      <c r="AA67" s="164"/>
      <c r="AB67" s="164"/>
      <c r="AC67" s="164"/>
      <c r="AD67" s="164"/>
      <c r="AE67" s="164"/>
      <c r="AF67" s="164"/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</row>
    <row r="68" spans="1:50" x14ac:dyDescent="0.25">
      <c r="A68" s="155" t="str">
        <f t="shared" si="558"/>
        <v>Min Compressive-Path3</v>
      </c>
      <c r="C68" s="10">
        <f>INDEX($C$9:$XFD$11,$B34,C34)</f>
        <v>-0.301264847</v>
      </c>
      <c r="D68" s="10">
        <f>INDEX($C$9:$XFD$11,$B34,D34)</f>
        <v>-1.7073146800000001</v>
      </c>
      <c r="E68" s="10">
        <f t="shared" ref="E68:Q68" si="561">INDEX($C$9:$XFD$11,$B34,E34)</f>
        <v>-2.8038132349999998</v>
      </c>
      <c r="F68" s="10">
        <f t="shared" si="561"/>
        <v>-4.471030485</v>
      </c>
      <c r="G68" s="10">
        <f t="shared" si="561"/>
        <v>-5.4784680100000003</v>
      </c>
      <c r="H68" s="10">
        <f t="shared" si="561"/>
        <v>-6.1248062349999994</v>
      </c>
      <c r="I68" s="10">
        <f t="shared" si="561"/>
        <v>-6.6393158249999988</v>
      </c>
      <c r="J68" s="10">
        <f t="shared" si="561"/>
        <v>-3.9942993399999995</v>
      </c>
      <c r="K68" s="10">
        <f t="shared" si="561"/>
        <v>-1.7936813199999997</v>
      </c>
      <c r="L68" s="10">
        <f t="shared" si="561"/>
        <v>-0.74290111999999997</v>
      </c>
      <c r="M68" s="10">
        <f t="shared" si="561"/>
        <v>-2.184382805E-2</v>
      </c>
      <c r="N68" s="10">
        <f t="shared" si="561"/>
        <v>-0.406993192</v>
      </c>
      <c r="O68" s="10">
        <f t="shared" si="561"/>
        <v>6.9531513599999997</v>
      </c>
      <c r="P68" s="10">
        <f t="shared" si="561"/>
        <v>5.4811009200000003</v>
      </c>
      <c r="Q68" s="10">
        <f t="shared" si="561"/>
        <v>3.1047926349999995</v>
      </c>
      <c r="R68" s="164"/>
      <c r="S68" s="164"/>
      <c r="T68" s="164"/>
      <c r="U68" s="164"/>
      <c r="V68" s="164"/>
      <c r="W68" s="164"/>
      <c r="X68" s="164"/>
      <c r="Y68" s="164"/>
      <c r="Z68" s="164"/>
      <c r="AA68" s="164"/>
      <c r="AB68" s="164"/>
      <c r="AC68" s="164"/>
      <c r="AD68" s="164"/>
      <c r="AE68" s="164"/>
      <c r="AF68" s="164"/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</row>
    <row r="69" spans="1:50" x14ac:dyDescent="0.25">
      <c r="A69" s="155" t="str">
        <f t="shared" si="558"/>
        <v>Max Compressive-Path3</v>
      </c>
      <c r="C69" s="10">
        <f t="shared" ref="C69:D69" si="562">INDEX($C$9:$XFD$11,$B35,C35)</f>
        <v>0.73026334049999997</v>
      </c>
      <c r="D69" s="10">
        <f t="shared" si="562"/>
        <v>0.57414424749999993</v>
      </c>
      <c r="E69" s="10">
        <f t="shared" ref="E69:Q69" si="563">INDEX($C$9:$XFD$11,$B35,E35)</f>
        <v>-1.9593448349999998</v>
      </c>
      <c r="F69" s="10">
        <f t="shared" si="563"/>
        <v>1.1438483194999998E-31</v>
      </c>
      <c r="G69" s="10">
        <f t="shared" si="563"/>
        <v>-5.0189366199999998</v>
      </c>
      <c r="H69" s="10">
        <f t="shared" si="563"/>
        <v>-4.3176268649999994</v>
      </c>
      <c r="I69" s="10">
        <f t="shared" si="563"/>
        <v>1.1438483194999998E-31</v>
      </c>
      <c r="J69" s="10">
        <f t="shared" si="563"/>
        <v>1.1438483194999998E-31</v>
      </c>
      <c r="K69" s="10">
        <f t="shared" si="563"/>
        <v>-0.426304988</v>
      </c>
      <c r="L69" s="10">
        <f t="shared" si="563"/>
        <v>1.1438483194999998E-31</v>
      </c>
      <c r="M69" s="10">
        <f t="shared" si="563"/>
        <v>0.10383488715</v>
      </c>
      <c r="N69" s="10">
        <f t="shared" si="563"/>
        <v>5.2034066349999991E-2</v>
      </c>
      <c r="O69" s="10">
        <f t="shared" si="563"/>
        <v>7.1630127599999991</v>
      </c>
      <c r="P69" s="10">
        <f t="shared" si="563"/>
        <v>6.3886647649999988</v>
      </c>
      <c r="Q69" s="10">
        <f t="shared" si="563"/>
        <v>3.16228905</v>
      </c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164"/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</row>
    <row r="70" spans="1:50" x14ac:dyDescent="0.25">
      <c r="A70" s="155" t="str">
        <f t="shared" si="558"/>
        <v>Mean Compressive-Path3</v>
      </c>
      <c r="C70" s="10">
        <f>INDEX($C$9:$XFD$11,$B36,C36)</f>
        <v>0.15090138365476188</v>
      </c>
      <c r="D70" s="10">
        <f t="shared" ref="D70" si="564">INDEX($C$9:$XFD$11,$B36,D36)</f>
        <v>-0.51407066457380957</v>
      </c>
      <c r="E70" s="10">
        <f t="shared" ref="E70:Q70" si="565">INDEX($C$9:$XFD$11,$B36,E36)</f>
        <v>-2.4158792752380944</v>
      </c>
      <c r="F70" s="10">
        <f t="shared" si="565"/>
        <v>-1.1818191719047617</v>
      </c>
      <c r="G70" s="10">
        <f t="shared" si="565"/>
        <v>-5.248702308095238</v>
      </c>
      <c r="H70" s="10">
        <f t="shared" si="565"/>
        <v>-5.3744490630952386</v>
      </c>
      <c r="I70" s="10">
        <f t="shared" si="565"/>
        <v>-0.86022430023809526</v>
      </c>
      <c r="J70" s="10">
        <f t="shared" si="565"/>
        <v>-3.1510033133333333</v>
      </c>
      <c r="K70" s="10">
        <f t="shared" si="565"/>
        <v>-0.74902615338095235</v>
      </c>
      <c r="L70" s="10">
        <f t="shared" si="565"/>
        <v>-0.15188858819047618</v>
      </c>
      <c r="M70" s="10">
        <f t="shared" si="565"/>
        <v>1.3452106542857149E-3</v>
      </c>
      <c r="N70" s="10">
        <f t="shared" si="565"/>
        <v>-0.12047718219976188</v>
      </c>
      <c r="O70" s="10">
        <f t="shared" si="565"/>
        <v>7.0580820599999994</v>
      </c>
      <c r="P70" s="10">
        <f t="shared" si="565"/>
        <v>6.0987884776190473</v>
      </c>
      <c r="Q70" s="10">
        <f t="shared" si="565"/>
        <v>3.1437617095238091</v>
      </c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</row>
    <row r="71" spans="1:50" x14ac:dyDescent="0.25">
      <c r="A71" s="155" t="str">
        <f t="shared" si="558"/>
        <v>Min Shear-Path3</v>
      </c>
      <c r="C71" s="10">
        <f t="shared" ref="C71:D71" si="566">INDEX($C$9:$XFD$11,$B37,C37)</f>
        <v>-0.55148390849999995</v>
      </c>
      <c r="D71" s="10">
        <f t="shared" si="566"/>
        <v>-0.83893760699999997</v>
      </c>
      <c r="E71" s="10">
        <f t="shared" ref="E71:Q71" si="567">INDEX($C$9:$XFD$11,$B37,E37)</f>
        <v>-2.204107155</v>
      </c>
      <c r="F71" s="10">
        <f t="shared" si="567"/>
        <v>-0.71498234149999995</v>
      </c>
      <c r="G71" s="10">
        <f t="shared" si="567"/>
        <v>-0.67879799749999992</v>
      </c>
      <c r="H71" s="10">
        <f t="shared" si="567"/>
        <v>-0.26086329399999997</v>
      </c>
      <c r="I71" s="10">
        <f t="shared" si="567"/>
        <v>-9.0124170000000003E-2</v>
      </c>
      <c r="J71" s="10">
        <f t="shared" si="567"/>
        <v>-0.42083648699999998</v>
      </c>
      <c r="K71" s="10">
        <f t="shared" si="567"/>
        <v>0.25086186099999996</v>
      </c>
      <c r="L71" s="10">
        <f t="shared" si="567"/>
        <v>-0.16284738299999998</v>
      </c>
      <c r="M71" s="10">
        <f t="shared" si="567"/>
        <v>-1.1855107199999999E-2</v>
      </c>
      <c r="N71" s="10">
        <f t="shared" si="567"/>
        <v>-0.22107568550000001</v>
      </c>
      <c r="O71" s="10">
        <f t="shared" si="567"/>
        <v>-7.5655848149999996E-2</v>
      </c>
      <c r="P71" s="10">
        <f t="shared" si="567"/>
        <v>-0.21086204499999997</v>
      </c>
      <c r="Q71" s="10">
        <f t="shared" si="567"/>
        <v>-0.33845727449999996</v>
      </c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</row>
    <row r="72" spans="1:50" x14ac:dyDescent="0.25">
      <c r="A72" s="155" t="str">
        <f t="shared" si="558"/>
        <v>Max Shear-Path3</v>
      </c>
      <c r="C72" s="10">
        <f t="shared" ref="C72:D72" si="568">INDEX($C$9:$XFD$11,$B38,C38)</f>
        <v>4.3283923899999993E-2</v>
      </c>
      <c r="D72" s="10">
        <f t="shared" si="568"/>
        <v>-7.3815238449999987E-2</v>
      </c>
      <c r="E72" s="10">
        <f t="shared" ref="E72:Q72" si="569">INDEX($C$9:$XFD$11,$B38,E38)</f>
        <v>-1.1729937689999999</v>
      </c>
      <c r="F72" s="10">
        <f t="shared" si="569"/>
        <v>1.1438483194999998E-31</v>
      </c>
      <c r="G72" s="10">
        <f t="shared" si="569"/>
        <v>-0.16807667749999999</v>
      </c>
      <c r="H72" s="10">
        <f t="shared" si="569"/>
        <v>7.7601816299999998E-3</v>
      </c>
      <c r="I72" s="10">
        <f t="shared" si="569"/>
        <v>0.10976128365</v>
      </c>
      <c r="J72" s="10">
        <f t="shared" si="569"/>
        <v>0.98863928999999995</v>
      </c>
      <c r="K72" s="10">
        <f t="shared" si="569"/>
        <v>0.40447090250000001</v>
      </c>
      <c r="L72" s="10">
        <f t="shared" si="569"/>
        <v>0.13907056285</v>
      </c>
      <c r="M72" s="10">
        <f t="shared" si="569"/>
        <v>4.699899645E-3</v>
      </c>
      <c r="N72" s="10">
        <f t="shared" si="569"/>
        <v>-6.6472407999999997E-2</v>
      </c>
      <c r="O72" s="10">
        <f t="shared" si="569"/>
        <v>-1.7738209599999999E-2</v>
      </c>
      <c r="P72" s="10">
        <f t="shared" si="569"/>
        <v>-6.8639315549999996E-2</v>
      </c>
      <c r="Q72" s="10">
        <f t="shared" si="569"/>
        <v>-6.6411779149999989E-2</v>
      </c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</row>
    <row r="73" spans="1:50" x14ac:dyDescent="0.25">
      <c r="A73" s="155" t="str">
        <f t="shared" si="558"/>
        <v>Mean Shear-Path3</v>
      </c>
      <c r="C73" s="10">
        <f t="shared" ref="C73:D73" si="570">INDEX($C$9:$XFD$11,$B39,C39)</f>
        <v>-0.35603076795976185</v>
      </c>
      <c r="D73" s="10">
        <f t="shared" si="570"/>
        <v>-0.53029482380714288</v>
      </c>
      <c r="E73" s="10">
        <f t="shared" ref="E73:Q73" si="571">INDEX($C$9:$XFD$11,$B39,E39)</f>
        <v>-1.8019146720238095</v>
      </c>
      <c r="F73" s="10">
        <f t="shared" si="571"/>
        <v>-0.1633653665</v>
      </c>
      <c r="G73" s="10">
        <f t="shared" si="571"/>
        <v>-0.42343733749999996</v>
      </c>
      <c r="H73" s="10">
        <f t="shared" si="571"/>
        <v>-0.1494821865295238</v>
      </c>
      <c r="I73" s="10">
        <f t="shared" si="571"/>
        <v>-2.560365740476191E-3</v>
      </c>
      <c r="J73" s="10">
        <f t="shared" si="571"/>
        <v>0.30745930713357139</v>
      </c>
      <c r="K73" s="10">
        <f t="shared" si="571"/>
        <v>0.31644688211904765</v>
      </c>
      <c r="L73" s="10">
        <f t="shared" si="571"/>
        <v>4.234660233333333E-3</v>
      </c>
      <c r="M73" s="10">
        <f t="shared" si="571"/>
        <v>-2.9510522839166662E-3</v>
      </c>
      <c r="N73" s="10">
        <f t="shared" si="571"/>
        <v>-9.5810137788095259E-2</v>
      </c>
      <c r="O73" s="10">
        <f t="shared" si="571"/>
        <v>-4.669702953095238E-2</v>
      </c>
      <c r="P73" s="10">
        <f t="shared" si="571"/>
        <v>-0.13926248491904761</v>
      </c>
      <c r="Q73" s="10">
        <f t="shared" si="571"/>
        <v>-0.21198778405476187</v>
      </c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</row>
    <row r="74" spans="1:50" x14ac:dyDescent="0.25">
      <c r="A74" s="155" t="str">
        <f t="shared" si="558"/>
        <v>Min Compressive-Path4</v>
      </c>
      <c r="C74" s="10">
        <f>INDEX($C$9:$XFD$11,$B40,C40)</f>
        <v>-0.49883259600000002</v>
      </c>
      <c r="D74" s="10">
        <f t="shared" ref="D74" si="572">INDEX($C$9:$XFD$11,$B40,D40)</f>
        <v>-1.935779725</v>
      </c>
      <c r="E74" s="10">
        <f t="shared" ref="E74:Q74" si="573">INDEX($C$9:$XFD$11,$B40,E40)</f>
        <v>-2.9807090299999999</v>
      </c>
      <c r="F74" s="10">
        <f t="shared" si="573"/>
        <v>-3.8989886649999996</v>
      </c>
      <c r="G74" s="10">
        <f t="shared" si="573"/>
        <v>-5.8270859999999995</v>
      </c>
      <c r="H74" s="10">
        <f t="shared" si="573"/>
        <v>-6.3806671449999994</v>
      </c>
      <c r="I74" s="10">
        <f t="shared" si="573"/>
        <v>-6.7421386600000002</v>
      </c>
      <c r="J74" s="10">
        <f t="shared" si="573"/>
        <v>-2.868413055</v>
      </c>
      <c r="K74" s="10">
        <f t="shared" si="573"/>
        <v>-3.8200350049999994</v>
      </c>
      <c r="L74" s="10">
        <f t="shared" si="573"/>
        <v>-0.96035103700000002</v>
      </c>
      <c r="M74" s="10">
        <f t="shared" si="573"/>
        <v>-4.1105251050000003E-3</v>
      </c>
      <c r="N74" s="10">
        <f t="shared" si="573"/>
        <v>-6.8434521899999989E-2</v>
      </c>
      <c r="O74" s="10">
        <f t="shared" si="573"/>
        <v>6.9258420599999999</v>
      </c>
      <c r="P74" s="10">
        <f t="shared" si="573"/>
        <v>5.623191639999999</v>
      </c>
      <c r="Q74" s="10">
        <f t="shared" si="573"/>
        <v>2.3502446799999994</v>
      </c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</row>
    <row r="75" spans="1:50" x14ac:dyDescent="0.25">
      <c r="A75" s="155" t="str">
        <f t="shared" si="558"/>
        <v>Max Compressive-Path4</v>
      </c>
      <c r="C75" s="10">
        <f t="shared" ref="C75:D75" si="574">INDEX($C$9:$XFD$11,$B41,C41)</f>
        <v>1.1137394899999999</v>
      </c>
      <c r="D75" s="10">
        <f t="shared" si="574"/>
        <v>0.38393620549999996</v>
      </c>
      <c r="E75" s="10">
        <f t="shared" ref="E75:Q75" si="575">INDEX($C$9:$XFD$11,$B41,E41)</f>
        <v>-2.0628973099999999</v>
      </c>
      <c r="F75" s="10">
        <f t="shared" si="575"/>
        <v>1.1438483194999998E-31</v>
      </c>
      <c r="G75" s="10">
        <f t="shared" si="575"/>
        <v>-5.0365957349999997</v>
      </c>
      <c r="H75" s="10">
        <f t="shared" si="575"/>
        <v>-6.0832675050000002</v>
      </c>
      <c r="I75" s="10">
        <f t="shared" si="575"/>
        <v>1.1438483194999998E-31</v>
      </c>
      <c r="J75" s="10">
        <f t="shared" si="575"/>
        <v>-1.204565721</v>
      </c>
      <c r="K75" s="10">
        <f t="shared" si="575"/>
        <v>1.1438483194999998E-31</v>
      </c>
      <c r="L75" s="10">
        <f t="shared" si="575"/>
        <v>1.1438483194999998E-31</v>
      </c>
      <c r="M75" s="10">
        <f t="shared" si="575"/>
        <v>0.17934987650000001</v>
      </c>
      <c r="N75" s="10">
        <f t="shared" si="575"/>
        <v>0.12879552499999999</v>
      </c>
      <c r="O75" s="10">
        <f t="shared" si="575"/>
        <v>6.9808096749999997</v>
      </c>
      <c r="P75" s="10">
        <f t="shared" si="575"/>
        <v>5.8205069149999993</v>
      </c>
      <c r="Q75" s="10">
        <f t="shared" si="575"/>
        <v>2.9810451399999995</v>
      </c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</row>
    <row r="76" spans="1:50" x14ac:dyDescent="0.25">
      <c r="A76" s="155" t="str">
        <f t="shared" si="558"/>
        <v>Mean Compressive-Path4</v>
      </c>
      <c r="C76" s="10">
        <f t="shared" ref="C76:D76" si="576">INDEX($C$9:$XFD$11,$B42,C42)</f>
        <v>0.31999065868428572</v>
      </c>
      <c r="D76" s="10">
        <f t="shared" si="576"/>
        <v>-0.75337710161190463</v>
      </c>
      <c r="E76" s="10">
        <f t="shared" ref="E76:Q76" si="577">INDEX($C$9:$XFD$11,$B42,E42)</f>
        <v>-2.5807801938095234</v>
      </c>
      <c r="F76" s="10">
        <f t="shared" si="577"/>
        <v>-1.1309159690476187</v>
      </c>
      <c r="G76" s="10">
        <f t="shared" si="577"/>
        <v>-5.5434258902380957</v>
      </c>
      <c r="H76" s="10">
        <f t="shared" si="577"/>
        <v>-6.2272304166666652</v>
      </c>
      <c r="I76" s="10">
        <f t="shared" si="577"/>
        <v>-1.218211893333333</v>
      </c>
      <c r="J76" s="10">
        <f t="shared" si="577"/>
        <v>-2.2487091543095237</v>
      </c>
      <c r="K76" s="10">
        <f t="shared" si="577"/>
        <v>-1.0635645786428569</v>
      </c>
      <c r="L76" s="10">
        <f t="shared" si="577"/>
        <v>-0.18971009957142856</v>
      </c>
      <c r="M76" s="10">
        <f t="shared" si="577"/>
        <v>1.3409331629394524E-2</v>
      </c>
      <c r="N76" s="10">
        <f t="shared" si="577"/>
        <v>6.3620551597380948E-2</v>
      </c>
      <c r="O76" s="10">
        <f t="shared" si="577"/>
        <v>6.9533258433333325</v>
      </c>
      <c r="P76" s="10">
        <f t="shared" si="577"/>
        <v>5.7218492947619062</v>
      </c>
      <c r="Q76" s="10">
        <f t="shared" si="577"/>
        <v>2.8304093007142863</v>
      </c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</row>
    <row r="77" spans="1:50" x14ac:dyDescent="0.25">
      <c r="A77" s="155" t="str">
        <f t="shared" si="558"/>
        <v>Min Shear-Path4</v>
      </c>
      <c r="C77" s="10">
        <f t="shared" ref="C77:D77" si="578">INDEX($C$9:$XFD$11,$B43,C43)</f>
        <v>-0.68469829399999993</v>
      </c>
      <c r="D77" s="10">
        <f t="shared" si="578"/>
        <v>-1.0442359294999999</v>
      </c>
      <c r="E77" s="10">
        <f t="shared" ref="E77:Q77" si="579">INDEX($C$9:$XFD$11,$B43,E43)</f>
        <v>-2.1778332999999996</v>
      </c>
      <c r="F77" s="10">
        <f t="shared" si="579"/>
        <v>-0.64299097249999992</v>
      </c>
      <c r="G77" s="10">
        <f t="shared" si="579"/>
        <v>-0.79147085650000004</v>
      </c>
      <c r="H77" s="10">
        <f t="shared" si="579"/>
        <v>-0.53223286749999998</v>
      </c>
      <c r="I77" s="10">
        <f t="shared" si="579"/>
        <v>-0.16778906999999998</v>
      </c>
      <c r="J77" s="10">
        <f t="shared" si="579"/>
        <v>-0.57732721499999995</v>
      </c>
      <c r="K77" s="10">
        <f t="shared" si="579"/>
        <v>-1.216189907</v>
      </c>
      <c r="L77" s="10">
        <f t="shared" si="579"/>
        <v>-0.16611479849999997</v>
      </c>
      <c r="M77" s="10">
        <f t="shared" si="579"/>
        <v>-9.7184792750000006E-3</v>
      </c>
      <c r="N77" s="10">
        <f t="shared" si="579"/>
        <v>-0.41823714449999999</v>
      </c>
      <c r="O77" s="10">
        <f t="shared" si="579"/>
        <v>-0.1227565679</v>
      </c>
      <c r="P77" s="10">
        <f t="shared" si="579"/>
        <v>-0.38496763399999995</v>
      </c>
      <c r="Q77" s="10">
        <f t="shared" si="579"/>
        <v>-9.2527330399999996E-2</v>
      </c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</row>
    <row r="78" spans="1:50" x14ac:dyDescent="0.25">
      <c r="A78" s="155" t="str">
        <f t="shared" si="558"/>
        <v>Max Shear-Path4</v>
      </c>
      <c r="C78" s="10">
        <f t="shared" ref="C78:D78" si="580">INDEX($C$9:$XFD$11,$B44,C44)</f>
        <v>0.18415192849999998</v>
      </c>
      <c r="D78" s="10">
        <f t="shared" si="580"/>
        <v>-0.12186127989999999</v>
      </c>
      <c r="E78" s="10">
        <f t="shared" ref="E78:Q78" si="581">INDEX($C$9:$XFD$11,$B44,E44)</f>
        <v>-1.0538160649999999</v>
      </c>
      <c r="F78" s="10">
        <f t="shared" si="581"/>
        <v>0.16048553599999998</v>
      </c>
      <c r="G78" s="10">
        <f t="shared" si="581"/>
        <v>-7.1871368450000001E-2</v>
      </c>
      <c r="H78" s="10">
        <f t="shared" si="581"/>
        <v>-0.19892059899999998</v>
      </c>
      <c r="I78" s="10">
        <f t="shared" si="581"/>
        <v>2.9146877749999998E-2</v>
      </c>
      <c r="J78" s="10">
        <f t="shared" si="581"/>
        <v>0.63903341499999999</v>
      </c>
      <c r="K78" s="10">
        <f t="shared" si="581"/>
        <v>5.6764660899999993E-2</v>
      </c>
      <c r="L78" s="10">
        <f t="shared" si="581"/>
        <v>0.14178974349999998</v>
      </c>
      <c r="M78" s="10">
        <f t="shared" si="581"/>
        <v>1.1465249614999999E-2</v>
      </c>
      <c r="N78" s="10">
        <f t="shared" si="581"/>
        <v>-7.4684249549999998E-2</v>
      </c>
      <c r="O78" s="10">
        <f t="shared" si="581"/>
        <v>2.7382362599999998E-2</v>
      </c>
      <c r="P78" s="10">
        <f t="shared" si="581"/>
        <v>-0.15144200199999996</v>
      </c>
      <c r="Q78" s="10">
        <f t="shared" si="581"/>
        <v>1.6866974199999999E-2</v>
      </c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</row>
    <row r="79" spans="1:50" x14ac:dyDescent="0.25">
      <c r="A79" s="155" t="str">
        <f t="shared" si="558"/>
        <v>Mean Shear-Path4</v>
      </c>
      <c r="C79" s="10">
        <f t="shared" ref="C79:D79" si="582">INDEX($C$9:$XFD$11,$B45,C45)</f>
        <v>-0.36080872780238088</v>
      </c>
      <c r="D79" s="10">
        <f t="shared" si="582"/>
        <v>-0.62984147156666648</v>
      </c>
      <c r="E79" s="10">
        <f t="shared" ref="E79:Q79" si="583">INDEX($C$9:$XFD$11,$B45,E45)</f>
        <v>-1.6642511410476191</v>
      </c>
      <c r="F79" s="10">
        <f t="shared" si="583"/>
        <v>-0.10198699247738095</v>
      </c>
      <c r="G79" s="10">
        <f t="shared" si="583"/>
        <v>-0.60347845185476201</v>
      </c>
      <c r="H79" s="10">
        <f t="shared" si="583"/>
        <v>-0.29272291840476183</v>
      </c>
      <c r="I79" s="10">
        <f t="shared" si="583"/>
        <v>-1.3566183083333334E-2</v>
      </c>
      <c r="J79" s="10">
        <f t="shared" si="583"/>
        <v>-0.15370840930952387</v>
      </c>
      <c r="K79" s="10">
        <f t="shared" si="583"/>
        <v>-0.22753058020952374</v>
      </c>
      <c r="L79" s="10">
        <f t="shared" si="583"/>
        <v>4.6373015500000003E-3</v>
      </c>
      <c r="M79" s="10">
        <f t="shared" si="583"/>
        <v>-1.9020732321428566E-3</v>
      </c>
      <c r="N79" s="10">
        <f t="shared" si="583"/>
        <v>-0.15778466850476183</v>
      </c>
      <c r="O79" s="10">
        <f t="shared" si="583"/>
        <v>-4.7687102263333329E-2</v>
      </c>
      <c r="P79" s="10">
        <f t="shared" si="583"/>
        <v>-0.2682048152380952</v>
      </c>
      <c r="Q79" s="10">
        <f t="shared" si="583"/>
        <v>-3.7191041030714293E-2</v>
      </c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</row>
    <row r="81" spans="1:50" x14ac:dyDescent="0.25">
      <c r="A81" s="206" t="s">
        <v>65</v>
      </c>
      <c r="B81" s="207"/>
    </row>
    <row r="82" spans="1:50" x14ac:dyDescent="0.25">
      <c r="A82" s="211" t="str">
        <f>A49</f>
        <v>Longitudinal</v>
      </c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</row>
    <row r="83" spans="1:50" x14ac:dyDescent="0.25">
      <c r="A83" s="152" t="s">
        <v>105</v>
      </c>
      <c r="B83" s="145"/>
      <c r="C83" s="14">
        <f>MIN(C52,C58)</f>
        <v>0.45725526699999997</v>
      </c>
      <c r="D83" s="14">
        <f t="shared" ref="D83:Q83" si="584">MIN(D52,D58)</f>
        <v>0.30177022999999997</v>
      </c>
      <c r="E83" s="14">
        <f t="shared" si="584"/>
        <v>0.60824092500000004</v>
      </c>
      <c r="F83" s="14">
        <f t="shared" si="584"/>
        <v>-0.821525485</v>
      </c>
      <c r="G83" s="14">
        <f t="shared" si="584"/>
        <v>-3.6705746599999998E-3</v>
      </c>
      <c r="H83" s="14">
        <f t="shared" si="584"/>
        <v>0.47063166200000001</v>
      </c>
      <c r="I83" s="14">
        <f t="shared" si="584"/>
        <v>-0.54798418849999997</v>
      </c>
      <c r="J83" s="14">
        <f t="shared" si="584"/>
        <v>-3.6049640449999996</v>
      </c>
      <c r="K83" s="14">
        <f t="shared" si="584"/>
        <v>-0.54409868149999996</v>
      </c>
      <c r="L83" s="14">
        <f t="shared" si="584"/>
        <v>-0.13096294875</v>
      </c>
      <c r="M83" s="14">
        <f t="shared" si="584"/>
        <v>-3.6723203149999994E-2</v>
      </c>
      <c r="N83" s="14">
        <f t="shared" si="584"/>
        <v>5.5916537049999999E-2</v>
      </c>
      <c r="O83" s="14">
        <f t="shared" si="584"/>
        <v>0.33511206649999997</v>
      </c>
      <c r="P83" s="14">
        <f t="shared" si="584"/>
        <v>1.6547530499999998E-2</v>
      </c>
      <c r="Q83" s="14">
        <f t="shared" si="584"/>
        <v>0.14727259950000002</v>
      </c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</row>
    <row r="84" spans="1:50" x14ac:dyDescent="0.25">
      <c r="A84" s="211" t="str">
        <f>A65</f>
        <v>Transverse</v>
      </c>
      <c r="B84" s="145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50" x14ac:dyDescent="0.25">
      <c r="A85" s="152" t="s">
        <v>105</v>
      </c>
      <c r="B85" s="145"/>
      <c r="C85" s="14">
        <f t="shared" ref="C85:Q85" si="585">MIN(C68,C74)</f>
        <v>-0.49883259600000002</v>
      </c>
      <c r="D85" s="14">
        <f t="shared" si="585"/>
        <v>-1.935779725</v>
      </c>
      <c r="E85" s="14">
        <f t="shared" si="585"/>
        <v>-2.9807090299999999</v>
      </c>
      <c r="F85" s="14">
        <f t="shared" si="585"/>
        <v>-4.471030485</v>
      </c>
      <c r="G85" s="14">
        <f t="shared" si="585"/>
        <v>-5.8270859999999995</v>
      </c>
      <c r="H85" s="14">
        <f t="shared" si="585"/>
        <v>-6.3806671449999994</v>
      </c>
      <c r="I85" s="14">
        <f t="shared" si="585"/>
        <v>-6.7421386600000002</v>
      </c>
      <c r="J85" s="14">
        <f t="shared" si="585"/>
        <v>-3.9942993399999995</v>
      </c>
      <c r="K85" s="14">
        <f t="shared" si="585"/>
        <v>-3.8200350049999994</v>
      </c>
      <c r="L85" s="14">
        <f t="shared" si="585"/>
        <v>-0.96035103700000002</v>
      </c>
      <c r="M85" s="14">
        <f t="shared" si="585"/>
        <v>-2.184382805E-2</v>
      </c>
      <c r="N85" s="14">
        <f t="shared" si="585"/>
        <v>-0.406993192</v>
      </c>
      <c r="O85" s="14">
        <f t="shared" si="585"/>
        <v>6.9258420599999999</v>
      </c>
      <c r="P85" s="14">
        <f t="shared" si="585"/>
        <v>5.4811009200000003</v>
      </c>
      <c r="Q85" s="14">
        <f t="shared" si="585"/>
        <v>2.3502446799999994</v>
      </c>
      <c r="R85" s="164"/>
      <c r="S85" s="164"/>
      <c r="T85" s="164"/>
      <c r="U85" s="164"/>
      <c r="V85" s="164"/>
      <c r="W85" s="164"/>
      <c r="X85" s="164"/>
      <c r="Y85" s="164"/>
      <c r="Z85" s="164"/>
      <c r="AA85" s="164"/>
      <c r="AB85" s="164"/>
      <c r="AC85" s="164"/>
      <c r="AD85" s="164"/>
      <c r="AE85" s="164"/>
      <c r="AF85" s="164"/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</row>
    <row r="86" spans="1:50" x14ac:dyDescent="0.25">
      <c r="A86" s="211" t="s">
        <v>252</v>
      </c>
      <c r="B86" s="145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50" x14ac:dyDescent="0.25">
      <c r="A87" s="152" t="s">
        <v>311</v>
      </c>
      <c r="B87" s="145"/>
      <c r="C87" s="14">
        <f t="shared" ref="C87:Q87" si="586">MIN(C55,C61)</f>
        <v>-0.450605741</v>
      </c>
      <c r="D87" s="14">
        <f t="shared" si="586"/>
        <v>-0.43288845199999998</v>
      </c>
      <c r="E87" s="14">
        <f t="shared" si="586"/>
        <v>-2.204107155</v>
      </c>
      <c r="F87" s="14">
        <f t="shared" si="586"/>
        <v>-0.5279422305</v>
      </c>
      <c r="G87" s="14">
        <f t="shared" si="586"/>
        <v>-0.75145155249999995</v>
      </c>
      <c r="H87" s="14">
        <f t="shared" si="586"/>
        <v>-0.53223286749999998</v>
      </c>
      <c r="I87" s="14">
        <f t="shared" si="586"/>
        <v>-0.10783772959999999</v>
      </c>
      <c r="J87" s="14">
        <f t="shared" si="586"/>
        <v>-0.52271788050000001</v>
      </c>
      <c r="K87" s="14">
        <f t="shared" si="586"/>
        <v>-1.216189907</v>
      </c>
      <c r="L87" s="14">
        <f t="shared" si="586"/>
        <v>-0.16611479849999997</v>
      </c>
      <c r="M87" s="14">
        <f t="shared" si="586"/>
        <v>-7.4938630299999998E-3</v>
      </c>
      <c r="N87" s="14">
        <f t="shared" si="586"/>
        <v>-0.41823714449999999</v>
      </c>
      <c r="O87" s="14">
        <f t="shared" si="586"/>
        <v>-0.1227565679</v>
      </c>
      <c r="P87" s="14">
        <f t="shared" si="586"/>
        <v>-0.38496763399999995</v>
      </c>
      <c r="Q87" s="14">
        <f t="shared" si="586"/>
        <v>-0.21163573599999999</v>
      </c>
      <c r="R87" s="208"/>
      <c r="S87" s="208"/>
      <c r="T87" s="208"/>
      <c r="U87" s="208"/>
      <c r="V87" s="208"/>
      <c r="W87" s="208"/>
      <c r="X87" s="208"/>
      <c r="Y87" s="208"/>
      <c r="Z87" s="208"/>
    </row>
    <row r="88" spans="1:50" x14ac:dyDescent="0.25">
      <c r="A88" s="152" t="s">
        <v>312</v>
      </c>
      <c r="B88" s="145"/>
      <c r="C88" s="14">
        <f t="shared" ref="C88:Q88" si="587">MIN(C71,C77)</f>
        <v>-0.68469829399999993</v>
      </c>
      <c r="D88" s="14">
        <f t="shared" si="587"/>
        <v>-1.0442359294999999</v>
      </c>
      <c r="E88" s="14">
        <f t="shared" si="587"/>
        <v>-2.204107155</v>
      </c>
      <c r="F88" s="14">
        <f t="shared" si="587"/>
        <v>-0.71498234149999995</v>
      </c>
      <c r="G88" s="14">
        <f t="shared" si="587"/>
        <v>-0.79147085650000004</v>
      </c>
      <c r="H88" s="14">
        <f t="shared" si="587"/>
        <v>-0.53223286749999998</v>
      </c>
      <c r="I88" s="14">
        <f t="shared" si="587"/>
        <v>-0.16778906999999998</v>
      </c>
      <c r="J88" s="14">
        <f t="shared" si="587"/>
        <v>-0.57732721499999995</v>
      </c>
      <c r="K88" s="14">
        <f t="shared" si="587"/>
        <v>-1.216189907</v>
      </c>
      <c r="L88" s="14">
        <f t="shared" si="587"/>
        <v>-0.16611479849999997</v>
      </c>
      <c r="M88" s="14">
        <f t="shared" si="587"/>
        <v>-1.1855107199999999E-2</v>
      </c>
      <c r="N88" s="14">
        <f t="shared" si="587"/>
        <v>-0.41823714449999999</v>
      </c>
      <c r="O88" s="14">
        <f t="shared" si="587"/>
        <v>-0.1227565679</v>
      </c>
      <c r="P88" s="14">
        <f t="shared" si="587"/>
        <v>-0.38496763399999995</v>
      </c>
      <c r="Q88" s="14">
        <f t="shared" si="587"/>
        <v>-0.33845727449999996</v>
      </c>
    </row>
    <row r="89" spans="1:50" x14ac:dyDescent="0.25">
      <c r="A89" s="209" t="s">
        <v>322</v>
      </c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</row>
    <row r="90" spans="1:50" x14ac:dyDescent="0.25">
      <c r="A90" s="211" t="s">
        <v>247</v>
      </c>
      <c r="B90" s="145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</row>
    <row r="91" spans="1:50" x14ac:dyDescent="0.25">
      <c r="A91" s="145" t="s">
        <v>105</v>
      </c>
      <c r="B91" s="145"/>
      <c r="C91" s="14">
        <f t="shared" ref="C91:Q91" si="588">MAX(C53,C59)</f>
        <v>2.6284799599999999</v>
      </c>
      <c r="D91" s="14">
        <f t="shared" si="588"/>
        <v>0.79656995549999998</v>
      </c>
      <c r="E91" s="14">
        <f t="shared" si="588"/>
        <v>1.2226423489999998</v>
      </c>
      <c r="F91" s="14">
        <f t="shared" si="588"/>
        <v>0.13562423474999999</v>
      </c>
      <c r="G91" s="14">
        <f t="shared" si="588"/>
        <v>0.43838805549999998</v>
      </c>
      <c r="H91" s="14">
        <f t="shared" si="588"/>
        <v>2.3803740849999997</v>
      </c>
      <c r="I91" s="14">
        <f t="shared" si="588"/>
        <v>-0.27545196150000001</v>
      </c>
      <c r="J91" s="14">
        <f t="shared" si="588"/>
        <v>-9.0167294449999991E-2</v>
      </c>
      <c r="K91" s="14">
        <f t="shared" si="588"/>
        <v>2.9236550099999996</v>
      </c>
      <c r="L91" s="14">
        <f t="shared" si="588"/>
        <v>0.41166407699999996</v>
      </c>
      <c r="M91" s="14">
        <f t="shared" si="588"/>
        <v>0.228313868</v>
      </c>
      <c r="N91" s="14">
        <f t="shared" si="588"/>
        <v>0.56327233599999993</v>
      </c>
      <c r="O91" s="14">
        <f t="shared" si="588"/>
        <v>0.57126824499999995</v>
      </c>
      <c r="P91" s="14">
        <f t="shared" si="588"/>
        <v>0.41625316749999997</v>
      </c>
      <c r="Q91" s="14">
        <f t="shared" si="588"/>
        <v>0.45919551199999997</v>
      </c>
    </row>
    <row r="92" spans="1:50" x14ac:dyDescent="0.25">
      <c r="A92" s="211" t="s">
        <v>248</v>
      </c>
      <c r="B92" s="145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50" x14ac:dyDescent="0.25">
      <c r="A93" s="145" t="s">
        <v>105</v>
      </c>
      <c r="B93" s="145"/>
      <c r="C93" s="14">
        <f t="shared" ref="C93:Q93" si="589">MAX(C69,C75)</f>
        <v>1.1137394899999999</v>
      </c>
      <c r="D93" s="14">
        <f t="shared" si="589"/>
        <v>0.57414424749999993</v>
      </c>
      <c r="E93" s="14">
        <f t="shared" si="589"/>
        <v>-1.9593448349999998</v>
      </c>
      <c r="F93" s="14">
        <f t="shared" si="589"/>
        <v>1.1438483194999998E-31</v>
      </c>
      <c r="G93" s="14">
        <f t="shared" si="589"/>
        <v>-5.0189366199999998</v>
      </c>
      <c r="H93" s="14">
        <f t="shared" si="589"/>
        <v>-4.3176268649999994</v>
      </c>
      <c r="I93" s="14">
        <f t="shared" si="589"/>
        <v>1.1438483194999998E-31</v>
      </c>
      <c r="J93" s="14">
        <f t="shared" si="589"/>
        <v>1.1438483194999998E-31</v>
      </c>
      <c r="K93" s="14">
        <f t="shared" si="589"/>
        <v>1.1438483194999998E-31</v>
      </c>
      <c r="L93" s="14">
        <f t="shared" si="589"/>
        <v>1.1438483194999998E-31</v>
      </c>
      <c r="M93" s="14">
        <f t="shared" si="589"/>
        <v>0.17934987650000001</v>
      </c>
      <c r="N93" s="14">
        <f t="shared" si="589"/>
        <v>0.12879552499999999</v>
      </c>
      <c r="O93" s="14">
        <f t="shared" si="589"/>
        <v>7.1630127599999991</v>
      </c>
      <c r="P93" s="14">
        <f t="shared" si="589"/>
        <v>6.3886647649999988</v>
      </c>
      <c r="Q93" s="14">
        <f t="shared" si="589"/>
        <v>3.16228905</v>
      </c>
    </row>
    <row r="94" spans="1:50" x14ac:dyDescent="0.25">
      <c r="A94" s="211" t="s">
        <v>252</v>
      </c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</row>
    <row r="95" spans="1:50" x14ac:dyDescent="0.25">
      <c r="A95" s="152" t="s">
        <v>311</v>
      </c>
      <c r="B95" s="145"/>
      <c r="C95" s="14">
        <f>MAX(C55,C61)</f>
        <v>4.3283923899999993E-2</v>
      </c>
      <c r="D95" s="14">
        <f t="shared" ref="D95:Q95" si="590">MAX(D55,D61)</f>
        <v>-0.12186127989999999</v>
      </c>
      <c r="E95" s="14">
        <f t="shared" si="590"/>
        <v>-1.4808829699999999</v>
      </c>
      <c r="F95" s="14">
        <f t="shared" si="590"/>
        <v>-0.27910452599999996</v>
      </c>
      <c r="G95" s="14">
        <f t="shared" si="590"/>
        <v>-0.16807667749999999</v>
      </c>
      <c r="H95" s="14">
        <f t="shared" si="590"/>
        <v>-0.25976871799999995</v>
      </c>
      <c r="I95" s="14">
        <f t="shared" si="590"/>
        <v>2.9146877749999998E-2</v>
      </c>
      <c r="J95" s="14">
        <f t="shared" si="590"/>
        <v>0.63903341499999999</v>
      </c>
      <c r="K95" s="14">
        <f t="shared" si="590"/>
        <v>5.6764660899999993E-2</v>
      </c>
      <c r="L95" s="14">
        <f t="shared" si="590"/>
        <v>-3.7126843999999992E-2</v>
      </c>
      <c r="M95" s="14">
        <f t="shared" si="590"/>
        <v>4.3881523999999995E-3</v>
      </c>
      <c r="N95" s="14">
        <f t="shared" si="590"/>
        <v>-7.4684249549999998E-2</v>
      </c>
      <c r="O95" s="14">
        <f t="shared" si="590"/>
        <v>-1.7738209599999999E-2</v>
      </c>
      <c r="P95" s="14">
        <f t="shared" si="590"/>
        <v>-0.21086204499999997</v>
      </c>
      <c r="Q95" s="14">
        <f t="shared" si="590"/>
        <v>-6.6411779149999989E-2</v>
      </c>
    </row>
    <row r="96" spans="1:50" x14ac:dyDescent="0.25">
      <c r="A96" s="152" t="s">
        <v>312</v>
      </c>
      <c r="B96" s="145"/>
      <c r="C96" s="14">
        <f>MAX(C71,C77)</f>
        <v>-0.55148390849999995</v>
      </c>
      <c r="D96" s="14">
        <f t="shared" ref="D96:Q96" si="591">MAX(D71,D77)</f>
        <v>-0.83893760699999997</v>
      </c>
      <c r="E96" s="14">
        <f t="shared" si="591"/>
        <v>-2.1778332999999996</v>
      </c>
      <c r="F96" s="14">
        <f t="shared" si="591"/>
        <v>-0.64299097249999992</v>
      </c>
      <c r="G96" s="14">
        <f t="shared" si="591"/>
        <v>-0.67879799749999992</v>
      </c>
      <c r="H96" s="14">
        <f t="shared" si="591"/>
        <v>-0.26086329399999997</v>
      </c>
      <c r="I96" s="14">
        <f t="shared" si="591"/>
        <v>-9.0124170000000003E-2</v>
      </c>
      <c r="J96" s="14">
        <f t="shared" si="591"/>
        <v>-0.42083648699999998</v>
      </c>
      <c r="K96" s="14">
        <f t="shared" si="591"/>
        <v>0.25086186099999996</v>
      </c>
      <c r="L96" s="14">
        <f t="shared" si="591"/>
        <v>-0.16284738299999998</v>
      </c>
      <c r="M96" s="14">
        <f t="shared" si="591"/>
        <v>-9.7184792750000006E-3</v>
      </c>
      <c r="N96" s="14">
        <f t="shared" si="591"/>
        <v>-0.22107568550000001</v>
      </c>
      <c r="O96" s="14">
        <f t="shared" si="591"/>
        <v>-7.5655848149999996E-2</v>
      </c>
      <c r="P96" s="14">
        <f t="shared" si="591"/>
        <v>-0.21086204499999997</v>
      </c>
      <c r="Q96" s="14">
        <f t="shared" si="591"/>
        <v>-9.2527330399999996E-2</v>
      </c>
    </row>
    <row r="97" spans="1:17" x14ac:dyDescent="0.25">
      <c r="A97" s="209" t="s">
        <v>323</v>
      </c>
    </row>
    <row r="98" spans="1:17" x14ac:dyDescent="0.25">
      <c r="A98" s="211" t="s">
        <v>247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</row>
    <row r="99" spans="1:17" x14ac:dyDescent="0.25">
      <c r="A99" s="145" t="s">
        <v>105</v>
      </c>
      <c r="B99" s="145"/>
      <c r="C99" s="14">
        <f t="shared" ref="C99:Q99" si="592">MIN(C54,C60)</f>
        <v>0.72526995478571432</v>
      </c>
      <c r="D99" s="14">
        <f t="shared" si="592"/>
        <v>0.33483444466666668</v>
      </c>
      <c r="E99" s="14">
        <f t="shared" si="592"/>
        <v>0.68108270864285725</v>
      </c>
      <c r="F99" s="14">
        <f t="shared" si="592"/>
        <v>-0.65246427130952389</v>
      </c>
      <c r="G99" s="14">
        <f t="shared" si="592"/>
        <v>3.4590038594190478E-2</v>
      </c>
      <c r="H99" s="14">
        <f t="shared" si="592"/>
        <v>1.3611782172380951</v>
      </c>
      <c r="I99" s="14">
        <f t="shared" si="592"/>
        <v>-0.45688545002380959</v>
      </c>
      <c r="J99" s="14">
        <f t="shared" si="592"/>
        <v>-1.6213906248809524</v>
      </c>
      <c r="K99" s="14">
        <f t="shared" si="592"/>
        <v>0.41391902930952384</v>
      </c>
      <c r="L99" s="14">
        <f t="shared" si="592"/>
        <v>7.4301526779761873E-2</v>
      </c>
      <c r="M99" s="14">
        <f t="shared" si="592"/>
        <v>5.3463787805166668E-2</v>
      </c>
      <c r="N99" s="14">
        <f t="shared" si="592"/>
        <v>6.3714864561904755E-2</v>
      </c>
      <c r="O99" s="14">
        <f t="shared" si="592"/>
        <v>0.42063449992857138</v>
      </c>
      <c r="P99" s="14">
        <f t="shared" si="592"/>
        <v>0.14520109083333332</v>
      </c>
      <c r="Q99" s="14">
        <f t="shared" si="592"/>
        <v>0.15063249738095236</v>
      </c>
    </row>
    <row r="100" spans="1:17" x14ac:dyDescent="0.25">
      <c r="A100" s="211" t="s">
        <v>248</v>
      </c>
      <c r="B100" s="145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 x14ac:dyDescent="0.25">
      <c r="A101" s="145" t="s">
        <v>105</v>
      </c>
      <c r="B101" s="145"/>
      <c r="C101" s="14">
        <f t="shared" ref="C101:Q101" si="593">MIN(C70,C76)</f>
        <v>0.15090138365476188</v>
      </c>
      <c r="D101" s="14">
        <f t="shared" si="593"/>
        <v>-0.75337710161190463</v>
      </c>
      <c r="E101" s="14">
        <f t="shared" si="593"/>
        <v>-2.5807801938095234</v>
      </c>
      <c r="F101" s="14">
        <f t="shared" si="593"/>
        <v>-1.1818191719047617</v>
      </c>
      <c r="G101" s="14">
        <f t="shared" si="593"/>
        <v>-5.5434258902380957</v>
      </c>
      <c r="H101" s="14">
        <f t="shared" si="593"/>
        <v>-6.2272304166666652</v>
      </c>
      <c r="I101" s="14">
        <f t="shared" si="593"/>
        <v>-1.218211893333333</v>
      </c>
      <c r="J101" s="14">
        <f t="shared" si="593"/>
        <v>-3.1510033133333333</v>
      </c>
      <c r="K101" s="14">
        <f t="shared" si="593"/>
        <v>-1.0635645786428569</v>
      </c>
      <c r="L101" s="14">
        <f t="shared" si="593"/>
        <v>-0.18971009957142856</v>
      </c>
      <c r="M101" s="14">
        <f t="shared" si="593"/>
        <v>1.3452106542857149E-3</v>
      </c>
      <c r="N101" s="14">
        <f t="shared" si="593"/>
        <v>-0.12047718219976188</v>
      </c>
      <c r="O101" s="14">
        <f t="shared" si="593"/>
        <v>6.9533258433333325</v>
      </c>
      <c r="P101" s="14">
        <f t="shared" si="593"/>
        <v>5.7218492947619062</v>
      </c>
      <c r="Q101" s="14">
        <f t="shared" si="593"/>
        <v>2.8304093007142863</v>
      </c>
    </row>
    <row r="102" spans="1:17" x14ac:dyDescent="0.25">
      <c r="A102" s="211" t="s">
        <v>252</v>
      </c>
      <c r="B102" s="145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1:17" x14ac:dyDescent="0.25">
      <c r="A103" s="152" t="s">
        <v>311</v>
      </c>
      <c r="B103" s="145"/>
      <c r="C103" s="160" t="s">
        <v>440</v>
      </c>
      <c r="D103" s="160" t="s">
        <v>440</v>
      </c>
      <c r="E103" s="160" t="s">
        <v>440</v>
      </c>
      <c r="F103" s="160" t="s">
        <v>440</v>
      </c>
      <c r="G103" s="160" t="s">
        <v>440</v>
      </c>
      <c r="H103" s="160" t="s">
        <v>440</v>
      </c>
      <c r="I103" s="160" t="s">
        <v>440</v>
      </c>
      <c r="J103" s="160" t="s">
        <v>440</v>
      </c>
      <c r="K103" s="160" t="s">
        <v>440</v>
      </c>
      <c r="L103" s="160" t="s">
        <v>440</v>
      </c>
      <c r="M103" s="160" t="s">
        <v>440</v>
      </c>
      <c r="N103" s="160" t="s">
        <v>440</v>
      </c>
      <c r="O103" s="160" t="s">
        <v>440</v>
      </c>
      <c r="P103" s="160" t="s">
        <v>440</v>
      </c>
      <c r="Q103" s="160" t="s">
        <v>440</v>
      </c>
    </row>
    <row r="104" spans="1:17" x14ac:dyDescent="0.25">
      <c r="A104" s="152" t="s">
        <v>312</v>
      </c>
      <c r="B104" s="145"/>
      <c r="C104" s="160" t="s">
        <v>440</v>
      </c>
      <c r="D104" s="160" t="s">
        <v>440</v>
      </c>
      <c r="E104" s="160" t="s">
        <v>440</v>
      </c>
      <c r="F104" s="160" t="s">
        <v>440</v>
      </c>
      <c r="G104" s="160" t="s">
        <v>440</v>
      </c>
      <c r="H104" s="160" t="s">
        <v>440</v>
      </c>
      <c r="I104" s="160" t="s">
        <v>440</v>
      </c>
      <c r="J104" s="160" t="s">
        <v>440</v>
      </c>
      <c r="K104" s="160" t="s">
        <v>440</v>
      </c>
      <c r="L104" s="160" t="s">
        <v>440</v>
      </c>
      <c r="M104" s="160" t="s">
        <v>440</v>
      </c>
      <c r="N104" s="160" t="s">
        <v>440</v>
      </c>
      <c r="O104" s="160" t="s">
        <v>440</v>
      </c>
      <c r="P104" s="160" t="s">
        <v>440</v>
      </c>
      <c r="Q104" s="160" t="s">
        <v>440</v>
      </c>
    </row>
    <row r="105" spans="1:17" x14ac:dyDescent="0.25">
      <c r="A105" s="210"/>
    </row>
    <row r="106" spans="1:17" x14ac:dyDescent="0.25">
      <c r="A106" s="181" t="s">
        <v>441</v>
      </c>
    </row>
    <row r="107" spans="1:17" x14ac:dyDescent="0.25">
      <c r="A107" s="211" t="s">
        <v>247</v>
      </c>
      <c r="B107" s="145"/>
      <c r="C107" s="145" t="str">
        <f t="shared" ref="C107:Q107" si="594">IF(C83&gt;0,"No Buckling","")</f>
        <v>No Buckling</v>
      </c>
      <c r="D107" s="145" t="str">
        <f t="shared" si="594"/>
        <v>No Buckling</v>
      </c>
      <c r="E107" s="145" t="str">
        <f t="shared" si="594"/>
        <v>No Buckling</v>
      </c>
      <c r="F107" s="145" t="str">
        <f t="shared" si="594"/>
        <v/>
      </c>
      <c r="G107" s="145" t="str">
        <f t="shared" si="594"/>
        <v/>
      </c>
      <c r="H107" s="145" t="str">
        <f t="shared" si="594"/>
        <v>No Buckling</v>
      </c>
      <c r="I107" s="145" t="str">
        <f t="shared" si="594"/>
        <v/>
      </c>
      <c r="J107" s="145" t="str">
        <f t="shared" si="594"/>
        <v/>
      </c>
      <c r="K107" s="145" t="str">
        <f t="shared" si="594"/>
        <v/>
      </c>
      <c r="L107" s="145" t="str">
        <f t="shared" si="594"/>
        <v/>
      </c>
      <c r="M107" s="145" t="str">
        <f t="shared" si="594"/>
        <v/>
      </c>
      <c r="N107" s="145" t="str">
        <f t="shared" si="594"/>
        <v>No Buckling</v>
      </c>
      <c r="O107" s="145" t="str">
        <f t="shared" si="594"/>
        <v>No Buckling</v>
      </c>
      <c r="P107" s="145" t="str">
        <f t="shared" si="594"/>
        <v>No Buckling</v>
      </c>
      <c r="Q107" s="145" t="str">
        <f t="shared" si="594"/>
        <v>No Buckling</v>
      </c>
    </row>
    <row r="108" spans="1:17" x14ac:dyDescent="0.25">
      <c r="A108" s="211" t="s">
        <v>248</v>
      </c>
      <c r="B108" s="145"/>
      <c r="C108" s="145" t="str">
        <f t="shared" ref="C108:Q108" si="595">IF(C85&gt;0,"No Buckling","")</f>
        <v/>
      </c>
      <c r="D108" s="145" t="str">
        <f t="shared" si="595"/>
        <v/>
      </c>
      <c r="E108" s="145" t="str">
        <f t="shared" si="595"/>
        <v/>
      </c>
      <c r="F108" s="145" t="str">
        <f t="shared" si="595"/>
        <v/>
      </c>
      <c r="G108" s="145" t="str">
        <f t="shared" si="595"/>
        <v/>
      </c>
      <c r="H108" s="145" t="str">
        <f t="shared" si="595"/>
        <v/>
      </c>
      <c r="I108" s="145" t="str">
        <f t="shared" si="595"/>
        <v/>
      </c>
      <c r="J108" s="145" t="str">
        <f t="shared" si="595"/>
        <v/>
      </c>
      <c r="K108" s="145" t="str">
        <f t="shared" si="595"/>
        <v/>
      </c>
      <c r="L108" s="145" t="str">
        <f t="shared" si="595"/>
        <v/>
      </c>
      <c r="M108" s="145" t="str">
        <f t="shared" si="595"/>
        <v/>
      </c>
      <c r="N108" s="145" t="str">
        <f t="shared" si="595"/>
        <v/>
      </c>
      <c r="O108" s="145" t="str">
        <f t="shared" si="595"/>
        <v>No Buckling</v>
      </c>
      <c r="P108" s="145" t="str">
        <f t="shared" si="595"/>
        <v>No Buckling</v>
      </c>
      <c r="Q108" s="145" t="str">
        <f t="shared" si="595"/>
        <v>No Buckling</v>
      </c>
    </row>
    <row r="109" spans="1:17" x14ac:dyDescent="0.25">
      <c r="A109" s="210"/>
    </row>
    <row r="110" spans="1:17" x14ac:dyDescent="0.25">
      <c r="A110" s="181" t="s">
        <v>324</v>
      </c>
    </row>
    <row r="111" spans="1:17" x14ac:dyDescent="0.25">
      <c r="A111" s="211" t="s">
        <v>247</v>
      </c>
      <c r="B111" s="145"/>
      <c r="C111" s="214">
        <f t="shared" ref="C111:Q111" si="596">-1*(C83-C91)/C83*100</f>
        <v>474.83864040433252</v>
      </c>
      <c r="D111" s="214">
        <f t="shared" si="596"/>
        <v>163.9657183877946</v>
      </c>
      <c r="E111" s="214">
        <f t="shared" si="596"/>
        <v>101.01283862147218</v>
      </c>
      <c r="F111" s="214">
        <f t="shared" si="596"/>
        <v>-116.50882866403103</v>
      </c>
      <c r="G111" s="214">
        <f t="shared" si="596"/>
        <v>-12043.308503633596</v>
      </c>
      <c r="H111" s="214">
        <f t="shared" si="596"/>
        <v>405.78281853888524</v>
      </c>
      <c r="I111" s="214">
        <f t="shared" si="596"/>
        <v>-49.733593180125119</v>
      </c>
      <c r="J111" s="214">
        <f t="shared" si="596"/>
        <v>-97.498801837564514</v>
      </c>
      <c r="K111" s="214">
        <f t="shared" si="596"/>
        <v>-637.33910950489962</v>
      </c>
      <c r="L111" s="214">
        <f t="shared" si="596"/>
        <v>-414.33629200411542</v>
      </c>
      <c r="M111" s="214">
        <f t="shared" si="596"/>
        <v>-721.71555968967812</v>
      </c>
      <c r="N111" s="214">
        <f t="shared" si="596"/>
        <v>907.34481374683037</v>
      </c>
      <c r="O111" s="214">
        <f t="shared" si="596"/>
        <v>70.470807263515837</v>
      </c>
      <c r="P111" s="214">
        <f t="shared" si="596"/>
        <v>2415.5002282666892</v>
      </c>
      <c r="Q111" s="214">
        <f t="shared" si="596"/>
        <v>211.79969224349838</v>
      </c>
    </row>
    <row r="112" spans="1:17" x14ac:dyDescent="0.25">
      <c r="A112" s="211" t="s">
        <v>248</v>
      </c>
      <c r="B112" s="145"/>
      <c r="C112" s="214">
        <f t="shared" ref="C112:Q112" si="597">-1*(C85-C93)/C85*100</f>
        <v>-323.26918868790199</v>
      </c>
      <c r="D112" s="214">
        <f t="shared" si="597"/>
        <v>-129.65958575167946</v>
      </c>
      <c r="E112" s="214">
        <f t="shared" si="597"/>
        <v>-34.265813426277312</v>
      </c>
      <c r="F112" s="214">
        <f t="shared" si="597"/>
        <v>-100</v>
      </c>
      <c r="G112" s="214">
        <f t="shared" si="597"/>
        <v>-13.868842505499316</v>
      </c>
      <c r="H112" s="214">
        <f t="shared" si="597"/>
        <v>-32.332673576565327</v>
      </c>
      <c r="I112" s="214">
        <f t="shared" si="597"/>
        <v>-100</v>
      </c>
      <c r="J112" s="214">
        <f t="shared" si="597"/>
        <v>-100</v>
      </c>
      <c r="K112" s="214">
        <f t="shared" si="597"/>
        <v>-100</v>
      </c>
      <c r="L112" s="214">
        <f t="shared" si="597"/>
        <v>-100</v>
      </c>
      <c r="M112" s="214">
        <f t="shared" si="597"/>
        <v>-921.05515612681279</v>
      </c>
      <c r="N112" s="214">
        <f t="shared" si="597"/>
        <v>-131.6456214825333</v>
      </c>
      <c r="O112" s="214">
        <f t="shared" si="597"/>
        <v>3.4244312524793439</v>
      </c>
      <c r="P112" s="214">
        <f t="shared" si="597"/>
        <v>16.558057555342341</v>
      </c>
      <c r="Q112" s="214">
        <f t="shared" si="597"/>
        <v>34.551482103557014</v>
      </c>
    </row>
    <row r="113" spans="1:50" x14ac:dyDescent="0.25">
      <c r="A113" s="145"/>
      <c r="B113" s="145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1:50" x14ac:dyDescent="0.25">
      <c r="A114" s="211" t="s">
        <v>325</v>
      </c>
      <c r="B114" s="145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1:50" x14ac:dyDescent="0.25">
      <c r="A115" s="211" t="s">
        <v>247</v>
      </c>
      <c r="B115" s="145"/>
      <c r="C115" s="214">
        <f t="shared" ref="C115:Q115" si="598">-1*(C83-C99)/C83*100</f>
        <v>58.613800021184744</v>
      </c>
      <c r="D115" s="214">
        <f t="shared" si="598"/>
        <v>10.956751653954305</v>
      </c>
      <c r="E115" s="214">
        <f t="shared" si="598"/>
        <v>11.975811006610119</v>
      </c>
      <c r="F115" s="214">
        <f t="shared" si="598"/>
        <v>-20.57893720612649</v>
      </c>
      <c r="G115" s="214">
        <f t="shared" si="598"/>
        <v>-1042.3603058980002</v>
      </c>
      <c r="H115" s="214">
        <f t="shared" si="598"/>
        <v>189.22368109566224</v>
      </c>
      <c r="I115" s="214">
        <f t="shared" si="598"/>
        <v>-16.624337049861865</v>
      </c>
      <c r="J115" s="214">
        <f t="shared" si="598"/>
        <v>-55.023389841299995</v>
      </c>
      <c r="K115" s="214">
        <f t="shared" si="598"/>
        <v>-176.07425700213241</v>
      </c>
      <c r="L115" s="214">
        <f t="shared" si="598"/>
        <v>-156.73476925263711</v>
      </c>
      <c r="M115" s="214">
        <f t="shared" si="598"/>
        <v>-245.58585095855582</v>
      </c>
      <c r="N115" s="214">
        <f t="shared" si="598"/>
        <v>13.946370650477819</v>
      </c>
      <c r="O115" s="214">
        <f t="shared" si="598"/>
        <v>25.520547296846267</v>
      </c>
      <c r="P115" s="214">
        <f t="shared" si="598"/>
        <v>777.47891344471827</v>
      </c>
      <c r="Q115" s="214">
        <f t="shared" si="598"/>
        <v>2.2814141207253824</v>
      </c>
    </row>
    <row r="116" spans="1:50" x14ac:dyDescent="0.25">
      <c r="A116" s="211" t="s">
        <v>248</v>
      </c>
      <c r="B116" s="145"/>
      <c r="C116" s="214">
        <f t="shared" ref="C116:Q116" si="599">-1*(C85-C101)/C85*100</f>
        <v>-130.25090679013323</v>
      </c>
      <c r="D116" s="214">
        <f t="shared" si="599"/>
        <v>-61.081465422833446</v>
      </c>
      <c r="E116" s="214">
        <f t="shared" si="599"/>
        <v>-13.417238387420744</v>
      </c>
      <c r="F116" s="214">
        <f t="shared" si="599"/>
        <v>-73.567186001757676</v>
      </c>
      <c r="G116" s="214">
        <f t="shared" si="599"/>
        <v>-4.8679581829048653</v>
      </c>
      <c r="H116" s="214">
        <f t="shared" si="599"/>
        <v>-2.4047129374797414</v>
      </c>
      <c r="I116" s="214">
        <f t="shared" si="599"/>
        <v>-81.931372895654263</v>
      </c>
      <c r="J116" s="214">
        <f t="shared" si="599"/>
        <v>-21.112489447690379</v>
      </c>
      <c r="K116" s="214">
        <f t="shared" si="599"/>
        <v>-72.158250454491395</v>
      </c>
      <c r="L116" s="214">
        <f t="shared" si="599"/>
        <v>-80.245754701941493</v>
      </c>
      <c r="M116" s="214">
        <f t="shared" si="599"/>
        <v>-106.15831003250236</v>
      </c>
      <c r="N116" s="214">
        <f t="shared" si="599"/>
        <v>-70.398231575391591</v>
      </c>
      <c r="O116" s="214">
        <f t="shared" si="599"/>
        <v>0.39682948434623372</v>
      </c>
      <c r="P116" s="214">
        <f t="shared" si="599"/>
        <v>4.3923361068474156</v>
      </c>
      <c r="Q116" s="214">
        <f t="shared" si="599"/>
        <v>20.430409854785289</v>
      </c>
    </row>
    <row r="117" spans="1:50" x14ac:dyDescent="0.25">
      <c r="B117" s="181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  <c r="P117" s="164"/>
      <c r="Q117" s="164"/>
    </row>
    <row r="118" spans="1:50" x14ac:dyDescent="0.25">
      <c r="A118" s="181" t="s">
        <v>442</v>
      </c>
      <c r="H118" s="209"/>
      <c r="I118" s="209"/>
    </row>
    <row r="119" spans="1:50" x14ac:dyDescent="0.25">
      <c r="A119" s="211" t="s">
        <v>247</v>
      </c>
      <c r="C119" s="217" t="s">
        <v>65</v>
      </c>
      <c r="D119" s="217" t="s">
        <v>65</v>
      </c>
      <c r="E119" s="217" t="s">
        <v>65</v>
      </c>
      <c r="F119" s="217" t="s">
        <v>65</v>
      </c>
      <c r="G119" s="217" t="s">
        <v>65</v>
      </c>
      <c r="H119" s="217" t="s">
        <v>65</v>
      </c>
      <c r="I119" s="217" t="s">
        <v>65</v>
      </c>
      <c r="J119" s="217" t="s">
        <v>65</v>
      </c>
      <c r="K119" s="217" t="s">
        <v>65</v>
      </c>
      <c r="L119" s="217" t="s">
        <v>65</v>
      </c>
      <c r="M119" s="217" t="s">
        <v>65</v>
      </c>
      <c r="N119" s="217" t="s">
        <v>65</v>
      </c>
      <c r="O119" s="217" t="s">
        <v>65</v>
      </c>
      <c r="P119" s="217" t="s">
        <v>65</v>
      </c>
      <c r="Q119" s="217" t="s">
        <v>65</v>
      </c>
    </row>
    <row r="120" spans="1:50" x14ac:dyDescent="0.25">
      <c r="A120" s="211" t="s">
        <v>248</v>
      </c>
      <c r="C120" s="217" t="s">
        <v>65</v>
      </c>
      <c r="D120" s="217" t="s">
        <v>65</v>
      </c>
      <c r="E120" s="217" t="s">
        <v>65</v>
      </c>
      <c r="F120" s="217" t="s">
        <v>65</v>
      </c>
      <c r="G120" s="217" t="s">
        <v>65</v>
      </c>
      <c r="H120" s="217" t="s">
        <v>65</v>
      </c>
      <c r="I120" s="217" t="s">
        <v>65</v>
      </c>
      <c r="J120" s="217" t="s">
        <v>65</v>
      </c>
      <c r="K120" s="217" t="s">
        <v>65</v>
      </c>
      <c r="L120" s="217" t="s">
        <v>65</v>
      </c>
      <c r="M120" s="217" t="s">
        <v>65</v>
      </c>
      <c r="N120" s="217" t="s">
        <v>65</v>
      </c>
      <c r="O120" s="217" t="s">
        <v>65</v>
      </c>
      <c r="P120" s="217" t="s">
        <v>65</v>
      </c>
      <c r="Q120" s="217" t="s">
        <v>65</v>
      </c>
    </row>
    <row r="121" spans="1:50" x14ac:dyDescent="0.25">
      <c r="A121" s="211"/>
      <c r="H121" s="209"/>
      <c r="I121" s="209"/>
    </row>
    <row r="123" spans="1:50" x14ac:dyDescent="0.25">
      <c r="A123" s="211" t="s">
        <v>101</v>
      </c>
      <c r="B123" s="145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</row>
    <row r="124" spans="1:50" x14ac:dyDescent="0.25">
      <c r="A124" s="152" t="s">
        <v>103</v>
      </c>
      <c r="B124" s="152" t="s">
        <v>104</v>
      </c>
      <c r="C124" s="162">
        <f t="shared" ref="C124:Q124" si="600">MAX(C66:C67)</f>
        <v>2687.2000000000007</v>
      </c>
      <c r="D124" s="162">
        <f t="shared" si="600"/>
        <v>2642.7999999999993</v>
      </c>
      <c r="E124" s="162">
        <f t="shared" si="600"/>
        <v>2743.0999999999985</v>
      </c>
      <c r="F124" s="162">
        <f t="shared" si="600"/>
        <v>1653.8000000000002</v>
      </c>
      <c r="G124" s="162">
        <f t="shared" si="600"/>
        <v>1836.7999999999993</v>
      </c>
      <c r="H124" s="162">
        <f t="shared" si="600"/>
        <v>2231.7000000000007</v>
      </c>
      <c r="I124" s="162">
        <f t="shared" si="600"/>
        <v>2954.7</v>
      </c>
      <c r="J124" s="162">
        <f t="shared" si="600"/>
        <v>2198.4</v>
      </c>
      <c r="K124" s="162">
        <f t="shared" si="600"/>
        <v>1874.6</v>
      </c>
      <c r="L124" s="162">
        <f t="shared" si="600"/>
        <v>1856</v>
      </c>
      <c r="M124" s="162">
        <f t="shared" si="600"/>
        <v>2597.1</v>
      </c>
      <c r="N124" s="162">
        <f t="shared" si="600"/>
        <v>363.69999999999982</v>
      </c>
      <c r="O124" s="162">
        <f t="shared" si="600"/>
        <v>866.70000000000073</v>
      </c>
      <c r="P124" s="162">
        <f t="shared" si="600"/>
        <v>1800</v>
      </c>
      <c r="Q124" s="162">
        <f t="shared" si="600"/>
        <v>2500</v>
      </c>
      <c r="R124" s="164"/>
      <c r="S124" s="164"/>
      <c r="T124" s="164"/>
      <c r="U124" s="164"/>
      <c r="V124" s="164"/>
      <c r="W124" s="164"/>
      <c r="X124" s="164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</row>
    <row r="125" spans="1:50" x14ac:dyDescent="0.25">
      <c r="A125" s="152"/>
      <c r="B125" s="152" t="s">
        <v>112</v>
      </c>
      <c r="C125" s="214">
        <f>C124/1000</f>
        <v>2.6872000000000007</v>
      </c>
      <c r="D125" s="214">
        <f t="shared" ref="D125:Q125" si="601">D124/1000</f>
        <v>2.6427999999999994</v>
      </c>
      <c r="E125" s="214">
        <f t="shared" si="601"/>
        <v>2.7430999999999988</v>
      </c>
      <c r="F125" s="214">
        <f t="shared" si="601"/>
        <v>1.6538000000000002</v>
      </c>
      <c r="G125" s="214">
        <f t="shared" si="601"/>
        <v>1.8367999999999993</v>
      </c>
      <c r="H125" s="214">
        <f t="shared" si="601"/>
        <v>2.2317000000000009</v>
      </c>
      <c r="I125" s="214">
        <f t="shared" si="601"/>
        <v>2.9546999999999999</v>
      </c>
      <c r="J125" s="214">
        <f t="shared" si="601"/>
        <v>2.1983999999999999</v>
      </c>
      <c r="K125" s="214">
        <f t="shared" si="601"/>
        <v>1.8745999999999998</v>
      </c>
      <c r="L125" s="214">
        <f t="shared" si="601"/>
        <v>1.8560000000000001</v>
      </c>
      <c r="M125" s="214">
        <f t="shared" si="601"/>
        <v>2.5970999999999997</v>
      </c>
      <c r="N125" s="214">
        <f t="shared" si="601"/>
        <v>0.3636999999999998</v>
      </c>
      <c r="O125" s="214">
        <f t="shared" si="601"/>
        <v>0.86670000000000069</v>
      </c>
      <c r="P125" s="214">
        <f t="shared" si="601"/>
        <v>1.8</v>
      </c>
      <c r="Q125" s="214">
        <f t="shared" si="601"/>
        <v>2.5</v>
      </c>
      <c r="R125" s="164"/>
      <c r="S125" s="164"/>
      <c r="T125" s="164"/>
      <c r="U125" s="164"/>
      <c r="V125" s="164"/>
      <c r="W125" s="164"/>
      <c r="X125" s="164"/>
      <c r="Y125" s="164"/>
      <c r="Z125" s="164"/>
      <c r="AA125" s="164"/>
      <c r="AB125" s="164"/>
      <c r="AC125" s="164"/>
      <c r="AD125" s="164"/>
      <c r="AE125" s="164"/>
      <c r="AF125" s="164"/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</row>
    <row r="126" spans="1:50" x14ac:dyDescent="0.25">
      <c r="A126" s="152" t="s">
        <v>102</v>
      </c>
      <c r="B126" s="152" t="s">
        <v>104</v>
      </c>
      <c r="C126" s="162">
        <f t="shared" ref="C126:Q126" si="602">MAX(C50:C51)</f>
        <v>700</v>
      </c>
      <c r="D126" s="162">
        <f t="shared" si="602"/>
        <v>700</v>
      </c>
      <c r="E126" s="162">
        <f t="shared" si="602"/>
        <v>700</v>
      </c>
      <c r="F126" s="162">
        <f t="shared" si="602"/>
        <v>700</v>
      </c>
      <c r="G126" s="162">
        <f t="shared" si="602"/>
        <v>700</v>
      </c>
      <c r="H126" s="162">
        <f t="shared" si="602"/>
        <v>700</v>
      </c>
      <c r="I126" s="162">
        <f t="shared" si="602"/>
        <v>700</v>
      </c>
      <c r="J126" s="162">
        <f t="shared" si="602"/>
        <v>700</v>
      </c>
      <c r="K126" s="162">
        <f t="shared" si="602"/>
        <v>700</v>
      </c>
      <c r="L126" s="162">
        <f t="shared" si="602"/>
        <v>600</v>
      </c>
      <c r="M126" s="162">
        <f t="shared" si="602"/>
        <v>600</v>
      </c>
      <c r="N126" s="162">
        <f t="shared" si="602"/>
        <v>600.09999999999991</v>
      </c>
      <c r="O126" s="162">
        <f t="shared" si="602"/>
        <v>700</v>
      </c>
      <c r="P126" s="162">
        <f t="shared" si="602"/>
        <v>700</v>
      </c>
      <c r="Q126" s="162">
        <f t="shared" si="602"/>
        <v>700</v>
      </c>
      <c r="R126" s="164"/>
      <c r="S126" s="164"/>
      <c r="T126" s="164"/>
      <c r="U126" s="164"/>
      <c r="V126" s="164"/>
      <c r="W126" s="164"/>
      <c r="X126" s="164"/>
      <c r="Y126" s="164"/>
      <c r="Z126" s="164"/>
      <c r="AA126" s="164"/>
      <c r="AB126" s="164"/>
      <c r="AC126" s="164"/>
      <c r="AD126" s="164"/>
      <c r="AE126" s="164"/>
      <c r="AF126" s="164"/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</row>
    <row r="127" spans="1:50" x14ac:dyDescent="0.25">
      <c r="A127" s="152"/>
      <c r="B127" s="152" t="s">
        <v>112</v>
      </c>
      <c r="C127" s="214">
        <f>C126/1000</f>
        <v>0.7</v>
      </c>
      <c r="D127" s="214">
        <f t="shared" ref="D127" si="603">D126/1000</f>
        <v>0.7</v>
      </c>
      <c r="E127" s="214">
        <f t="shared" ref="E127" si="604">E126/1000</f>
        <v>0.7</v>
      </c>
      <c r="F127" s="214">
        <f t="shared" ref="F127" si="605">F126/1000</f>
        <v>0.7</v>
      </c>
      <c r="G127" s="214">
        <f t="shared" ref="G127" si="606">G126/1000</f>
        <v>0.7</v>
      </c>
      <c r="H127" s="214">
        <f t="shared" ref="H127" si="607">H126/1000</f>
        <v>0.7</v>
      </c>
      <c r="I127" s="214">
        <f t="shared" ref="I127" si="608">I126/1000</f>
        <v>0.7</v>
      </c>
      <c r="J127" s="214">
        <f t="shared" ref="J127" si="609">J126/1000</f>
        <v>0.7</v>
      </c>
      <c r="K127" s="214">
        <f t="shared" ref="K127" si="610">K126/1000</f>
        <v>0.7</v>
      </c>
      <c r="L127" s="214">
        <f t="shared" ref="L127" si="611">L126/1000</f>
        <v>0.6</v>
      </c>
      <c r="M127" s="214">
        <f t="shared" ref="M127" si="612">M126/1000</f>
        <v>0.6</v>
      </c>
      <c r="N127" s="214">
        <f t="shared" ref="N127" si="613">N126/1000</f>
        <v>0.60009999999999986</v>
      </c>
      <c r="O127" s="214">
        <f t="shared" ref="O127" si="614">O126/1000</f>
        <v>0.7</v>
      </c>
      <c r="P127" s="214">
        <f t="shared" ref="P127" si="615">P126/1000</f>
        <v>0.7</v>
      </c>
      <c r="Q127" s="214">
        <f t="shared" ref="Q127" si="616">Q126/1000</f>
        <v>0.7</v>
      </c>
      <c r="R127" s="164"/>
      <c r="S127" s="164"/>
      <c r="T127" s="164"/>
      <c r="U127" s="164"/>
      <c r="V127" s="164"/>
      <c r="W127" s="164"/>
      <c r="X127" s="164"/>
      <c r="Y127" s="164"/>
      <c r="Z127" s="164"/>
      <c r="AA127" s="164"/>
      <c r="AB127" s="164"/>
      <c r="AC127" s="164"/>
      <c r="AD127" s="164"/>
      <c r="AE127" s="164"/>
      <c r="AF127" s="164"/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</row>
    <row r="128" spans="1:50" x14ac:dyDescent="0.25">
      <c r="A128" s="152" t="s">
        <v>106</v>
      </c>
      <c r="B128" s="152" t="s">
        <v>104</v>
      </c>
      <c r="C128" s="160">
        <f>'WT of Plates'!F8</f>
        <v>14</v>
      </c>
      <c r="D128" s="160">
        <f>'WT of Plates'!F9</f>
        <v>10</v>
      </c>
      <c r="E128" s="160">
        <f>'WT of Plates'!F10</f>
        <v>10</v>
      </c>
      <c r="F128" s="160">
        <f>'WT of Plates'!F12</f>
        <v>13</v>
      </c>
      <c r="G128" s="160">
        <f>'WT of Plates'!F13</f>
        <v>12</v>
      </c>
      <c r="H128" s="160">
        <f>'WT of Plates'!F14</f>
        <v>12</v>
      </c>
      <c r="I128" s="160">
        <f>'WT of Plates'!F15</f>
        <v>12</v>
      </c>
      <c r="J128" s="160">
        <f>'WT of Plates'!F16</f>
        <v>12</v>
      </c>
      <c r="K128" s="160">
        <f>'WT of Plates'!F17</f>
        <v>14</v>
      </c>
      <c r="L128" s="160">
        <f>'WT of Plates'!F18</f>
        <v>15</v>
      </c>
      <c r="M128" s="160">
        <f>'WT of Plates'!F19</f>
        <v>14</v>
      </c>
      <c r="N128" s="160">
        <f>'WT of Plates'!F20</f>
        <v>14</v>
      </c>
      <c r="O128" s="160">
        <f>'WT of Plates'!F27</f>
        <v>6</v>
      </c>
      <c r="P128" s="160">
        <f>'WT of Plates'!F33</f>
        <v>6</v>
      </c>
      <c r="Q128" s="160">
        <f>'WT of Plates'!F24</f>
        <v>6</v>
      </c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156"/>
      <c r="AC128" s="156"/>
      <c r="AD128" s="156"/>
      <c r="AE128" s="156"/>
      <c r="AF128" s="156"/>
      <c r="AG128" s="156"/>
      <c r="AH128" s="156"/>
      <c r="AI128" s="156"/>
      <c r="AJ128" s="156"/>
      <c r="AK128" s="156"/>
      <c r="AL128" s="156"/>
      <c r="AM128" s="156"/>
      <c r="AN128" s="156"/>
      <c r="AO128" s="156"/>
      <c r="AP128" s="156"/>
      <c r="AQ128" s="156"/>
      <c r="AR128" s="156"/>
      <c r="AS128" s="156"/>
      <c r="AT128" s="156"/>
      <c r="AU128" s="156"/>
      <c r="AV128" s="156"/>
      <c r="AW128" s="156"/>
      <c r="AX128" s="156"/>
    </row>
    <row r="129" spans="1:50" x14ac:dyDescent="0.25">
      <c r="A129" s="152"/>
      <c r="B129" s="152" t="s">
        <v>112</v>
      </c>
      <c r="C129" s="215">
        <f>C128/1000</f>
        <v>1.4E-2</v>
      </c>
      <c r="D129" s="215">
        <f t="shared" ref="D129" si="617">D128/1000</f>
        <v>0.01</v>
      </c>
      <c r="E129" s="215">
        <f t="shared" ref="E129" si="618">E128/1000</f>
        <v>0.01</v>
      </c>
      <c r="F129" s="215">
        <f t="shared" ref="F129" si="619">F128/1000</f>
        <v>1.2999999999999999E-2</v>
      </c>
      <c r="G129" s="215">
        <f t="shared" ref="G129" si="620">G128/1000</f>
        <v>1.2E-2</v>
      </c>
      <c r="H129" s="215">
        <f t="shared" ref="H129" si="621">H128/1000</f>
        <v>1.2E-2</v>
      </c>
      <c r="I129" s="215">
        <f t="shared" ref="I129" si="622">I128/1000</f>
        <v>1.2E-2</v>
      </c>
      <c r="J129" s="215">
        <f t="shared" ref="J129" si="623">J128/1000</f>
        <v>1.2E-2</v>
      </c>
      <c r="K129" s="215">
        <f t="shared" ref="K129" si="624">K128/1000</f>
        <v>1.4E-2</v>
      </c>
      <c r="L129" s="215">
        <f t="shared" ref="L129" si="625">L128/1000</f>
        <v>1.4999999999999999E-2</v>
      </c>
      <c r="M129" s="215">
        <f t="shared" ref="M129" si="626">M128/1000</f>
        <v>1.4E-2</v>
      </c>
      <c r="N129" s="215">
        <f t="shared" ref="N129" si="627">N128/1000</f>
        <v>1.4E-2</v>
      </c>
      <c r="O129" s="215">
        <f t="shared" ref="O129" si="628">O128/1000</f>
        <v>6.0000000000000001E-3</v>
      </c>
      <c r="P129" s="215">
        <f t="shared" ref="P129" si="629">P128/1000</f>
        <v>6.0000000000000001E-3</v>
      </c>
      <c r="Q129" s="215">
        <f t="shared" ref="Q129" si="630">Q128/1000</f>
        <v>6.0000000000000001E-3</v>
      </c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156"/>
      <c r="AC129" s="156"/>
      <c r="AD129" s="156"/>
      <c r="AE129" s="156"/>
      <c r="AF129" s="156"/>
      <c r="AG129" s="156"/>
      <c r="AH129" s="156"/>
      <c r="AI129" s="156"/>
      <c r="AJ129" s="156"/>
      <c r="AK129" s="156"/>
      <c r="AL129" s="156"/>
      <c r="AM129" s="156"/>
      <c r="AN129" s="156"/>
      <c r="AO129" s="156"/>
      <c r="AP129" s="156"/>
      <c r="AQ129" s="156"/>
      <c r="AR129" s="156"/>
      <c r="AS129" s="156"/>
      <c r="AT129" s="156"/>
      <c r="AU129" s="156"/>
      <c r="AV129" s="156"/>
      <c r="AW129" s="156"/>
      <c r="AX129" s="156"/>
    </row>
    <row r="130" spans="1:50" x14ac:dyDescent="0.25">
      <c r="A130" s="211" t="s">
        <v>247</v>
      </c>
      <c r="B130" s="152" t="s">
        <v>69</v>
      </c>
      <c r="C130" s="14">
        <f>IF(C119="Min",ABS(C83),IF(C119="Mean",ABS(C99),IF(C119="Zero",0,"Check")))</f>
        <v>0.45725526699999997</v>
      </c>
      <c r="D130" s="14">
        <f t="shared" ref="D130:Q130" si="631">IF(D119="Min",ABS(D83),IF(D119="Mean",ABS(D99),IF(D119="Zero",0,"Check")))</f>
        <v>0.30177022999999997</v>
      </c>
      <c r="E130" s="14">
        <f t="shared" si="631"/>
        <v>0.60824092500000004</v>
      </c>
      <c r="F130" s="14">
        <f t="shared" si="631"/>
        <v>0.821525485</v>
      </c>
      <c r="G130" s="14">
        <f t="shared" si="631"/>
        <v>3.6705746599999998E-3</v>
      </c>
      <c r="H130" s="14">
        <f t="shared" si="631"/>
        <v>0.47063166200000001</v>
      </c>
      <c r="I130" s="14">
        <f t="shared" si="631"/>
        <v>0.54798418849999997</v>
      </c>
      <c r="J130" s="14">
        <f t="shared" si="631"/>
        <v>3.6049640449999996</v>
      </c>
      <c r="K130" s="14">
        <f t="shared" si="631"/>
        <v>0.54409868149999996</v>
      </c>
      <c r="L130" s="14">
        <f t="shared" si="631"/>
        <v>0.13096294875</v>
      </c>
      <c r="M130" s="14">
        <f t="shared" si="631"/>
        <v>3.6723203149999994E-2</v>
      </c>
      <c r="N130" s="14">
        <f t="shared" si="631"/>
        <v>5.5916537049999999E-2</v>
      </c>
      <c r="O130" s="14">
        <f t="shared" si="631"/>
        <v>0.33511206649999997</v>
      </c>
      <c r="P130" s="14">
        <f t="shared" si="631"/>
        <v>1.6547530499999998E-2</v>
      </c>
      <c r="Q130" s="14">
        <f t="shared" si="631"/>
        <v>0.14727259950000002</v>
      </c>
    </row>
    <row r="131" spans="1:50" x14ac:dyDescent="0.25">
      <c r="A131" s="211" t="s">
        <v>248</v>
      </c>
      <c r="B131" s="152" t="s">
        <v>69</v>
      </c>
      <c r="C131" s="14">
        <f>IF(C120="Min",ABS(C85),IF(C120="Mean",ABS(C101),IF(C120="Zero",0,"Check")))</f>
        <v>0.49883259600000002</v>
      </c>
      <c r="D131" s="14">
        <f t="shared" ref="D131:Q131" si="632">IF(D120="Min",ABS(D85),IF(D120="Mean",ABS(D101),IF(D120="Zero",0,"Check")))</f>
        <v>1.935779725</v>
      </c>
      <c r="E131" s="14">
        <f t="shared" si="632"/>
        <v>2.9807090299999999</v>
      </c>
      <c r="F131" s="14">
        <f t="shared" si="632"/>
        <v>4.471030485</v>
      </c>
      <c r="G131" s="14">
        <f t="shared" si="632"/>
        <v>5.8270859999999995</v>
      </c>
      <c r="H131" s="14">
        <f t="shared" si="632"/>
        <v>6.3806671449999994</v>
      </c>
      <c r="I131" s="14">
        <f t="shared" si="632"/>
        <v>6.7421386600000002</v>
      </c>
      <c r="J131" s="14">
        <f t="shared" si="632"/>
        <v>3.9942993399999995</v>
      </c>
      <c r="K131" s="14">
        <f t="shared" si="632"/>
        <v>3.8200350049999994</v>
      </c>
      <c r="L131" s="14">
        <f t="shared" si="632"/>
        <v>0.96035103700000002</v>
      </c>
      <c r="M131" s="14">
        <f t="shared" si="632"/>
        <v>2.184382805E-2</v>
      </c>
      <c r="N131" s="14">
        <f t="shared" si="632"/>
        <v>0.406993192</v>
      </c>
      <c r="O131" s="14">
        <f t="shared" si="632"/>
        <v>6.9258420599999999</v>
      </c>
      <c r="P131" s="14">
        <f t="shared" si="632"/>
        <v>5.4811009200000003</v>
      </c>
      <c r="Q131" s="14">
        <f t="shared" si="632"/>
        <v>2.3502446799999994</v>
      </c>
      <c r="S131" s="210"/>
    </row>
    <row r="132" spans="1:50" x14ac:dyDescent="0.25">
      <c r="A132" s="152" t="s">
        <v>70</v>
      </c>
      <c r="B132" s="152" t="s">
        <v>69</v>
      </c>
      <c r="C132" s="14">
        <f>MAX(ABS(MIN(C87:C88)),ABS(MAX(C95:C96)))</f>
        <v>0.68469829399999993</v>
      </c>
      <c r="D132" s="14">
        <f t="shared" ref="D132:Q132" si="633">MAX(ABS(MIN(D87:D88)),ABS(MAX(D95:D96)))</f>
        <v>1.0442359294999999</v>
      </c>
      <c r="E132" s="14">
        <f t="shared" si="633"/>
        <v>2.204107155</v>
      </c>
      <c r="F132" s="14">
        <f t="shared" si="633"/>
        <v>0.71498234149999995</v>
      </c>
      <c r="G132" s="14">
        <f t="shared" si="633"/>
        <v>0.79147085650000004</v>
      </c>
      <c r="H132" s="14">
        <f t="shared" si="633"/>
        <v>0.53223286749999998</v>
      </c>
      <c r="I132" s="14">
        <f t="shared" si="633"/>
        <v>0.16778906999999998</v>
      </c>
      <c r="J132" s="14">
        <f t="shared" si="633"/>
        <v>0.63903341499999999</v>
      </c>
      <c r="K132" s="14">
        <f t="shared" si="633"/>
        <v>1.216189907</v>
      </c>
      <c r="L132" s="14">
        <f t="shared" si="633"/>
        <v>0.16611479849999997</v>
      </c>
      <c r="M132" s="14">
        <f t="shared" si="633"/>
        <v>1.1855107199999999E-2</v>
      </c>
      <c r="N132" s="14">
        <f t="shared" si="633"/>
        <v>0.41823714449999999</v>
      </c>
      <c r="O132" s="14">
        <f t="shared" si="633"/>
        <v>0.1227565679</v>
      </c>
      <c r="P132" s="14">
        <f t="shared" si="633"/>
        <v>0.38496763399999995</v>
      </c>
      <c r="Q132" s="14">
        <f t="shared" si="633"/>
        <v>0.33845727449999996</v>
      </c>
      <c r="R132" s="164"/>
      <c r="S132" s="164"/>
      <c r="T132" s="164"/>
      <c r="U132" s="164"/>
      <c r="V132" s="16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</row>
    <row r="134" spans="1:50" x14ac:dyDescent="0.25">
      <c r="A134" s="210"/>
    </row>
  </sheetData>
  <mergeCells count="4">
    <mergeCell ref="C1:F1"/>
    <mergeCell ref="G1:J1"/>
    <mergeCell ref="K1:N1"/>
    <mergeCell ref="O1:R1"/>
  </mergeCells>
  <conditionalFormatting sqref="C52:Q63">
    <cfRule type="cellIs" dxfId="69" priority="3" operator="lessThan">
      <formula>0</formula>
    </cfRule>
  </conditionalFormatting>
  <conditionalFormatting sqref="C68:Q79">
    <cfRule type="cellIs" dxfId="68" priority="2" operator="lessThan">
      <formula>0</formula>
    </cfRule>
  </conditionalFormatting>
  <conditionalFormatting sqref="C107:Q108">
    <cfRule type="containsText" dxfId="67" priority="1" operator="containsText" text="No Buckling">
      <formula>NOT(ISERROR(SEARCH("No Buckling",C107)))</formula>
    </cfRule>
  </conditionalFormatting>
  <pageMargins left="0.7" right="0.7" top="0.75" bottom="0.75" header="0.3" footer="0.3"/>
  <pageSetup orientation="portrait" horizontalDpi="1200" verticalDpi="1200" r:id="rId1"/>
  <ignoredErrors>
    <ignoredError sqref="C21:AZ21 C37:AZ3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-0.499984740745262"/>
  </sheetPr>
  <dimension ref="A1:AC77"/>
  <sheetViews>
    <sheetView showGridLines="0" topLeftCell="A37" zoomScale="70" zoomScaleNormal="70" workbookViewId="0">
      <selection activeCell="A50" sqref="A50"/>
    </sheetView>
  </sheetViews>
  <sheetFormatPr defaultColWidth="9.109375" defaultRowHeight="13.2" x14ac:dyDescent="0.25"/>
  <cols>
    <col min="1" max="1" width="34.6640625" style="129" customWidth="1"/>
    <col min="2" max="2" width="9.88671875" style="129" customWidth="1"/>
    <col min="3" max="3" width="9.33203125" style="129" bestFit="1" customWidth="1"/>
    <col min="4" max="4" width="12.44140625" style="129" bestFit="1" customWidth="1"/>
    <col min="5" max="5" width="9.33203125" style="129" bestFit="1" customWidth="1"/>
    <col min="6" max="6" width="12.44140625" style="129" bestFit="1" customWidth="1"/>
    <col min="7" max="7" width="5.109375" style="129" customWidth="1"/>
    <col min="8" max="8" width="13.109375" style="129" bestFit="1" customWidth="1"/>
    <col min="9" max="10" width="9.33203125" style="129" bestFit="1" customWidth="1"/>
    <col min="11" max="11" width="12" style="129" bestFit="1" customWidth="1"/>
    <col min="12" max="12" width="9.33203125" style="129" bestFit="1" customWidth="1"/>
    <col min="13" max="13" width="12.44140625" style="129" bestFit="1" customWidth="1"/>
    <col min="14" max="14" width="9.33203125" style="129" bestFit="1" customWidth="1"/>
    <col min="15" max="15" width="12.44140625" style="129" bestFit="1" customWidth="1"/>
    <col min="16" max="17" width="9.33203125" style="129" bestFit="1" customWidth="1"/>
    <col min="18" max="18" width="13.109375" style="129" bestFit="1" customWidth="1"/>
    <col min="19" max="19" width="9.33203125" style="129" bestFit="1" customWidth="1"/>
    <col min="20" max="20" width="12.44140625" style="129" bestFit="1" customWidth="1"/>
    <col min="21" max="21" width="9.33203125" style="129" bestFit="1" customWidth="1"/>
    <col min="22" max="22" width="12.44140625" style="129" bestFit="1" customWidth="1"/>
    <col min="23" max="24" width="9.33203125" style="129" bestFit="1" customWidth="1"/>
    <col min="25" max="25" width="13.109375" style="129" bestFit="1" customWidth="1"/>
    <col min="26" max="26" width="9.33203125" style="129" bestFit="1" customWidth="1"/>
    <col min="27" max="27" width="12.44140625" style="129" bestFit="1" customWidth="1"/>
    <col min="28" max="28" width="9.33203125" style="129" bestFit="1" customWidth="1"/>
    <col min="29" max="29" width="13.109375" style="129" bestFit="1" customWidth="1"/>
    <col min="30" max="16384" width="9.109375" style="129"/>
  </cols>
  <sheetData>
    <row r="1" spans="1:29" x14ac:dyDescent="0.25">
      <c r="A1" s="155" t="s">
        <v>191</v>
      </c>
    </row>
    <row r="3" spans="1:29" x14ac:dyDescent="0.25">
      <c r="A3" s="155" t="s">
        <v>44</v>
      </c>
      <c r="B3" s="155" t="s">
        <v>45</v>
      </c>
      <c r="C3" s="198">
        <v>6</v>
      </c>
    </row>
    <row r="4" spans="1:29" x14ac:dyDescent="0.25">
      <c r="B4" s="181" t="s">
        <v>47</v>
      </c>
      <c r="C4" s="198"/>
      <c r="I4" s="199" t="s">
        <v>55</v>
      </c>
      <c r="P4" s="199" t="s">
        <v>58</v>
      </c>
      <c r="W4" s="199" t="s">
        <v>59</v>
      </c>
    </row>
    <row r="5" spans="1:29" x14ac:dyDescent="0.25">
      <c r="A5" s="181" t="s">
        <v>46</v>
      </c>
      <c r="B5" s="155" t="s">
        <v>33</v>
      </c>
      <c r="C5" s="270" t="s">
        <v>34</v>
      </c>
      <c r="D5" s="270"/>
      <c r="E5" s="270"/>
      <c r="F5" s="270"/>
      <c r="G5" s="270"/>
      <c r="H5" s="270"/>
      <c r="I5" s="155" t="s">
        <v>33</v>
      </c>
      <c r="J5" s="270" t="s">
        <v>34</v>
      </c>
      <c r="K5" s="270"/>
      <c r="L5" s="270"/>
      <c r="M5" s="270"/>
      <c r="N5" s="270"/>
      <c r="O5" s="270"/>
      <c r="P5" s="155" t="s">
        <v>33</v>
      </c>
      <c r="Q5" s="270" t="s">
        <v>34</v>
      </c>
      <c r="R5" s="270"/>
      <c r="S5" s="270"/>
      <c r="T5" s="270"/>
      <c r="U5" s="270"/>
      <c r="V5" s="270"/>
      <c r="W5" s="155" t="s">
        <v>33</v>
      </c>
      <c r="X5" s="270" t="s">
        <v>34</v>
      </c>
      <c r="Y5" s="270"/>
      <c r="Z5" s="270"/>
      <c r="AA5" s="270"/>
      <c r="AB5" s="270"/>
      <c r="AC5" s="270"/>
    </row>
    <row r="6" spans="1:29" x14ac:dyDescent="0.25">
      <c r="A6" s="181" t="s">
        <v>61</v>
      </c>
      <c r="B6" s="174">
        <f>($C$3-1)*16+1</f>
        <v>81</v>
      </c>
      <c r="C6" s="164">
        <f>($C$3-1)*24+1</f>
        <v>121</v>
      </c>
      <c r="D6" s="164">
        <f>C6+1</f>
        <v>122</v>
      </c>
      <c r="E6" s="164">
        <f>D6+1</f>
        <v>123</v>
      </c>
      <c r="F6" s="164">
        <f>E6+1</f>
        <v>124</v>
      </c>
      <c r="G6" s="164">
        <f>F6+1</f>
        <v>125</v>
      </c>
      <c r="H6" s="164">
        <f>G6+1</f>
        <v>126</v>
      </c>
      <c r="I6" s="174">
        <f>B6+4</f>
        <v>85</v>
      </c>
      <c r="J6" s="164">
        <f>H6+1</f>
        <v>127</v>
      </c>
      <c r="K6" s="164">
        <f>J6+1</f>
        <v>128</v>
      </c>
      <c r="L6" s="164">
        <f>K6+1</f>
        <v>129</v>
      </c>
      <c r="M6" s="164">
        <f>L6+1</f>
        <v>130</v>
      </c>
      <c r="N6" s="164">
        <f>M6+1</f>
        <v>131</v>
      </c>
      <c r="O6" s="164">
        <f>N6+1</f>
        <v>132</v>
      </c>
      <c r="P6" s="174">
        <f>I6+6</f>
        <v>91</v>
      </c>
      <c r="Q6" s="164">
        <f>O6+1</f>
        <v>133</v>
      </c>
      <c r="R6" s="164">
        <f>Q6+1</f>
        <v>134</v>
      </c>
      <c r="S6" s="164">
        <f>R6+1</f>
        <v>135</v>
      </c>
      <c r="T6" s="164">
        <f>S6+1</f>
        <v>136</v>
      </c>
      <c r="U6" s="164">
        <f>T6+1</f>
        <v>137</v>
      </c>
      <c r="V6" s="164">
        <f>U6+1</f>
        <v>138</v>
      </c>
      <c r="W6" s="174">
        <f>P6+4</f>
        <v>95</v>
      </c>
      <c r="X6" s="164">
        <f>V6+1</f>
        <v>139</v>
      </c>
      <c r="Y6" s="164">
        <f>X6+1</f>
        <v>140</v>
      </c>
      <c r="Z6" s="164">
        <f>Y6+1</f>
        <v>141</v>
      </c>
      <c r="AA6" s="164">
        <f>Z6+1</f>
        <v>142</v>
      </c>
      <c r="AB6" s="164">
        <f>AA6+1</f>
        <v>143</v>
      </c>
      <c r="AC6" s="164">
        <f>AB6+1</f>
        <v>144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56.3</v>
      </c>
      <c r="C8" s="164">
        <f>INDEX(Stress!$C$14:$XFD$34,$A8,C$6)*0.145</f>
        <v>-6.2761881199999996</v>
      </c>
      <c r="D8" s="164">
        <f>INDEX(Stress!$C$14:$XFD$34,$A8,D$6)*0.145</f>
        <v>1.7645860549999999E-33</v>
      </c>
      <c r="E8" s="164">
        <f>INDEX(Stress!$C$14:$XFD$34,$A8,E$6)*0.145</f>
        <v>0.47063166200000001</v>
      </c>
      <c r="F8" s="164">
        <f>INDEX(Stress!$C$14:$XFD$34,$A8,F$6)*0.145</f>
        <v>3.25898636E-17</v>
      </c>
      <c r="G8" s="164">
        <f>INDEX(Stress!$C$14:$XFD$34,$A8,G$6)*0.145</f>
        <v>-0.53223286749999998</v>
      </c>
      <c r="H8" s="164">
        <f>INDEX(Stress!$C$14:$XFD$34,$A8,H$6)*0.145</f>
        <v>-2.8817877099999998E-17</v>
      </c>
      <c r="I8" s="164">
        <f>INDEX(Locations!$C$14:$XFD$34,$A8,I$6)/1000</f>
        <v>56.3</v>
      </c>
      <c r="J8" s="164">
        <f>INDEX(Stress!$C$14:$XFD$34,$A8,J$6)*0.145</f>
        <v>-6.0811648599999995</v>
      </c>
      <c r="K8" s="164">
        <f>INDEX(Stress!$C$14:$XFD$34,$A8,K$6)*0.145</f>
        <v>-1.7483015399999998E-32</v>
      </c>
      <c r="L8" s="164">
        <f>INDEX(Stress!$C$14:$XFD$34,$A8,L$6)*0.145</f>
        <v>0.89874334999999994</v>
      </c>
      <c r="M8" s="164">
        <f>INDEX(Stress!$C$14:$XFD$34,$A8,M$6)*0.145</f>
        <v>3.56457705E-16</v>
      </c>
      <c r="N8" s="164">
        <f>INDEX(Stress!$C$14:$XFD$34,$A8,N$6)*0.145</f>
        <v>-0.25976871799999995</v>
      </c>
      <c r="O8" s="164">
        <f>INDEX(Stress!$C$14:$XFD$34,$A8,O$6)*0.145</f>
        <v>7.0938405099999993E-17</v>
      </c>
      <c r="P8" s="164">
        <f>INDEX(Locations!$C$14:$XFD$34,$A8,P$6)/1000</f>
        <v>14.824999999999999</v>
      </c>
      <c r="Q8" s="164">
        <f>INDEX(Stress!$C$14:$XFD$34,$A8,Q$6)*0.145</f>
        <v>-4.3176268649999994</v>
      </c>
      <c r="R8" s="164">
        <f>INDEX(Stress!$C$14:$XFD$34,$A8,R$6)*0.145</f>
        <v>7.0939862349999994E-2</v>
      </c>
      <c r="S8" s="164">
        <f>INDEX(Stress!$C$14:$XFD$34,$A8,S$6)*0.145</f>
        <v>2.3803740849999997</v>
      </c>
      <c r="T8" s="164">
        <f>INDEX(Stress!$C$14:$XFD$34,$A8,T$6)*0.145</f>
        <v>4.6765141899999994E-17</v>
      </c>
      <c r="U8" s="164">
        <f>INDEX(Stress!$C$14:$XFD$34,$A8,U$6)*0.145</f>
        <v>7.7601816299999998E-3</v>
      </c>
      <c r="V8" s="164">
        <f>INDEX(Stress!$C$14:$XFD$34,$A8,V$6)*0.145</f>
        <v>0.75682658650000001</v>
      </c>
      <c r="W8" s="164">
        <f>INDEX(Locations!$C$14:$XFD$34,$A8,W$6)/1000</f>
        <v>14.824999999999999</v>
      </c>
      <c r="X8" s="164">
        <f>INDEX(Stress!$C$14:$XFD$34,$A8,X$6)*0.145</f>
        <v>-6.2761881199999996</v>
      </c>
      <c r="Y8" s="164">
        <f>INDEX(Stress!$C$14:$XFD$34,$A8,Y$6)*0.145</f>
        <v>1.7645860549999999E-33</v>
      </c>
      <c r="Z8" s="164">
        <f>INDEX(Stress!$C$14:$XFD$34,$A8,Z$6)*0.145</f>
        <v>0.47063166200000001</v>
      </c>
      <c r="AA8" s="164">
        <f>INDEX(Stress!$C$14:$XFD$34,$A8,AA$6)*0.145</f>
        <v>3.25898636E-17</v>
      </c>
      <c r="AB8" s="164">
        <f>INDEX(Stress!$C$14:$XFD$34,$A8,AB$6)*0.145</f>
        <v>-0.53223286749999998</v>
      </c>
      <c r="AC8" s="164">
        <f>INDEX(Stress!$C$14:$XFD$34,$A8,AC$6)*0.145</f>
        <v>-2.8817877099999998E-17</v>
      </c>
    </row>
    <row r="9" spans="1:29" x14ac:dyDescent="0.25">
      <c r="A9" s="164">
        <f>A8+1</f>
        <v>2</v>
      </c>
      <c r="B9" s="164">
        <f>INDEX(Locations!$C$14:$XFD$34,$A9,B$6)/1000</f>
        <v>56.265000000000001</v>
      </c>
      <c r="C9" s="164">
        <f>INDEX(Stress!$C$14:$XFD$34,$A9,C$6)*0.145</f>
        <v>-6.1782600499999996</v>
      </c>
      <c r="D9" s="164">
        <f>INDEX(Stress!$C$14:$XFD$34,$A9,D$6)*0.145</f>
        <v>3.5469931899999997E-3</v>
      </c>
      <c r="E9" s="164">
        <f>INDEX(Stress!$C$14:$XFD$34,$A9,E$6)*0.145</f>
        <v>0.5661187875</v>
      </c>
      <c r="F9" s="164">
        <f>INDEX(Stress!$C$14:$XFD$34,$A9,F$6)*0.145</f>
        <v>3.3298627949999997E-17</v>
      </c>
      <c r="G9" s="164">
        <f>INDEX(Stress!$C$14:$XFD$34,$A9,G$6)*0.145</f>
        <v>-0.50523321499999996</v>
      </c>
      <c r="H9" s="164">
        <f>INDEX(Stress!$C$14:$XFD$34,$A9,H$6)*0.145</f>
        <v>3.7841330049999997E-2</v>
      </c>
      <c r="I9" s="164">
        <f>INDEX(Locations!$C$14:$XFD$34,$A9,I$6)/1000</f>
        <v>56.265000000000001</v>
      </c>
      <c r="J9" s="164">
        <f>INDEX(Stress!$C$14:$XFD$34,$A9,J$6)*0.145</f>
        <v>-5.9843683700000003</v>
      </c>
      <c r="K9" s="164">
        <f>INDEX(Stress!$C$14:$XFD$34,$A9,K$6)*0.145</f>
        <v>3.8757521249999996E-2</v>
      </c>
      <c r="L9" s="164">
        <f>INDEX(Stress!$C$14:$XFD$34,$A9,L$6)*0.145</f>
        <v>0.94498683699999997</v>
      </c>
      <c r="M9" s="164">
        <f>INDEX(Stress!$C$14:$XFD$34,$A9,M$6)*0.145</f>
        <v>3.38651966E-16</v>
      </c>
      <c r="N9" s="164">
        <f>INDEX(Stress!$C$14:$XFD$34,$A9,N$6)*0.145</f>
        <v>-0.25299436149999999</v>
      </c>
      <c r="O9" s="164">
        <f>INDEX(Stress!$C$14:$XFD$34,$A9,O$6)*0.145</f>
        <v>-2.2923442949999998E-2</v>
      </c>
      <c r="P9" s="164">
        <f>INDEX(Locations!$C$14:$XFD$34,$A9,P$6)/1000</f>
        <v>14.713419999999999</v>
      </c>
      <c r="Q9" s="164">
        <f>INDEX(Stress!$C$14:$XFD$34,$A9,Q$6)*0.145</f>
        <v>-4.5100463599999996</v>
      </c>
      <c r="R9" s="164">
        <f>INDEX(Stress!$C$14:$XFD$34,$A9,R$6)*0.145</f>
        <v>-1.3713451559999999E-2</v>
      </c>
      <c r="S9" s="164">
        <f>INDEX(Stress!$C$14:$XFD$34,$A9,S$6)*0.145</f>
        <v>2.2773676799999998</v>
      </c>
      <c r="T9" s="164">
        <f>INDEX(Stress!$C$14:$XFD$34,$A9,T$6)*0.145</f>
        <v>-6.9002878399999999E-3</v>
      </c>
      <c r="U9" s="164">
        <f>INDEX(Stress!$C$14:$XFD$34,$A9,U$6)*0.145</f>
        <v>-2.3434798499999996E-2</v>
      </c>
      <c r="V9" s="164">
        <f>INDEX(Stress!$C$14:$XFD$34,$A9,V$6)*0.145</f>
        <v>0.61806210849999987</v>
      </c>
      <c r="W9" s="164">
        <f>INDEX(Locations!$C$14:$XFD$34,$A9,W$6)/1000</f>
        <v>14.713419999999999</v>
      </c>
      <c r="X9" s="164">
        <f>INDEX(Stress!$C$14:$XFD$34,$A9,X$6)*0.145</f>
        <v>-6.291113695</v>
      </c>
      <c r="Y9" s="164">
        <f>INDEX(Stress!$C$14:$XFD$34,$A9,Y$6)*0.145</f>
        <v>-2.2758008099999999E-3</v>
      </c>
      <c r="Z9" s="164">
        <f>INDEX(Stress!$C$14:$XFD$34,$A9,Z$6)*0.145</f>
        <v>0.47397666700000002</v>
      </c>
      <c r="AA9" s="164">
        <f>INDEX(Stress!$C$14:$XFD$34,$A9,AA$6)*0.145</f>
        <v>-2.7948094599999997E-2</v>
      </c>
      <c r="AB9" s="164">
        <f>INDEX(Stress!$C$14:$XFD$34,$A9,AB$6)*0.145</f>
        <v>-0.48627455199999997</v>
      </c>
      <c r="AC9" s="164">
        <f>INDEX(Stress!$C$14:$XFD$34,$A9,AC$6)*0.145</f>
        <v>-2.2802365049999999E-17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56.23</v>
      </c>
      <c r="C10" s="164">
        <f>INDEX(Stress!$C$14:$XFD$34,$A10,C$6)*0.145</f>
        <v>-6.0803319799999995</v>
      </c>
      <c r="D10" s="164">
        <f>INDEX(Stress!$C$14:$XFD$34,$A10,D$6)*0.145</f>
        <v>7.0939862349999995E-3</v>
      </c>
      <c r="E10" s="164">
        <f>INDEX(Stress!$C$14:$XFD$34,$A10,E$6)*0.145</f>
        <v>0.66160589849999996</v>
      </c>
      <c r="F10" s="164">
        <f>INDEX(Stress!$C$14:$XFD$34,$A10,F$6)*0.145</f>
        <v>3.40073923E-17</v>
      </c>
      <c r="G10" s="164">
        <f>INDEX(Stress!$C$14:$XFD$34,$A10,G$6)*0.145</f>
        <v>-0.47823356249999999</v>
      </c>
      <c r="H10" s="164">
        <f>INDEX(Stress!$C$14:$XFD$34,$A10,H$6)*0.145</f>
        <v>7.5682658649999984E-2</v>
      </c>
      <c r="I10" s="164">
        <f>INDEX(Locations!$C$14:$XFD$34,$A10,I$6)/1000</f>
        <v>56.23</v>
      </c>
      <c r="J10" s="164">
        <f>INDEX(Stress!$C$14:$XFD$34,$A10,J$6)*0.145</f>
        <v>-5.8875718799999994</v>
      </c>
      <c r="K10" s="164">
        <f>INDEX(Stress!$C$14:$XFD$34,$A10,K$6)*0.145</f>
        <v>7.7515042499999992E-2</v>
      </c>
      <c r="L10" s="164">
        <f>INDEX(Stress!$C$14:$XFD$34,$A10,L$6)*0.145</f>
        <v>0.991230324</v>
      </c>
      <c r="M10" s="164">
        <f>INDEX(Stress!$C$14:$XFD$34,$A10,M$6)*0.145</f>
        <v>3.3231666949999999E-16</v>
      </c>
      <c r="N10" s="164">
        <f>INDEX(Stress!$C$14:$XFD$34,$A10,N$6)*0.145</f>
        <v>-0.24622000499999999</v>
      </c>
      <c r="O10" s="164">
        <f>INDEX(Stress!$C$14:$XFD$34,$A10,O$6)*0.145</f>
        <v>-4.584688445E-2</v>
      </c>
      <c r="P10" s="164">
        <f>INDEX(Locations!$C$14:$XFD$34,$A10,P$6)/1000</f>
        <v>14.60183</v>
      </c>
      <c r="Q10" s="164">
        <f>INDEX(Stress!$C$14:$XFD$34,$A10,Q$6)*0.145</f>
        <v>-4.6940905099999997</v>
      </c>
      <c r="R10" s="164">
        <f>INDEX(Stress!$C$14:$XFD$34,$A10,R$6)*0.145</f>
        <v>-9.0068816249999989E-2</v>
      </c>
      <c r="S10" s="164">
        <f>INDEX(Stress!$C$14:$XFD$34,$A10,S$6)*0.145</f>
        <v>2.1755050349999996</v>
      </c>
      <c r="T10" s="164">
        <f>INDEX(Stress!$C$14:$XFD$34,$A10,T$6)*0.145</f>
        <v>-1.6016134499999998E-2</v>
      </c>
      <c r="U10" s="164">
        <f>INDEX(Stress!$C$14:$XFD$34,$A10,U$6)*0.145</f>
        <v>-4.9350448400000003E-2</v>
      </c>
      <c r="V10" s="164">
        <f>INDEX(Stress!$C$14:$XFD$34,$A10,V$6)*0.145</f>
        <v>0.48992112799999998</v>
      </c>
      <c r="W10" s="164">
        <f>INDEX(Locations!$C$14:$XFD$34,$A10,W$6)/1000</f>
        <v>14.60183</v>
      </c>
      <c r="X10" s="164">
        <f>INDEX(Stress!$C$14:$XFD$34,$A10,X$6)*0.145</f>
        <v>-6.3060392699999994</v>
      </c>
      <c r="Y10" s="164">
        <f>INDEX(Stress!$C$14:$XFD$34,$A10,Y$6)*0.145</f>
        <v>-4.5516016199999999E-3</v>
      </c>
      <c r="Z10" s="164">
        <f>INDEX(Stress!$C$14:$XFD$34,$A10,Z$6)*0.145</f>
        <v>0.47732168649999995</v>
      </c>
      <c r="AA10" s="164">
        <f>INDEX(Stress!$C$14:$XFD$34,$A10,AA$6)*0.145</f>
        <v>-5.5896189199999995E-2</v>
      </c>
      <c r="AB10" s="164">
        <f>INDEX(Stress!$C$14:$XFD$34,$A10,AB$6)*0.145</f>
        <v>-0.44031623649999996</v>
      </c>
      <c r="AC10" s="164">
        <f>INDEX(Stress!$C$14:$XFD$34,$A10,AC$6)*0.145</f>
        <v>-1.6786852999999998E-17</v>
      </c>
    </row>
    <row r="11" spans="1:29" x14ac:dyDescent="0.25">
      <c r="A11" s="164">
        <f t="shared" si="1"/>
        <v>4</v>
      </c>
      <c r="B11" s="164">
        <f>INDEX(Locations!$C$14:$XFD$34,$A11,B$6)/1000</f>
        <v>56.195</v>
      </c>
      <c r="C11" s="164">
        <f>INDEX(Stress!$C$14:$XFD$34,$A11,C$6)*0.145</f>
        <v>-5.9824039099999995</v>
      </c>
      <c r="D11" s="164">
        <f>INDEX(Stress!$C$14:$XFD$34,$A11,D$6)*0.145</f>
        <v>1.0640979424999999E-2</v>
      </c>
      <c r="E11" s="164">
        <f>INDEX(Stress!$C$14:$XFD$34,$A11,E$6)*0.145</f>
        <v>0.75709302399999989</v>
      </c>
      <c r="F11" s="164">
        <f>INDEX(Stress!$C$14:$XFD$34,$A11,F$6)*0.145</f>
        <v>3.4716155199999994E-17</v>
      </c>
      <c r="G11" s="164">
        <f>INDEX(Stress!$C$14:$XFD$34,$A11,G$6)*0.145</f>
        <v>-0.45123390999999996</v>
      </c>
      <c r="H11" s="164">
        <f>INDEX(Stress!$C$14:$XFD$34,$A11,H$6)*0.145</f>
        <v>0.11352398869999999</v>
      </c>
      <c r="I11" s="164">
        <f>INDEX(Locations!$C$14:$XFD$34,$A11,I$6)/1000</f>
        <v>56.195</v>
      </c>
      <c r="J11" s="164">
        <f>INDEX(Stress!$C$14:$XFD$34,$A11,J$6)*0.145</f>
        <v>-5.7907753900000003</v>
      </c>
      <c r="K11" s="164">
        <f>INDEX(Stress!$C$14:$XFD$34,$A11,K$6)*0.145</f>
        <v>0.11627256374999999</v>
      </c>
      <c r="L11" s="164">
        <f>INDEX(Stress!$C$14:$XFD$34,$A11,L$6)*0.145</f>
        <v>1.0374738109999999</v>
      </c>
      <c r="M11" s="164">
        <f>INDEX(Stress!$C$14:$XFD$34,$A11,M$6)*0.145</f>
        <v>3.2598138749999997E-16</v>
      </c>
      <c r="N11" s="164">
        <f>INDEX(Stress!$C$14:$XFD$34,$A11,N$6)*0.145</f>
        <v>-0.23944564849999997</v>
      </c>
      <c r="O11" s="164">
        <f>INDEX(Stress!$C$14:$XFD$34,$A11,O$6)*0.145</f>
        <v>-6.8770327399999998E-2</v>
      </c>
      <c r="P11" s="164">
        <f>INDEX(Locations!$C$14:$XFD$34,$A11,P$6)/1000</f>
        <v>14.49025</v>
      </c>
      <c r="Q11" s="164">
        <f>INDEX(Stress!$C$14:$XFD$34,$A11,Q$6)*0.145</f>
        <v>-4.8697593149999996</v>
      </c>
      <c r="R11" s="164">
        <f>INDEX(Stress!$C$14:$XFD$34,$A11,R$6)*0.145</f>
        <v>-0.15812622649999997</v>
      </c>
      <c r="S11" s="164">
        <f>INDEX(Stress!$C$14:$XFD$34,$A11,S$6)*0.145</f>
        <v>2.07478586</v>
      </c>
      <c r="T11" s="164">
        <f>INDEX(Stress!$C$14:$XFD$34,$A11,T$6)*0.145</f>
        <v>-2.7347539399999999E-2</v>
      </c>
      <c r="U11" s="164">
        <f>INDEX(Stress!$C$14:$XFD$34,$A11,U$6)*0.145</f>
        <v>-6.9986767199999994E-2</v>
      </c>
      <c r="V11" s="164">
        <f>INDEX(Stress!$C$14:$XFD$34,$A11,V$6)*0.145</f>
        <v>0.37240363049999997</v>
      </c>
      <c r="W11" s="164">
        <f>INDEX(Locations!$C$14:$XFD$34,$A11,W$6)/1000</f>
        <v>14.49025</v>
      </c>
      <c r="X11" s="164">
        <f>INDEX(Stress!$C$14:$XFD$34,$A11,X$6)*0.145</f>
        <v>-6.3209648449999998</v>
      </c>
      <c r="Y11" s="164">
        <f>INDEX(Stress!$C$14:$XFD$34,$A11,Y$6)*0.145</f>
        <v>-6.8274024299999989E-3</v>
      </c>
      <c r="Z11" s="164">
        <f>INDEX(Stress!$C$14:$XFD$34,$A11,Z$6)*0.145</f>
        <v>0.48066669149999997</v>
      </c>
      <c r="AA11" s="164">
        <f>INDEX(Stress!$C$14:$XFD$34,$A11,AA$6)*0.145</f>
        <v>-8.3844283799999988E-2</v>
      </c>
      <c r="AB11" s="164">
        <f>INDEX(Stress!$C$14:$XFD$34,$A11,AB$6)*0.145</f>
        <v>-0.39435792099999994</v>
      </c>
      <c r="AC11" s="164">
        <f>INDEX(Stress!$C$14:$XFD$34,$A11,AC$6)*0.145</f>
        <v>-1.0771340659999998E-17</v>
      </c>
    </row>
    <row r="12" spans="1:29" x14ac:dyDescent="0.25">
      <c r="A12" s="164">
        <f t="shared" si="1"/>
        <v>5</v>
      </c>
      <c r="B12" s="164">
        <f>INDEX(Locations!$C$14:$XFD$34,$A12,B$6)/1000</f>
        <v>56.16</v>
      </c>
      <c r="C12" s="164">
        <f>INDEX(Stress!$C$14:$XFD$34,$A12,C$6)*0.145</f>
        <v>-5.8844758399999995</v>
      </c>
      <c r="D12" s="164">
        <f>INDEX(Stress!$C$14:$XFD$34,$A12,D$6)*0.145</f>
        <v>1.4187972614999999E-2</v>
      </c>
      <c r="E12" s="164">
        <f>INDEX(Stress!$C$14:$XFD$34,$A12,E$6)*0.145</f>
        <v>0.85258014949999994</v>
      </c>
      <c r="F12" s="164">
        <f>INDEX(Stress!$C$14:$XFD$34,$A12,F$6)*0.145</f>
        <v>3.5424919549999997E-17</v>
      </c>
      <c r="G12" s="164">
        <f>INDEX(Stress!$C$14:$XFD$34,$A12,G$6)*0.145</f>
        <v>-0.42423425749999993</v>
      </c>
      <c r="H12" s="164">
        <f>INDEX(Stress!$C$14:$XFD$34,$A12,H$6)*0.145</f>
        <v>0.15136531149999999</v>
      </c>
      <c r="I12" s="164">
        <f>INDEX(Locations!$C$14:$XFD$34,$A12,I$6)/1000</f>
        <v>56.16</v>
      </c>
      <c r="J12" s="164">
        <f>INDEX(Stress!$C$14:$XFD$34,$A12,J$6)*0.145</f>
        <v>-5.6939788999999994</v>
      </c>
      <c r="K12" s="164">
        <f>INDEX(Stress!$C$14:$XFD$34,$A12,K$6)*0.145</f>
        <v>0.15503008499999998</v>
      </c>
      <c r="L12" s="164">
        <f>INDEX(Stress!$C$14:$XFD$34,$A12,L$6)*0.145</f>
        <v>1.0837172979999998</v>
      </c>
      <c r="M12" s="164">
        <f>INDEX(Stress!$C$14:$XFD$34,$A12,M$6)*0.145</f>
        <v>3.1964609099999996E-16</v>
      </c>
      <c r="N12" s="164">
        <f>INDEX(Stress!$C$14:$XFD$34,$A12,N$6)*0.145</f>
        <v>-0.23267130649999998</v>
      </c>
      <c r="O12" s="164">
        <f>INDEX(Stress!$C$14:$XFD$34,$A12,O$6)*0.145</f>
        <v>-9.1693770349999995E-2</v>
      </c>
      <c r="P12" s="164">
        <f>INDEX(Locations!$C$14:$XFD$34,$A12,P$6)/1000</f>
        <v>14.37866</v>
      </c>
      <c r="Q12" s="164">
        <f>INDEX(Stress!$C$14:$XFD$34,$A12,Q$6)*0.145</f>
        <v>-5.0370527749999994</v>
      </c>
      <c r="R12" s="164">
        <f>INDEX(Stress!$C$14:$XFD$34,$A12,R$6)*0.145</f>
        <v>-0.21788569999999999</v>
      </c>
      <c r="S12" s="164">
        <f>INDEX(Stress!$C$14:$XFD$34,$A12,S$6)*0.145</f>
        <v>1.9752102999999999</v>
      </c>
      <c r="T12" s="164">
        <f>INDEX(Stress!$C$14:$XFD$34,$A12,T$6)*0.145</f>
        <v>-4.0894503699999994E-2</v>
      </c>
      <c r="U12" s="164">
        <f>INDEX(Stress!$C$14:$XFD$34,$A12,U$6)*0.145</f>
        <v>-8.534375344999999E-2</v>
      </c>
      <c r="V12" s="164">
        <f>INDEX(Stress!$C$14:$XFD$34,$A12,V$6)*0.145</f>
        <v>0.26550963049999998</v>
      </c>
      <c r="W12" s="164">
        <f>INDEX(Locations!$C$14:$XFD$34,$A12,W$6)/1000</f>
        <v>14.37866</v>
      </c>
      <c r="X12" s="164">
        <f>INDEX(Stress!$C$14:$XFD$34,$A12,X$6)*0.145</f>
        <v>-6.3358904200000001</v>
      </c>
      <c r="Y12" s="164">
        <f>INDEX(Stress!$C$14:$XFD$34,$A12,Y$6)*0.145</f>
        <v>-9.1032033849999996E-3</v>
      </c>
      <c r="Z12" s="164">
        <f>INDEX(Stress!$C$14:$XFD$34,$A12,Z$6)*0.145</f>
        <v>0.48401171099999996</v>
      </c>
      <c r="AA12" s="164">
        <f>INDEX(Stress!$C$14:$XFD$34,$A12,AA$6)*0.145</f>
        <v>-0.11179237985</v>
      </c>
      <c r="AB12" s="164">
        <f>INDEX(Stress!$C$14:$XFD$34,$A12,AB$6)*0.145</f>
        <v>-0.34839959099999995</v>
      </c>
      <c r="AC12" s="164">
        <f>INDEX(Stress!$C$14:$XFD$34,$A12,AC$6)*0.145</f>
        <v>-4.7558283200000002E-18</v>
      </c>
    </row>
    <row r="13" spans="1:29" x14ac:dyDescent="0.25">
      <c r="A13" s="164">
        <f t="shared" si="1"/>
        <v>6</v>
      </c>
      <c r="B13" s="164">
        <f>INDEX(Locations!$C$14:$XFD$34,$A13,B$6)/1000</f>
        <v>56.125</v>
      </c>
      <c r="C13" s="164">
        <f>INDEX(Stress!$C$14:$XFD$34,$A13,C$6)*0.145</f>
        <v>-5.7865477699999994</v>
      </c>
      <c r="D13" s="164">
        <f>INDEX(Stress!$C$14:$XFD$34,$A13,D$6)*0.145</f>
        <v>1.7734965949999997E-2</v>
      </c>
      <c r="E13" s="164">
        <f>INDEX(Stress!$C$14:$XFD$34,$A13,E$6)*0.145</f>
        <v>0.9480672604999999</v>
      </c>
      <c r="F13" s="164">
        <f>INDEX(Stress!$C$14:$XFD$34,$A13,F$6)*0.145</f>
        <v>3.6133683899999994E-17</v>
      </c>
      <c r="G13" s="164">
        <f>INDEX(Stress!$C$14:$XFD$34,$A13,G$6)*0.145</f>
        <v>-0.39723460499999996</v>
      </c>
      <c r="H13" s="164">
        <f>INDEX(Stress!$C$14:$XFD$34,$A13,H$6)*0.145</f>
        <v>0.18920664299999998</v>
      </c>
      <c r="I13" s="164">
        <f>INDEX(Locations!$C$14:$XFD$34,$A13,I$6)/1000</f>
        <v>56.125</v>
      </c>
      <c r="J13" s="164">
        <f>INDEX(Stress!$C$14:$XFD$34,$A13,J$6)*0.145</f>
        <v>-5.5971824099999994</v>
      </c>
      <c r="K13" s="164">
        <f>INDEX(Stress!$C$14:$XFD$34,$A13,K$6)*0.145</f>
        <v>0.193787599</v>
      </c>
      <c r="L13" s="164">
        <f>INDEX(Stress!$C$14:$XFD$34,$A13,L$6)*0.145</f>
        <v>1.129960785</v>
      </c>
      <c r="M13" s="164">
        <f>INDEX(Stress!$C$14:$XFD$34,$A13,M$6)*0.145</f>
        <v>3.1331080899999999E-16</v>
      </c>
      <c r="N13" s="164">
        <f>INDEX(Stress!$C$14:$XFD$34,$A13,N$6)*0.145</f>
        <v>-0.22589694999999996</v>
      </c>
      <c r="O13" s="164">
        <f>INDEX(Stress!$C$14:$XFD$34,$A13,O$6)*0.145</f>
        <v>-0.11461721185</v>
      </c>
      <c r="P13" s="164">
        <f>INDEX(Locations!$C$14:$XFD$34,$A13,P$6)/1000</f>
        <v>14.26708</v>
      </c>
      <c r="Q13" s="164">
        <f>INDEX(Stress!$C$14:$XFD$34,$A13,Q$6)*0.145</f>
        <v>-5.1959708899999999</v>
      </c>
      <c r="R13" s="164">
        <f>INDEX(Stress!$C$14:$XFD$34,$A13,R$6)*0.145</f>
        <v>-0.26934721499999997</v>
      </c>
      <c r="S13" s="164">
        <f>INDEX(Stress!$C$14:$XFD$34,$A13,S$6)*0.145</f>
        <v>1.8767784999999999</v>
      </c>
      <c r="T13" s="164">
        <f>INDEX(Stress!$C$14:$XFD$34,$A13,T$6)*0.145</f>
        <v>-5.6657025950000002E-2</v>
      </c>
      <c r="U13" s="164">
        <f>INDEX(Stress!$C$14:$XFD$34,$A13,U$6)*0.145</f>
        <v>-9.5421408599999993E-2</v>
      </c>
      <c r="V13" s="164">
        <f>INDEX(Stress!$C$14:$XFD$34,$A13,V$6)*0.145</f>
        <v>0.16923911350000001</v>
      </c>
      <c r="W13" s="164">
        <f>INDEX(Locations!$C$14:$XFD$34,$A13,W$6)/1000</f>
        <v>14.26708</v>
      </c>
      <c r="X13" s="164">
        <f>INDEX(Stress!$C$14:$XFD$34,$A13,X$6)*0.145</f>
        <v>-6.3508159949999987</v>
      </c>
      <c r="Y13" s="164">
        <f>INDEX(Stress!$C$14:$XFD$34,$A13,Y$6)*0.145</f>
        <v>-1.1379004195E-2</v>
      </c>
      <c r="Z13" s="164">
        <f>INDEX(Stress!$C$14:$XFD$34,$A13,Z$6)*0.145</f>
        <v>0.48735671599999997</v>
      </c>
      <c r="AA13" s="164">
        <f>INDEX(Stress!$C$14:$XFD$34,$A13,AA$6)*0.145</f>
        <v>-0.13974047444999999</v>
      </c>
      <c r="AB13" s="164">
        <f>INDEX(Stress!$C$14:$XFD$34,$A13,AB$6)*0.145</f>
        <v>-0.30244127549999994</v>
      </c>
      <c r="AC13" s="164">
        <f>INDEX(Stress!$C$14:$XFD$34,$A13,AC$6)*0.145</f>
        <v>1.2596840054999999E-18</v>
      </c>
    </row>
    <row r="14" spans="1:29" x14ac:dyDescent="0.25">
      <c r="A14" s="164">
        <f t="shared" si="1"/>
        <v>7</v>
      </c>
      <c r="B14" s="164">
        <f>INDEX(Locations!$C$14:$XFD$34,$A14,B$6)/1000</f>
        <v>56.09</v>
      </c>
      <c r="C14" s="164">
        <f>INDEX(Stress!$C$14:$XFD$34,$A14,C$6)*0.145</f>
        <v>-5.6886196999999994</v>
      </c>
      <c r="D14" s="164">
        <f>INDEX(Stress!$C$14:$XFD$34,$A14,D$6)*0.145</f>
        <v>2.1281958849999998E-2</v>
      </c>
      <c r="E14" s="164">
        <f>INDEX(Stress!$C$14:$XFD$34,$A14,E$6)*0.145</f>
        <v>1.0435543859999998</v>
      </c>
      <c r="F14" s="164">
        <f>INDEX(Stress!$C$14:$XFD$34,$A14,F$6)*0.145</f>
        <v>3.68424468E-17</v>
      </c>
      <c r="G14" s="164">
        <f>INDEX(Stress!$C$14:$XFD$34,$A14,G$6)*0.145</f>
        <v>-0.37023495249999999</v>
      </c>
      <c r="H14" s="164">
        <f>INDEX(Stress!$C$14:$XFD$34,$A14,H$6)*0.145</f>
        <v>0.22704797449999997</v>
      </c>
      <c r="I14" s="164">
        <f>INDEX(Locations!$C$14:$XFD$34,$A14,I$6)/1000</f>
        <v>56.09</v>
      </c>
      <c r="J14" s="164">
        <f>INDEX(Stress!$C$14:$XFD$34,$A14,J$6)*0.145</f>
        <v>-5.5003859199999994</v>
      </c>
      <c r="K14" s="164">
        <f>INDEX(Stress!$C$14:$XFD$34,$A14,K$6)*0.145</f>
        <v>0.23254512749999998</v>
      </c>
      <c r="L14" s="164">
        <f>INDEX(Stress!$C$14:$XFD$34,$A14,L$6)*0.145</f>
        <v>1.1762042719999999</v>
      </c>
      <c r="M14" s="164">
        <f>INDEX(Stress!$C$14:$XFD$34,$A14,M$6)*0.145</f>
        <v>3.0697551249999998E-16</v>
      </c>
      <c r="N14" s="164">
        <f>INDEX(Stress!$C$14:$XFD$34,$A14,N$6)*0.145</f>
        <v>-0.21912259349999999</v>
      </c>
      <c r="O14" s="164">
        <f>INDEX(Stress!$C$14:$XFD$34,$A14,O$6)*0.145</f>
        <v>-0.1375406548</v>
      </c>
      <c r="P14" s="164">
        <f>INDEX(Locations!$C$14:$XFD$34,$A14,P$6)/1000</f>
        <v>14.15549</v>
      </c>
      <c r="Q14" s="164">
        <f>INDEX(Stress!$C$14:$XFD$34,$A14,Q$6)*0.145</f>
        <v>-5.3465136600000003</v>
      </c>
      <c r="R14" s="164">
        <f>INDEX(Stress!$C$14:$XFD$34,$A14,R$6)*0.145</f>
        <v>-0.31251078599999998</v>
      </c>
      <c r="S14" s="164">
        <f>INDEX(Stress!$C$14:$XFD$34,$A14,S$6)*0.145</f>
        <v>1.7794901699999999</v>
      </c>
      <c r="T14" s="164">
        <f>INDEX(Stress!$C$14:$XFD$34,$A14,T$6)*0.145</f>
        <v>-7.4635106149999991E-2</v>
      </c>
      <c r="U14" s="164">
        <f>INDEX(Stress!$C$14:$XFD$34,$A14,U$6)*0.145</f>
        <v>-0.10021973409999999</v>
      </c>
      <c r="V14" s="164">
        <f>INDEX(Stress!$C$14:$XFD$34,$A14,V$6)*0.145</f>
        <v>8.3592079499999986E-2</v>
      </c>
      <c r="W14" s="164">
        <f>INDEX(Locations!$C$14:$XFD$34,$A14,W$6)/1000</f>
        <v>14.15549</v>
      </c>
      <c r="X14" s="164">
        <f>INDEX(Stress!$C$14:$XFD$34,$A14,X$6)*0.145</f>
        <v>-6.3657415699999991</v>
      </c>
      <c r="Y14" s="164">
        <f>INDEX(Stress!$C$14:$XFD$34,$A14,Y$6)*0.145</f>
        <v>-1.3654805004999998E-2</v>
      </c>
      <c r="Z14" s="164">
        <f>INDEX(Stress!$C$14:$XFD$34,$A14,Z$6)*0.145</f>
        <v>0.49070173550000001</v>
      </c>
      <c r="AA14" s="164">
        <f>INDEX(Stress!$C$14:$XFD$34,$A14,AA$6)*0.145</f>
        <v>-0.16768857049999999</v>
      </c>
      <c r="AB14" s="164">
        <f>INDEX(Stress!$C$14:$XFD$34,$A14,AB$6)*0.145</f>
        <v>-0.25648295999999998</v>
      </c>
      <c r="AC14" s="164">
        <f>INDEX(Stress!$C$14:$XFD$34,$A14,AC$6)*0.145</f>
        <v>7.2751963599999991E-18</v>
      </c>
    </row>
    <row r="15" spans="1:29" x14ac:dyDescent="0.25">
      <c r="A15" s="164">
        <f t="shared" si="1"/>
        <v>8</v>
      </c>
      <c r="B15" s="164">
        <f>INDEX(Locations!$C$14:$XFD$34,$A15,B$6)/1000</f>
        <v>56.055</v>
      </c>
      <c r="C15" s="164">
        <f>INDEX(Stress!$C$14:$XFD$34,$A15,C$6)*0.145</f>
        <v>-5.5906916299999994</v>
      </c>
      <c r="D15" s="164">
        <f>INDEX(Stress!$C$14:$XFD$34,$A15,D$6)*0.145</f>
        <v>2.4828951749999998E-2</v>
      </c>
      <c r="E15" s="164">
        <f>INDEX(Stress!$C$14:$XFD$34,$A15,E$6)*0.145</f>
        <v>1.1390415114999999</v>
      </c>
      <c r="F15" s="164">
        <f>INDEX(Stress!$C$14:$XFD$34,$A15,F$6)*0.145</f>
        <v>3.7551211149999997E-17</v>
      </c>
      <c r="G15" s="164">
        <f>INDEX(Stress!$C$14:$XFD$34,$A15,G$6)*0.145</f>
        <v>-0.34323529999999997</v>
      </c>
      <c r="H15" s="164">
        <f>INDEX(Stress!$C$14:$XFD$34,$A15,H$6)*0.145</f>
        <v>0.26488930599999999</v>
      </c>
      <c r="I15" s="164">
        <f>INDEX(Locations!$C$14:$XFD$34,$A15,I$6)/1000</f>
        <v>56.055</v>
      </c>
      <c r="J15" s="164">
        <f>INDEX(Stress!$C$14:$XFD$34,$A15,J$6)*0.145</f>
        <v>-5.4035894299999994</v>
      </c>
      <c r="K15" s="164">
        <f>INDEX(Stress!$C$14:$XFD$34,$A15,K$6)*0.145</f>
        <v>0.27130264149999994</v>
      </c>
      <c r="L15" s="164">
        <f>INDEX(Stress!$C$14:$XFD$34,$A15,L$6)*0.145</f>
        <v>1.222447759</v>
      </c>
      <c r="M15" s="164">
        <f>INDEX(Stress!$C$14:$XFD$34,$A15,M$6)*0.145</f>
        <v>3.0064023049999996E-16</v>
      </c>
      <c r="N15" s="164">
        <f>INDEX(Stress!$C$14:$XFD$34,$A15,N$6)*0.145</f>
        <v>-0.212348237</v>
      </c>
      <c r="O15" s="164">
        <f>INDEX(Stress!$C$14:$XFD$34,$A15,O$6)*0.145</f>
        <v>-0.16046409049999999</v>
      </c>
      <c r="P15" s="164">
        <f>INDEX(Locations!$C$14:$XFD$34,$A15,P$6)/1000</f>
        <v>14.04391</v>
      </c>
      <c r="Q15" s="164">
        <f>INDEX(Stress!$C$14:$XFD$34,$A15,Q$6)*0.145</f>
        <v>-5.4886810849999996</v>
      </c>
      <c r="R15" s="164">
        <f>INDEX(Stress!$C$14:$XFD$34,$A15,R$6)*0.145</f>
        <v>-0.34737639849999996</v>
      </c>
      <c r="S15" s="164">
        <f>INDEX(Stress!$C$14:$XFD$34,$A15,S$6)*0.145</f>
        <v>1.683345455</v>
      </c>
      <c r="T15" s="164">
        <f>INDEX(Stress!$C$14:$XFD$34,$A15,T$6)*0.145</f>
        <v>-9.4828745749999985E-2</v>
      </c>
      <c r="U15" s="164">
        <f>INDEX(Stress!$C$14:$XFD$34,$A15,U$6)*0.145</f>
        <v>-9.973872704999999E-2</v>
      </c>
      <c r="V15" s="164">
        <f>INDEX(Stress!$C$14:$XFD$34,$A15,V$6)*0.145</f>
        <v>8.5685386499999988E-3</v>
      </c>
      <c r="W15" s="164">
        <f>INDEX(Locations!$C$14:$XFD$34,$A15,W$6)/1000</f>
        <v>14.04391</v>
      </c>
      <c r="X15" s="164">
        <f>INDEX(Stress!$C$14:$XFD$34,$A15,X$6)*0.145</f>
        <v>-6.3806671449999994</v>
      </c>
      <c r="Y15" s="164">
        <f>INDEX(Stress!$C$14:$XFD$34,$A15,Y$6)*0.145</f>
        <v>-1.593060625E-2</v>
      </c>
      <c r="Z15" s="164">
        <f>INDEX(Stress!$C$14:$XFD$34,$A15,Z$6)*0.145</f>
        <v>0.49404674049999997</v>
      </c>
      <c r="AA15" s="164">
        <f>INDEX(Stress!$C$14:$XFD$34,$A15,AA$6)*0.145</f>
        <v>-0.19563666799999999</v>
      </c>
      <c r="AB15" s="164">
        <f>INDEX(Stress!$C$14:$XFD$34,$A15,AB$6)*0.145</f>
        <v>-0.2105246445</v>
      </c>
      <c r="AC15" s="164">
        <f>INDEX(Stress!$C$14:$XFD$34,$A15,AC$6)*0.145</f>
        <v>1.3290708699999999E-17</v>
      </c>
    </row>
    <row r="16" spans="1:29" x14ac:dyDescent="0.25">
      <c r="A16" s="164">
        <f t="shared" si="1"/>
        <v>9</v>
      </c>
      <c r="B16" s="164">
        <f>INDEX(Locations!$C$14:$XFD$34,$A16,B$6)/1000</f>
        <v>56.02</v>
      </c>
      <c r="C16" s="164">
        <f>INDEX(Stress!$C$14:$XFD$34,$A16,C$6)*0.145</f>
        <v>-5.4927635599999993</v>
      </c>
      <c r="D16" s="164">
        <f>INDEX(Stress!$C$14:$XFD$34,$A16,D$6)*0.145</f>
        <v>2.8375944649999998E-2</v>
      </c>
      <c r="E16" s="164">
        <f>INDEX(Stress!$C$14:$XFD$34,$A16,E$6)*0.145</f>
        <v>1.2345286224999998</v>
      </c>
      <c r="F16" s="164">
        <f>INDEX(Stress!$C$14:$XFD$34,$A16,F$6)*0.145</f>
        <v>3.82599755E-17</v>
      </c>
      <c r="G16" s="164">
        <f>INDEX(Stress!$C$14:$XFD$34,$A16,G$6)*0.145</f>
        <v>-0.31623564749999994</v>
      </c>
      <c r="H16" s="164">
        <f>INDEX(Stress!$C$14:$XFD$34,$A16,H$6)*0.145</f>
        <v>0.30273063750000001</v>
      </c>
      <c r="I16" s="164">
        <f>INDEX(Locations!$C$14:$XFD$34,$A16,I$6)/1000</f>
        <v>56.02</v>
      </c>
      <c r="J16" s="164">
        <f>INDEX(Stress!$C$14:$XFD$34,$A16,J$6)*0.145</f>
        <v>-5.3067930849999998</v>
      </c>
      <c r="K16" s="164">
        <f>INDEX(Stress!$C$14:$XFD$34,$A16,K$6)*0.145</f>
        <v>0.31006016999999997</v>
      </c>
      <c r="L16" s="164">
        <f>INDEX(Stress!$C$14:$XFD$34,$A16,L$6)*0.145</f>
        <v>1.2686912459999999</v>
      </c>
      <c r="M16" s="164">
        <f>INDEX(Stress!$C$14:$XFD$34,$A16,M$6)*0.145</f>
        <v>2.94304934E-16</v>
      </c>
      <c r="N16" s="164">
        <f>INDEX(Stress!$C$14:$XFD$34,$A16,N$6)*0.145</f>
        <v>-0.20557388049999997</v>
      </c>
      <c r="O16" s="164">
        <f>INDEX(Stress!$C$14:$XFD$34,$A16,O$6)*0.145</f>
        <v>-0.1833875465</v>
      </c>
      <c r="P16" s="164">
        <f>INDEX(Locations!$C$14:$XFD$34,$A16,P$6)/1000</f>
        <v>13.932319999999999</v>
      </c>
      <c r="Q16" s="164">
        <f>INDEX(Stress!$C$14:$XFD$34,$A16,Q$6)*0.145</f>
        <v>-5.5191067249999994</v>
      </c>
      <c r="R16" s="164">
        <f>INDEX(Stress!$C$14:$XFD$34,$A16,R$6)*0.145</f>
        <v>-0.26466267099999996</v>
      </c>
      <c r="S16" s="164">
        <f>INDEX(Stress!$C$14:$XFD$34,$A16,S$6)*0.145</f>
        <v>1.5773114499999998</v>
      </c>
      <c r="T16" s="164">
        <f>INDEX(Stress!$C$14:$XFD$34,$A16,T$6)*0.145</f>
        <v>-9.7922675999999986E-2</v>
      </c>
      <c r="U16" s="164">
        <f>INDEX(Stress!$C$14:$XFD$34,$A16,U$6)*0.145</f>
        <v>-0.10993888834999999</v>
      </c>
      <c r="V16" s="164">
        <f>INDEX(Stress!$C$14:$XFD$34,$A16,V$6)*0.145</f>
        <v>-4.1989807599999998E-2</v>
      </c>
      <c r="W16" s="164">
        <f>INDEX(Locations!$C$14:$XFD$34,$A16,W$6)/1000</f>
        <v>13.932319999999999</v>
      </c>
      <c r="X16" s="164">
        <f>INDEX(Stress!$C$14:$XFD$34,$A16,X$6)*0.145</f>
        <v>-6.3571529299999989</v>
      </c>
      <c r="Y16" s="164">
        <f>INDEX(Stress!$C$14:$XFD$34,$A16,Y$6)*0.145</f>
        <v>-1.5206851799999999E-2</v>
      </c>
      <c r="Z16" s="164">
        <f>INDEX(Stress!$C$14:$XFD$34,$A16,Z$6)*0.145</f>
        <v>0.53418102950000002</v>
      </c>
      <c r="AA16" s="164">
        <f>INDEX(Stress!$C$14:$XFD$34,$A16,AA$6)*0.145</f>
        <v>-0.18674855949999997</v>
      </c>
      <c r="AB16" s="164">
        <f>INDEX(Stress!$C$14:$XFD$34,$A16,AB$6)*0.145</f>
        <v>-0.19892059899999998</v>
      </c>
      <c r="AC16" s="164">
        <f>INDEX(Stress!$C$14:$XFD$34,$A16,AC$6)*0.145</f>
        <v>2.0977397950000001E-17</v>
      </c>
    </row>
    <row r="17" spans="1:29" x14ac:dyDescent="0.25">
      <c r="A17" s="164">
        <f t="shared" si="1"/>
        <v>10</v>
      </c>
      <c r="B17" s="164">
        <f>INDEX(Locations!$C$14:$XFD$34,$A17,B$6)/1000</f>
        <v>55.984999999999999</v>
      </c>
      <c r="C17" s="164">
        <f>INDEX(Stress!$C$14:$XFD$34,$A17,C$6)*0.145</f>
        <v>-5.3948354899999993</v>
      </c>
      <c r="D17" s="164">
        <f>INDEX(Stress!$C$14:$XFD$34,$A17,D$6)*0.145</f>
        <v>3.1922937549999995E-2</v>
      </c>
      <c r="E17" s="164">
        <f>INDEX(Stress!$C$14:$XFD$34,$A17,E$6)*0.145</f>
        <v>1.3300157479999999</v>
      </c>
      <c r="F17" s="164">
        <f>INDEX(Stress!$C$14:$XFD$34,$A17,F$6)*0.145</f>
        <v>3.8968738399999994E-17</v>
      </c>
      <c r="G17" s="164">
        <f>INDEX(Stress!$C$14:$XFD$34,$A17,G$6)*0.145</f>
        <v>-0.28923599499999997</v>
      </c>
      <c r="H17" s="164">
        <f>INDEX(Stress!$C$14:$XFD$34,$A17,H$6)*0.145</f>
        <v>0.34057196899999997</v>
      </c>
      <c r="I17" s="164">
        <f>INDEX(Locations!$C$14:$XFD$34,$A17,I$6)/1000</f>
        <v>55.984999999999999</v>
      </c>
      <c r="J17" s="164">
        <f>INDEX(Stress!$C$14:$XFD$34,$A17,J$6)*0.145</f>
        <v>-5.2099965949999998</v>
      </c>
      <c r="K17" s="164">
        <f>INDEX(Stress!$C$14:$XFD$34,$A17,K$6)*0.145</f>
        <v>0.34881768399999996</v>
      </c>
      <c r="L17" s="164">
        <f>INDEX(Stress!$C$14:$XFD$34,$A17,L$6)*0.145</f>
        <v>1.3149347330000001</v>
      </c>
      <c r="M17" s="164">
        <f>INDEX(Stress!$C$14:$XFD$34,$A17,M$6)*0.145</f>
        <v>2.8796965199999998E-16</v>
      </c>
      <c r="N17" s="164">
        <f>INDEX(Stress!$C$14:$XFD$34,$A17,N$6)*0.145</f>
        <v>-0.19879952399999998</v>
      </c>
      <c r="O17" s="164">
        <f>INDEX(Stress!$C$14:$XFD$34,$A17,O$6)*0.145</f>
        <v>-0.20631098799999997</v>
      </c>
      <c r="P17" s="164">
        <f>INDEX(Locations!$C$14:$XFD$34,$A17,P$6)/1000</f>
        <v>13.820739999999999</v>
      </c>
      <c r="Q17" s="164">
        <f>INDEX(Stress!$C$14:$XFD$34,$A17,Q$6)*0.145</f>
        <v>-5.4884326999999997</v>
      </c>
      <c r="R17" s="164">
        <f>INDEX(Stress!$C$14:$XFD$34,$A17,R$6)*0.145</f>
        <v>-0.12621776430000001</v>
      </c>
      <c r="S17" s="164">
        <f>INDEX(Stress!$C$14:$XFD$34,$A17,S$6)*0.145</f>
        <v>1.4758197149999999</v>
      </c>
      <c r="T17" s="164">
        <f>INDEX(Stress!$C$14:$XFD$34,$A17,T$6)*0.145</f>
        <v>-8.6834743499999992E-2</v>
      </c>
      <c r="U17" s="164">
        <f>INDEX(Stress!$C$14:$XFD$34,$A17,U$6)*0.145</f>
        <v>-0.1292735146</v>
      </c>
      <c r="V17" s="164">
        <f>INDEX(Stress!$C$14:$XFD$34,$A17,V$6)*0.145</f>
        <v>-7.6000578400000005E-2</v>
      </c>
      <c r="W17" s="164">
        <f>INDEX(Locations!$C$14:$XFD$34,$A17,W$6)/1000</f>
        <v>13.820739999999999</v>
      </c>
      <c r="X17" s="164">
        <f>INDEX(Stress!$C$14:$XFD$34,$A17,X$6)*0.145</f>
        <v>-6.3087024849999995</v>
      </c>
      <c r="Y17" s="164">
        <f>INDEX(Stress!$C$14:$XFD$34,$A17,Y$6)*0.145</f>
        <v>-1.253724346E-2</v>
      </c>
      <c r="Z17" s="164">
        <f>INDEX(Stress!$C$14:$XFD$34,$A17,Z$6)*0.145</f>
        <v>0.59818104250000004</v>
      </c>
      <c r="AA17" s="164">
        <f>INDEX(Stress!$C$14:$XFD$34,$A17,AA$6)*0.145</f>
        <v>-0.15396429149999999</v>
      </c>
      <c r="AB17" s="164">
        <f>INDEX(Stress!$C$14:$XFD$34,$A17,AB$6)*0.145</f>
        <v>-0.20960266199999997</v>
      </c>
      <c r="AC17" s="164">
        <f>INDEX(Stress!$C$14:$XFD$34,$A17,AC$6)*0.145</f>
        <v>2.9748202900000001E-17</v>
      </c>
    </row>
    <row r="18" spans="1:29" x14ac:dyDescent="0.25">
      <c r="A18" s="164">
        <f t="shared" si="1"/>
        <v>11</v>
      </c>
      <c r="B18" s="164">
        <f>INDEX(Locations!$C$14:$XFD$34,$A18,B$6)/1000</f>
        <v>55.95</v>
      </c>
      <c r="C18" s="164">
        <f>INDEX(Stress!$C$14:$XFD$34,$A18,C$6)*0.145</f>
        <v>-5.2969074200000001</v>
      </c>
      <c r="D18" s="164">
        <f>INDEX(Stress!$C$14:$XFD$34,$A18,D$6)*0.145</f>
        <v>3.5469931899999994E-2</v>
      </c>
      <c r="E18" s="164">
        <f>INDEX(Stress!$C$14:$XFD$34,$A18,E$6)*0.145</f>
        <v>1.4255028734999999</v>
      </c>
      <c r="F18" s="164">
        <f>INDEX(Stress!$C$14:$XFD$34,$A18,F$6)*0.145</f>
        <v>3.9677502750000003E-17</v>
      </c>
      <c r="G18" s="164">
        <f>INDEX(Stress!$C$14:$XFD$34,$A18,G$6)*0.145</f>
        <v>-0.2622363425</v>
      </c>
      <c r="H18" s="164">
        <f>INDEX(Stress!$C$14:$XFD$34,$A18,H$6)*0.145</f>
        <v>0.37841330049999999</v>
      </c>
      <c r="I18" s="164">
        <f>INDEX(Locations!$C$14:$XFD$34,$A18,I$6)/1000</f>
        <v>55.95</v>
      </c>
      <c r="J18" s="164">
        <f>INDEX(Stress!$C$14:$XFD$34,$A18,J$6)*0.145</f>
        <v>-5.1132001049999998</v>
      </c>
      <c r="K18" s="164">
        <f>INDEX(Stress!$C$14:$XFD$34,$A18,K$6)*0.145</f>
        <v>0.38757521249999999</v>
      </c>
      <c r="L18" s="164">
        <f>INDEX(Stress!$C$14:$XFD$34,$A18,L$6)*0.145</f>
        <v>1.3611782199999998</v>
      </c>
      <c r="M18" s="164">
        <f>INDEX(Stress!$C$14:$XFD$34,$A18,M$6)*0.145</f>
        <v>2.8163435550000002E-16</v>
      </c>
      <c r="N18" s="164">
        <f>INDEX(Stress!$C$14:$XFD$34,$A18,N$6)*0.145</f>
        <v>-0.19202516750000001</v>
      </c>
      <c r="O18" s="164">
        <f>INDEX(Stress!$C$14:$XFD$34,$A18,O$6)*0.145</f>
        <v>-0.22923442949999998</v>
      </c>
      <c r="P18" s="164">
        <f>INDEX(Locations!$C$14:$XFD$34,$A18,P$6)/1000</f>
        <v>13.709149999999999</v>
      </c>
      <c r="Q18" s="164">
        <f>INDEX(Stress!$C$14:$XFD$34,$A18,Q$6)*0.145</f>
        <v>-5.4672242749999995</v>
      </c>
      <c r="R18" s="164">
        <f>INDEX(Stress!$C$14:$XFD$34,$A18,R$6)*0.145</f>
        <v>-8.6796379400000002E-3</v>
      </c>
      <c r="S18" s="164">
        <f>INDEX(Stress!$C$14:$XFD$34,$A18,S$6)*0.145</f>
        <v>1.388612307</v>
      </c>
      <c r="T18" s="164">
        <f>INDEX(Stress!$C$14:$XFD$34,$A18,T$6)*0.145</f>
        <v>-7.3147867249999984E-2</v>
      </c>
      <c r="U18" s="164">
        <f>INDEX(Stress!$C$14:$XFD$34,$A18,U$6)*0.145</f>
        <v>-0.14838315449999998</v>
      </c>
      <c r="V18" s="164">
        <f>INDEX(Stress!$C$14:$XFD$34,$A18,V$6)*0.145</f>
        <v>-0.10319136265000001</v>
      </c>
      <c r="W18" s="164">
        <f>INDEX(Locations!$C$14:$XFD$34,$A18,W$6)/1000</f>
        <v>13.709149999999999</v>
      </c>
      <c r="X18" s="164">
        <f>INDEX(Stress!$C$14:$XFD$34,$A18,X$6)*0.145</f>
        <v>-6.2602518949999997</v>
      </c>
      <c r="Y18" s="164">
        <f>INDEX(Stress!$C$14:$XFD$34,$A18,Y$6)*0.145</f>
        <v>-9.8676349749999993E-3</v>
      </c>
      <c r="Z18" s="164">
        <f>INDEX(Stress!$C$14:$XFD$34,$A18,Z$6)*0.145</f>
        <v>0.66218105549999995</v>
      </c>
      <c r="AA18" s="164">
        <f>INDEX(Stress!$C$14:$XFD$34,$A18,AA$6)*0.145</f>
        <v>-0.12118002205</v>
      </c>
      <c r="AB18" s="164">
        <f>INDEX(Stress!$C$14:$XFD$34,$A18,AB$6)*0.145</f>
        <v>-0.22028473949999999</v>
      </c>
      <c r="AC18" s="164">
        <f>INDEX(Stress!$C$14:$XFD$34,$A18,AC$6)*0.145</f>
        <v>3.8519007849999996E-17</v>
      </c>
    </row>
    <row r="19" spans="1:29" x14ac:dyDescent="0.25">
      <c r="A19" s="164">
        <f t="shared" si="1"/>
        <v>12</v>
      </c>
      <c r="B19" s="164">
        <f>INDEX(Locations!$C$14:$XFD$34,$A19,B$6)/1000</f>
        <v>55.914999999999999</v>
      </c>
      <c r="C19" s="164">
        <f>INDEX(Stress!$C$14:$XFD$34,$A19,C$6)*0.145</f>
        <v>-5.1989794949999988</v>
      </c>
      <c r="D19" s="164">
        <f>INDEX(Stress!$C$14:$XFD$34,$A19,D$6)*0.145</f>
        <v>3.9016924799999991E-2</v>
      </c>
      <c r="E19" s="164">
        <f>INDEX(Stress!$C$14:$XFD$34,$A19,E$6)*0.145</f>
        <v>1.5209899699999998</v>
      </c>
      <c r="F19" s="164">
        <f>INDEX(Stress!$C$14:$XFD$34,$A19,F$6)*0.145</f>
        <v>4.0386267099999994E-17</v>
      </c>
      <c r="G19" s="164">
        <f>INDEX(Stress!$C$14:$XFD$34,$A19,G$6)*0.145</f>
        <v>-0.23523669</v>
      </c>
      <c r="H19" s="164">
        <f>INDEX(Stress!$C$14:$XFD$34,$A19,H$6)*0.145</f>
        <v>0.41625461749999998</v>
      </c>
      <c r="I19" s="164">
        <f>INDEX(Locations!$C$14:$XFD$34,$A19,I$6)/1000</f>
        <v>55.914999999999999</v>
      </c>
      <c r="J19" s="164">
        <f>INDEX(Stress!$C$14:$XFD$34,$A19,J$6)*0.145</f>
        <v>-5.0164036149999989</v>
      </c>
      <c r="K19" s="164">
        <f>INDEX(Stress!$C$14:$XFD$34,$A19,K$6)*0.145</f>
        <v>0.42633272649999998</v>
      </c>
      <c r="L19" s="164">
        <f>INDEX(Stress!$C$14:$XFD$34,$A19,L$6)*0.145</f>
        <v>1.4074217069999999</v>
      </c>
      <c r="M19" s="164">
        <f>INDEX(Stress!$C$14:$XFD$34,$A19,M$6)*0.145</f>
        <v>5.7935392350000004E-16</v>
      </c>
      <c r="N19" s="164">
        <f>INDEX(Stress!$C$14:$XFD$34,$A19,N$6)*0.145</f>
        <v>-0.18525081099999999</v>
      </c>
      <c r="O19" s="164">
        <f>INDEX(Stress!$C$14:$XFD$34,$A19,O$6)*0.145</f>
        <v>-0.25215787099999998</v>
      </c>
      <c r="P19" s="164">
        <f>INDEX(Locations!$C$14:$XFD$34,$A19,P$6)/1000</f>
        <v>13.597569999999999</v>
      </c>
      <c r="Q19" s="164">
        <f>INDEX(Stress!$C$14:$XFD$34,$A19,Q$6)*0.145</f>
        <v>-5.4554814499999997</v>
      </c>
      <c r="R19" s="164">
        <f>INDEX(Stress!$C$14:$XFD$34,$A19,R$6)*0.145</f>
        <v>8.7951703149999991E-2</v>
      </c>
      <c r="S19" s="164">
        <f>INDEX(Stress!$C$14:$XFD$34,$A19,S$6)*0.145</f>
        <v>1.3156893129999998</v>
      </c>
      <c r="T19" s="164">
        <f>INDEX(Stress!$C$14:$XFD$34,$A19,T$6)*0.145</f>
        <v>-5.6862050149999996E-2</v>
      </c>
      <c r="U19" s="164">
        <f>INDEX(Stress!$C$14:$XFD$34,$A19,U$6)*0.145</f>
        <v>-0.16726780949999998</v>
      </c>
      <c r="V19" s="164">
        <f>INDEX(Stress!$C$14:$XFD$34,$A19,V$6)*0.145</f>
        <v>-0.12356216034999999</v>
      </c>
      <c r="W19" s="164">
        <f>INDEX(Locations!$C$14:$XFD$34,$A19,W$6)/1000</f>
        <v>13.597569999999999</v>
      </c>
      <c r="X19" s="164">
        <f>INDEX(Stress!$C$14:$XFD$34,$A19,X$6)*0.145</f>
        <v>-6.2118013049999998</v>
      </c>
      <c r="Y19" s="164">
        <f>INDEX(Stress!$C$14:$XFD$34,$A19,Y$6)*0.145</f>
        <v>-7.1980263449999997E-3</v>
      </c>
      <c r="Z19" s="164">
        <f>INDEX(Stress!$C$14:$XFD$34,$A19,Z$6)*0.145</f>
        <v>0.72618105399999999</v>
      </c>
      <c r="AA19" s="164">
        <f>INDEX(Stress!$C$14:$XFD$34,$A19,AA$6)*0.145</f>
        <v>-8.8395751149999993E-2</v>
      </c>
      <c r="AB19" s="164">
        <f>INDEX(Stress!$C$14:$XFD$34,$A19,AB$6)*0.145</f>
        <v>-0.23096680249999998</v>
      </c>
      <c r="AC19" s="164">
        <f>INDEX(Stress!$C$14:$XFD$34,$A19,AC$6)*0.145</f>
        <v>4.7289812800000003E-17</v>
      </c>
    </row>
    <row r="20" spans="1:29" x14ac:dyDescent="0.25">
      <c r="A20" s="164">
        <f t="shared" si="1"/>
        <v>13</v>
      </c>
      <c r="B20" s="164">
        <f>INDEX(Locations!$C$14:$XFD$34,$A20,B$6)/1000</f>
        <v>55.88</v>
      </c>
      <c r="C20" s="164">
        <f>INDEX(Stress!$C$14:$XFD$34,$A20,C$6)*0.145</f>
        <v>-5.1010514249999996</v>
      </c>
      <c r="D20" s="164">
        <f>INDEX(Stress!$C$14:$XFD$34,$A20,D$6)*0.145</f>
        <v>4.2563917699999995E-2</v>
      </c>
      <c r="E20" s="164">
        <f>INDEX(Stress!$C$14:$XFD$34,$A20,E$6)*0.145</f>
        <v>1.6164771099999999</v>
      </c>
      <c r="F20" s="164">
        <f>INDEX(Stress!$C$14:$XFD$34,$A20,F$6)*0.145</f>
        <v>4.109503E-17</v>
      </c>
      <c r="G20" s="164">
        <f>INDEX(Stress!$C$14:$XFD$34,$A20,G$6)*0.145</f>
        <v>-0.20823703749999997</v>
      </c>
      <c r="H20" s="164">
        <f>INDEX(Stress!$C$14:$XFD$34,$A20,H$6)*0.145</f>
        <v>0.45409594899999994</v>
      </c>
      <c r="I20" s="164">
        <f>INDEX(Locations!$C$14:$XFD$34,$A20,I$6)/1000</f>
        <v>55.88</v>
      </c>
      <c r="J20" s="164">
        <f>INDEX(Stress!$C$14:$XFD$34,$A20,J$6)*0.145</f>
        <v>-4.9196071249999997</v>
      </c>
      <c r="K20" s="164">
        <f>INDEX(Stress!$C$14:$XFD$34,$A20,K$6)*0.145</f>
        <v>0.46509025499999995</v>
      </c>
      <c r="L20" s="164">
        <f>INDEX(Stress!$C$14:$XFD$34,$A20,L$6)*0.145</f>
        <v>1.4536651650000001</v>
      </c>
      <c r="M20" s="164">
        <f>INDEX(Stress!$C$14:$XFD$34,$A20,M$6)*0.145</f>
        <v>2.6896377699999999E-16</v>
      </c>
      <c r="N20" s="164">
        <f>INDEX(Stress!$C$14:$XFD$34,$A20,N$6)*0.145</f>
        <v>-0.17847645449999999</v>
      </c>
      <c r="O20" s="164">
        <f>INDEX(Stress!$C$14:$XFD$34,$A20,O$6)*0.145</f>
        <v>-0.27508131249999995</v>
      </c>
      <c r="P20" s="164">
        <f>INDEX(Locations!$C$14:$XFD$34,$A20,P$6)/1000</f>
        <v>13.48598</v>
      </c>
      <c r="Q20" s="164">
        <f>INDEX(Stress!$C$14:$XFD$34,$A20,Q$6)*0.145</f>
        <v>-5.4532042249999995</v>
      </c>
      <c r="R20" s="164">
        <f>INDEX(Stress!$C$14:$XFD$34,$A20,R$6)*0.145</f>
        <v>0.16367626099999999</v>
      </c>
      <c r="S20" s="164">
        <f>INDEX(Stress!$C$14:$XFD$34,$A20,S$6)*0.145</f>
        <v>1.2570507474999999</v>
      </c>
      <c r="T20" s="164">
        <f>INDEX(Stress!$C$14:$XFD$34,$A20,T$6)*0.145</f>
        <v>-3.7977290749999996E-2</v>
      </c>
      <c r="U20" s="164">
        <f>INDEX(Stress!$C$14:$XFD$34,$A20,U$6)*0.145</f>
        <v>-0.18592748249999999</v>
      </c>
      <c r="V20" s="164">
        <f>INDEX(Stress!$C$14:$XFD$34,$A20,V$6)*0.145</f>
        <v>-0.1371129744</v>
      </c>
      <c r="W20" s="164">
        <f>INDEX(Locations!$C$14:$XFD$34,$A20,W$6)/1000</f>
        <v>13.48598</v>
      </c>
      <c r="X20" s="164">
        <f>INDEX(Stress!$C$14:$XFD$34,$A20,X$6)*0.145</f>
        <v>-6.1633508599999995</v>
      </c>
      <c r="Y20" s="164">
        <f>INDEX(Stress!$C$14:$XFD$34,$A20,Y$6)*0.145</f>
        <v>-4.5284178599999999E-3</v>
      </c>
      <c r="Z20" s="164">
        <f>INDEX(Stress!$C$14:$XFD$34,$A20,Z$6)*0.145</f>
        <v>0.79018106700000001</v>
      </c>
      <c r="AA20" s="164">
        <f>INDEX(Stress!$C$14:$XFD$34,$A20,AA$6)*0.145</f>
        <v>-5.5611478799999996E-2</v>
      </c>
      <c r="AB20" s="164">
        <f>INDEX(Stress!$C$14:$XFD$34,$A20,AB$6)*0.145</f>
        <v>-0.24164887999999998</v>
      </c>
      <c r="AC20" s="164">
        <f>INDEX(Stress!$C$14:$XFD$34,$A20,AC$6)*0.145</f>
        <v>5.6060617749999998E-17</v>
      </c>
    </row>
    <row r="21" spans="1:29" x14ac:dyDescent="0.25">
      <c r="A21" s="164">
        <f t="shared" si="1"/>
        <v>14</v>
      </c>
      <c r="B21" s="164">
        <f>INDEX(Locations!$C$14:$XFD$34,$A21,B$6)/1000</f>
        <v>55.844999999999999</v>
      </c>
      <c r="C21" s="164">
        <f>INDEX(Stress!$C$14:$XFD$34,$A21,C$6)*0.145</f>
        <v>-5.0031233550000005</v>
      </c>
      <c r="D21" s="164">
        <f>INDEX(Stress!$C$14:$XFD$34,$A21,D$6)*0.145</f>
        <v>4.6110910599999992E-2</v>
      </c>
      <c r="E21" s="164">
        <f>INDEX(Stress!$C$14:$XFD$34,$A21,E$6)*0.145</f>
        <v>1.7119642499999999</v>
      </c>
      <c r="F21" s="164">
        <f>INDEX(Stress!$C$14:$XFD$34,$A21,F$6)*0.145</f>
        <v>4.1803794349999997E-17</v>
      </c>
      <c r="G21" s="164">
        <f>INDEX(Stress!$C$14:$XFD$34,$A21,G$6)*0.145</f>
        <v>-0.181237385</v>
      </c>
      <c r="H21" s="164">
        <f>INDEX(Stress!$C$14:$XFD$34,$A21,H$6)*0.145</f>
        <v>0.49193728049999996</v>
      </c>
      <c r="I21" s="164">
        <f>INDEX(Locations!$C$14:$XFD$34,$A21,I$6)/1000</f>
        <v>55.844999999999999</v>
      </c>
      <c r="J21" s="164">
        <f>INDEX(Stress!$C$14:$XFD$34,$A21,J$6)*0.145</f>
        <v>-4.8228106349999988</v>
      </c>
      <c r="K21" s="164">
        <f>INDEX(Stress!$C$14:$XFD$34,$A21,K$6)*0.145</f>
        <v>0.50384776899999995</v>
      </c>
      <c r="L21" s="164">
        <f>INDEX(Stress!$C$14:$XFD$34,$A21,L$6)*0.145</f>
        <v>1.4999087099999999</v>
      </c>
      <c r="M21" s="164">
        <f>INDEX(Stress!$C$14:$XFD$34,$A21,M$6)*0.145</f>
        <v>2.6262849499999997E-16</v>
      </c>
      <c r="N21" s="164">
        <f>INDEX(Stress!$C$14:$XFD$34,$A21,N$6)*0.145</f>
        <v>-0.171702098</v>
      </c>
      <c r="O21" s="164">
        <f>INDEX(Stress!$C$14:$XFD$34,$A21,O$6)*0.145</f>
        <v>-0.29800475399999998</v>
      </c>
      <c r="P21" s="164">
        <f>INDEX(Locations!$C$14:$XFD$34,$A21,P$6)/1000</f>
        <v>13.3744</v>
      </c>
      <c r="Q21" s="164">
        <f>INDEX(Stress!$C$14:$XFD$34,$A21,Q$6)*0.145</f>
        <v>-5.460392455</v>
      </c>
      <c r="R21" s="164">
        <f>INDEX(Stress!$C$14:$XFD$34,$A21,R$6)*0.145</f>
        <v>0.218494033</v>
      </c>
      <c r="S21" s="164">
        <f>INDEX(Stress!$C$14:$XFD$34,$A21,S$6)*0.145</f>
        <v>1.212696596</v>
      </c>
      <c r="T21" s="164">
        <f>INDEX(Stress!$C$14:$XFD$34,$A21,T$6)*0.145</f>
        <v>-1.649358905E-2</v>
      </c>
      <c r="U21" s="164">
        <f>INDEX(Stress!$C$14:$XFD$34,$A21,U$6)*0.145</f>
        <v>-0.20436217349999999</v>
      </c>
      <c r="V21" s="164">
        <f>INDEX(Stress!$C$14:$XFD$34,$A21,V$6)*0.145</f>
        <v>-0.14384380189999998</v>
      </c>
      <c r="W21" s="164">
        <f>INDEX(Locations!$C$14:$XFD$34,$A21,W$6)/1000</f>
        <v>13.3744</v>
      </c>
      <c r="X21" s="164">
        <f>INDEX(Stress!$C$14:$XFD$34,$A21,X$6)*0.145</f>
        <v>-6.1149002699999997</v>
      </c>
      <c r="Y21" s="164">
        <f>INDEX(Stress!$C$14:$XFD$34,$A21,Y$6)*0.145</f>
        <v>-1.8588092299999998E-3</v>
      </c>
      <c r="Z21" s="164">
        <f>INDEX(Stress!$C$14:$XFD$34,$A21,Z$6)*0.145</f>
        <v>0.85418107999999993</v>
      </c>
      <c r="AA21" s="164">
        <f>INDEX(Stress!$C$14:$XFD$34,$A21,AA$6)*0.145</f>
        <v>-2.28272079E-2</v>
      </c>
      <c r="AB21" s="164">
        <f>INDEX(Stress!$C$14:$XFD$34,$A21,AB$6)*0.145</f>
        <v>-0.25233095750000001</v>
      </c>
      <c r="AC21" s="164">
        <f>INDEX(Stress!$C$14:$XFD$34,$A21,AC$6)*0.145</f>
        <v>6.4831422699999992E-17</v>
      </c>
    </row>
    <row r="22" spans="1:29" x14ac:dyDescent="0.25">
      <c r="A22" s="164">
        <f t="shared" si="1"/>
        <v>15</v>
      </c>
      <c r="B22" s="164">
        <f>INDEX(Locations!$C$14:$XFD$34,$A22,B$6)/1000</f>
        <v>55.81</v>
      </c>
      <c r="C22" s="164">
        <f>INDEX(Stress!$C$14:$XFD$34,$A22,C$6)*0.145</f>
        <v>-4.9051952849999996</v>
      </c>
      <c r="D22" s="164">
        <f>INDEX(Stress!$C$14:$XFD$34,$A22,D$6)*0.145</f>
        <v>4.9657903499999996E-2</v>
      </c>
      <c r="E22" s="164">
        <f>INDEX(Stress!$C$14:$XFD$34,$A22,E$6)*0.145</f>
        <v>1.80745139</v>
      </c>
      <c r="F22" s="164">
        <f>INDEX(Stress!$C$14:$XFD$34,$A22,F$6)*0.145</f>
        <v>4.2512558699999994E-17</v>
      </c>
      <c r="G22" s="164">
        <f>INDEX(Stress!$C$14:$XFD$34,$A22,G$6)*0.145</f>
        <v>-0.15423773249999997</v>
      </c>
      <c r="H22" s="164">
        <f>INDEX(Stress!$C$14:$XFD$34,$A22,H$6)*0.145</f>
        <v>0.52977861199999998</v>
      </c>
      <c r="I22" s="164">
        <f>INDEX(Locations!$C$14:$XFD$34,$A22,I$6)/1000</f>
        <v>55.81</v>
      </c>
      <c r="J22" s="164">
        <f>INDEX(Stress!$C$14:$XFD$34,$A22,J$6)*0.145</f>
        <v>-4.7260141449999997</v>
      </c>
      <c r="K22" s="164">
        <f>INDEX(Stress!$C$14:$XFD$34,$A22,K$6)*0.145</f>
        <v>0.54260529749999997</v>
      </c>
      <c r="L22" s="164">
        <f>INDEX(Stress!$C$14:$XFD$34,$A22,L$6)*0.145</f>
        <v>1.54615211</v>
      </c>
      <c r="M22" s="164">
        <f>INDEX(Stress!$C$14:$XFD$34,$A22,M$6)*0.145</f>
        <v>2.5629319850000001E-16</v>
      </c>
      <c r="N22" s="164">
        <f>INDEX(Stress!$C$14:$XFD$34,$A22,N$6)*0.145</f>
        <v>-0.16492774149999997</v>
      </c>
      <c r="O22" s="164">
        <f>INDEX(Stress!$C$14:$XFD$34,$A22,O$6)*0.145</f>
        <v>-0.32092819550000001</v>
      </c>
      <c r="P22" s="164">
        <f>INDEX(Locations!$C$14:$XFD$34,$A22,P$6)/1000</f>
        <v>13.26281</v>
      </c>
      <c r="Q22" s="164">
        <f>INDEX(Stress!$C$14:$XFD$34,$A22,Q$6)*0.145</f>
        <v>-5.4965131149999999</v>
      </c>
      <c r="R22" s="164">
        <f>INDEX(Stress!$C$14:$XFD$34,$A22,R$6)*0.145</f>
        <v>0.21224171999999997</v>
      </c>
      <c r="S22" s="164">
        <f>INDEX(Stress!$C$14:$XFD$34,$A22,S$6)*0.145</f>
        <v>1.1592899929999998</v>
      </c>
      <c r="T22" s="164">
        <f>INDEX(Stress!$C$14:$XFD$34,$A22,T$6)*0.145</f>
        <v>3.15692318E-16</v>
      </c>
      <c r="U22" s="164">
        <f>INDEX(Stress!$C$14:$XFD$34,$A22,U$6)*0.145</f>
        <v>-0.21909175199999997</v>
      </c>
      <c r="V22" s="164">
        <f>INDEX(Stress!$C$14:$XFD$34,$A22,V$6)*0.145</f>
        <v>-0.13352406924999999</v>
      </c>
      <c r="W22" s="164">
        <f>INDEX(Locations!$C$14:$XFD$34,$A22,W$6)/1000</f>
        <v>13.26281</v>
      </c>
      <c r="X22" s="164">
        <f>INDEX(Stress!$C$14:$XFD$34,$A22,X$6)*0.145</f>
        <v>-6.0832675050000002</v>
      </c>
      <c r="Y22" s="164">
        <f>INDEX(Stress!$C$14:$XFD$34,$A22,Y$6)*0.145</f>
        <v>-1.754860615E-32</v>
      </c>
      <c r="Z22" s="164">
        <f>INDEX(Stress!$C$14:$XFD$34,$A22,Z$6)*0.145</f>
        <v>0.88324663449999985</v>
      </c>
      <c r="AA22" s="164">
        <f>INDEX(Stress!$C$14:$XFD$34,$A22,AA$6)*0.145</f>
        <v>3.5658323149999996E-16</v>
      </c>
      <c r="AB22" s="164">
        <f>INDEX(Stress!$C$14:$XFD$34,$A22,AB$6)*0.145</f>
        <v>-0.25982145449999999</v>
      </c>
      <c r="AC22" s="164">
        <f>INDEX(Stress!$C$14:$XFD$34,$A22,AC$6)*0.145</f>
        <v>6.9992733949999997E-17</v>
      </c>
    </row>
    <row r="23" spans="1:29" x14ac:dyDescent="0.25">
      <c r="A23" s="164">
        <f t="shared" si="1"/>
        <v>16</v>
      </c>
      <c r="B23" s="164">
        <f>INDEX(Locations!$C$14:$XFD$34,$A23,B$6)/1000</f>
        <v>55.774999999999999</v>
      </c>
      <c r="C23" s="164">
        <f>INDEX(Stress!$C$14:$XFD$34,$A23,C$6)*0.145</f>
        <v>-4.8072672150000004</v>
      </c>
      <c r="D23" s="164">
        <f>INDEX(Stress!$C$14:$XFD$34,$A23,D$6)*0.145</f>
        <v>5.3204896399999993E-2</v>
      </c>
      <c r="E23" s="164">
        <f>INDEX(Stress!$C$14:$XFD$34,$A23,E$6)*0.145</f>
        <v>1.9029385299999999</v>
      </c>
      <c r="F23" s="164">
        <f>INDEX(Stress!$C$14:$XFD$34,$A23,F$6)*0.145</f>
        <v>4.32213216E-17</v>
      </c>
      <c r="G23" s="164">
        <f>INDEX(Stress!$C$14:$XFD$34,$A23,G$6)*0.145</f>
        <v>-0.12723808144999998</v>
      </c>
      <c r="H23" s="164">
        <f>INDEX(Stress!$C$14:$XFD$34,$A23,H$6)*0.145</f>
        <v>0.5676199435</v>
      </c>
      <c r="I23" s="164">
        <f>INDEX(Locations!$C$14:$XFD$34,$A23,I$6)/1000</f>
        <v>55.774999999999999</v>
      </c>
      <c r="J23" s="164">
        <f>INDEX(Stress!$C$14:$XFD$34,$A23,J$6)*0.145</f>
        <v>-4.6292176549999997</v>
      </c>
      <c r="K23" s="164">
        <f>INDEX(Stress!$C$14:$XFD$34,$A23,K$6)*0.145</f>
        <v>0.58136281150000002</v>
      </c>
      <c r="L23" s="164">
        <f>INDEX(Stress!$C$14:$XFD$34,$A23,L$6)*0.145</f>
        <v>1.592395655</v>
      </c>
      <c r="M23" s="164">
        <f>INDEX(Stress!$C$14:$XFD$34,$A23,M$6)*0.145</f>
        <v>2.4995791649999998E-16</v>
      </c>
      <c r="N23" s="164">
        <f>INDEX(Stress!$C$14:$XFD$34,$A23,N$6)*0.145</f>
        <v>-0.15815338500000001</v>
      </c>
      <c r="O23" s="164">
        <f>INDEX(Stress!$C$14:$XFD$34,$A23,O$6)*0.145</f>
        <v>-0.34385163699999993</v>
      </c>
      <c r="P23" s="164">
        <f>INDEX(Locations!$C$14:$XFD$34,$A23,P$6)/1000</f>
        <v>13.15123</v>
      </c>
      <c r="Q23" s="164">
        <f>INDEX(Stress!$C$14:$XFD$34,$A23,Q$6)*0.145</f>
        <v>-5.5848327600000003</v>
      </c>
      <c r="R23" s="164">
        <f>INDEX(Stress!$C$14:$XFD$34,$A23,R$6)*0.145</f>
        <v>0.12115953209999999</v>
      </c>
      <c r="S23" s="164">
        <f>INDEX(Stress!$C$14:$XFD$34,$A23,S$6)*0.145</f>
        <v>1.0583693404999999</v>
      </c>
      <c r="T23" s="164">
        <f>INDEX(Stress!$C$14:$XFD$34,$A23,T$6)*0.145</f>
        <v>3.2250573749999997E-16</v>
      </c>
      <c r="U23" s="164">
        <f>INDEX(Stress!$C$14:$XFD$34,$A23,U$6)*0.145</f>
        <v>-0.225824363</v>
      </c>
      <c r="V23" s="164">
        <f>INDEX(Stress!$C$14:$XFD$34,$A23,V$6)*0.145</f>
        <v>-0.10024933585</v>
      </c>
      <c r="W23" s="164">
        <f>INDEX(Locations!$C$14:$XFD$34,$A23,W$6)/1000</f>
        <v>13.15123</v>
      </c>
      <c r="X23" s="164">
        <f>INDEX(Stress!$C$14:$XFD$34,$A23,X$6)*0.145</f>
        <v>-6.0901906749999997</v>
      </c>
      <c r="Y23" s="164">
        <f>INDEX(Stress!$C$14:$XFD$34,$A23,Y$6)*0.145</f>
        <v>-1.77645706E-32</v>
      </c>
      <c r="Z23" s="164">
        <f>INDEX(Stress!$C$14:$XFD$34,$A23,Z$6)*0.145</f>
        <v>0.83222265699999998</v>
      </c>
      <c r="AA23" s="164">
        <f>INDEX(Stress!$C$14:$XFD$34,$A23,AA$6)*0.145</f>
        <v>3.5699651049999998E-16</v>
      </c>
      <c r="AB23" s="164">
        <f>INDEX(Stress!$C$14:$XFD$34,$A23,AB$6)*0.145</f>
        <v>-0.25999509199999998</v>
      </c>
      <c r="AC23" s="164">
        <f>INDEX(Stress!$C$14:$XFD$34,$A23,AC$6)*0.145</f>
        <v>6.6879048900000003E-17</v>
      </c>
    </row>
    <row r="24" spans="1:29" x14ac:dyDescent="0.25">
      <c r="A24" s="164">
        <f t="shared" si="1"/>
        <v>17</v>
      </c>
      <c r="B24" s="164">
        <f>INDEX(Locations!$C$14:$XFD$34,$A24,B$6)/1000</f>
        <v>55.74</v>
      </c>
      <c r="C24" s="164">
        <f>INDEX(Stress!$C$14:$XFD$34,$A24,C$6)*0.145</f>
        <v>-4.7093391449999995</v>
      </c>
      <c r="D24" s="164">
        <f>INDEX(Stress!$C$14:$XFD$34,$A24,D$6)*0.145</f>
        <v>5.6751890749999999E-2</v>
      </c>
      <c r="E24" s="164">
        <f>INDEX(Stress!$C$14:$XFD$34,$A24,E$6)*0.145</f>
        <v>1.9984255249999998</v>
      </c>
      <c r="F24" s="164">
        <f>INDEX(Stress!$C$14:$XFD$34,$A24,F$6)*0.145</f>
        <v>4.3930085949999997E-17</v>
      </c>
      <c r="G24" s="164">
        <f>INDEX(Stress!$C$14:$XFD$34,$A24,G$6)*0.145</f>
        <v>-0.10023842895</v>
      </c>
      <c r="H24" s="164">
        <f>INDEX(Stress!$C$14:$XFD$34,$A24,H$6)*0.145</f>
        <v>0.60546127500000002</v>
      </c>
      <c r="I24" s="164">
        <f>INDEX(Locations!$C$14:$XFD$34,$A24,I$6)/1000</f>
        <v>55.74</v>
      </c>
      <c r="J24" s="164">
        <f>INDEX(Stress!$C$14:$XFD$34,$A24,J$6)*0.145</f>
        <v>-4.5324211649999997</v>
      </c>
      <c r="K24" s="164">
        <f>INDEX(Stress!$C$14:$XFD$34,$A24,K$6)*0.145</f>
        <v>0.62012033999999994</v>
      </c>
      <c r="L24" s="164">
        <f>INDEX(Stress!$C$14:$XFD$34,$A24,L$6)*0.145</f>
        <v>1.6386391999999999</v>
      </c>
      <c r="M24" s="164">
        <f>INDEX(Stress!$C$14:$XFD$34,$A24,M$6)*0.145</f>
        <v>2.4362261999999997E-16</v>
      </c>
      <c r="N24" s="164">
        <f>INDEX(Stress!$C$14:$XFD$34,$A24,N$6)*0.145</f>
        <v>-0.15137904299999999</v>
      </c>
      <c r="O24" s="164">
        <f>INDEX(Stress!$C$14:$XFD$34,$A24,O$6)*0.145</f>
        <v>-0.36677507849999996</v>
      </c>
      <c r="P24" s="164">
        <f>INDEX(Locations!$C$14:$XFD$34,$A24,P$6)/1000</f>
        <v>13.039639999999999</v>
      </c>
      <c r="Q24" s="164">
        <f>INDEX(Stress!$C$14:$XFD$34,$A24,Q$6)*0.145</f>
        <v>-5.6797108999999999</v>
      </c>
      <c r="R24" s="164">
        <f>INDEX(Stress!$C$14:$XFD$34,$A24,R$6)*0.145</f>
        <v>5.2360773100000001E-2</v>
      </c>
      <c r="S24" s="164">
        <f>INDEX(Stress!$C$14:$XFD$34,$A24,S$6)*0.145</f>
        <v>0.95900446549999996</v>
      </c>
      <c r="T24" s="164">
        <f>INDEX(Stress!$C$14:$XFD$34,$A24,T$6)*0.145</f>
        <v>3.2948516749999999E-16</v>
      </c>
      <c r="U24" s="164">
        <f>INDEX(Stress!$C$14:$XFD$34,$A24,U$6)*0.145</f>
        <v>-0.23264868649999998</v>
      </c>
      <c r="V24" s="164">
        <f>INDEX(Stress!$C$14:$XFD$34,$A24,V$6)*0.145</f>
        <v>-7.138289099999999E-2</v>
      </c>
      <c r="W24" s="164">
        <f>INDEX(Locations!$C$14:$XFD$34,$A24,W$6)/1000</f>
        <v>13.039639999999999</v>
      </c>
      <c r="X24" s="164">
        <f>INDEX(Stress!$C$14:$XFD$34,$A24,X$6)*0.145</f>
        <v>-6.0971136999999995</v>
      </c>
      <c r="Y24" s="164">
        <f>INDEX(Stress!$C$14:$XFD$34,$A24,Y$6)*0.145</f>
        <v>-1.7980536499999998E-32</v>
      </c>
      <c r="Z24" s="164">
        <f>INDEX(Stress!$C$14:$XFD$34,$A24,Z$6)*0.145</f>
        <v>0.78119869399999997</v>
      </c>
      <c r="AA24" s="164">
        <f>INDEX(Stress!$C$14:$XFD$34,$A24,AA$6)*0.145</f>
        <v>3.5740980399999999E-16</v>
      </c>
      <c r="AB24" s="164">
        <f>INDEX(Stress!$C$14:$XFD$34,$A24,AB$6)*0.145</f>
        <v>-0.26016872949999997</v>
      </c>
      <c r="AC24" s="164">
        <f>INDEX(Stress!$C$14:$XFD$34,$A24,AC$6)*0.145</f>
        <v>6.3765363849999997E-17</v>
      </c>
    </row>
    <row r="25" spans="1:29" x14ac:dyDescent="0.25">
      <c r="A25" s="164">
        <f t="shared" si="1"/>
        <v>18</v>
      </c>
      <c r="B25" s="164">
        <f>INDEX(Locations!$C$14:$XFD$34,$A25,B$6)/1000</f>
        <v>55.704999999999998</v>
      </c>
      <c r="C25" s="164">
        <f>INDEX(Stress!$C$14:$XFD$34,$A25,C$6)*0.145</f>
        <v>-4.6114110750000004</v>
      </c>
      <c r="D25" s="164">
        <f>INDEX(Stress!$C$14:$XFD$34,$A25,D$6)*0.145</f>
        <v>6.0298883649999989E-2</v>
      </c>
      <c r="E25" s="164">
        <f>INDEX(Stress!$C$14:$XFD$34,$A25,E$6)*0.145</f>
        <v>2.093912665</v>
      </c>
      <c r="F25" s="164">
        <f>INDEX(Stress!$C$14:$XFD$34,$A25,F$6)*0.145</f>
        <v>4.46388503E-17</v>
      </c>
      <c r="G25" s="164">
        <f>INDEX(Stress!$C$14:$XFD$34,$A25,G$6)*0.145</f>
        <v>-7.3238776450000001E-2</v>
      </c>
      <c r="H25" s="164">
        <f>INDEX(Stress!$C$14:$XFD$34,$A25,H$6)*0.145</f>
        <v>0.64330260649999993</v>
      </c>
      <c r="I25" s="164">
        <f>INDEX(Locations!$C$14:$XFD$34,$A25,I$6)/1000</f>
        <v>55.704999999999998</v>
      </c>
      <c r="J25" s="164">
        <f>INDEX(Stress!$C$14:$XFD$34,$A25,J$6)*0.145</f>
        <v>-4.4356246749999997</v>
      </c>
      <c r="K25" s="164">
        <f>INDEX(Stress!$C$14:$XFD$34,$A25,K$6)*0.145</f>
        <v>0.65887785399999999</v>
      </c>
      <c r="L25" s="164">
        <f>INDEX(Stress!$C$14:$XFD$34,$A25,L$6)*0.145</f>
        <v>1.6848825999999999</v>
      </c>
      <c r="M25" s="164">
        <f>INDEX(Stress!$C$14:$XFD$34,$A25,M$6)*0.145</f>
        <v>2.37287338E-16</v>
      </c>
      <c r="N25" s="164">
        <f>INDEX(Stress!$C$14:$XFD$34,$A25,N$6)*0.145</f>
        <v>-0.14460468069999999</v>
      </c>
      <c r="O25" s="164">
        <f>INDEX(Stress!$C$14:$XFD$34,$A25,O$6)*0.145</f>
        <v>-0.38969851999999999</v>
      </c>
      <c r="P25" s="164">
        <f>INDEX(Locations!$C$14:$XFD$34,$A25,P$6)/1000</f>
        <v>12.92806</v>
      </c>
      <c r="Q25" s="164">
        <f>INDEX(Stress!$C$14:$XFD$34,$A25,Q$6)*0.145</f>
        <v>-5.7811472449999997</v>
      </c>
      <c r="R25" s="164">
        <f>INDEX(Stress!$C$14:$XFD$34,$A25,R$6)*0.145</f>
        <v>5.8454401E-3</v>
      </c>
      <c r="S25" s="164">
        <f>INDEX(Stress!$C$14:$XFD$34,$A25,S$6)*0.145</f>
        <v>0.86119536799999996</v>
      </c>
      <c r="T25" s="164">
        <f>INDEX(Stress!$C$14:$XFD$34,$A25,T$6)*0.145</f>
        <v>3.3663060799999996E-16</v>
      </c>
      <c r="U25" s="164">
        <f>INDEX(Stress!$C$14:$XFD$34,$A25,U$6)*0.145</f>
        <v>-0.23956475150000001</v>
      </c>
      <c r="V25" s="164">
        <f>INDEX(Stress!$C$14:$XFD$34,$A25,V$6)*0.145</f>
        <v>-4.6924734699999998E-2</v>
      </c>
      <c r="W25" s="164">
        <f>INDEX(Locations!$C$14:$XFD$34,$A25,W$6)/1000</f>
        <v>12.92806</v>
      </c>
      <c r="X25" s="164">
        <f>INDEX(Stress!$C$14:$XFD$34,$A25,X$6)*0.145</f>
        <v>-6.1040368699999998</v>
      </c>
      <c r="Y25" s="164">
        <f>INDEX(Stress!$C$14:$XFD$34,$A25,Y$6)*0.145</f>
        <v>-1.8196500949999998E-32</v>
      </c>
      <c r="Z25" s="164">
        <f>INDEX(Stress!$C$14:$XFD$34,$A25,Z$6)*0.145</f>
        <v>0.73017473099999997</v>
      </c>
      <c r="AA25" s="164">
        <f>INDEX(Stress!$C$14:$XFD$34,$A25,AA$6)*0.145</f>
        <v>3.5782308299999996E-16</v>
      </c>
      <c r="AB25" s="164">
        <f>INDEX(Stress!$C$14:$XFD$34,$A25,AB$6)*0.145</f>
        <v>-0.26034236700000002</v>
      </c>
      <c r="AC25" s="164">
        <f>INDEX(Stress!$C$14:$XFD$34,$A25,AC$6)*0.145</f>
        <v>6.0651680249999995E-17</v>
      </c>
    </row>
    <row r="26" spans="1:29" x14ac:dyDescent="0.25">
      <c r="A26" s="164">
        <f t="shared" si="1"/>
        <v>19</v>
      </c>
      <c r="B26" s="164">
        <f>INDEX(Locations!$C$14:$XFD$34,$A26,B$6)/1000</f>
        <v>55.67</v>
      </c>
      <c r="C26" s="164">
        <f>INDEX(Stress!$C$14:$XFD$34,$A26,C$6)*0.145</f>
        <v>-4.5134830050000003</v>
      </c>
      <c r="D26" s="164">
        <f>INDEX(Stress!$C$14:$XFD$34,$A26,D$6)*0.145</f>
        <v>6.384587655E-2</v>
      </c>
      <c r="E26" s="164">
        <f>INDEX(Stress!$C$14:$XFD$34,$A26,E$6)*0.145</f>
        <v>2.1893998049999999</v>
      </c>
      <c r="F26" s="164">
        <f>INDEX(Stress!$C$14:$XFD$34,$A26,F$6)*0.145</f>
        <v>4.5347613199999993E-17</v>
      </c>
      <c r="G26" s="164">
        <f>INDEX(Stress!$C$14:$XFD$34,$A26,G$6)*0.145</f>
        <v>-4.6239123950000002E-2</v>
      </c>
      <c r="H26" s="164">
        <f>INDEX(Stress!$C$14:$XFD$34,$A26,H$6)*0.145</f>
        <v>0.68114392349999986</v>
      </c>
      <c r="I26" s="164">
        <f>INDEX(Locations!$C$14:$XFD$34,$A26,I$6)/1000</f>
        <v>55.67</v>
      </c>
      <c r="J26" s="164">
        <f>INDEX(Stress!$C$14:$XFD$34,$A26,J$6)*0.145</f>
        <v>-4.3388281849999997</v>
      </c>
      <c r="K26" s="164">
        <f>INDEX(Stress!$C$14:$XFD$34,$A26,K$6)*0.145</f>
        <v>0.69763538250000001</v>
      </c>
      <c r="L26" s="164">
        <f>INDEX(Stress!$C$14:$XFD$34,$A26,L$6)*0.145</f>
        <v>1.7311261449999999</v>
      </c>
      <c r="M26" s="164">
        <f>INDEX(Stress!$C$14:$XFD$34,$A26,M$6)*0.145</f>
        <v>2.3095204149999999E-16</v>
      </c>
      <c r="N26" s="164">
        <f>INDEX(Stress!$C$14:$XFD$34,$A26,N$6)*0.145</f>
        <v>-0.13783032564999997</v>
      </c>
      <c r="O26" s="164">
        <f>INDEX(Stress!$C$14:$XFD$34,$A26,O$6)*0.145</f>
        <v>-0.41262196149999997</v>
      </c>
      <c r="P26" s="164">
        <f>INDEX(Locations!$C$14:$XFD$34,$A26,P$6)/1000</f>
        <v>12.816469999999999</v>
      </c>
      <c r="Q26" s="164">
        <f>INDEX(Stress!$C$14:$XFD$34,$A26,Q$6)*0.145</f>
        <v>-5.88914194</v>
      </c>
      <c r="R26" s="164">
        <f>INDEX(Stress!$C$14:$XFD$34,$A26,R$6)*0.145</f>
        <v>-1.8386466899999999E-2</v>
      </c>
      <c r="S26" s="164">
        <f>INDEX(Stress!$C$14:$XFD$34,$A26,S$6)*0.145</f>
        <v>0.76494206249999985</v>
      </c>
      <c r="T26" s="164">
        <f>INDEX(Stress!$C$14:$XFD$34,$A26,T$6)*0.145</f>
        <v>3.4394205899999998E-16</v>
      </c>
      <c r="U26" s="164">
        <f>INDEX(Stress!$C$14:$XFD$34,$A26,U$6)*0.145</f>
        <v>-0.24657254349999999</v>
      </c>
      <c r="V26" s="164">
        <f>INDEX(Stress!$C$14:$XFD$34,$A26,V$6)*0.145</f>
        <v>-2.6874868399999998E-2</v>
      </c>
      <c r="W26" s="164">
        <f>INDEX(Locations!$C$14:$XFD$34,$A26,W$6)/1000</f>
        <v>12.816469999999999</v>
      </c>
      <c r="X26" s="164">
        <f>INDEX(Stress!$C$14:$XFD$34,$A26,X$6)*0.145</f>
        <v>-6.1109598949999997</v>
      </c>
      <c r="Y26" s="164">
        <f>INDEX(Stress!$C$14:$XFD$34,$A26,Y$6)*0.145</f>
        <v>-1.8412465399999998E-32</v>
      </c>
      <c r="Z26" s="164">
        <f>INDEX(Stress!$C$14:$XFD$34,$A26,Z$6)*0.145</f>
        <v>0.67915075349999998</v>
      </c>
      <c r="AA26" s="164">
        <f>INDEX(Stress!$C$14:$XFD$34,$A26,AA$6)*0.145</f>
        <v>3.5823637649999997E-16</v>
      </c>
      <c r="AB26" s="164">
        <f>INDEX(Stress!$C$14:$XFD$34,$A26,AB$6)*0.145</f>
        <v>-0.26051600450000001</v>
      </c>
      <c r="AC26" s="164">
        <f>INDEX(Stress!$C$14:$XFD$34,$A26,AC$6)*0.145</f>
        <v>5.7537995199999989E-17</v>
      </c>
    </row>
    <row r="27" spans="1:29" x14ac:dyDescent="0.25">
      <c r="A27" s="164">
        <f t="shared" si="1"/>
        <v>20</v>
      </c>
      <c r="B27" s="164">
        <f>INDEX(Locations!$C$14:$XFD$34,$A27,B$6)/1000</f>
        <v>55.634999999999998</v>
      </c>
      <c r="C27" s="164">
        <f>INDEX(Stress!$C$14:$XFD$34,$A27,C$6)*0.145</f>
        <v>-4.4155549349999994</v>
      </c>
      <c r="D27" s="164">
        <f>INDEX(Stress!$C$14:$XFD$34,$A27,D$6)*0.145</f>
        <v>6.739286944999999E-2</v>
      </c>
      <c r="E27" s="164">
        <f>INDEX(Stress!$C$14:$XFD$34,$A27,E$6)*0.145</f>
        <v>2.2848869449999998</v>
      </c>
      <c r="F27" s="164">
        <f>INDEX(Stress!$C$14:$XFD$34,$A27,F$6)*0.145</f>
        <v>4.6056377549999997E-17</v>
      </c>
      <c r="G27" s="164">
        <f>INDEX(Stress!$C$14:$XFD$34,$A27,G$6)*0.145</f>
        <v>-1.9239471449999997E-2</v>
      </c>
      <c r="H27" s="164">
        <f>INDEX(Stress!$C$14:$XFD$34,$A27,H$6)*0.145</f>
        <v>0.71898525499999999</v>
      </c>
      <c r="I27" s="164">
        <f>INDEX(Locations!$C$14:$XFD$34,$A27,I$6)/1000</f>
        <v>55.634999999999998</v>
      </c>
      <c r="J27" s="164">
        <f>INDEX(Stress!$C$14:$XFD$34,$A27,J$6)*0.145</f>
        <v>-4.2420318400000001</v>
      </c>
      <c r="K27" s="164">
        <f>INDEX(Stress!$C$14:$XFD$34,$A27,K$6)*0.145</f>
        <v>0.73639289649999995</v>
      </c>
      <c r="L27" s="164">
        <f>INDEX(Stress!$C$14:$XFD$34,$A27,L$6)*0.145</f>
        <v>1.777369545</v>
      </c>
      <c r="M27" s="164">
        <f>INDEX(Stress!$C$14:$XFD$34,$A27,M$6)*0.145</f>
        <v>9.1512044750000004E-17</v>
      </c>
      <c r="N27" s="164">
        <f>INDEX(Stress!$C$14:$XFD$34,$A27,N$6)*0.145</f>
        <v>-0.13105597059999999</v>
      </c>
      <c r="O27" s="164">
        <f>INDEX(Stress!$C$14:$XFD$34,$A27,O$6)*0.145</f>
        <v>-0.435545403</v>
      </c>
      <c r="P27" s="164">
        <f>INDEX(Locations!$C$14:$XFD$34,$A27,P$6)/1000</f>
        <v>12.704889999999999</v>
      </c>
      <c r="Q27" s="164">
        <f>INDEX(Stress!$C$14:$XFD$34,$A27,Q$6)*0.145</f>
        <v>-6.0036948399999996</v>
      </c>
      <c r="R27" s="164">
        <f>INDEX(Stress!$C$14:$XFD$34,$A27,R$6)*0.145</f>
        <v>-2.0334946449999999E-2</v>
      </c>
      <c r="S27" s="164">
        <f>INDEX(Stress!$C$14:$XFD$34,$A27,S$6)*0.145</f>
        <v>0.67024454899999997</v>
      </c>
      <c r="T27" s="164">
        <f>INDEX(Stress!$C$14:$XFD$34,$A27,T$6)*0.145</f>
        <v>3.5141949149999997E-16</v>
      </c>
      <c r="U27" s="164">
        <f>INDEX(Stress!$C$14:$XFD$34,$A27,U$6)*0.145</f>
        <v>-0.25367204799999998</v>
      </c>
      <c r="V27" s="164">
        <f>INDEX(Stress!$C$14:$XFD$34,$A27,V$6)*0.145</f>
        <v>-1.1233289489999999E-2</v>
      </c>
      <c r="W27" s="164">
        <f>INDEX(Locations!$C$14:$XFD$34,$A27,W$6)/1000</f>
        <v>12.704889999999999</v>
      </c>
      <c r="X27" s="164">
        <f>INDEX(Stress!$C$14:$XFD$34,$A27,X$6)*0.145</f>
        <v>-6.117883065</v>
      </c>
      <c r="Y27" s="164">
        <f>INDEX(Stress!$C$14:$XFD$34,$A27,Y$6)*0.145</f>
        <v>-1.8628429849999998E-32</v>
      </c>
      <c r="Z27" s="164">
        <f>INDEX(Stress!$C$14:$XFD$34,$A27,Z$6)*0.145</f>
        <v>0.62812679049999998</v>
      </c>
      <c r="AA27" s="164">
        <f>INDEX(Stress!$C$14:$XFD$34,$A27,AA$6)*0.145</f>
        <v>3.5864965549999994E-16</v>
      </c>
      <c r="AB27" s="164">
        <f>INDEX(Stress!$C$14:$XFD$34,$A27,AB$6)*0.145</f>
        <v>-0.26068965649999998</v>
      </c>
      <c r="AC27" s="164">
        <f>INDEX(Stress!$C$14:$XFD$34,$A27,AC$6)*0.145</f>
        <v>5.4424310149999996E-17</v>
      </c>
    </row>
    <row r="28" spans="1:29" x14ac:dyDescent="0.25">
      <c r="A28" s="164">
        <f t="shared" si="1"/>
        <v>21</v>
      </c>
      <c r="B28" s="164">
        <f>INDEX(Locations!$C$14:$XFD$34,$A28,B$6)/1000</f>
        <v>55.6</v>
      </c>
      <c r="C28" s="164">
        <f>INDEX(Stress!$C$14:$XFD$34,$A28,C$6)*0.145</f>
        <v>-4.3176268649999994</v>
      </c>
      <c r="D28" s="164">
        <f>INDEX(Stress!$C$14:$XFD$34,$A28,D$6)*0.145</f>
        <v>7.0939862349999994E-2</v>
      </c>
      <c r="E28" s="164">
        <f>INDEX(Stress!$C$14:$XFD$34,$A28,E$6)*0.145</f>
        <v>2.3803740849999997</v>
      </c>
      <c r="F28" s="164">
        <f>INDEX(Stress!$C$14:$XFD$34,$A28,F$6)*0.145</f>
        <v>4.6765141899999994E-17</v>
      </c>
      <c r="G28" s="164">
        <f>INDEX(Stress!$C$14:$XFD$34,$A28,G$6)*0.145</f>
        <v>7.7601816299999998E-3</v>
      </c>
      <c r="H28" s="164">
        <f>INDEX(Stress!$C$14:$XFD$34,$A28,H$6)*0.145</f>
        <v>0.75682658650000001</v>
      </c>
      <c r="I28" s="164">
        <f>INDEX(Locations!$C$14:$XFD$34,$A28,I$6)/1000</f>
        <v>55.6</v>
      </c>
      <c r="J28" s="164">
        <f>INDEX(Stress!$C$14:$XFD$34,$A28,J$6)*0.145</f>
        <v>-4.1452353500000001</v>
      </c>
      <c r="K28" s="164">
        <f>INDEX(Stress!$C$14:$XFD$34,$A28,K$6)*0.145</f>
        <v>0.77515042499999998</v>
      </c>
      <c r="L28" s="164">
        <f>INDEX(Stress!$C$14:$XFD$34,$A28,L$6)*0.145</f>
        <v>1.8236130899999998</v>
      </c>
      <c r="M28" s="164">
        <f>INDEX(Stress!$C$14:$XFD$34,$A28,M$6)*0.145</f>
        <v>2.2065882499999998E-16</v>
      </c>
      <c r="N28" s="164">
        <f>INDEX(Stress!$C$14:$XFD$34,$A28,N$6)*0.145</f>
        <v>-0.12428161409999998</v>
      </c>
      <c r="O28" s="164">
        <f>INDEX(Stress!$C$14:$XFD$34,$A28,O$6)*0.145</f>
        <v>-0.45846884449999992</v>
      </c>
      <c r="P28" s="164">
        <f>INDEX(Locations!$C$14:$XFD$34,$A28,P$6)/1000</f>
        <v>12.593299999999999</v>
      </c>
      <c r="Q28" s="164">
        <f>INDEX(Stress!$C$14:$XFD$34,$A28,Q$6)*0.145</f>
        <v>-6.1248062349999994</v>
      </c>
      <c r="R28" s="164">
        <f>INDEX(Stress!$C$14:$XFD$34,$A28,R$6)*0.145</f>
        <v>-1.8844394299999999E-32</v>
      </c>
      <c r="S28" s="164">
        <f>INDEX(Stress!$C$14:$XFD$34,$A28,S$6)*0.145</f>
        <v>0.57710282749999997</v>
      </c>
      <c r="T28" s="164">
        <f>INDEX(Stress!$C$14:$XFD$34,$A28,T$6)*0.145</f>
        <v>3.5906294899999995E-16</v>
      </c>
      <c r="U28" s="164">
        <f>INDEX(Stress!$C$14:$XFD$34,$A28,U$6)*0.145</f>
        <v>-0.26086329399999997</v>
      </c>
      <c r="V28" s="164">
        <f>INDEX(Stress!$C$14:$XFD$34,$A28,V$6)*0.145</f>
        <v>5.1310626549999994E-17</v>
      </c>
      <c r="W28" s="164">
        <f>INDEX(Locations!$C$14:$XFD$34,$A28,W$6)/1000</f>
        <v>12.593299999999999</v>
      </c>
      <c r="X28" s="164">
        <f>INDEX(Stress!$C$14:$XFD$34,$A28,X$6)*0.145</f>
        <v>-6.1248062349999994</v>
      </c>
      <c r="Y28" s="164">
        <f>INDEX(Stress!$C$14:$XFD$34,$A28,Y$6)*0.145</f>
        <v>-1.8844394299999999E-32</v>
      </c>
      <c r="Z28" s="164">
        <f>INDEX(Stress!$C$14:$XFD$34,$A28,Z$6)*0.145</f>
        <v>0.57710282749999997</v>
      </c>
      <c r="AA28" s="164">
        <f>INDEX(Stress!$C$14:$XFD$34,$A28,AA$6)*0.145</f>
        <v>3.5906294899999995E-16</v>
      </c>
      <c r="AB28" s="164">
        <f>INDEX(Stress!$C$14:$XFD$34,$A28,AB$6)*0.145</f>
        <v>-0.26086329399999997</v>
      </c>
      <c r="AC28" s="164">
        <f>INDEX(Stress!$C$14:$XFD$34,$A28,AC$6)*0.145</f>
        <v>5.1310626549999994E-17</v>
      </c>
    </row>
    <row r="29" spans="1:29" x14ac:dyDescent="0.25">
      <c r="B29" s="164"/>
    </row>
    <row r="43" spans="13:13" x14ac:dyDescent="0.25">
      <c r="M43" s="200" t="s">
        <v>63</v>
      </c>
    </row>
    <row r="49" spans="7:14" x14ac:dyDescent="0.25">
      <c r="N49" s="201" t="s">
        <v>62</v>
      </c>
    </row>
    <row r="52" spans="7:14" x14ac:dyDescent="0.25">
      <c r="L52" s="202" t="s">
        <v>64</v>
      </c>
    </row>
    <row r="56" spans="7:14" ht="13.8" thickBot="1" x14ac:dyDescent="0.3"/>
    <row r="57" spans="7:14" x14ac:dyDescent="0.25">
      <c r="G57" s="203"/>
    </row>
    <row r="58" spans="7:14" x14ac:dyDescent="0.25">
      <c r="G58" s="204"/>
    </row>
    <row r="59" spans="7:14" x14ac:dyDescent="0.25">
      <c r="G59" s="204"/>
    </row>
    <row r="60" spans="7:14" x14ac:dyDescent="0.25">
      <c r="G60" s="204"/>
    </row>
    <row r="61" spans="7:14" x14ac:dyDescent="0.25">
      <c r="G61" s="204"/>
    </row>
    <row r="62" spans="7:14" x14ac:dyDescent="0.25">
      <c r="G62" s="204"/>
    </row>
    <row r="63" spans="7:14" x14ac:dyDescent="0.25">
      <c r="G63" s="204"/>
    </row>
    <row r="64" spans="7:14" x14ac:dyDescent="0.25">
      <c r="G64" s="204"/>
    </row>
    <row r="65" spans="7:7" x14ac:dyDescent="0.25">
      <c r="G65" s="204"/>
    </row>
    <row r="66" spans="7:7" x14ac:dyDescent="0.25">
      <c r="G66" s="204"/>
    </row>
    <row r="67" spans="7:7" x14ac:dyDescent="0.25">
      <c r="G67" s="204"/>
    </row>
    <row r="68" spans="7:7" x14ac:dyDescent="0.25">
      <c r="G68" s="204"/>
    </row>
    <row r="69" spans="7:7" x14ac:dyDescent="0.25">
      <c r="G69" s="204"/>
    </row>
    <row r="70" spans="7:7" x14ac:dyDescent="0.25">
      <c r="G70" s="204"/>
    </row>
    <row r="71" spans="7:7" x14ac:dyDescent="0.25">
      <c r="G71" s="204"/>
    </row>
    <row r="72" spans="7:7" x14ac:dyDescent="0.25">
      <c r="G72" s="204"/>
    </row>
    <row r="73" spans="7:7" x14ac:dyDescent="0.25">
      <c r="G73" s="204"/>
    </row>
    <row r="74" spans="7:7" x14ac:dyDescent="0.25">
      <c r="G74" s="204"/>
    </row>
    <row r="75" spans="7:7" x14ac:dyDescent="0.25">
      <c r="G75" s="204"/>
    </row>
    <row r="76" spans="7:7" x14ac:dyDescent="0.25">
      <c r="G76" s="204"/>
    </row>
    <row r="77" spans="7:7" ht="13.8" thickBot="1" x14ac:dyDescent="0.3">
      <c r="G77" s="205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499984740745262"/>
  </sheetPr>
  <dimension ref="A1:AC77"/>
  <sheetViews>
    <sheetView showGridLines="0" topLeftCell="E27" zoomScale="85" zoomScaleNormal="85" workbookViewId="0">
      <selection activeCell="J58" sqref="J58"/>
    </sheetView>
  </sheetViews>
  <sheetFormatPr defaultRowHeight="13.2" x14ac:dyDescent="0.25"/>
  <cols>
    <col min="1" max="1" width="34.6640625" customWidth="1"/>
    <col min="2" max="2" width="9.88671875" customWidth="1"/>
    <col min="3" max="6" width="9.33203125" bestFit="1" customWidth="1"/>
    <col min="7" max="7" width="5.109375" customWidth="1"/>
    <col min="8" max="16" width="9.33203125" bestFit="1" customWidth="1"/>
    <col min="17" max="22" width="12.44140625" bestFit="1" customWidth="1"/>
    <col min="23" max="23" width="9.33203125" bestFit="1" customWidth="1"/>
    <col min="24" max="29" width="12.44140625" bestFit="1" customWidth="1"/>
  </cols>
  <sheetData>
    <row r="1" spans="1:29" x14ac:dyDescent="0.25">
      <c r="A1" s="6" t="s">
        <v>191</v>
      </c>
    </row>
    <row r="3" spans="1:29" x14ac:dyDescent="0.25">
      <c r="A3" s="155" t="s">
        <v>44</v>
      </c>
      <c r="B3" s="155" t="s">
        <v>45</v>
      </c>
      <c r="C3" s="198">
        <v>7</v>
      </c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</row>
    <row r="4" spans="1:29" x14ac:dyDescent="0.25">
      <c r="A4" s="129"/>
      <c r="B4" s="181" t="s">
        <v>47</v>
      </c>
      <c r="C4" s="198"/>
      <c r="D4" s="129"/>
      <c r="E4" s="129"/>
      <c r="F4" s="129"/>
      <c r="G4" s="129"/>
      <c r="H4" s="129"/>
      <c r="I4" s="199" t="s">
        <v>55</v>
      </c>
      <c r="J4" s="129"/>
      <c r="K4" s="129"/>
      <c r="L4" s="129"/>
      <c r="M4" s="129"/>
      <c r="N4" s="129"/>
      <c r="O4" s="129"/>
      <c r="P4" s="199" t="s">
        <v>58</v>
      </c>
      <c r="Q4" s="129"/>
      <c r="R4" s="129"/>
      <c r="S4" s="129"/>
      <c r="T4" s="129"/>
      <c r="U4" s="129"/>
      <c r="V4" s="129"/>
      <c r="W4" s="199" t="s">
        <v>59</v>
      </c>
      <c r="X4" s="129"/>
      <c r="Y4" s="129"/>
      <c r="Z4" s="129"/>
      <c r="AA4" s="129"/>
      <c r="AB4" s="129"/>
      <c r="AC4" s="129"/>
    </row>
    <row r="5" spans="1:29" x14ac:dyDescent="0.25">
      <c r="A5" s="181" t="s">
        <v>46</v>
      </c>
      <c r="B5" s="155" t="s">
        <v>33</v>
      </c>
      <c r="C5" s="270" t="s">
        <v>34</v>
      </c>
      <c r="D5" s="270"/>
      <c r="E5" s="270"/>
      <c r="F5" s="270"/>
      <c r="G5" s="270"/>
      <c r="H5" s="270"/>
      <c r="I5" s="155" t="s">
        <v>33</v>
      </c>
      <c r="J5" s="270" t="s">
        <v>34</v>
      </c>
      <c r="K5" s="270"/>
      <c r="L5" s="270"/>
      <c r="M5" s="270"/>
      <c r="N5" s="270"/>
      <c r="O5" s="270"/>
      <c r="P5" s="155" t="s">
        <v>33</v>
      </c>
      <c r="Q5" s="270" t="s">
        <v>34</v>
      </c>
      <c r="R5" s="270"/>
      <c r="S5" s="270"/>
      <c r="T5" s="270"/>
      <c r="U5" s="270"/>
      <c r="V5" s="270"/>
      <c r="W5" s="155" t="s">
        <v>33</v>
      </c>
      <c r="X5" s="270" t="s">
        <v>34</v>
      </c>
      <c r="Y5" s="270"/>
      <c r="Z5" s="270"/>
      <c r="AA5" s="270"/>
      <c r="AB5" s="270"/>
      <c r="AC5" s="270"/>
    </row>
    <row r="6" spans="1:29" x14ac:dyDescent="0.25">
      <c r="A6" s="181" t="s">
        <v>61</v>
      </c>
      <c r="B6" s="174">
        <f>($C$3-1)*16+1</f>
        <v>97</v>
      </c>
      <c r="C6" s="164">
        <f>($C$3-1)*24+1</f>
        <v>145</v>
      </c>
      <c r="D6" s="164">
        <f>C6+1</f>
        <v>146</v>
      </c>
      <c r="E6" s="164">
        <f>D6+1</f>
        <v>147</v>
      </c>
      <c r="F6" s="164">
        <f>E6+1</f>
        <v>148</v>
      </c>
      <c r="G6" s="164">
        <f>F6+1</f>
        <v>149</v>
      </c>
      <c r="H6" s="164">
        <f>G6+1</f>
        <v>150</v>
      </c>
      <c r="I6" s="174">
        <f>B6+4</f>
        <v>101</v>
      </c>
      <c r="J6" s="164">
        <f>H6+1</f>
        <v>151</v>
      </c>
      <c r="K6" s="164">
        <f>J6+1</f>
        <v>152</v>
      </c>
      <c r="L6" s="164">
        <f>K6+1</f>
        <v>153</v>
      </c>
      <c r="M6" s="164">
        <f>L6+1</f>
        <v>154</v>
      </c>
      <c r="N6" s="164">
        <f>M6+1</f>
        <v>155</v>
      </c>
      <c r="O6" s="164">
        <f>N6+1</f>
        <v>156</v>
      </c>
      <c r="P6" s="174">
        <f>I6+6</f>
        <v>107</v>
      </c>
      <c r="Q6" s="164">
        <f>O6+1</f>
        <v>157</v>
      </c>
      <c r="R6" s="164">
        <f>Q6+1</f>
        <v>158</v>
      </c>
      <c r="S6" s="164">
        <f>R6+1</f>
        <v>159</v>
      </c>
      <c r="T6" s="164">
        <f>S6+1</f>
        <v>160</v>
      </c>
      <c r="U6" s="164">
        <f>T6+1</f>
        <v>161</v>
      </c>
      <c r="V6" s="164">
        <f>U6+1</f>
        <v>162</v>
      </c>
      <c r="W6" s="174">
        <f>P6+4</f>
        <v>111</v>
      </c>
      <c r="X6" s="164">
        <f>V6+1</f>
        <v>163</v>
      </c>
      <c r="Y6" s="164">
        <f>X6+1</f>
        <v>164</v>
      </c>
      <c r="Z6" s="164">
        <f>Y6+1</f>
        <v>165</v>
      </c>
      <c r="AA6" s="164">
        <f>Z6+1</f>
        <v>166</v>
      </c>
      <c r="AB6" s="164">
        <f>AA6+1</f>
        <v>167</v>
      </c>
      <c r="AC6" s="164">
        <f>AB6+1</f>
        <v>168</v>
      </c>
    </row>
    <row r="7" spans="1:29" x14ac:dyDescent="0.25">
      <c r="A7" s="181" t="s">
        <v>60</v>
      </c>
      <c r="B7" s="155" t="s">
        <v>50</v>
      </c>
      <c r="C7" s="174" t="s">
        <v>48</v>
      </c>
      <c r="D7" s="174" t="s">
        <v>49</v>
      </c>
      <c r="E7" s="174" t="s">
        <v>51</v>
      </c>
      <c r="F7" s="174" t="s">
        <v>52</v>
      </c>
      <c r="G7" s="174" t="s">
        <v>53</v>
      </c>
      <c r="H7" s="174" t="s">
        <v>54</v>
      </c>
      <c r="I7" s="155" t="str">
        <f t="shared" ref="I7:AC7" si="0">B7</f>
        <v>Length (in)</v>
      </c>
      <c r="J7" s="174" t="str">
        <f t="shared" si="0"/>
        <v>Sx</v>
      </c>
      <c r="K7" s="174" t="str">
        <f t="shared" si="0"/>
        <v>Sy</v>
      </c>
      <c r="L7" s="174" t="str">
        <f t="shared" si="0"/>
        <v>Sz</v>
      </c>
      <c r="M7" s="174" t="str">
        <f t="shared" si="0"/>
        <v>Sxy</v>
      </c>
      <c r="N7" s="174" t="str">
        <f t="shared" si="0"/>
        <v>Sxz</v>
      </c>
      <c r="O7" s="174" t="str">
        <f t="shared" si="0"/>
        <v>Syz</v>
      </c>
      <c r="P7" s="155" t="str">
        <f t="shared" si="0"/>
        <v>Length (in)</v>
      </c>
      <c r="Q7" s="155" t="str">
        <f t="shared" si="0"/>
        <v>Sx</v>
      </c>
      <c r="R7" s="155" t="str">
        <f t="shared" si="0"/>
        <v>Sy</v>
      </c>
      <c r="S7" s="155" t="str">
        <f t="shared" si="0"/>
        <v>Sz</v>
      </c>
      <c r="T7" s="155" t="str">
        <f t="shared" si="0"/>
        <v>Sxy</v>
      </c>
      <c r="U7" s="155" t="str">
        <f t="shared" si="0"/>
        <v>Sxz</v>
      </c>
      <c r="V7" s="155" t="str">
        <f t="shared" si="0"/>
        <v>Syz</v>
      </c>
      <c r="W7" s="155" t="str">
        <f t="shared" si="0"/>
        <v>Length (in)</v>
      </c>
      <c r="X7" s="155" t="str">
        <f t="shared" si="0"/>
        <v>Sx</v>
      </c>
      <c r="Y7" s="155" t="str">
        <f t="shared" si="0"/>
        <v>Sy</v>
      </c>
      <c r="Z7" s="155" t="str">
        <f t="shared" si="0"/>
        <v>Sz</v>
      </c>
      <c r="AA7" s="155" t="str">
        <f t="shared" si="0"/>
        <v>Sxy</v>
      </c>
      <c r="AB7" s="155" t="str">
        <f t="shared" si="0"/>
        <v>Sxz</v>
      </c>
      <c r="AC7" s="155" t="str">
        <f t="shared" si="0"/>
        <v>Syz</v>
      </c>
    </row>
    <row r="8" spans="1:29" x14ac:dyDescent="0.25">
      <c r="A8" s="164">
        <v>1</v>
      </c>
      <c r="B8" s="164">
        <f>INDEX(Locations!$C$14:$XFD$34,$A8,B$6)/1000</f>
        <v>86.4</v>
      </c>
      <c r="C8" s="164">
        <f>INDEX(Stress!$C$14:$XFD$34,$A8,C$6)*0.145</f>
        <v>-6.6393158249999988</v>
      </c>
      <c r="D8" s="164">
        <f>INDEX(Stress!$C$14:$XFD$34,$A8,D$6)*0.145</f>
        <v>-0.22668274849999998</v>
      </c>
      <c r="E8" s="164">
        <f>INDEX(Stress!$C$14:$XFD$34,$A8,E$6)*0.145</f>
        <v>-0.54798418849999997</v>
      </c>
      <c r="F8" s="164">
        <f>INDEX(Stress!$C$14:$XFD$34,$A8,F$6)*0.145</f>
        <v>-0.87163458499999991</v>
      </c>
      <c r="G8" s="164">
        <f>INDEX(Stress!$C$14:$XFD$34,$A8,G$6)*0.145</f>
        <v>0.10976128365</v>
      </c>
      <c r="H8" s="164">
        <f>INDEX(Stress!$C$14:$XFD$34,$A8,H$6)*0.145</f>
        <v>0.25929239299999995</v>
      </c>
      <c r="I8" s="164">
        <f>INDEX(Locations!$C$14:$XFD$34,$A8,I$6)/1000</f>
        <v>86.4</v>
      </c>
      <c r="J8" s="164">
        <f>INDEX(Stress!$C$14:$XFD$34,$A8,J$6)*0.145</f>
        <v>-6.261073174999999</v>
      </c>
      <c r="K8" s="164">
        <f>INDEX(Stress!$C$14:$XFD$34,$A8,K$6)*0.145</f>
        <v>-0.31395782799999994</v>
      </c>
      <c r="L8" s="164">
        <f>INDEX(Stress!$C$14:$XFD$34,$A8,L$6)*0.145</f>
        <v>-0.41526974849999998</v>
      </c>
      <c r="M8" s="164">
        <f>INDEX(Stress!$C$14:$XFD$34,$A8,M$6)*0.145</f>
        <v>-0.98221284649999985</v>
      </c>
      <c r="N8" s="164">
        <f>INDEX(Stress!$C$14:$XFD$34,$A8,N$6)*0.145</f>
        <v>-0.10783772959999999</v>
      </c>
      <c r="O8" s="164">
        <f>INDEX(Stress!$C$14:$XFD$34,$A8,O$6)*0.145</f>
        <v>0.23919629199999998</v>
      </c>
      <c r="P8" s="164">
        <f>INDEX(Locations!$C$14:$XFD$34,$A8,P$6)/1000</f>
        <v>6.9546999999999999</v>
      </c>
      <c r="Q8" s="164">
        <f>INDEX(Stress!$C$14:$XFD$34,$A8,Q$6)*0.145</f>
        <v>-6.6393158249999988</v>
      </c>
      <c r="R8" s="164">
        <f>INDEX(Stress!$C$14:$XFD$34,$A8,R$6)*0.145</f>
        <v>-0.22668274849999998</v>
      </c>
      <c r="S8" s="164">
        <f>INDEX(Stress!$C$14:$XFD$34,$A8,S$6)*0.145</f>
        <v>-0.54798418849999997</v>
      </c>
      <c r="T8" s="164">
        <f>INDEX(Stress!$C$14:$XFD$34,$A8,T$6)*0.145</f>
        <v>-0.87163458499999991</v>
      </c>
      <c r="U8" s="164">
        <f>INDEX(Stress!$C$14:$XFD$34,$A8,U$6)*0.145</f>
        <v>0.10976128365</v>
      </c>
      <c r="V8" s="164">
        <f>INDEX(Stress!$C$14:$XFD$34,$A8,V$6)*0.145</f>
        <v>0.25929239299999995</v>
      </c>
      <c r="W8" s="164">
        <f>INDEX(Locations!$C$14:$XFD$34,$A8,W$6)/1000</f>
        <v>6.9456999999999995</v>
      </c>
      <c r="X8" s="164">
        <f>INDEX(Stress!$C$14:$XFD$34,$A8,X$6)*0.145</f>
        <v>-6.7421386600000002</v>
      </c>
      <c r="Y8" s="164">
        <f>INDEX(Stress!$C$14:$XFD$34,$A8,Y$6)*0.145</f>
        <v>-0.16598714049999996</v>
      </c>
      <c r="Z8" s="164">
        <f>INDEX(Stress!$C$14:$XFD$34,$A8,Z$6)*0.145</f>
        <v>-0.36578670049999995</v>
      </c>
      <c r="AA8" s="164">
        <f>INDEX(Stress!$C$14:$XFD$34,$A8,AA$6)*0.145</f>
        <v>-0.81988733299999994</v>
      </c>
      <c r="AB8" s="164">
        <f>INDEX(Stress!$C$14:$XFD$34,$A8,AB$6)*0.145</f>
        <v>2.9146877749999998E-2</v>
      </c>
      <c r="AC8" s="164">
        <f>INDEX(Stress!$C$14:$XFD$34,$A8,AC$6)*0.145</f>
        <v>0.1567944305</v>
      </c>
    </row>
    <row r="9" spans="1:29" x14ac:dyDescent="0.25">
      <c r="A9" s="164">
        <f>A8+1</f>
        <v>2</v>
      </c>
      <c r="B9" s="164">
        <f>INDEX(Locations!$C$14:$XFD$34,$A9,B$6)/1000</f>
        <v>86.364999999999995</v>
      </c>
      <c r="C9" s="164">
        <f>INDEX(Stress!$C$14:$XFD$34,$A9,C$6)*0.145</f>
        <v>-6.6444569449999999</v>
      </c>
      <c r="D9" s="164">
        <f>INDEX(Stress!$C$14:$XFD$34,$A9,D$6)*0.145</f>
        <v>-0.223647971</v>
      </c>
      <c r="E9" s="164">
        <f>INDEX(Stress!$C$14:$XFD$34,$A9,E$6)*0.145</f>
        <v>-0.53887431699999999</v>
      </c>
      <c r="F9" s="164">
        <f>INDEX(Stress!$C$14:$XFD$34,$A9,F$6)*0.145</f>
        <v>-0.86904723399999984</v>
      </c>
      <c r="G9" s="164">
        <f>INDEX(Stress!$C$14:$XFD$34,$A9,G$6)*0.145</f>
        <v>0.1057305635</v>
      </c>
      <c r="H9" s="164">
        <f>INDEX(Stress!$C$14:$XFD$34,$A9,H$6)*0.145</f>
        <v>0.25416749849999998</v>
      </c>
      <c r="I9" s="164">
        <f>INDEX(Locations!$C$14:$XFD$34,$A9,I$6)/1000</f>
        <v>86.364999999999995</v>
      </c>
      <c r="J9" s="164">
        <f>INDEX(Stress!$C$14:$XFD$34,$A9,J$6)*0.145</f>
        <v>-6.2669130499999994</v>
      </c>
      <c r="K9" s="164">
        <f>INDEX(Stress!$C$14:$XFD$34,$A9,K$6)*0.145</f>
        <v>-0.31107276299999997</v>
      </c>
      <c r="L9" s="164">
        <f>INDEX(Stress!$C$14:$XFD$34,$A9,L$6)*0.145</f>
        <v>-0.40827884899999994</v>
      </c>
      <c r="M9" s="164">
        <f>INDEX(Stress!$C$14:$XFD$34,$A9,M$6)*0.145</f>
        <v>-0.98281359599999996</v>
      </c>
      <c r="N9" s="164">
        <f>INDEX(Stress!$C$14:$XFD$34,$A9,N$6)*0.145</f>
        <v>-0.10694556199999999</v>
      </c>
      <c r="O9" s="164">
        <f>INDEX(Stress!$C$14:$XFD$34,$A9,O$6)*0.145</f>
        <v>0.23481995999999999</v>
      </c>
      <c r="P9" s="164">
        <f>INDEX(Locations!$C$14:$XFD$34,$A9,P$6)/1000</f>
        <v>6.8069700000000006</v>
      </c>
      <c r="Q9" s="164">
        <f>INDEX(Stress!$C$14:$XFD$34,$A9,Q$6)*0.145</f>
        <v>1.1438483194999998E-31</v>
      </c>
      <c r="R9" s="164">
        <f>INDEX(Stress!$C$14:$XFD$34,$A9,R$6)*0.145</f>
        <v>1.1438483194999998E-31</v>
      </c>
      <c r="S9" s="164">
        <f>INDEX(Stress!$C$14:$XFD$34,$A9,S$6)*0.145</f>
        <v>1.1438483194999998E-31</v>
      </c>
      <c r="T9" s="164">
        <f>INDEX(Stress!$C$14:$XFD$34,$A9,T$6)*0.145</f>
        <v>1.1438483194999998E-31</v>
      </c>
      <c r="U9" s="164">
        <f>INDEX(Stress!$C$14:$XFD$34,$A9,U$6)*0.145</f>
        <v>1.1438483194999998E-31</v>
      </c>
      <c r="V9" s="164">
        <f>INDEX(Stress!$C$14:$XFD$34,$A9,V$6)*0.145</f>
        <v>1.1438483194999998E-31</v>
      </c>
      <c r="W9" s="164">
        <f>INDEX(Locations!$C$14:$XFD$34,$A9,W$6)/1000</f>
        <v>6.8246199999999995</v>
      </c>
      <c r="X9" s="164">
        <f>INDEX(Stress!$C$14:$XFD$34,$A9,X$6)*0.145</f>
        <v>-6.7033585549999994</v>
      </c>
      <c r="Y9" s="164">
        <f>INDEX(Stress!$C$14:$XFD$34,$A9,Y$6)*0.145</f>
        <v>-0.17495673899999997</v>
      </c>
      <c r="Z9" s="164">
        <f>INDEX(Stress!$C$14:$XFD$34,$A9,Z$6)*0.145</f>
        <v>-0.35653001649999999</v>
      </c>
      <c r="AA9" s="164">
        <f>INDEX(Stress!$C$14:$XFD$34,$A9,AA$6)*0.145</f>
        <v>-0.83830561000000003</v>
      </c>
      <c r="AB9" s="164">
        <f>INDEX(Stress!$C$14:$XFD$34,$A9,AB$6)*0.145</f>
        <v>1.5806319499999999E-2</v>
      </c>
      <c r="AC9" s="164">
        <f>INDEX(Stress!$C$14:$XFD$34,$A9,AC$6)*0.145</f>
        <v>0.15675620849999999</v>
      </c>
    </row>
    <row r="10" spans="1:29" x14ac:dyDescent="0.25">
      <c r="A10" s="164">
        <f t="shared" ref="A10:A28" si="1">A9+1</f>
        <v>3</v>
      </c>
      <c r="B10" s="164">
        <f>INDEX(Locations!$C$14:$XFD$34,$A10,B$6)/1000</f>
        <v>86.33</v>
      </c>
      <c r="C10" s="164">
        <f>INDEX(Stress!$C$14:$XFD$34,$A10,C$6)*0.145</f>
        <v>-6.6495980649999993</v>
      </c>
      <c r="D10" s="164">
        <f>INDEX(Stress!$C$14:$XFD$34,$A10,D$6)*0.145</f>
        <v>-0.2206131935</v>
      </c>
      <c r="E10" s="164">
        <f>INDEX(Stress!$C$14:$XFD$34,$A10,E$6)*0.145</f>
        <v>-0.5297644454999999</v>
      </c>
      <c r="F10" s="164">
        <f>INDEX(Stress!$C$14:$XFD$34,$A10,F$6)*0.145</f>
        <v>-0.8664598684999999</v>
      </c>
      <c r="G10" s="164">
        <f>INDEX(Stress!$C$14:$XFD$34,$A10,G$6)*0.145</f>
        <v>0.10169984334999999</v>
      </c>
      <c r="H10" s="164">
        <f>INDEX(Stress!$C$14:$XFD$34,$A10,H$6)*0.145</f>
        <v>0.24904258949999999</v>
      </c>
      <c r="I10" s="164">
        <f>INDEX(Locations!$C$14:$XFD$34,$A10,I$6)/1000</f>
        <v>86.33</v>
      </c>
      <c r="J10" s="164">
        <f>INDEX(Stress!$C$14:$XFD$34,$A10,J$6)*0.145</f>
        <v>-6.2727527800000003</v>
      </c>
      <c r="K10" s="164">
        <f>INDEX(Stress!$C$14:$XFD$34,$A10,K$6)*0.145</f>
        <v>-0.30818769800000001</v>
      </c>
      <c r="L10" s="164">
        <f>INDEX(Stress!$C$14:$XFD$34,$A10,L$6)*0.145</f>
        <v>-0.401287964</v>
      </c>
      <c r="M10" s="164">
        <f>INDEX(Stress!$C$14:$XFD$34,$A10,M$6)*0.145</f>
        <v>-0.98341436000000004</v>
      </c>
      <c r="N10" s="164">
        <f>INDEX(Stress!$C$14:$XFD$34,$A10,N$6)*0.145</f>
        <v>-0.10605339585</v>
      </c>
      <c r="O10" s="164">
        <f>INDEX(Stress!$C$14:$XFD$34,$A10,O$6)*0.145</f>
        <v>0.23044362799999998</v>
      </c>
      <c r="P10" s="164">
        <f>INDEX(Locations!$C$14:$XFD$34,$A10,P$6)/1000</f>
        <v>6.65923</v>
      </c>
      <c r="Q10" s="164">
        <f>INDEX(Stress!$C$14:$XFD$34,$A10,Q$6)*0.145</f>
        <v>1.1438483194999998E-31</v>
      </c>
      <c r="R10" s="164">
        <f>INDEX(Stress!$C$14:$XFD$34,$A10,R$6)*0.145</f>
        <v>1.1438483194999998E-31</v>
      </c>
      <c r="S10" s="164">
        <f>INDEX(Stress!$C$14:$XFD$34,$A10,S$6)*0.145</f>
        <v>1.1438483194999998E-31</v>
      </c>
      <c r="T10" s="164">
        <f>INDEX(Stress!$C$14:$XFD$34,$A10,T$6)*0.145</f>
        <v>1.1438483194999998E-31</v>
      </c>
      <c r="U10" s="164">
        <f>INDEX(Stress!$C$14:$XFD$34,$A10,U$6)*0.145</f>
        <v>1.1438483194999998E-31</v>
      </c>
      <c r="V10" s="164">
        <f>INDEX(Stress!$C$14:$XFD$34,$A10,V$6)*0.145</f>
        <v>1.1438483194999998E-31</v>
      </c>
      <c r="W10" s="164">
        <f>INDEX(Locations!$C$14:$XFD$34,$A10,W$6)/1000</f>
        <v>6.7035499999999999</v>
      </c>
      <c r="X10" s="164">
        <f>INDEX(Stress!$C$14:$XFD$34,$A10,X$6)*0.145</f>
        <v>1.1438483194999998E-31</v>
      </c>
      <c r="Y10" s="164">
        <f>INDEX(Stress!$C$14:$XFD$34,$A10,Y$6)*0.145</f>
        <v>1.1438483194999998E-31</v>
      </c>
      <c r="Z10" s="164">
        <f>INDEX(Stress!$C$14:$XFD$34,$A10,Z$6)*0.145</f>
        <v>1.1438483194999998E-31</v>
      </c>
      <c r="AA10" s="164">
        <f>INDEX(Stress!$C$14:$XFD$34,$A10,AA$6)*0.145</f>
        <v>1.1438483194999998E-31</v>
      </c>
      <c r="AB10" s="164">
        <f>INDEX(Stress!$C$14:$XFD$34,$A10,AB$6)*0.145</f>
        <v>1.1438483194999998E-31</v>
      </c>
      <c r="AC10" s="164">
        <f>INDEX(Stress!$C$14:$XFD$34,$A10,AC$6)*0.145</f>
        <v>1.1438483194999998E-31</v>
      </c>
    </row>
    <row r="11" spans="1:29" x14ac:dyDescent="0.25">
      <c r="A11" s="164">
        <f t="shared" si="1"/>
        <v>4</v>
      </c>
      <c r="B11" s="164">
        <f>INDEX(Locations!$C$14:$XFD$34,$A11,B$6)/1000</f>
        <v>86.295000000000002</v>
      </c>
      <c r="C11" s="164">
        <f>INDEX(Stress!$C$14:$XFD$34,$A11,C$6)*0.145</f>
        <v>-6.6547391849999995</v>
      </c>
      <c r="D11" s="164">
        <f>INDEX(Stress!$C$14:$XFD$34,$A11,D$6)*0.145</f>
        <v>-0.217578416</v>
      </c>
      <c r="E11" s="164">
        <f>INDEX(Stress!$C$14:$XFD$34,$A11,E$6)*0.145</f>
        <v>-0.52065457399999993</v>
      </c>
      <c r="F11" s="164">
        <f>INDEX(Stress!$C$14:$XFD$34,$A11,F$6)*0.145</f>
        <v>-0.86387250299999996</v>
      </c>
      <c r="G11" s="164">
        <f>INDEX(Stress!$C$14:$XFD$34,$A11,G$6)*0.145</f>
        <v>9.7669123199999985E-2</v>
      </c>
      <c r="H11" s="164">
        <f>INDEX(Stress!$C$14:$XFD$34,$A11,H$6)*0.145</f>
        <v>0.24391769499999999</v>
      </c>
      <c r="I11" s="164">
        <f>INDEX(Locations!$C$14:$XFD$34,$A11,I$6)/1000</f>
        <v>86.295000000000002</v>
      </c>
      <c r="J11" s="164">
        <f>INDEX(Stress!$C$14:$XFD$34,$A11,J$6)*0.145</f>
        <v>-6.2785926549999989</v>
      </c>
      <c r="K11" s="164">
        <f>INDEX(Stress!$C$14:$XFD$34,$A11,K$6)*0.145</f>
        <v>-0.30530263299999999</v>
      </c>
      <c r="L11" s="164">
        <f>INDEX(Stress!$C$14:$XFD$34,$A11,L$6)*0.145</f>
        <v>-0.39429707899999999</v>
      </c>
      <c r="M11" s="164">
        <f>INDEX(Stress!$C$14:$XFD$34,$A11,M$6)*0.145</f>
        <v>-0.98401510949999993</v>
      </c>
      <c r="N11" s="164">
        <f>INDEX(Stress!$C$14:$XFD$34,$A11,N$6)*0.145</f>
        <v>-0.1051612297</v>
      </c>
      <c r="O11" s="164">
        <f>INDEX(Stress!$C$14:$XFD$34,$A11,O$6)*0.145</f>
        <v>0.22606728149999999</v>
      </c>
      <c r="P11" s="164">
        <f>INDEX(Locations!$C$14:$XFD$34,$A11,P$6)/1000</f>
        <v>6.5114999999999998</v>
      </c>
      <c r="Q11" s="164">
        <f>INDEX(Stress!$C$14:$XFD$34,$A11,Q$6)*0.145</f>
        <v>1.1438483194999998E-31</v>
      </c>
      <c r="R11" s="164">
        <f>INDEX(Stress!$C$14:$XFD$34,$A11,R$6)*0.145</f>
        <v>1.1438483194999998E-31</v>
      </c>
      <c r="S11" s="164">
        <f>INDEX(Stress!$C$14:$XFD$34,$A11,S$6)*0.145</f>
        <v>1.1438483194999998E-31</v>
      </c>
      <c r="T11" s="164">
        <f>INDEX(Stress!$C$14:$XFD$34,$A11,T$6)*0.145</f>
        <v>1.1438483194999998E-31</v>
      </c>
      <c r="U11" s="164">
        <f>INDEX(Stress!$C$14:$XFD$34,$A11,U$6)*0.145</f>
        <v>1.1438483194999998E-31</v>
      </c>
      <c r="V11" s="164">
        <f>INDEX(Stress!$C$14:$XFD$34,$A11,V$6)*0.145</f>
        <v>1.1438483194999998E-31</v>
      </c>
      <c r="W11" s="164">
        <f>INDEX(Locations!$C$14:$XFD$34,$A11,W$6)/1000</f>
        <v>6.5824799999999994</v>
      </c>
      <c r="X11" s="164">
        <f>INDEX(Stress!$C$14:$XFD$34,$A11,X$6)*0.145</f>
        <v>1.1438483194999998E-31</v>
      </c>
      <c r="Y11" s="164">
        <f>INDEX(Stress!$C$14:$XFD$34,$A11,Y$6)*0.145</f>
        <v>1.1438483194999998E-31</v>
      </c>
      <c r="Z11" s="164">
        <f>INDEX(Stress!$C$14:$XFD$34,$A11,Z$6)*0.145</f>
        <v>1.1438483194999998E-31</v>
      </c>
      <c r="AA11" s="164">
        <f>INDEX(Stress!$C$14:$XFD$34,$A11,AA$6)*0.145</f>
        <v>1.1438483194999998E-31</v>
      </c>
      <c r="AB11" s="164">
        <f>INDEX(Stress!$C$14:$XFD$34,$A11,AB$6)*0.145</f>
        <v>1.1438483194999998E-31</v>
      </c>
      <c r="AC11" s="164">
        <f>INDEX(Stress!$C$14:$XFD$34,$A11,AC$6)*0.145</f>
        <v>1.1438483194999998E-31</v>
      </c>
    </row>
    <row r="12" spans="1:29" x14ac:dyDescent="0.25">
      <c r="A12" s="164">
        <f t="shared" si="1"/>
        <v>5</v>
      </c>
      <c r="B12" s="164">
        <f>INDEX(Locations!$C$14:$XFD$34,$A12,B$6)/1000</f>
        <v>86.26</v>
      </c>
      <c r="C12" s="164">
        <f>INDEX(Stress!$C$14:$XFD$34,$A12,C$6)*0.145</f>
        <v>-6.6598803049999988</v>
      </c>
      <c r="D12" s="164">
        <f>INDEX(Stress!$C$14:$XFD$34,$A12,D$6)*0.145</f>
        <v>-0.21454362399999996</v>
      </c>
      <c r="E12" s="164">
        <f>INDEX(Stress!$C$14:$XFD$34,$A12,E$6)*0.145</f>
        <v>-0.51154470249999995</v>
      </c>
      <c r="F12" s="164">
        <f>INDEX(Stress!$C$14:$XFD$34,$A12,F$6)*0.145</f>
        <v>-0.86128513749999991</v>
      </c>
      <c r="G12" s="164">
        <f>INDEX(Stress!$C$14:$XFD$34,$A12,G$6)*0.145</f>
        <v>9.3638403049999985E-2</v>
      </c>
      <c r="H12" s="164">
        <f>INDEX(Stress!$C$14:$XFD$34,$A12,H$6)*0.145</f>
        <v>0.23879280049999996</v>
      </c>
      <c r="I12" s="164">
        <f>INDEX(Locations!$C$14:$XFD$34,$A12,I$6)/1000</f>
        <v>86.26</v>
      </c>
      <c r="J12" s="164">
        <f>INDEX(Stress!$C$14:$XFD$34,$A12,J$6)*0.145</f>
        <v>-6.2844323849999997</v>
      </c>
      <c r="K12" s="164">
        <f>INDEX(Stress!$C$14:$XFD$34,$A12,K$6)*0.145</f>
        <v>-0.30241756799999997</v>
      </c>
      <c r="L12" s="164">
        <f>INDEX(Stress!$C$14:$XFD$34,$A12,L$6)*0.145</f>
        <v>-0.38730619399999999</v>
      </c>
      <c r="M12" s="164">
        <f>INDEX(Stress!$C$14:$XFD$34,$A12,M$6)*0.145</f>
        <v>-0.98461585899999993</v>
      </c>
      <c r="N12" s="164">
        <f>INDEX(Stress!$C$14:$XFD$34,$A12,N$6)*0.145</f>
        <v>-0.10426906355</v>
      </c>
      <c r="O12" s="164">
        <f>INDEX(Stress!$C$14:$XFD$34,$A12,O$6)*0.145</f>
        <v>0.22169094949999998</v>
      </c>
      <c r="P12" s="164">
        <f>INDEX(Locations!$C$14:$XFD$34,$A12,P$6)/1000</f>
        <v>6.3637600000000001</v>
      </c>
      <c r="Q12" s="164">
        <f>INDEX(Stress!$C$14:$XFD$34,$A12,Q$6)*0.145</f>
        <v>1.1438483194999998E-31</v>
      </c>
      <c r="R12" s="164">
        <f>INDEX(Stress!$C$14:$XFD$34,$A12,R$6)*0.145</f>
        <v>1.1438483194999998E-31</v>
      </c>
      <c r="S12" s="164">
        <f>INDEX(Stress!$C$14:$XFD$34,$A12,S$6)*0.145</f>
        <v>1.1438483194999998E-31</v>
      </c>
      <c r="T12" s="164">
        <f>INDEX(Stress!$C$14:$XFD$34,$A12,T$6)*0.145</f>
        <v>1.1438483194999998E-31</v>
      </c>
      <c r="U12" s="164">
        <f>INDEX(Stress!$C$14:$XFD$34,$A12,U$6)*0.145</f>
        <v>1.1438483194999998E-31</v>
      </c>
      <c r="V12" s="164">
        <f>INDEX(Stress!$C$14:$XFD$34,$A12,V$6)*0.145</f>
        <v>1.1438483194999998E-31</v>
      </c>
      <c r="W12" s="164">
        <f>INDEX(Locations!$C$14:$XFD$34,$A12,W$6)/1000</f>
        <v>6.4613999999999994</v>
      </c>
      <c r="X12" s="164">
        <f>INDEX(Stress!$C$14:$XFD$34,$A12,X$6)*0.145</f>
        <v>1.1438483194999998E-31</v>
      </c>
      <c r="Y12" s="164">
        <f>INDEX(Stress!$C$14:$XFD$34,$A12,Y$6)*0.145</f>
        <v>1.1438483194999998E-31</v>
      </c>
      <c r="Z12" s="164">
        <f>INDEX(Stress!$C$14:$XFD$34,$A12,Z$6)*0.145</f>
        <v>1.1438483194999998E-31</v>
      </c>
      <c r="AA12" s="164">
        <f>INDEX(Stress!$C$14:$XFD$34,$A12,AA$6)*0.145</f>
        <v>1.1438483194999998E-31</v>
      </c>
      <c r="AB12" s="164">
        <f>INDEX(Stress!$C$14:$XFD$34,$A12,AB$6)*0.145</f>
        <v>1.1438483194999998E-31</v>
      </c>
      <c r="AC12" s="164">
        <f>INDEX(Stress!$C$14:$XFD$34,$A12,AC$6)*0.145</f>
        <v>1.1438483194999998E-31</v>
      </c>
    </row>
    <row r="13" spans="1:29" x14ac:dyDescent="0.25">
      <c r="A13" s="164">
        <f t="shared" si="1"/>
        <v>6</v>
      </c>
      <c r="B13" s="164">
        <f>INDEX(Locations!$C$14:$XFD$34,$A13,B$6)/1000</f>
        <v>86.224999999999994</v>
      </c>
      <c r="C13" s="164">
        <f>INDEX(Stress!$C$14:$XFD$34,$A13,C$6)*0.145</f>
        <v>-6.6650215699999995</v>
      </c>
      <c r="D13" s="164">
        <f>INDEX(Stress!$C$14:$XFD$34,$A13,D$6)*0.145</f>
        <v>-0.21150884649999999</v>
      </c>
      <c r="E13" s="164">
        <f>INDEX(Stress!$C$14:$XFD$34,$A13,E$6)*0.145</f>
        <v>-0.50243481649999999</v>
      </c>
      <c r="F13" s="164">
        <f>INDEX(Stress!$C$14:$XFD$34,$A13,F$6)*0.145</f>
        <v>-0.85869777199999997</v>
      </c>
      <c r="G13" s="164">
        <f>INDEX(Stress!$C$14:$XFD$34,$A13,G$6)*0.145</f>
        <v>8.9607682899999985E-2</v>
      </c>
      <c r="H13" s="164">
        <f>INDEX(Stress!$C$14:$XFD$34,$A13,H$6)*0.145</f>
        <v>0.23366790599999998</v>
      </c>
      <c r="I13" s="164">
        <f>INDEX(Locations!$C$14:$XFD$34,$A13,I$6)/1000</f>
        <v>86.224999999999994</v>
      </c>
      <c r="J13" s="164">
        <f>INDEX(Stress!$C$14:$XFD$34,$A13,J$6)*0.145</f>
        <v>-6.2902722600000001</v>
      </c>
      <c r="K13" s="164">
        <f>INDEX(Stress!$C$14:$XFD$34,$A13,K$6)*0.145</f>
        <v>-0.29953250299999995</v>
      </c>
      <c r="L13" s="164">
        <f>INDEX(Stress!$C$14:$XFD$34,$A13,L$6)*0.145</f>
        <v>-0.38031529450000001</v>
      </c>
      <c r="M13" s="164">
        <f>INDEX(Stress!$C$14:$XFD$34,$A13,M$6)*0.145</f>
        <v>-0.98521660850000004</v>
      </c>
      <c r="N13" s="164">
        <f>INDEX(Stress!$C$14:$XFD$34,$A13,N$6)*0.145</f>
        <v>-0.10337689739999999</v>
      </c>
      <c r="O13" s="164">
        <f>INDEX(Stress!$C$14:$XFD$34,$A13,O$6)*0.145</f>
        <v>0.217314603</v>
      </c>
      <c r="P13" s="164">
        <f>INDEX(Locations!$C$14:$XFD$34,$A13,P$6)/1000</f>
        <v>6.2160299999999999</v>
      </c>
      <c r="Q13" s="164">
        <f>INDEX(Stress!$C$14:$XFD$34,$A13,Q$6)*0.145</f>
        <v>1.1438483194999998E-31</v>
      </c>
      <c r="R13" s="164">
        <f>INDEX(Stress!$C$14:$XFD$34,$A13,R$6)*0.145</f>
        <v>1.1438483194999998E-31</v>
      </c>
      <c r="S13" s="164">
        <f>INDEX(Stress!$C$14:$XFD$34,$A13,S$6)*0.145</f>
        <v>1.1438483194999998E-31</v>
      </c>
      <c r="T13" s="164">
        <f>INDEX(Stress!$C$14:$XFD$34,$A13,T$6)*0.145</f>
        <v>1.1438483194999998E-31</v>
      </c>
      <c r="U13" s="164">
        <f>INDEX(Stress!$C$14:$XFD$34,$A13,U$6)*0.145</f>
        <v>1.1438483194999998E-31</v>
      </c>
      <c r="V13" s="164">
        <f>INDEX(Stress!$C$14:$XFD$34,$A13,V$6)*0.145</f>
        <v>1.1438483194999998E-31</v>
      </c>
      <c r="W13" s="164">
        <f>INDEX(Locations!$C$14:$XFD$34,$A13,W$6)/1000</f>
        <v>6.3403299999999998</v>
      </c>
      <c r="X13" s="164">
        <f>INDEX(Stress!$C$14:$XFD$34,$A13,X$6)*0.145</f>
        <v>1.1438483194999998E-31</v>
      </c>
      <c r="Y13" s="164">
        <f>INDEX(Stress!$C$14:$XFD$34,$A13,Y$6)*0.145</f>
        <v>1.1438483194999998E-31</v>
      </c>
      <c r="Z13" s="164">
        <f>INDEX(Stress!$C$14:$XFD$34,$A13,Z$6)*0.145</f>
        <v>1.1438483194999998E-31</v>
      </c>
      <c r="AA13" s="164">
        <f>INDEX(Stress!$C$14:$XFD$34,$A13,AA$6)*0.145</f>
        <v>1.1438483194999998E-31</v>
      </c>
      <c r="AB13" s="164">
        <f>INDEX(Stress!$C$14:$XFD$34,$A13,AB$6)*0.145</f>
        <v>1.1438483194999998E-31</v>
      </c>
      <c r="AC13" s="164">
        <f>INDEX(Stress!$C$14:$XFD$34,$A13,AC$6)*0.145</f>
        <v>1.1438483194999998E-31</v>
      </c>
    </row>
    <row r="14" spans="1:29" x14ac:dyDescent="0.25">
      <c r="A14" s="164">
        <f t="shared" si="1"/>
        <v>7</v>
      </c>
      <c r="B14" s="164">
        <f>INDEX(Locations!$C$14:$XFD$34,$A14,B$6)/1000</f>
        <v>86.19</v>
      </c>
      <c r="C14" s="164">
        <f>INDEX(Stress!$C$14:$XFD$34,$A14,C$6)*0.145</f>
        <v>-6.6701626899999997</v>
      </c>
      <c r="D14" s="164">
        <f>INDEX(Stress!$C$14:$XFD$34,$A14,D$6)*0.145</f>
        <v>-0.20847406899999998</v>
      </c>
      <c r="E14" s="164">
        <f>INDEX(Stress!$C$14:$XFD$34,$A14,E$6)*0.145</f>
        <v>-0.49332494499999996</v>
      </c>
      <c r="F14" s="164">
        <f>INDEX(Stress!$C$14:$XFD$34,$A14,F$6)*0.145</f>
        <v>-0.85611042100000001</v>
      </c>
      <c r="G14" s="164">
        <f>INDEX(Stress!$C$14:$XFD$34,$A14,G$6)*0.145</f>
        <v>8.5576962749999985E-2</v>
      </c>
      <c r="H14" s="164">
        <f>INDEX(Stress!$C$14:$XFD$34,$A14,H$6)*0.145</f>
        <v>0.228542997</v>
      </c>
      <c r="I14" s="164">
        <f>INDEX(Locations!$C$14:$XFD$34,$A14,I$6)/1000</f>
        <v>86.19</v>
      </c>
      <c r="J14" s="164">
        <f>INDEX(Stress!$C$14:$XFD$34,$A14,J$6)*0.145</f>
        <v>-6.2961119899999991</v>
      </c>
      <c r="K14" s="164">
        <f>INDEX(Stress!$C$14:$XFD$34,$A14,K$6)*0.145</f>
        <v>-0.29664743799999999</v>
      </c>
      <c r="L14" s="164">
        <f>INDEX(Stress!$C$14:$XFD$34,$A14,L$6)*0.145</f>
        <v>-0.37332440950000001</v>
      </c>
      <c r="M14" s="164">
        <f>INDEX(Stress!$C$14:$XFD$34,$A14,M$6)*0.145</f>
        <v>-0.98581735799999992</v>
      </c>
      <c r="N14" s="164">
        <f>INDEX(Stress!$C$14:$XFD$34,$A14,N$6)*0.145</f>
        <v>-0.10248473124999999</v>
      </c>
      <c r="O14" s="164">
        <f>INDEX(Stress!$C$14:$XFD$34,$A14,O$6)*0.145</f>
        <v>0.21293827099999998</v>
      </c>
      <c r="P14" s="164">
        <f>INDEX(Locations!$C$14:$XFD$34,$A14,P$6)/1000</f>
        <v>6.0682900000000002</v>
      </c>
      <c r="Q14" s="164">
        <f>INDEX(Stress!$C$14:$XFD$34,$A14,Q$6)*0.145</f>
        <v>1.1438483194999998E-31</v>
      </c>
      <c r="R14" s="164">
        <f>INDEX(Stress!$C$14:$XFD$34,$A14,R$6)*0.145</f>
        <v>1.1438483194999998E-31</v>
      </c>
      <c r="S14" s="164">
        <f>INDEX(Stress!$C$14:$XFD$34,$A14,S$6)*0.145</f>
        <v>1.1438483194999998E-31</v>
      </c>
      <c r="T14" s="164">
        <f>INDEX(Stress!$C$14:$XFD$34,$A14,T$6)*0.145</f>
        <v>1.1438483194999998E-31</v>
      </c>
      <c r="U14" s="164">
        <f>INDEX(Stress!$C$14:$XFD$34,$A14,U$6)*0.145</f>
        <v>1.1438483194999998E-31</v>
      </c>
      <c r="V14" s="164">
        <f>INDEX(Stress!$C$14:$XFD$34,$A14,V$6)*0.145</f>
        <v>1.1438483194999998E-31</v>
      </c>
      <c r="W14" s="164">
        <f>INDEX(Locations!$C$14:$XFD$34,$A14,W$6)/1000</f>
        <v>6.2192499999999997</v>
      </c>
      <c r="X14" s="164">
        <f>INDEX(Stress!$C$14:$XFD$34,$A14,X$6)*0.145</f>
        <v>1.1438483194999998E-31</v>
      </c>
      <c r="Y14" s="164">
        <f>INDEX(Stress!$C$14:$XFD$34,$A14,Y$6)*0.145</f>
        <v>1.1438483194999998E-31</v>
      </c>
      <c r="Z14" s="164">
        <f>INDEX(Stress!$C$14:$XFD$34,$A14,Z$6)*0.145</f>
        <v>1.1438483194999998E-31</v>
      </c>
      <c r="AA14" s="164">
        <f>INDEX(Stress!$C$14:$XFD$34,$A14,AA$6)*0.145</f>
        <v>1.1438483194999998E-31</v>
      </c>
      <c r="AB14" s="164">
        <f>INDEX(Stress!$C$14:$XFD$34,$A14,AB$6)*0.145</f>
        <v>1.1438483194999998E-31</v>
      </c>
      <c r="AC14" s="164">
        <f>INDEX(Stress!$C$14:$XFD$34,$A14,AC$6)*0.145</f>
        <v>1.1438483194999998E-31</v>
      </c>
    </row>
    <row r="15" spans="1:29" x14ac:dyDescent="0.25">
      <c r="A15" s="164">
        <f t="shared" si="1"/>
        <v>8</v>
      </c>
      <c r="B15" s="164">
        <f>INDEX(Locations!$C$14:$XFD$34,$A15,B$6)/1000</f>
        <v>86.155000000000001</v>
      </c>
      <c r="C15" s="164">
        <f>INDEX(Stress!$C$14:$XFD$34,$A15,C$6)*0.145</f>
        <v>-6.6753038099999991</v>
      </c>
      <c r="D15" s="164">
        <f>INDEX(Stress!$C$14:$XFD$34,$A15,D$6)*0.145</f>
        <v>-0.20543929149999998</v>
      </c>
      <c r="E15" s="164">
        <f>INDEX(Stress!$C$14:$XFD$34,$A15,E$6)*0.145</f>
        <v>-0.48421507349999998</v>
      </c>
      <c r="F15" s="164">
        <f>INDEX(Stress!$C$14:$XFD$34,$A15,F$6)*0.145</f>
        <v>-0.85352305549999996</v>
      </c>
      <c r="G15" s="164">
        <f>INDEX(Stress!$C$14:$XFD$34,$A15,G$6)*0.145</f>
        <v>8.1546242599999985E-2</v>
      </c>
      <c r="H15" s="164">
        <f>INDEX(Stress!$C$14:$XFD$34,$A15,H$6)*0.145</f>
        <v>0.22341810249999999</v>
      </c>
      <c r="I15" s="164">
        <f>INDEX(Locations!$C$14:$XFD$34,$A15,I$6)/1000</f>
        <v>86.155000000000001</v>
      </c>
      <c r="J15" s="164">
        <f>INDEX(Stress!$C$14:$XFD$34,$A15,J$6)*0.145</f>
        <v>-6.3019518649999995</v>
      </c>
      <c r="K15" s="164">
        <f>INDEX(Stress!$C$14:$XFD$34,$A15,K$6)*0.145</f>
        <v>-0.29376237300000002</v>
      </c>
      <c r="L15" s="164">
        <f>INDEX(Stress!$C$14:$XFD$34,$A15,L$6)*0.145</f>
        <v>-0.36633352449999995</v>
      </c>
      <c r="M15" s="164">
        <f>INDEX(Stress!$C$14:$XFD$34,$A15,M$6)*0.145</f>
        <v>-0.98641810749999992</v>
      </c>
      <c r="N15" s="164">
        <f>INDEX(Stress!$C$14:$XFD$34,$A15,N$6)*0.145</f>
        <v>-0.10159256364999998</v>
      </c>
      <c r="O15" s="164">
        <f>INDEX(Stress!$C$14:$XFD$34,$A15,O$6)*0.145</f>
        <v>0.20856193899999997</v>
      </c>
      <c r="P15" s="164">
        <f>INDEX(Locations!$C$14:$XFD$34,$A15,P$6)/1000</f>
        <v>5.92056</v>
      </c>
      <c r="Q15" s="164">
        <f>INDEX(Stress!$C$14:$XFD$34,$A15,Q$6)*0.145</f>
        <v>1.1438483194999998E-31</v>
      </c>
      <c r="R15" s="164">
        <f>INDEX(Stress!$C$14:$XFD$34,$A15,R$6)*0.145</f>
        <v>1.1438483194999998E-31</v>
      </c>
      <c r="S15" s="164">
        <f>INDEX(Stress!$C$14:$XFD$34,$A15,S$6)*0.145</f>
        <v>1.1438483194999998E-31</v>
      </c>
      <c r="T15" s="164">
        <f>INDEX(Stress!$C$14:$XFD$34,$A15,T$6)*0.145</f>
        <v>1.1438483194999998E-31</v>
      </c>
      <c r="U15" s="164">
        <f>INDEX(Stress!$C$14:$XFD$34,$A15,U$6)*0.145</f>
        <v>1.1438483194999998E-31</v>
      </c>
      <c r="V15" s="164">
        <f>INDEX(Stress!$C$14:$XFD$34,$A15,V$6)*0.145</f>
        <v>1.1438483194999998E-31</v>
      </c>
      <c r="W15" s="164">
        <f>INDEX(Locations!$C$14:$XFD$34,$A15,W$6)/1000</f>
        <v>6.0981800000000002</v>
      </c>
      <c r="X15" s="164">
        <f>INDEX(Stress!$C$14:$XFD$34,$A15,X$6)*0.145</f>
        <v>1.1438483194999998E-31</v>
      </c>
      <c r="Y15" s="164">
        <f>INDEX(Stress!$C$14:$XFD$34,$A15,Y$6)*0.145</f>
        <v>1.1438483194999998E-31</v>
      </c>
      <c r="Z15" s="164">
        <f>INDEX(Stress!$C$14:$XFD$34,$A15,Z$6)*0.145</f>
        <v>1.1438483194999998E-31</v>
      </c>
      <c r="AA15" s="164">
        <f>INDEX(Stress!$C$14:$XFD$34,$A15,AA$6)*0.145</f>
        <v>1.1438483194999998E-31</v>
      </c>
      <c r="AB15" s="164">
        <f>INDEX(Stress!$C$14:$XFD$34,$A15,AB$6)*0.145</f>
        <v>1.1438483194999998E-31</v>
      </c>
      <c r="AC15" s="164">
        <f>INDEX(Stress!$C$14:$XFD$34,$A15,AC$6)*0.145</f>
        <v>1.1438483194999998E-31</v>
      </c>
    </row>
    <row r="16" spans="1:29" x14ac:dyDescent="0.25">
      <c r="A16" s="164">
        <f t="shared" si="1"/>
        <v>9</v>
      </c>
      <c r="B16" s="164">
        <f>INDEX(Locations!$C$14:$XFD$34,$A16,B$6)/1000</f>
        <v>86.12</v>
      </c>
      <c r="C16" s="164">
        <f>INDEX(Stress!$C$14:$XFD$34,$A16,C$6)*0.145</f>
        <v>-6.6804449300000002</v>
      </c>
      <c r="D16" s="164">
        <f>INDEX(Stress!$C$14:$XFD$34,$A16,D$6)*0.145</f>
        <v>-0.20240451399999998</v>
      </c>
      <c r="E16" s="164">
        <f>INDEX(Stress!$C$14:$XFD$34,$A16,E$6)*0.145</f>
        <v>-0.47510520199999995</v>
      </c>
      <c r="F16" s="164">
        <f>INDEX(Stress!$C$14:$XFD$34,$A16,F$6)*0.145</f>
        <v>-0.85093568999999991</v>
      </c>
      <c r="G16" s="164">
        <f>INDEX(Stress!$C$14:$XFD$34,$A16,G$6)*0.145</f>
        <v>7.751552099999999E-2</v>
      </c>
      <c r="H16" s="164">
        <f>INDEX(Stress!$C$14:$XFD$34,$A16,H$6)*0.145</f>
        <v>0.21829320799999999</v>
      </c>
      <c r="I16" s="164">
        <f>INDEX(Locations!$C$14:$XFD$34,$A16,I$6)/1000</f>
        <v>86.12</v>
      </c>
      <c r="J16" s="164">
        <f>INDEX(Stress!$C$14:$XFD$34,$A16,J$6)*0.145</f>
        <v>-6.3077915950000003</v>
      </c>
      <c r="K16" s="164">
        <f>INDEX(Stress!$C$14:$XFD$34,$A16,K$6)*0.145</f>
        <v>-0.29087730799999995</v>
      </c>
      <c r="L16" s="164">
        <f>INDEX(Stress!$C$14:$XFD$34,$A16,L$6)*0.145</f>
        <v>-0.35934262499999997</v>
      </c>
      <c r="M16" s="164">
        <f>INDEX(Stress!$C$14:$XFD$34,$A16,M$6)*0.145</f>
        <v>-0.98701887149999989</v>
      </c>
      <c r="N16" s="164">
        <f>INDEX(Stress!$C$14:$XFD$34,$A16,N$6)*0.145</f>
        <v>-0.10070039749999998</v>
      </c>
      <c r="O16" s="164">
        <f>INDEX(Stress!$C$14:$XFD$34,$A16,O$6)*0.145</f>
        <v>0.20418559249999998</v>
      </c>
      <c r="P16" s="164">
        <f>INDEX(Locations!$C$14:$XFD$34,$A16,P$6)/1000</f>
        <v>5.7728199999999994</v>
      </c>
      <c r="Q16" s="164">
        <f>INDEX(Stress!$C$14:$XFD$34,$A16,Q$6)*0.145</f>
        <v>1.1438483194999998E-31</v>
      </c>
      <c r="R16" s="164">
        <f>INDEX(Stress!$C$14:$XFD$34,$A16,R$6)*0.145</f>
        <v>1.1438483194999998E-31</v>
      </c>
      <c r="S16" s="164">
        <f>INDEX(Stress!$C$14:$XFD$34,$A16,S$6)*0.145</f>
        <v>1.1438483194999998E-31</v>
      </c>
      <c r="T16" s="164">
        <f>INDEX(Stress!$C$14:$XFD$34,$A16,T$6)*0.145</f>
        <v>1.1438483194999998E-31</v>
      </c>
      <c r="U16" s="164">
        <f>INDEX(Stress!$C$14:$XFD$34,$A16,U$6)*0.145</f>
        <v>1.1438483194999998E-31</v>
      </c>
      <c r="V16" s="164">
        <f>INDEX(Stress!$C$14:$XFD$34,$A16,V$6)*0.145</f>
        <v>1.1438483194999998E-31</v>
      </c>
      <c r="W16" s="164">
        <f>INDEX(Locations!$C$14:$XFD$34,$A16,W$6)/1000</f>
        <v>5.9771000000000001</v>
      </c>
      <c r="X16" s="164">
        <f>INDEX(Stress!$C$14:$XFD$34,$A16,X$6)*0.145</f>
        <v>1.1438483194999998E-31</v>
      </c>
      <c r="Y16" s="164">
        <f>INDEX(Stress!$C$14:$XFD$34,$A16,Y$6)*0.145</f>
        <v>1.1438483194999998E-31</v>
      </c>
      <c r="Z16" s="164">
        <f>INDEX(Stress!$C$14:$XFD$34,$A16,Z$6)*0.145</f>
        <v>1.1438483194999998E-31</v>
      </c>
      <c r="AA16" s="164">
        <f>INDEX(Stress!$C$14:$XFD$34,$A16,AA$6)*0.145</f>
        <v>1.1438483194999998E-31</v>
      </c>
      <c r="AB16" s="164">
        <f>INDEX(Stress!$C$14:$XFD$34,$A16,AB$6)*0.145</f>
        <v>1.1438483194999998E-31</v>
      </c>
      <c r="AC16" s="164">
        <f>INDEX(Stress!$C$14:$XFD$34,$A16,AC$6)*0.145</f>
        <v>1.1438483194999998E-31</v>
      </c>
    </row>
    <row r="17" spans="1:29" x14ac:dyDescent="0.25">
      <c r="A17" s="164">
        <f t="shared" si="1"/>
        <v>10</v>
      </c>
      <c r="B17" s="164">
        <f>INDEX(Locations!$C$14:$XFD$34,$A17,B$6)/1000</f>
        <v>86.084999999999994</v>
      </c>
      <c r="C17" s="164">
        <f>INDEX(Stress!$C$14:$XFD$34,$A17,C$6)*0.145</f>
        <v>-6.6855860499999995</v>
      </c>
      <c r="D17" s="164">
        <f>INDEX(Stress!$C$14:$XFD$34,$A17,D$6)*0.145</f>
        <v>-0.199369722</v>
      </c>
      <c r="E17" s="164">
        <f>INDEX(Stress!$C$14:$XFD$34,$A17,E$6)*0.145</f>
        <v>-0.46599533049999997</v>
      </c>
      <c r="F17" s="164">
        <f>INDEX(Stress!$C$14:$XFD$34,$A17,F$6)*0.145</f>
        <v>-0.84834832449999986</v>
      </c>
      <c r="G17" s="164">
        <f>INDEX(Stress!$C$14:$XFD$34,$A17,G$6)*0.145</f>
        <v>7.348480084999999E-2</v>
      </c>
      <c r="H17" s="164">
        <f>INDEX(Stress!$C$14:$XFD$34,$A17,H$6)*0.145</f>
        <v>0.21316829899999998</v>
      </c>
      <c r="I17" s="164">
        <f>INDEX(Locations!$C$14:$XFD$34,$A17,I$6)/1000</f>
        <v>86.084999999999994</v>
      </c>
      <c r="J17" s="164">
        <f>INDEX(Stress!$C$14:$XFD$34,$A17,J$6)*0.145</f>
        <v>-6.3136314699999989</v>
      </c>
      <c r="K17" s="164">
        <f>INDEX(Stress!$C$14:$XFD$34,$A17,K$6)*0.145</f>
        <v>-0.2879922285</v>
      </c>
      <c r="L17" s="164">
        <f>INDEX(Stress!$C$14:$XFD$34,$A17,L$6)*0.145</f>
        <v>-0.35235173999999997</v>
      </c>
      <c r="M17" s="164">
        <f>INDEX(Stress!$C$14:$XFD$34,$A17,M$6)*0.145</f>
        <v>-0.98761962099999989</v>
      </c>
      <c r="N17" s="164">
        <f>INDEX(Stress!$C$14:$XFD$34,$A17,N$6)*0.145</f>
        <v>-9.9808231349999998E-2</v>
      </c>
      <c r="O17" s="164">
        <f>INDEX(Stress!$C$14:$XFD$34,$A17,O$6)*0.145</f>
        <v>0.1998092605</v>
      </c>
      <c r="P17" s="164">
        <f>INDEX(Locations!$C$14:$XFD$34,$A17,P$6)/1000</f>
        <v>5.6250900000000001</v>
      </c>
      <c r="Q17" s="164">
        <f>INDEX(Stress!$C$14:$XFD$34,$A17,Q$6)*0.145</f>
        <v>1.1438483194999998E-31</v>
      </c>
      <c r="R17" s="164">
        <f>INDEX(Stress!$C$14:$XFD$34,$A17,R$6)*0.145</f>
        <v>1.1438483194999998E-31</v>
      </c>
      <c r="S17" s="164">
        <f>INDEX(Stress!$C$14:$XFD$34,$A17,S$6)*0.145</f>
        <v>1.1438483194999998E-31</v>
      </c>
      <c r="T17" s="164">
        <f>INDEX(Stress!$C$14:$XFD$34,$A17,T$6)*0.145</f>
        <v>1.1438483194999998E-31</v>
      </c>
      <c r="U17" s="164">
        <f>INDEX(Stress!$C$14:$XFD$34,$A17,U$6)*0.145</f>
        <v>1.1438483194999998E-31</v>
      </c>
      <c r="V17" s="164">
        <f>INDEX(Stress!$C$14:$XFD$34,$A17,V$6)*0.145</f>
        <v>1.1438483194999998E-31</v>
      </c>
      <c r="W17" s="164">
        <f>INDEX(Locations!$C$14:$XFD$34,$A17,W$6)/1000</f>
        <v>5.8560299999999996</v>
      </c>
      <c r="X17" s="164">
        <f>INDEX(Stress!$C$14:$XFD$34,$A17,X$6)*0.145</f>
        <v>1.1438483194999998E-31</v>
      </c>
      <c r="Y17" s="164">
        <f>INDEX(Stress!$C$14:$XFD$34,$A17,Y$6)*0.145</f>
        <v>1.1438483194999998E-31</v>
      </c>
      <c r="Z17" s="164">
        <f>INDEX(Stress!$C$14:$XFD$34,$A17,Z$6)*0.145</f>
        <v>1.1438483194999998E-31</v>
      </c>
      <c r="AA17" s="164">
        <f>INDEX(Stress!$C$14:$XFD$34,$A17,AA$6)*0.145</f>
        <v>1.1438483194999998E-31</v>
      </c>
      <c r="AB17" s="164">
        <f>INDEX(Stress!$C$14:$XFD$34,$A17,AB$6)*0.145</f>
        <v>1.1438483194999998E-31</v>
      </c>
      <c r="AC17" s="164">
        <f>INDEX(Stress!$C$14:$XFD$34,$A17,AC$6)*0.145</f>
        <v>1.1438483194999998E-31</v>
      </c>
    </row>
    <row r="18" spans="1:29" x14ac:dyDescent="0.25">
      <c r="A18" s="164">
        <f t="shared" si="1"/>
        <v>11</v>
      </c>
      <c r="B18" s="164">
        <f>INDEX(Locations!$C$14:$XFD$34,$A18,B$6)/1000</f>
        <v>86.05</v>
      </c>
      <c r="C18" s="164">
        <f>INDEX(Stress!$C$14:$XFD$34,$A18,C$6)*0.145</f>
        <v>-6.6907271699999997</v>
      </c>
      <c r="D18" s="164">
        <f>INDEX(Stress!$C$14:$XFD$34,$A18,D$6)*0.145</f>
        <v>-0.1963349445</v>
      </c>
      <c r="E18" s="164">
        <f>INDEX(Stress!$C$14:$XFD$34,$A18,E$6)*0.145</f>
        <v>-0.45688544450000002</v>
      </c>
      <c r="F18" s="164">
        <f>INDEX(Stress!$C$14:$XFD$34,$A18,F$6)*0.145</f>
        <v>-0.84576095899999992</v>
      </c>
      <c r="G18" s="164">
        <f>INDEX(Stress!$C$14:$XFD$34,$A18,G$6)*0.145</f>
        <v>6.945408069999999E-2</v>
      </c>
      <c r="H18" s="164">
        <f>INDEX(Stress!$C$14:$XFD$34,$A18,H$6)*0.145</f>
        <v>0.2080434045</v>
      </c>
      <c r="I18" s="164">
        <f>INDEX(Locations!$C$14:$XFD$34,$A18,I$6)/1000</f>
        <v>86.05</v>
      </c>
      <c r="J18" s="164">
        <f>INDEX(Stress!$C$14:$XFD$34,$A18,J$6)*0.145</f>
        <v>-6.3194711999999997</v>
      </c>
      <c r="K18" s="164">
        <f>INDEX(Stress!$C$14:$XFD$34,$A18,K$6)*0.145</f>
        <v>-0.28510716349999998</v>
      </c>
      <c r="L18" s="164">
        <f>INDEX(Stress!$C$14:$XFD$34,$A18,L$6)*0.145</f>
        <v>-0.34536085499999997</v>
      </c>
      <c r="M18" s="164">
        <f>INDEX(Stress!$C$14:$XFD$34,$A18,M$6)*0.145</f>
        <v>-0.9882203705</v>
      </c>
      <c r="N18" s="164">
        <f>INDEX(Stress!$C$14:$XFD$34,$A18,N$6)*0.145</f>
        <v>-9.89160652E-2</v>
      </c>
      <c r="O18" s="164">
        <f>INDEX(Stress!$C$14:$XFD$34,$A18,O$6)*0.145</f>
        <v>0.19543292849999999</v>
      </c>
      <c r="P18" s="164">
        <f>INDEX(Locations!$C$14:$XFD$34,$A18,P$6)/1000</f>
        <v>5.4773500000000004</v>
      </c>
      <c r="Q18" s="164">
        <f>INDEX(Stress!$C$14:$XFD$34,$A18,Q$6)*0.145</f>
        <v>1.1438483194999998E-31</v>
      </c>
      <c r="R18" s="164">
        <f>INDEX(Stress!$C$14:$XFD$34,$A18,R$6)*0.145</f>
        <v>1.1438483194999998E-31</v>
      </c>
      <c r="S18" s="164">
        <f>INDEX(Stress!$C$14:$XFD$34,$A18,S$6)*0.145</f>
        <v>1.1438483194999998E-31</v>
      </c>
      <c r="T18" s="164">
        <f>INDEX(Stress!$C$14:$XFD$34,$A18,T$6)*0.145</f>
        <v>1.1438483194999998E-31</v>
      </c>
      <c r="U18" s="164">
        <f>INDEX(Stress!$C$14:$XFD$34,$A18,U$6)*0.145</f>
        <v>1.1438483194999998E-31</v>
      </c>
      <c r="V18" s="164">
        <f>INDEX(Stress!$C$14:$XFD$34,$A18,V$6)*0.145</f>
        <v>1.1438483194999998E-31</v>
      </c>
      <c r="W18" s="164">
        <f>INDEX(Locations!$C$14:$XFD$34,$A18,W$6)/1000</f>
        <v>5.7349499999999995</v>
      </c>
      <c r="X18" s="164">
        <f>INDEX(Stress!$C$14:$XFD$34,$A18,X$6)*0.145</f>
        <v>1.1438483194999998E-31</v>
      </c>
      <c r="Y18" s="164">
        <f>INDEX(Stress!$C$14:$XFD$34,$A18,Y$6)*0.145</f>
        <v>1.1438483194999998E-31</v>
      </c>
      <c r="Z18" s="164">
        <f>INDEX(Stress!$C$14:$XFD$34,$A18,Z$6)*0.145</f>
        <v>1.1438483194999998E-31</v>
      </c>
      <c r="AA18" s="164">
        <f>INDEX(Stress!$C$14:$XFD$34,$A18,AA$6)*0.145</f>
        <v>1.1438483194999998E-31</v>
      </c>
      <c r="AB18" s="164">
        <f>INDEX(Stress!$C$14:$XFD$34,$A18,AB$6)*0.145</f>
        <v>1.1438483194999998E-31</v>
      </c>
      <c r="AC18" s="164">
        <f>INDEX(Stress!$C$14:$XFD$34,$A18,AC$6)*0.145</f>
        <v>1.1438483194999998E-31</v>
      </c>
    </row>
    <row r="19" spans="1:29" x14ac:dyDescent="0.25">
      <c r="A19" s="164">
        <f t="shared" si="1"/>
        <v>12</v>
      </c>
      <c r="B19" s="164">
        <f>INDEX(Locations!$C$14:$XFD$34,$A19,B$6)/1000</f>
        <v>86.015000000000001</v>
      </c>
      <c r="C19" s="164">
        <f>INDEX(Stress!$C$14:$XFD$34,$A19,C$6)*0.145</f>
        <v>-6.6958682899999991</v>
      </c>
      <c r="D19" s="164">
        <f>INDEX(Stress!$C$14:$XFD$34,$A19,D$6)*0.145</f>
        <v>-0.19330016699999999</v>
      </c>
      <c r="E19" s="164">
        <f>INDEX(Stress!$C$14:$XFD$34,$A19,E$6)*0.145</f>
        <v>-0.44777557299999998</v>
      </c>
      <c r="F19" s="164">
        <f>INDEX(Stress!$C$14:$XFD$34,$A19,F$6)*0.145</f>
        <v>-0.84317360799999996</v>
      </c>
      <c r="G19" s="164">
        <f>INDEX(Stress!$C$14:$XFD$34,$A19,G$6)*0.145</f>
        <v>6.542336054999999E-2</v>
      </c>
      <c r="H19" s="164">
        <f>INDEX(Stress!$C$14:$XFD$34,$A19,H$6)*0.145</f>
        <v>0.20291850999999997</v>
      </c>
      <c r="I19" s="164">
        <f>INDEX(Locations!$C$14:$XFD$34,$A19,I$6)/1000</f>
        <v>86.015000000000001</v>
      </c>
      <c r="J19" s="164">
        <f>INDEX(Stress!$C$14:$XFD$34,$A19,J$6)*0.145</f>
        <v>-6.3253110750000001</v>
      </c>
      <c r="K19" s="164">
        <f>INDEX(Stress!$C$14:$XFD$34,$A19,K$6)*0.145</f>
        <v>-0.28222209849999996</v>
      </c>
      <c r="L19" s="164">
        <f>INDEX(Stress!$C$14:$XFD$34,$A19,L$6)*0.145</f>
        <v>-0.33836995549999999</v>
      </c>
      <c r="M19" s="164">
        <f>INDEX(Stress!$C$14:$XFD$34,$A19,M$6)*0.145</f>
        <v>-0.98882111999999989</v>
      </c>
      <c r="N19" s="164">
        <f>INDEX(Stress!$C$14:$XFD$34,$A19,N$6)*0.145</f>
        <v>-9.8023899050000002E-2</v>
      </c>
      <c r="O19" s="164">
        <f>INDEX(Stress!$C$14:$XFD$34,$A19,O$6)*0.145</f>
        <v>0.19105658199999997</v>
      </c>
      <c r="P19" s="164">
        <f>INDEX(Locations!$C$14:$XFD$34,$A19,P$6)/1000</f>
        <v>5.3296200000000002</v>
      </c>
      <c r="Q19" s="164">
        <f>INDEX(Stress!$C$14:$XFD$34,$A19,Q$6)*0.145</f>
        <v>1.1438483194999998E-31</v>
      </c>
      <c r="R19" s="164">
        <f>INDEX(Stress!$C$14:$XFD$34,$A19,R$6)*0.145</f>
        <v>1.1438483194999998E-31</v>
      </c>
      <c r="S19" s="164">
        <f>INDEX(Stress!$C$14:$XFD$34,$A19,S$6)*0.145</f>
        <v>1.1438483194999998E-31</v>
      </c>
      <c r="T19" s="164">
        <f>INDEX(Stress!$C$14:$XFD$34,$A19,T$6)*0.145</f>
        <v>1.1438483194999998E-31</v>
      </c>
      <c r="U19" s="164">
        <f>INDEX(Stress!$C$14:$XFD$34,$A19,U$6)*0.145</f>
        <v>1.1438483194999998E-31</v>
      </c>
      <c r="V19" s="164">
        <f>INDEX(Stress!$C$14:$XFD$34,$A19,V$6)*0.145</f>
        <v>1.1438483194999998E-31</v>
      </c>
      <c r="W19" s="164">
        <f>INDEX(Locations!$C$14:$XFD$34,$A19,W$6)/1000</f>
        <v>5.61388</v>
      </c>
      <c r="X19" s="164">
        <f>INDEX(Stress!$C$14:$XFD$34,$A19,X$6)*0.145</f>
        <v>1.1438483194999998E-31</v>
      </c>
      <c r="Y19" s="164">
        <f>INDEX(Stress!$C$14:$XFD$34,$A19,Y$6)*0.145</f>
        <v>1.1438483194999998E-31</v>
      </c>
      <c r="Z19" s="164">
        <f>INDEX(Stress!$C$14:$XFD$34,$A19,Z$6)*0.145</f>
        <v>1.1438483194999998E-31</v>
      </c>
      <c r="AA19" s="164">
        <f>INDEX(Stress!$C$14:$XFD$34,$A19,AA$6)*0.145</f>
        <v>1.1438483194999998E-31</v>
      </c>
      <c r="AB19" s="164">
        <f>INDEX(Stress!$C$14:$XFD$34,$A19,AB$6)*0.145</f>
        <v>1.1438483194999998E-31</v>
      </c>
      <c r="AC19" s="164">
        <f>INDEX(Stress!$C$14:$XFD$34,$A19,AC$6)*0.145</f>
        <v>1.1438483194999998E-31</v>
      </c>
    </row>
    <row r="20" spans="1:29" x14ac:dyDescent="0.25">
      <c r="A20" s="164">
        <f t="shared" si="1"/>
        <v>13</v>
      </c>
      <c r="B20" s="164">
        <f>INDEX(Locations!$C$14:$XFD$34,$A20,B$6)/1000</f>
        <v>85.98</v>
      </c>
      <c r="C20" s="164">
        <f>INDEX(Stress!$C$14:$XFD$34,$A20,C$6)*0.145</f>
        <v>-6.7010095549999997</v>
      </c>
      <c r="D20" s="164">
        <f>INDEX(Stress!$C$14:$XFD$34,$A20,D$6)*0.145</f>
        <v>-0.19026538949999997</v>
      </c>
      <c r="E20" s="164">
        <f>INDEX(Stress!$C$14:$XFD$34,$A20,E$6)*0.145</f>
        <v>-0.4386657015</v>
      </c>
      <c r="F20" s="164">
        <f>INDEX(Stress!$C$14:$XFD$34,$A20,F$6)*0.145</f>
        <v>-0.84058624250000002</v>
      </c>
      <c r="G20" s="164">
        <f>INDEX(Stress!$C$14:$XFD$34,$A20,G$6)*0.145</f>
        <v>6.1392640399999997E-2</v>
      </c>
      <c r="H20" s="164">
        <f>INDEX(Stress!$C$14:$XFD$34,$A20,H$6)*0.145</f>
        <v>0.19779361549999999</v>
      </c>
      <c r="I20" s="164">
        <f>INDEX(Locations!$C$14:$XFD$34,$A20,I$6)/1000</f>
        <v>85.98</v>
      </c>
      <c r="J20" s="164">
        <f>INDEX(Stress!$C$14:$XFD$34,$A20,J$6)*0.145</f>
        <v>-6.3311508049999992</v>
      </c>
      <c r="K20" s="164">
        <f>INDEX(Stress!$C$14:$XFD$34,$A20,K$6)*0.145</f>
        <v>-0.2793370335</v>
      </c>
      <c r="L20" s="164">
        <f>INDEX(Stress!$C$14:$XFD$34,$A20,L$6)*0.145</f>
        <v>-0.33137907049999998</v>
      </c>
      <c r="M20" s="164">
        <f>INDEX(Stress!$C$14:$XFD$34,$A20,M$6)*0.145</f>
        <v>-0.98942186949999988</v>
      </c>
      <c r="N20" s="164">
        <f>INDEX(Stress!$C$14:$XFD$34,$A20,N$6)*0.145</f>
        <v>-9.713173289999999E-2</v>
      </c>
      <c r="O20" s="164">
        <f>INDEX(Stress!$C$14:$XFD$34,$A20,O$6)*0.145</f>
        <v>0.18668024999999999</v>
      </c>
      <c r="P20" s="164">
        <f>INDEX(Locations!$C$14:$XFD$34,$A20,P$6)/1000</f>
        <v>5.1818800000000005</v>
      </c>
      <c r="Q20" s="164">
        <f>INDEX(Stress!$C$14:$XFD$34,$A20,Q$6)*0.145</f>
        <v>1.1438483194999998E-31</v>
      </c>
      <c r="R20" s="164">
        <f>INDEX(Stress!$C$14:$XFD$34,$A20,R$6)*0.145</f>
        <v>1.1438483194999998E-31</v>
      </c>
      <c r="S20" s="164">
        <f>INDEX(Stress!$C$14:$XFD$34,$A20,S$6)*0.145</f>
        <v>1.1438483194999998E-31</v>
      </c>
      <c r="T20" s="164">
        <f>INDEX(Stress!$C$14:$XFD$34,$A20,T$6)*0.145</f>
        <v>1.1438483194999998E-31</v>
      </c>
      <c r="U20" s="164">
        <f>INDEX(Stress!$C$14:$XFD$34,$A20,U$6)*0.145</f>
        <v>1.1438483194999998E-31</v>
      </c>
      <c r="V20" s="164">
        <f>INDEX(Stress!$C$14:$XFD$34,$A20,V$6)*0.145</f>
        <v>1.1438483194999998E-31</v>
      </c>
      <c r="W20" s="164">
        <f>INDEX(Locations!$C$14:$XFD$34,$A20,W$6)/1000</f>
        <v>5.4927999999999999</v>
      </c>
      <c r="X20" s="164">
        <f>INDEX(Stress!$C$14:$XFD$34,$A20,X$6)*0.145</f>
        <v>1.1438483194999998E-31</v>
      </c>
      <c r="Y20" s="164">
        <f>INDEX(Stress!$C$14:$XFD$34,$A20,Y$6)*0.145</f>
        <v>1.1438483194999998E-31</v>
      </c>
      <c r="Z20" s="164">
        <f>INDEX(Stress!$C$14:$XFD$34,$A20,Z$6)*0.145</f>
        <v>1.1438483194999998E-31</v>
      </c>
      <c r="AA20" s="164">
        <f>INDEX(Stress!$C$14:$XFD$34,$A20,AA$6)*0.145</f>
        <v>1.1438483194999998E-31</v>
      </c>
      <c r="AB20" s="164">
        <f>INDEX(Stress!$C$14:$XFD$34,$A20,AB$6)*0.145</f>
        <v>1.1438483194999998E-31</v>
      </c>
      <c r="AC20" s="164">
        <f>INDEX(Stress!$C$14:$XFD$34,$A20,AC$6)*0.145</f>
        <v>1.1438483194999998E-31</v>
      </c>
    </row>
    <row r="21" spans="1:29" x14ac:dyDescent="0.25">
      <c r="A21" s="164">
        <f t="shared" si="1"/>
        <v>14</v>
      </c>
      <c r="B21" s="164">
        <f>INDEX(Locations!$C$14:$XFD$34,$A21,B$6)/1000</f>
        <v>85.944999999999993</v>
      </c>
      <c r="C21" s="164">
        <f>INDEX(Stress!$C$14:$XFD$34,$A21,C$6)*0.145</f>
        <v>-6.7061506749999999</v>
      </c>
      <c r="D21" s="164">
        <f>INDEX(Stress!$C$14:$XFD$34,$A21,D$6)*0.145</f>
        <v>-0.18723059749999998</v>
      </c>
      <c r="E21" s="164">
        <f>INDEX(Stress!$C$14:$XFD$34,$A21,E$6)*0.145</f>
        <v>-0.42955582999999997</v>
      </c>
      <c r="F21" s="164">
        <f>INDEX(Stress!$C$14:$XFD$34,$A21,F$6)*0.145</f>
        <v>-0.83799887699999998</v>
      </c>
      <c r="G21" s="164">
        <f>INDEX(Stress!$C$14:$XFD$34,$A21,G$6)*0.145</f>
        <v>5.7361920249999997E-2</v>
      </c>
      <c r="H21" s="164">
        <f>INDEX(Stress!$C$14:$XFD$34,$A21,H$6)*0.145</f>
        <v>0.19266870649999998</v>
      </c>
      <c r="I21" s="164">
        <f>INDEX(Locations!$C$14:$XFD$34,$A21,I$6)/1000</f>
        <v>85.944999999999993</v>
      </c>
      <c r="J21" s="164">
        <f>INDEX(Stress!$C$14:$XFD$34,$A21,J$6)*0.145</f>
        <v>-6.3369906799999995</v>
      </c>
      <c r="K21" s="164">
        <f>INDEX(Stress!$C$14:$XFD$34,$A21,K$6)*0.145</f>
        <v>-0.27645196849999998</v>
      </c>
      <c r="L21" s="164">
        <f>INDEX(Stress!$C$14:$XFD$34,$A21,L$6)*0.145</f>
        <v>-0.32438818549999998</v>
      </c>
      <c r="M21" s="164">
        <f>INDEX(Stress!$C$14:$XFD$34,$A21,M$6)*0.145</f>
        <v>-0.99002261899999999</v>
      </c>
      <c r="N21" s="164">
        <f>INDEX(Stress!$C$14:$XFD$34,$A21,N$6)*0.145</f>
        <v>-9.6239566749999991E-2</v>
      </c>
      <c r="O21" s="164">
        <f>INDEX(Stress!$C$14:$XFD$34,$A21,O$6)*0.145</f>
        <v>0.18230390349999998</v>
      </c>
      <c r="P21" s="164">
        <f>INDEX(Locations!$C$14:$XFD$34,$A21,P$6)/1000</f>
        <v>5.0341499999999995</v>
      </c>
      <c r="Q21" s="164">
        <f>INDEX(Stress!$C$14:$XFD$34,$A21,Q$6)*0.145</f>
        <v>1.1438483194999998E-31</v>
      </c>
      <c r="R21" s="164">
        <f>INDEX(Stress!$C$14:$XFD$34,$A21,R$6)*0.145</f>
        <v>1.1438483194999998E-31</v>
      </c>
      <c r="S21" s="164">
        <f>INDEX(Stress!$C$14:$XFD$34,$A21,S$6)*0.145</f>
        <v>1.1438483194999998E-31</v>
      </c>
      <c r="T21" s="164">
        <f>INDEX(Stress!$C$14:$XFD$34,$A21,T$6)*0.145</f>
        <v>1.1438483194999998E-31</v>
      </c>
      <c r="U21" s="164">
        <f>INDEX(Stress!$C$14:$XFD$34,$A21,U$6)*0.145</f>
        <v>1.1438483194999998E-31</v>
      </c>
      <c r="V21" s="164">
        <f>INDEX(Stress!$C$14:$XFD$34,$A21,V$6)*0.145</f>
        <v>1.1438483194999998E-31</v>
      </c>
      <c r="W21" s="164">
        <f>INDEX(Locations!$C$14:$XFD$34,$A21,W$6)/1000</f>
        <v>5.3717299999999994</v>
      </c>
      <c r="X21" s="164">
        <f>INDEX(Stress!$C$14:$XFD$34,$A21,X$6)*0.145</f>
        <v>1.1438483194999998E-31</v>
      </c>
      <c r="Y21" s="164">
        <f>INDEX(Stress!$C$14:$XFD$34,$A21,Y$6)*0.145</f>
        <v>1.1438483194999998E-31</v>
      </c>
      <c r="Z21" s="164">
        <f>INDEX(Stress!$C$14:$XFD$34,$A21,Z$6)*0.145</f>
        <v>1.1438483194999998E-31</v>
      </c>
      <c r="AA21" s="164">
        <f>INDEX(Stress!$C$14:$XFD$34,$A21,AA$6)*0.145</f>
        <v>1.1438483194999998E-31</v>
      </c>
      <c r="AB21" s="164">
        <f>INDEX(Stress!$C$14:$XFD$34,$A21,AB$6)*0.145</f>
        <v>1.1438483194999998E-31</v>
      </c>
      <c r="AC21" s="164">
        <f>INDEX(Stress!$C$14:$XFD$34,$A21,AC$6)*0.145</f>
        <v>1.1438483194999998E-31</v>
      </c>
    </row>
    <row r="22" spans="1:29" x14ac:dyDescent="0.25">
      <c r="A22" s="164">
        <f t="shared" si="1"/>
        <v>15</v>
      </c>
      <c r="B22" s="164">
        <f>INDEX(Locations!$C$14:$XFD$34,$A22,B$6)/1000</f>
        <v>85.91</v>
      </c>
      <c r="C22" s="164">
        <f>INDEX(Stress!$C$14:$XFD$34,$A22,C$6)*0.145</f>
        <v>-6.7112917949999993</v>
      </c>
      <c r="D22" s="164">
        <f>INDEX(Stress!$C$14:$XFD$34,$A22,D$6)*0.145</f>
        <v>-0.18419581999999998</v>
      </c>
      <c r="E22" s="164">
        <f>INDEX(Stress!$C$14:$XFD$34,$A22,E$6)*0.145</f>
        <v>-0.42044595849999999</v>
      </c>
      <c r="F22" s="164">
        <f>INDEX(Stress!$C$14:$XFD$34,$A22,F$6)*0.145</f>
        <v>-0.83541151150000004</v>
      </c>
      <c r="G22" s="164">
        <f>INDEX(Stress!$C$14:$XFD$34,$A22,G$6)*0.145</f>
        <v>5.3331200099999997E-2</v>
      </c>
      <c r="H22" s="164">
        <f>INDEX(Stress!$C$14:$XFD$34,$A22,H$6)*0.145</f>
        <v>0.187543812</v>
      </c>
      <c r="I22" s="164">
        <f>INDEX(Locations!$C$14:$XFD$34,$A22,I$6)/1000</f>
        <v>85.91</v>
      </c>
      <c r="J22" s="164">
        <f>INDEX(Stress!$C$14:$XFD$34,$A22,J$6)*0.145</f>
        <v>-6.3428304100000004</v>
      </c>
      <c r="K22" s="164">
        <f>INDEX(Stress!$C$14:$XFD$34,$A22,K$6)*0.145</f>
        <v>-0.27356690349999996</v>
      </c>
      <c r="L22" s="164">
        <f>INDEX(Stress!$C$14:$XFD$34,$A22,L$6)*0.145</f>
        <v>-0.31739730049999998</v>
      </c>
      <c r="M22" s="164">
        <f>INDEX(Stress!$C$14:$XFD$34,$A22,M$6)*0.145</f>
        <v>-0.99062338299999997</v>
      </c>
      <c r="N22" s="164">
        <f>INDEX(Stress!$C$14:$XFD$34,$A22,N$6)*0.145</f>
        <v>-9.5347399149999984E-2</v>
      </c>
      <c r="O22" s="164">
        <f>INDEX(Stress!$C$14:$XFD$34,$A22,O$6)*0.145</f>
        <v>0.17792757149999999</v>
      </c>
      <c r="P22" s="164">
        <f>INDEX(Locations!$C$14:$XFD$34,$A22,P$6)/1000</f>
        <v>4.8864099999999997</v>
      </c>
      <c r="Q22" s="164">
        <f>INDEX(Stress!$C$14:$XFD$34,$A22,Q$6)*0.145</f>
        <v>1.1438483194999998E-31</v>
      </c>
      <c r="R22" s="164">
        <f>INDEX(Stress!$C$14:$XFD$34,$A22,R$6)*0.145</f>
        <v>1.1438483194999998E-31</v>
      </c>
      <c r="S22" s="164">
        <f>INDEX(Stress!$C$14:$XFD$34,$A22,S$6)*0.145</f>
        <v>1.1438483194999998E-31</v>
      </c>
      <c r="T22" s="164">
        <f>INDEX(Stress!$C$14:$XFD$34,$A22,T$6)*0.145</f>
        <v>1.1438483194999998E-31</v>
      </c>
      <c r="U22" s="164">
        <f>INDEX(Stress!$C$14:$XFD$34,$A22,U$6)*0.145</f>
        <v>1.1438483194999998E-31</v>
      </c>
      <c r="V22" s="164">
        <f>INDEX(Stress!$C$14:$XFD$34,$A22,V$6)*0.145</f>
        <v>1.1438483194999998E-31</v>
      </c>
      <c r="W22" s="164">
        <f>INDEX(Locations!$C$14:$XFD$34,$A22,W$6)/1000</f>
        <v>5.2506499999999994</v>
      </c>
      <c r="X22" s="164">
        <f>INDEX(Stress!$C$14:$XFD$34,$A22,X$6)*0.145</f>
        <v>1.1438483194999998E-31</v>
      </c>
      <c r="Y22" s="164">
        <f>INDEX(Stress!$C$14:$XFD$34,$A22,Y$6)*0.145</f>
        <v>1.1438483194999998E-31</v>
      </c>
      <c r="Z22" s="164">
        <f>INDEX(Stress!$C$14:$XFD$34,$A22,Z$6)*0.145</f>
        <v>1.1438483194999998E-31</v>
      </c>
      <c r="AA22" s="164">
        <f>INDEX(Stress!$C$14:$XFD$34,$A22,AA$6)*0.145</f>
        <v>1.1438483194999998E-31</v>
      </c>
      <c r="AB22" s="164">
        <f>INDEX(Stress!$C$14:$XFD$34,$A22,AB$6)*0.145</f>
        <v>1.1438483194999998E-31</v>
      </c>
      <c r="AC22" s="164">
        <f>INDEX(Stress!$C$14:$XFD$34,$A22,AC$6)*0.145</f>
        <v>1.1438483194999998E-31</v>
      </c>
    </row>
    <row r="23" spans="1:29" x14ac:dyDescent="0.25">
      <c r="A23" s="164">
        <f t="shared" si="1"/>
        <v>16</v>
      </c>
      <c r="B23" s="164">
        <f>INDEX(Locations!$C$14:$XFD$34,$A23,B$6)/1000</f>
        <v>85.875</v>
      </c>
      <c r="C23" s="164">
        <f>INDEX(Stress!$C$14:$XFD$34,$A23,C$6)*0.145</f>
        <v>-6.7164329149999995</v>
      </c>
      <c r="D23" s="164">
        <f>INDEX(Stress!$C$14:$XFD$34,$A23,D$6)*0.145</f>
        <v>-0.18116104249999998</v>
      </c>
      <c r="E23" s="164">
        <f>INDEX(Stress!$C$14:$XFD$34,$A23,E$6)*0.145</f>
        <v>-0.41133607249999993</v>
      </c>
      <c r="F23" s="164">
        <f>INDEX(Stress!$C$14:$XFD$34,$A23,F$6)*0.145</f>
        <v>-0.83282414599999988</v>
      </c>
      <c r="G23" s="164">
        <f>INDEX(Stress!$C$14:$XFD$34,$A23,G$6)*0.145</f>
        <v>4.9300479949999997E-2</v>
      </c>
      <c r="H23" s="164">
        <f>INDEX(Stress!$C$14:$XFD$34,$A23,H$6)*0.145</f>
        <v>0.18241891749999997</v>
      </c>
      <c r="I23" s="164">
        <f>INDEX(Locations!$C$14:$XFD$34,$A23,I$6)/1000</f>
        <v>85.875</v>
      </c>
      <c r="J23" s="164">
        <f>INDEX(Stress!$C$14:$XFD$34,$A23,J$6)*0.145</f>
        <v>-6.348670284999999</v>
      </c>
      <c r="K23" s="164">
        <f>INDEX(Stress!$C$14:$XFD$34,$A23,K$6)*0.145</f>
        <v>-0.27068183849999999</v>
      </c>
      <c r="L23" s="164">
        <f>INDEX(Stress!$C$14:$XFD$34,$A23,L$6)*0.145</f>
        <v>-0.310406401</v>
      </c>
      <c r="M23" s="164">
        <f>INDEX(Stress!$C$14:$XFD$34,$A23,M$6)*0.145</f>
        <v>-0.99122413249999997</v>
      </c>
      <c r="N23" s="164">
        <f>INDEX(Stress!$C$14:$XFD$34,$A23,N$6)*0.145</f>
        <v>-9.4455232999999986E-2</v>
      </c>
      <c r="O23" s="164">
        <f>INDEX(Stress!$C$14:$XFD$34,$A23,O$6)*0.145</f>
        <v>0.17355123949999998</v>
      </c>
      <c r="P23" s="164">
        <f>INDEX(Locations!$C$14:$XFD$34,$A23,P$6)/1000</f>
        <v>4.7386800000000004</v>
      </c>
      <c r="Q23" s="164">
        <f>INDEX(Stress!$C$14:$XFD$34,$A23,Q$6)*0.145</f>
        <v>1.1438483194999998E-31</v>
      </c>
      <c r="R23" s="164">
        <f>INDEX(Stress!$C$14:$XFD$34,$A23,R$6)*0.145</f>
        <v>1.1438483194999998E-31</v>
      </c>
      <c r="S23" s="164">
        <f>INDEX(Stress!$C$14:$XFD$34,$A23,S$6)*0.145</f>
        <v>1.1438483194999998E-31</v>
      </c>
      <c r="T23" s="164">
        <f>INDEX(Stress!$C$14:$XFD$34,$A23,T$6)*0.145</f>
        <v>1.1438483194999998E-31</v>
      </c>
      <c r="U23" s="164">
        <f>INDEX(Stress!$C$14:$XFD$34,$A23,U$6)*0.145</f>
        <v>1.1438483194999998E-31</v>
      </c>
      <c r="V23" s="164">
        <f>INDEX(Stress!$C$14:$XFD$34,$A23,V$6)*0.145</f>
        <v>1.1438483194999998E-31</v>
      </c>
      <c r="W23" s="164">
        <f>INDEX(Locations!$C$14:$XFD$34,$A23,W$6)/1000</f>
        <v>5.1295799999999998</v>
      </c>
      <c r="X23" s="164">
        <f>INDEX(Stress!$C$14:$XFD$34,$A23,X$6)*0.145</f>
        <v>1.1438483194999998E-31</v>
      </c>
      <c r="Y23" s="164">
        <f>INDEX(Stress!$C$14:$XFD$34,$A23,Y$6)*0.145</f>
        <v>1.1438483194999998E-31</v>
      </c>
      <c r="Z23" s="164">
        <f>INDEX(Stress!$C$14:$XFD$34,$A23,Z$6)*0.145</f>
        <v>1.1438483194999998E-31</v>
      </c>
      <c r="AA23" s="164">
        <f>INDEX(Stress!$C$14:$XFD$34,$A23,AA$6)*0.145</f>
        <v>1.1438483194999998E-31</v>
      </c>
      <c r="AB23" s="164">
        <f>INDEX(Stress!$C$14:$XFD$34,$A23,AB$6)*0.145</f>
        <v>1.1438483194999998E-31</v>
      </c>
      <c r="AC23" s="164">
        <f>INDEX(Stress!$C$14:$XFD$34,$A23,AC$6)*0.145</f>
        <v>1.1438483194999998E-31</v>
      </c>
    </row>
    <row r="24" spans="1:29" x14ac:dyDescent="0.25">
      <c r="A24" s="164">
        <f t="shared" si="1"/>
        <v>17</v>
      </c>
      <c r="B24" s="164">
        <f>INDEX(Locations!$C$14:$XFD$34,$A24,B$6)/1000</f>
        <v>85.84</v>
      </c>
      <c r="C24" s="164">
        <f>INDEX(Stress!$C$14:$XFD$34,$A24,C$6)*0.145</f>
        <v>-6.7215740349999997</v>
      </c>
      <c r="D24" s="164">
        <f>INDEX(Stress!$C$14:$XFD$34,$A24,D$6)*0.145</f>
        <v>-0.17812626499999998</v>
      </c>
      <c r="E24" s="164">
        <f>INDEX(Stress!$C$14:$XFD$34,$A24,E$6)*0.145</f>
        <v>-0.40222620099999995</v>
      </c>
      <c r="F24" s="164">
        <f>INDEX(Stress!$C$14:$XFD$34,$A24,F$6)*0.145</f>
        <v>-0.83023679499999992</v>
      </c>
      <c r="G24" s="164">
        <f>INDEX(Stress!$C$14:$XFD$34,$A24,G$6)*0.145</f>
        <v>4.5269759799999996E-2</v>
      </c>
      <c r="H24" s="164">
        <f>INDEX(Stress!$C$14:$XFD$34,$A24,H$6)*0.145</f>
        <v>0.177294023</v>
      </c>
      <c r="I24" s="164">
        <f>INDEX(Locations!$C$14:$XFD$34,$A24,I$6)/1000</f>
        <v>85.84</v>
      </c>
      <c r="J24" s="164">
        <f>INDEX(Stress!$C$14:$XFD$34,$A24,J$6)*0.145</f>
        <v>-6.3545100149999998</v>
      </c>
      <c r="K24" s="164">
        <f>INDEX(Stress!$C$14:$XFD$34,$A24,K$6)*0.145</f>
        <v>-0.26779677349999997</v>
      </c>
      <c r="L24" s="164">
        <f>INDEX(Stress!$C$14:$XFD$34,$A24,L$6)*0.145</f>
        <v>-0.303415516</v>
      </c>
      <c r="M24" s="164">
        <f>INDEX(Stress!$C$14:$XFD$34,$A24,M$6)*0.145</f>
        <v>-0.99182488199999985</v>
      </c>
      <c r="N24" s="164">
        <f>INDEX(Stress!$C$14:$XFD$34,$A24,N$6)*0.145</f>
        <v>-9.3563066849999987E-2</v>
      </c>
      <c r="O24" s="164">
        <f>INDEX(Stress!$C$14:$XFD$34,$A24,O$6)*0.145</f>
        <v>0.16917489299999999</v>
      </c>
      <c r="P24" s="164">
        <f>INDEX(Locations!$C$14:$XFD$34,$A24,P$6)/1000</f>
        <v>4.5909399999999998</v>
      </c>
      <c r="Q24" s="164">
        <f>INDEX(Stress!$C$14:$XFD$34,$A24,Q$6)*0.145</f>
        <v>1.1438483194999998E-31</v>
      </c>
      <c r="R24" s="164">
        <f>INDEX(Stress!$C$14:$XFD$34,$A24,R$6)*0.145</f>
        <v>1.1438483194999998E-31</v>
      </c>
      <c r="S24" s="164">
        <f>INDEX(Stress!$C$14:$XFD$34,$A24,S$6)*0.145</f>
        <v>1.1438483194999998E-31</v>
      </c>
      <c r="T24" s="164">
        <f>INDEX(Stress!$C$14:$XFD$34,$A24,T$6)*0.145</f>
        <v>1.1438483194999998E-31</v>
      </c>
      <c r="U24" s="164">
        <f>INDEX(Stress!$C$14:$XFD$34,$A24,U$6)*0.145</f>
        <v>1.1438483194999998E-31</v>
      </c>
      <c r="V24" s="164">
        <f>INDEX(Stress!$C$14:$XFD$34,$A24,V$6)*0.145</f>
        <v>1.1438483194999998E-31</v>
      </c>
      <c r="W24" s="164">
        <f>INDEX(Locations!$C$14:$XFD$34,$A24,W$6)/1000</f>
        <v>5.0084999999999997</v>
      </c>
      <c r="X24" s="164">
        <f>INDEX(Stress!$C$14:$XFD$34,$A24,X$6)*0.145</f>
        <v>1.1438483194999998E-31</v>
      </c>
      <c r="Y24" s="164">
        <f>INDEX(Stress!$C$14:$XFD$34,$A24,Y$6)*0.145</f>
        <v>1.1438483194999998E-31</v>
      </c>
      <c r="Z24" s="164">
        <f>INDEX(Stress!$C$14:$XFD$34,$A24,Z$6)*0.145</f>
        <v>1.1438483194999998E-31</v>
      </c>
      <c r="AA24" s="164">
        <f>INDEX(Stress!$C$14:$XFD$34,$A24,AA$6)*0.145</f>
        <v>1.1438483194999998E-31</v>
      </c>
      <c r="AB24" s="164">
        <f>INDEX(Stress!$C$14:$XFD$34,$A24,AB$6)*0.145</f>
        <v>1.1438483194999998E-31</v>
      </c>
      <c r="AC24" s="164">
        <f>INDEX(Stress!$C$14:$XFD$34,$A24,AC$6)*0.145</f>
        <v>1.1438483194999998E-31</v>
      </c>
    </row>
    <row r="25" spans="1:29" x14ac:dyDescent="0.25">
      <c r="A25" s="164">
        <f t="shared" si="1"/>
        <v>18</v>
      </c>
      <c r="B25" s="164">
        <f>INDEX(Locations!$C$14:$XFD$34,$A25,B$6)/1000</f>
        <v>85.805000000000007</v>
      </c>
      <c r="C25" s="164">
        <f>INDEX(Stress!$C$14:$XFD$34,$A25,C$6)*0.145</f>
        <v>-6.7267151549999999</v>
      </c>
      <c r="D25" s="164">
        <f>INDEX(Stress!$C$14:$XFD$34,$A25,D$6)*0.145</f>
        <v>-0.175091473</v>
      </c>
      <c r="E25" s="164">
        <f>INDEX(Stress!$C$14:$XFD$34,$A25,E$6)*0.145</f>
        <v>-0.39311632949999997</v>
      </c>
      <c r="F25" s="164">
        <f>INDEX(Stress!$C$14:$XFD$34,$A25,F$6)*0.145</f>
        <v>-0.82764942949999998</v>
      </c>
      <c r="G25" s="164">
        <f>INDEX(Stress!$C$14:$XFD$34,$A25,G$6)*0.145</f>
        <v>4.1239038199999994E-2</v>
      </c>
      <c r="H25" s="164">
        <f>INDEX(Stress!$C$14:$XFD$34,$A25,H$6)*0.145</f>
        <v>0.17216911399999998</v>
      </c>
      <c r="I25" s="164">
        <f>INDEX(Locations!$C$14:$XFD$34,$A25,I$6)/1000</f>
        <v>85.805000000000007</v>
      </c>
      <c r="J25" s="164">
        <f>INDEX(Stress!$C$14:$XFD$34,$A25,J$6)*0.145</f>
        <v>-6.3603498900000002</v>
      </c>
      <c r="K25" s="164">
        <f>INDEX(Stress!$C$14:$XFD$34,$A25,K$6)*0.145</f>
        <v>-0.26491170850000001</v>
      </c>
      <c r="L25" s="164">
        <f>INDEX(Stress!$C$14:$XFD$34,$A25,L$6)*0.145</f>
        <v>-0.29642463099999994</v>
      </c>
      <c r="M25" s="164">
        <f>INDEX(Stress!$C$14:$XFD$34,$A25,M$6)*0.145</f>
        <v>-0.99242563149999996</v>
      </c>
      <c r="N25" s="164">
        <f>INDEX(Stress!$C$14:$XFD$34,$A25,N$6)*0.145</f>
        <v>-9.2670900700000003E-2</v>
      </c>
      <c r="O25" s="164">
        <f>INDEX(Stress!$C$14:$XFD$34,$A25,O$6)*0.145</f>
        <v>0.16479856099999998</v>
      </c>
      <c r="P25" s="164">
        <f>INDEX(Locations!$C$14:$XFD$34,$A25,P$6)/1000</f>
        <v>4.4432099999999997</v>
      </c>
      <c r="Q25" s="164">
        <f>INDEX(Stress!$C$14:$XFD$34,$A25,Q$6)*0.145</f>
        <v>1.1438483194999998E-31</v>
      </c>
      <c r="R25" s="164">
        <f>INDEX(Stress!$C$14:$XFD$34,$A25,R$6)*0.145</f>
        <v>1.1438483194999998E-31</v>
      </c>
      <c r="S25" s="164">
        <f>INDEX(Stress!$C$14:$XFD$34,$A25,S$6)*0.145</f>
        <v>1.1438483194999998E-31</v>
      </c>
      <c r="T25" s="164">
        <f>INDEX(Stress!$C$14:$XFD$34,$A25,T$6)*0.145</f>
        <v>1.1438483194999998E-31</v>
      </c>
      <c r="U25" s="164">
        <f>INDEX(Stress!$C$14:$XFD$34,$A25,U$6)*0.145</f>
        <v>1.1438483194999998E-31</v>
      </c>
      <c r="V25" s="164">
        <f>INDEX(Stress!$C$14:$XFD$34,$A25,V$6)*0.145</f>
        <v>1.1438483194999998E-31</v>
      </c>
      <c r="W25" s="164">
        <f>INDEX(Locations!$C$14:$XFD$34,$A25,W$6)/1000</f>
        <v>4.8874300000000002</v>
      </c>
      <c r="X25" s="164">
        <f>INDEX(Stress!$C$14:$XFD$34,$A25,X$6)*0.145</f>
        <v>1.1438483194999998E-31</v>
      </c>
      <c r="Y25" s="164">
        <f>INDEX(Stress!$C$14:$XFD$34,$A25,Y$6)*0.145</f>
        <v>1.1438483194999998E-31</v>
      </c>
      <c r="Z25" s="164">
        <f>INDEX(Stress!$C$14:$XFD$34,$A25,Z$6)*0.145</f>
        <v>1.1438483194999998E-31</v>
      </c>
      <c r="AA25" s="164">
        <f>INDEX(Stress!$C$14:$XFD$34,$A25,AA$6)*0.145</f>
        <v>1.1438483194999998E-31</v>
      </c>
      <c r="AB25" s="164">
        <f>INDEX(Stress!$C$14:$XFD$34,$A25,AB$6)*0.145</f>
        <v>1.1438483194999998E-31</v>
      </c>
      <c r="AC25" s="164">
        <f>INDEX(Stress!$C$14:$XFD$34,$A25,AC$6)*0.145</f>
        <v>1.1438483194999998E-31</v>
      </c>
    </row>
    <row r="26" spans="1:29" x14ac:dyDescent="0.25">
      <c r="A26" s="164">
        <f t="shared" si="1"/>
        <v>19</v>
      </c>
      <c r="B26" s="164">
        <f>INDEX(Locations!$C$14:$XFD$34,$A26,B$6)/1000</f>
        <v>85.77</v>
      </c>
      <c r="C26" s="164">
        <f>INDEX(Stress!$C$14:$XFD$34,$A26,C$6)*0.145</f>
        <v>-6.7318562749999993</v>
      </c>
      <c r="D26" s="164">
        <f>INDEX(Stress!$C$14:$XFD$34,$A26,D$6)*0.145</f>
        <v>-0.1720566955</v>
      </c>
      <c r="E26" s="164">
        <f>INDEX(Stress!$C$14:$XFD$34,$A26,E$6)*0.145</f>
        <v>-0.38400645799999994</v>
      </c>
      <c r="F26" s="164">
        <f>INDEX(Stress!$C$14:$XFD$34,$A26,F$6)*0.145</f>
        <v>-0.82506206399999993</v>
      </c>
      <c r="G26" s="164">
        <f>INDEX(Stress!$C$14:$XFD$34,$A26,G$6)*0.145</f>
        <v>3.7208318049999994E-2</v>
      </c>
      <c r="H26" s="164">
        <f>INDEX(Stress!$C$14:$XFD$34,$A26,H$6)*0.145</f>
        <v>0.16704421949999998</v>
      </c>
      <c r="I26" s="164">
        <f>INDEX(Locations!$C$14:$XFD$34,$A26,I$6)/1000</f>
        <v>85.77</v>
      </c>
      <c r="J26" s="164">
        <f>INDEX(Stress!$C$14:$XFD$34,$A26,J$6)*0.145</f>
        <v>-6.3661896199999992</v>
      </c>
      <c r="K26" s="164">
        <f>INDEX(Stress!$C$14:$XFD$34,$A26,K$6)*0.145</f>
        <v>-0.26202664349999999</v>
      </c>
      <c r="L26" s="164">
        <f>INDEX(Stress!$C$14:$XFD$34,$A26,L$6)*0.145</f>
        <v>-0.28943373149999996</v>
      </c>
      <c r="M26" s="164">
        <f>INDEX(Stress!$C$14:$XFD$34,$A26,M$6)*0.145</f>
        <v>-0.99302638099999996</v>
      </c>
      <c r="N26" s="164">
        <f>INDEX(Stress!$C$14:$XFD$34,$A26,N$6)*0.145</f>
        <v>-9.1778734550000005E-2</v>
      </c>
      <c r="O26" s="164">
        <f>INDEX(Stress!$C$14:$XFD$34,$A26,O$6)*0.145</f>
        <v>0.16042222899999997</v>
      </c>
      <c r="P26" s="164">
        <f>INDEX(Locations!$C$14:$XFD$34,$A26,P$6)/1000</f>
        <v>4.2954699999999999</v>
      </c>
      <c r="Q26" s="164">
        <f>INDEX(Stress!$C$14:$XFD$34,$A26,Q$6)*0.145</f>
        <v>1.1438483194999998E-31</v>
      </c>
      <c r="R26" s="164">
        <f>INDEX(Stress!$C$14:$XFD$34,$A26,R$6)*0.145</f>
        <v>1.1438483194999998E-31</v>
      </c>
      <c r="S26" s="164">
        <f>INDEX(Stress!$C$14:$XFD$34,$A26,S$6)*0.145</f>
        <v>1.1438483194999998E-31</v>
      </c>
      <c r="T26" s="164">
        <f>INDEX(Stress!$C$14:$XFD$34,$A26,T$6)*0.145</f>
        <v>1.1438483194999998E-31</v>
      </c>
      <c r="U26" s="164">
        <f>INDEX(Stress!$C$14:$XFD$34,$A26,U$6)*0.145</f>
        <v>1.1438483194999998E-31</v>
      </c>
      <c r="V26" s="164">
        <f>INDEX(Stress!$C$14:$XFD$34,$A26,V$6)*0.145</f>
        <v>1.1438483194999998E-31</v>
      </c>
      <c r="W26" s="164">
        <f>INDEX(Locations!$C$14:$XFD$34,$A26,W$6)/1000</f>
        <v>4.7663500000000001</v>
      </c>
      <c r="X26" s="164">
        <f>INDEX(Stress!$C$14:$XFD$34,$A26,X$6)*0.145</f>
        <v>1.1438483194999998E-31</v>
      </c>
      <c r="Y26" s="164">
        <f>INDEX(Stress!$C$14:$XFD$34,$A26,Y$6)*0.145</f>
        <v>1.1438483194999998E-31</v>
      </c>
      <c r="Z26" s="164">
        <f>INDEX(Stress!$C$14:$XFD$34,$A26,Z$6)*0.145</f>
        <v>1.1438483194999998E-31</v>
      </c>
      <c r="AA26" s="164">
        <f>INDEX(Stress!$C$14:$XFD$34,$A26,AA$6)*0.145</f>
        <v>1.1438483194999998E-31</v>
      </c>
      <c r="AB26" s="164">
        <f>INDEX(Stress!$C$14:$XFD$34,$A26,AB$6)*0.145</f>
        <v>1.1438483194999998E-31</v>
      </c>
      <c r="AC26" s="164">
        <f>INDEX(Stress!$C$14:$XFD$34,$A26,AC$6)*0.145</f>
        <v>1.1438483194999998E-31</v>
      </c>
    </row>
    <row r="27" spans="1:29" x14ac:dyDescent="0.25">
      <c r="A27" s="164">
        <f t="shared" si="1"/>
        <v>20</v>
      </c>
      <c r="B27" s="164">
        <f>INDEX(Locations!$C$14:$XFD$34,$A27,B$6)/1000</f>
        <v>85.734999999999999</v>
      </c>
      <c r="C27" s="164">
        <f>INDEX(Stress!$C$14:$XFD$34,$A27,C$6)*0.145</f>
        <v>-6.73699754</v>
      </c>
      <c r="D27" s="164">
        <f>INDEX(Stress!$C$14:$XFD$34,$A27,D$6)*0.145</f>
        <v>-0.16902191799999999</v>
      </c>
      <c r="E27" s="164">
        <f>INDEX(Stress!$C$14:$XFD$34,$A27,E$6)*0.145</f>
        <v>-0.37489658649999996</v>
      </c>
      <c r="F27" s="164">
        <f>INDEX(Stress!$C$14:$XFD$34,$A27,F$6)*0.145</f>
        <v>-0.82247469849999999</v>
      </c>
      <c r="G27" s="164">
        <f>INDEX(Stress!$C$14:$XFD$34,$A27,G$6)*0.145</f>
        <v>3.3177597900000001E-2</v>
      </c>
      <c r="H27" s="164">
        <f>INDEX(Stress!$C$14:$XFD$34,$A27,H$6)*0.145</f>
        <v>0.16191932499999998</v>
      </c>
      <c r="I27" s="164">
        <f>INDEX(Locations!$C$14:$XFD$34,$A27,I$6)/1000</f>
        <v>85.734999999999999</v>
      </c>
      <c r="J27" s="164">
        <f>INDEX(Stress!$C$14:$XFD$34,$A27,J$6)*0.145</f>
        <v>-6.3720294949999996</v>
      </c>
      <c r="K27" s="164">
        <f>INDEX(Stress!$C$14:$XFD$34,$A27,K$6)*0.145</f>
        <v>-0.25914157849999997</v>
      </c>
      <c r="L27" s="164">
        <f>INDEX(Stress!$C$14:$XFD$34,$A27,L$6)*0.145</f>
        <v>-0.28244284649999996</v>
      </c>
      <c r="M27" s="164">
        <f>INDEX(Stress!$C$14:$XFD$34,$A27,M$6)*0.145</f>
        <v>-0.99362713049999984</v>
      </c>
      <c r="N27" s="164">
        <f>INDEX(Stress!$C$14:$XFD$34,$A27,N$6)*0.145</f>
        <v>-9.0886568399999992E-2</v>
      </c>
      <c r="O27" s="164">
        <f>INDEX(Stress!$C$14:$XFD$34,$A27,O$6)*0.145</f>
        <v>0.15604588249999998</v>
      </c>
      <c r="P27" s="164">
        <f>INDEX(Locations!$C$14:$XFD$34,$A27,P$6)/1000</f>
        <v>4.1477399999999998</v>
      </c>
      <c r="Q27" s="164">
        <f>INDEX(Stress!$C$14:$XFD$34,$A27,Q$6)*0.145</f>
        <v>-5.7379075199999994</v>
      </c>
      <c r="R27" s="164">
        <f>INDEX(Stress!$C$14:$XFD$34,$A27,R$6)*0.145</f>
        <v>-0.34849978600000003</v>
      </c>
      <c r="S27" s="164">
        <f>INDEX(Stress!$C$14:$XFD$34,$A27,S$6)*0.145</f>
        <v>-0.217359002</v>
      </c>
      <c r="T27" s="164">
        <f>INDEX(Stress!$C$14:$XFD$34,$A27,T$6)*0.145</f>
        <v>-1.1078929595</v>
      </c>
      <c r="U27" s="164">
        <f>INDEX(Stress!$C$14:$XFD$34,$A27,U$6)*0.145</f>
        <v>-9.0124170000000003E-2</v>
      </c>
      <c r="V27" s="164">
        <f>INDEX(Stress!$C$14:$XFD$34,$A27,V$6)*0.145</f>
        <v>0.1561261545</v>
      </c>
      <c r="W27" s="164">
        <f>INDEX(Locations!$C$14:$XFD$34,$A27,W$6)/1000</f>
        <v>4.6452799999999996</v>
      </c>
      <c r="X27" s="164">
        <f>INDEX(Stress!$C$14:$XFD$34,$A27,X$6)*0.145</f>
        <v>-6.0841156099999996</v>
      </c>
      <c r="Y27" s="164">
        <f>INDEX(Stress!$C$14:$XFD$34,$A27,Y$6)*0.145</f>
        <v>-0.31152577199999998</v>
      </c>
      <c r="Z27" s="164">
        <f>INDEX(Stress!$C$14:$XFD$34,$A27,Z$6)*0.145</f>
        <v>-0.23591436199999999</v>
      </c>
      <c r="AA27" s="164">
        <f>INDEX(Stress!$C$14:$XFD$34,$A27,AA$6)*0.145</f>
        <v>-1.0579551045</v>
      </c>
      <c r="AB27" s="164">
        <f>INDEX(Stress!$C$14:$XFD$34,$A27,AB$6)*0.145</f>
        <v>-0.16205397199999999</v>
      </c>
      <c r="AC27" s="164">
        <f>INDEX(Stress!$C$14:$XFD$34,$A27,AC$6)*0.145</f>
        <v>0.14309540325</v>
      </c>
    </row>
    <row r="28" spans="1:29" x14ac:dyDescent="0.25">
      <c r="A28" s="164">
        <f t="shared" si="1"/>
        <v>21</v>
      </c>
      <c r="B28" s="164">
        <f>INDEX(Locations!$C$14:$XFD$34,$A28,B$6)/1000</f>
        <v>85.7</v>
      </c>
      <c r="C28" s="164">
        <f>INDEX(Stress!$C$14:$XFD$34,$A28,C$6)*0.145</f>
        <v>-6.7421386600000002</v>
      </c>
      <c r="D28" s="164">
        <f>INDEX(Stress!$C$14:$XFD$34,$A28,D$6)*0.145</f>
        <v>-0.16598714049999996</v>
      </c>
      <c r="E28" s="164">
        <f>INDEX(Stress!$C$14:$XFD$34,$A28,E$6)*0.145</f>
        <v>-0.36578670049999995</v>
      </c>
      <c r="F28" s="164">
        <f>INDEX(Stress!$C$14:$XFD$34,$A28,F$6)*0.145</f>
        <v>-0.81988733299999994</v>
      </c>
      <c r="G28" s="164">
        <f>INDEX(Stress!$C$14:$XFD$34,$A28,G$6)*0.145</f>
        <v>2.9146877749999998E-2</v>
      </c>
      <c r="H28" s="164">
        <f>INDEX(Stress!$C$14:$XFD$34,$A28,H$6)*0.145</f>
        <v>0.1567944305</v>
      </c>
      <c r="I28" s="164">
        <f>INDEX(Locations!$C$14:$XFD$34,$A28,I$6)/1000</f>
        <v>85.7</v>
      </c>
      <c r="J28" s="164">
        <f>INDEX(Stress!$C$14:$XFD$34,$A28,J$6)*0.145</f>
        <v>-6.3778692249999995</v>
      </c>
      <c r="K28" s="164">
        <f>INDEX(Stress!$C$14:$XFD$34,$A28,K$6)*0.145</f>
        <v>-0.2562565135</v>
      </c>
      <c r="L28" s="164">
        <f>INDEX(Stress!$C$14:$XFD$34,$A28,L$6)*0.145</f>
        <v>-0.27545196150000001</v>
      </c>
      <c r="M28" s="164">
        <f>INDEX(Stress!$C$14:$XFD$34,$A28,M$6)*0.145</f>
        <v>-0.99422787999999995</v>
      </c>
      <c r="N28" s="164">
        <f>INDEX(Stress!$C$14:$XFD$34,$A28,N$6)*0.145</f>
        <v>-8.9994402249999994E-2</v>
      </c>
      <c r="O28" s="164">
        <f>INDEX(Stress!$C$14:$XFD$34,$A28,O$6)*0.145</f>
        <v>0.1516695505</v>
      </c>
      <c r="P28" s="164">
        <f>INDEX(Locations!$C$14:$XFD$34,$A28,P$6)/1000</f>
        <v>4</v>
      </c>
      <c r="Q28" s="164">
        <f>INDEX(Stress!$C$14:$XFD$34,$A28,Q$6)*0.145</f>
        <v>-5.6874869600000002</v>
      </c>
      <c r="R28" s="164">
        <f>INDEX(Stress!$C$14:$XFD$34,$A28,R$6)*0.145</f>
        <v>-0.34035683249999998</v>
      </c>
      <c r="S28" s="164">
        <f>INDEX(Stress!$C$14:$XFD$34,$A28,S$6)*0.145</f>
        <v>-0.18469406899999996</v>
      </c>
      <c r="T28" s="164">
        <f>INDEX(Stress!$C$14:$XFD$34,$A28,T$6)*0.145</f>
        <v>-1.1237070509999998</v>
      </c>
      <c r="U28" s="164">
        <f>INDEX(Stress!$C$14:$XFD$34,$A28,U$6)*0.145</f>
        <v>-7.3404794199999998E-2</v>
      </c>
      <c r="V28" s="164">
        <f>INDEX(Stress!$C$14:$XFD$34,$A28,V$6)*0.145</f>
        <v>0.13658569494999998</v>
      </c>
      <c r="W28" s="164">
        <f>INDEX(Locations!$C$14:$XFD$34,$A28,W$6)/1000</f>
        <v>4.5241999999999996</v>
      </c>
      <c r="X28" s="164">
        <f>INDEX(Stress!$C$14:$XFD$34,$A28,X$6)*0.145</f>
        <v>-6.0528369349999993</v>
      </c>
      <c r="Y28" s="164">
        <f>INDEX(Stress!$C$14:$XFD$34,$A28,Y$6)*0.145</f>
        <v>-0.31894687199999994</v>
      </c>
      <c r="Z28" s="164">
        <f>INDEX(Stress!$C$14:$XFD$34,$A28,Z$6)*0.145</f>
        <v>-0.23351553999999999</v>
      </c>
      <c r="AA28" s="164">
        <f>INDEX(Stress!$C$14:$XFD$34,$A28,AA$6)*0.145</f>
        <v>-1.0660118264999998</v>
      </c>
      <c r="AB28" s="164">
        <f>INDEX(Stress!$C$14:$XFD$34,$A28,AB$6)*0.145</f>
        <v>-0.16778906999999998</v>
      </c>
      <c r="AC28" s="164">
        <f>INDEX(Stress!$C$14:$XFD$34,$A28,AC$6)*0.145</f>
        <v>0.14345545709999999</v>
      </c>
    </row>
    <row r="29" spans="1:29" x14ac:dyDescent="0.25">
      <c r="B29" s="10"/>
    </row>
    <row r="43" spans="13:13" x14ac:dyDescent="0.25">
      <c r="M43" s="11" t="s">
        <v>63</v>
      </c>
    </row>
    <row r="49" spans="7:14" x14ac:dyDescent="0.25">
      <c r="N49" s="12" t="s">
        <v>62</v>
      </c>
    </row>
    <row r="52" spans="7:14" x14ac:dyDescent="0.25">
      <c r="L52" s="13" t="s">
        <v>64</v>
      </c>
    </row>
    <row r="56" spans="7:14" ht="13.8" thickBot="1" x14ac:dyDescent="0.3"/>
    <row r="57" spans="7:14" x14ac:dyDescent="0.25">
      <c r="G57" s="7"/>
    </row>
    <row r="58" spans="7:14" x14ac:dyDescent="0.25">
      <c r="G58" s="8"/>
    </row>
    <row r="59" spans="7:14" x14ac:dyDescent="0.25">
      <c r="G59" s="8"/>
    </row>
    <row r="60" spans="7:14" x14ac:dyDescent="0.25">
      <c r="G60" s="8"/>
    </row>
    <row r="61" spans="7:14" x14ac:dyDescent="0.25">
      <c r="G61" s="8"/>
    </row>
    <row r="62" spans="7:14" x14ac:dyDescent="0.25">
      <c r="G62" s="8"/>
    </row>
    <row r="63" spans="7:14" x14ac:dyDescent="0.25">
      <c r="G63" s="8"/>
    </row>
    <row r="64" spans="7:14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ht="13.8" thickBot="1" x14ac:dyDescent="0.3">
      <c r="G77" s="9"/>
    </row>
  </sheetData>
  <mergeCells count="4">
    <mergeCell ref="C5:H5"/>
    <mergeCell ref="J5:O5"/>
    <mergeCell ref="Q5:V5"/>
    <mergeCell ref="X5:AC5"/>
  </mergeCell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D7:F34"/>
  <sheetViews>
    <sheetView workbookViewId="0">
      <selection activeCell="F8" sqref="F8"/>
    </sheetView>
  </sheetViews>
  <sheetFormatPr defaultRowHeight="13.2" x14ac:dyDescent="0.25"/>
  <cols>
    <col min="4" max="4" width="12.88671875" bestFit="1" customWidth="1"/>
    <col min="5" max="5" width="15.44140625" bestFit="1" customWidth="1"/>
    <col min="6" max="6" width="9" bestFit="1" customWidth="1"/>
  </cols>
  <sheetData>
    <row r="7" spans="4:6" x14ac:dyDescent="0.25">
      <c r="D7" s="152" t="s">
        <v>288</v>
      </c>
      <c r="E7" s="145" t="s">
        <v>259</v>
      </c>
      <c r="F7" s="145" t="s">
        <v>260</v>
      </c>
    </row>
    <row r="8" spans="4:6" x14ac:dyDescent="0.25">
      <c r="D8" s="152" t="s">
        <v>262</v>
      </c>
      <c r="E8" s="162">
        <v>63915</v>
      </c>
      <c r="F8" s="162">
        <v>14</v>
      </c>
    </row>
    <row r="9" spans="4:6" x14ac:dyDescent="0.25">
      <c r="D9" s="152" t="s">
        <v>261</v>
      </c>
      <c r="E9" s="162">
        <v>60049</v>
      </c>
      <c r="F9" s="162">
        <v>10</v>
      </c>
    </row>
    <row r="10" spans="4:6" x14ac:dyDescent="0.25">
      <c r="D10" s="152" t="s">
        <v>263</v>
      </c>
      <c r="E10" s="162">
        <v>59991</v>
      </c>
      <c r="F10" s="162">
        <v>10</v>
      </c>
    </row>
    <row r="11" spans="4:6" x14ac:dyDescent="0.25">
      <c r="D11" s="152" t="s">
        <v>264</v>
      </c>
      <c r="E11" s="162">
        <v>59956</v>
      </c>
      <c r="F11" s="162">
        <v>10</v>
      </c>
    </row>
    <row r="12" spans="4:6" x14ac:dyDescent="0.25">
      <c r="D12" s="152" t="s">
        <v>265</v>
      </c>
      <c r="E12" s="162">
        <v>53306</v>
      </c>
      <c r="F12" s="162">
        <v>13</v>
      </c>
    </row>
    <row r="13" spans="4:6" x14ac:dyDescent="0.25">
      <c r="D13" s="152" t="s">
        <v>266</v>
      </c>
      <c r="E13" s="162">
        <v>50830</v>
      </c>
      <c r="F13" s="162">
        <v>12</v>
      </c>
    </row>
    <row r="14" spans="4:6" x14ac:dyDescent="0.25">
      <c r="D14" s="152" t="s">
        <v>267</v>
      </c>
      <c r="E14" s="162">
        <v>75194</v>
      </c>
      <c r="F14" s="162">
        <v>12</v>
      </c>
    </row>
    <row r="15" spans="4:6" x14ac:dyDescent="0.25">
      <c r="D15" s="152" t="s">
        <v>268</v>
      </c>
      <c r="E15" s="162">
        <v>72195</v>
      </c>
      <c r="F15" s="162">
        <v>12</v>
      </c>
    </row>
    <row r="16" spans="4:6" x14ac:dyDescent="0.25">
      <c r="D16" s="152" t="s">
        <v>269</v>
      </c>
      <c r="E16" s="162">
        <v>88366</v>
      </c>
      <c r="F16" s="162">
        <v>12</v>
      </c>
    </row>
    <row r="17" spans="4:6" x14ac:dyDescent="0.25">
      <c r="D17" s="152" t="s">
        <v>270</v>
      </c>
      <c r="E17" s="162">
        <v>80458</v>
      </c>
      <c r="F17" s="162">
        <v>14</v>
      </c>
    </row>
    <row r="18" spans="4:6" x14ac:dyDescent="0.25">
      <c r="D18" s="152" t="s">
        <v>271</v>
      </c>
      <c r="E18" s="162">
        <v>85780</v>
      </c>
      <c r="F18" s="162">
        <v>15</v>
      </c>
    </row>
    <row r="19" spans="4:6" x14ac:dyDescent="0.25">
      <c r="D19" s="152" t="s">
        <v>272</v>
      </c>
      <c r="E19" s="162">
        <v>87093</v>
      </c>
      <c r="F19" s="162">
        <v>14</v>
      </c>
    </row>
    <row r="20" spans="4:6" x14ac:dyDescent="0.25">
      <c r="D20" s="152" t="s">
        <v>273</v>
      </c>
      <c r="E20" s="162">
        <v>86576</v>
      </c>
      <c r="F20" s="162">
        <v>14</v>
      </c>
    </row>
    <row r="21" spans="4:6" x14ac:dyDescent="0.25">
      <c r="D21" s="152" t="s">
        <v>287</v>
      </c>
      <c r="E21" s="162">
        <v>18458</v>
      </c>
      <c r="F21" s="162">
        <v>7</v>
      </c>
    </row>
    <row r="22" spans="4:6" x14ac:dyDescent="0.25">
      <c r="D22" s="152" t="s">
        <v>274</v>
      </c>
      <c r="E22" s="162">
        <v>27043</v>
      </c>
      <c r="F22" s="162">
        <v>7</v>
      </c>
    </row>
    <row r="23" spans="4:6" x14ac:dyDescent="0.25">
      <c r="D23" s="152" t="s">
        <v>275</v>
      </c>
      <c r="E23" s="162">
        <v>14929</v>
      </c>
      <c r="F23" s="162">
        <v>6</v>
      </c>
    </row>
    <row r="24" spans="4:6" x14ac:dyDescent="0.25">
      <c r="D24" s="152" t="s">
        <v>276</v>
      </c>
      <c r="E24" s="162">
        <v>15599</v>
      </c>
      <c r="F24" s="162">
        <v>6</v>
      </c>
    </row>
    <row r="25" spans="4:6" x14ac:dyDescent="0.25">
      <c r="D25" s="152" t="s">
        <v>277</v>
      </c>
      <c r="E25" s="162">
        <v>15549</v>
      </c>
      <c r="F25" s="162">
        <v>6</v>
      </c>
    </row>
    <row r="26" spans="4:6" x14ac:dyDescent="0.25">
      <c r="D26" s="152" t="s">
        <v>278</v>
      </c>
      <c r="E26" s="162">
        <v>10110</v>
      </c>
      <c r="F26" s="162">
        <v>7</v>
      </c>
    </row>
    <row r="27" spans="4:6" x14ac:dyDescent="0.25">
      <c r="D27" s="152" t="s">
        <v>279</v>
      </c>
      <c r="E27" s="162">
        <v>6919</v>
      </c>
      <c r="F27" s="162">
        <v>6</v>
      </c>
    </row>
    <row r="28" spans="4:6" x14ac:dyDescent="0.25">
      <c r="D28" s="152" t="s">
        <v>280</v>
      </c>
      <c r="E28" s="162">
        <v>12265</v>
      </c>
      <c r="F28" s="162">
        <v>6</v>
      </c>
    </row>
    <row r="29" spans="4:6" x14ac:dyDescent="0.25">
      <c r="D29" s="152" t="s">
        <v>281</v>
      </c>
      <c r="E29" s="162">
        <v>12053</v>
      </c>
      <c r="F29" s="162">
        <v>6</v>
      </c>
    </row>
    <row r="30" spans="4:6" x14ac:dyDescent="0.25">
      <c r="D30" s="152" t="s">
        <v>282</v>
      </c>
      <c r="E30" s="162">
        <v>10172</v>
      </c>
      <c r="F30" s="162">
        <v>6</v>
      </c>
    </row>
    <row r="31" spans="4:6" x14ac:dyDescent="0.25">
      <c r="D31" s="152" t="s">
        <v>283</v>
      </c>
      <c r="E31" s="162">
        <v>7530</v>
      </c>
      <c r="F31" s="162">
        <v>6</v>
      </c>
    </row>
    <row r="32" spans="4:6" x14ac:dyDescent="0.25">
      <c r="D32" s="152" t="s">
        <v>284</v>
      </c>
      <c r="E32" s="162">
        <v>6675</v>
      </c>
      <c r="F32" s="162">
        <v>6</v>
      </c>
    </row>
    <row r="33" spans="4:6" x14ac:dyDescent="0.25">
      <c r="D33" s="152" t="s">
        <v>285</v>
      </c>
      <c r="E33" s="162">
        <v>12096</v>
      </c>
      <c r="F33" s="162">
        <v>6</v>
      </c>
    </row>
    <row r="34" spans="4:6" x14ac:dyDescent="0.25">
      <c r="D34" s="152" t="s">
        <v>286</v>
      </c>
      <c r="E34" s="162">
        <v>12661</v>
      </c>
      <c r="F34" s="16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0000FF"/>
  </sheetPr>
  <dimension ref="A1:OT20012"/>
  <sheetViews>
    <sheetView zoomScale="85" zoomScaleNormal="85" workbookViewId="0"/>
  </sheetViews>
  <sheetFormatPr defaultColWidth="9.109375" defaultRowHeight="13.2" x14ac:dyDescent="0.25"/>
  <cols>
    <col min="1" max="1" width="44.109375" style="2" customWidth="1"/>
    <col min="2" max="2" width="27.44140625" style="2" bestFit="1" customWidth="1"/>
    <col min="3" max="25" width="10.6640625" style="2" customWidth="1"/>
    <col min="26" max="26" width="12.5546875" style="2" bestFit="1" customWidth="1"/>
    <col min="27" max="27" width="12.88671875" style="2" bestFit="1" customWidth="1"/>
    <col min="28" max="28" width="12.33203125" style="2" bestFit="1" customWidth="1"/>
    <col min="29" max="29" width="12.88671875" style="2" bestFit="1" customWidth="1"/>
    <col min="30" max="30" width="12.5546875" style="2" bestFit="1" customWidth="1"/>
    <col min="31" max="31" width="12.88671875" style="2" bestFit="1" customWidth="1"/>
    <col min="32" max="32" width="12.33203125" style="2" bestFit="1" customWidth="1"/>
    <col min="33" max="33" width="12.5546875" style="2" bestFit="1" customWidth="1"/>
    <col min="34" max="34" width="12.33203125" style="2" bestFit="1" customWidth="1"/>
    <col min="35" max="35" width="11.6640625" style="2" bestFit="1" customWidth="1"/>
    <col min="36" max="36" width="12.33203125" style="2" bestFit="1" customWidth="1"/>
    <col min="37" max="37" width="12.88671875" style="2" bestFit="1" customWidth="1"/>
    <col min="38" max="38" width="12.33203125" style="2" bestFit="1" customWidth="1"/>
    <col min="39" max="39" width="11.6640625" style="2" bestFit="1" customWidth="1"/>
    <col min="40" max="40" width="12.5546875" style="2" bestFit="1" customWidth="1"/>
    <col min="41" max="41" width="11.33203125" style="2" bestFit="1" customWidth="1"/>
    <col min="42" max="42" width="12.33203125" style="2" bestFit="1" customWidth="1"/>
    <col min="43" max="43" width="11.33203125" style="2" bestFit="1" customWidth="1"/>
    <col min="44" max="44" width="12.5546875" style="2" bestFit="1" customWidth="1"/>
    <col min="45" max="45" width="11.33203125" style="2" bestFit="1" customWidth="1"/>
    <col min="46" max="46" width="12.33203125" style="2" bestFit="1" customWidth="1"/>
    <col min="47" max="47" width="12.5546875" style="2" bestFit="1" customWidth="1"/>
    <col min="48" max="48" width="12.33203125" style="2" bestFit="1" customWidth="1"/>
    <col min="49" max="49" width="11.33203125" style="2" bestFit="1" customWidth="1"/>
    <col min="50" max="51" width="12.33203125" style="2" bestFit="1" customWidth="1"/>
    <col min="52" max="52" width="12" style="2" bestFit="1" customWidth="1"/>
    <col min="53" max="53" width="10.88671875" style="2" bestFit="1" customWidth="1"/>
    <col min="54" max="54" width="12" style="2" bestFit="1" customWidth="1"/>
    <col min="55" max="57" width="10.5546875" style="2" bestFit="1" customWidth="1"/>
    <col min="58" max="58" width="12" style="2" bestFit="1" customWidth="1"/>
    <col min="59" max="59" width="9.33203125" style="2" bestFit="1" customWidth="1"/>
    <col min="60" max="60" width="10.88671875" style="2" bestFit="1" customWidth="1"/>
    <col min="61" max="61" width="12" style="2" bestFit="1" customWidth="1"/>
    <col min="62" max="64" width="10.5546875" style="2" bestFit="1" customWidth="1"/>
    <col min="65" max="65" width="12" style="2" bestFit="1" customWidth="1"/>
    <col min="66" max="66" width="9.33203125" style="2" bestFit="1" customWidth="1"/>
    <col min="67" max="67" width="10.88671875" style="2" bestFit="1" customWidth="1"/>
    <col min="68" max="68" width="12" style="2" bestFit="1" customWidth="1"/>
    <col min="69" max="71" width="10.5546875" style="2" bestFit="1" customWidth="1"/>
    <col min="72" max="72" width="12" style="2" bestFit="1" customWidth="1"/>
    <col min="73" max="73" width="9.33203125" style="2" bestFit="1" customWidth="1"/>
    <col min="74" max="74" width="10.88671875" style="2" bestFit="1" customWidth="1"/>
    <col min="75" max="75" width="12" style="2" bestFit="1" customWidth="1"/>
    <col min="76" max="78" width="10.5546875" style="2" bestFit="1" customWidth="1"/>
    <col min="79" max="79" width="12" style="2" bestFit="1" customWidth="1"/>
    <col min="80" max="80" width="9.33203125" style="2" bestFit="1" customWidth="1"/>
    <col min="81" max="81" width="10.88671875" style="2" bestFit="1" customWidth="1"/>
    <col min="82" max="82" width="12" style="2" bestFit="1" customWidth="1"/>
    <col min="83" max="85" width="10.5546875" style="2" bestFit="1" customWidth="1"/>
    <col min="86" max="86" width="12" style="2" bestFit="1" customWidth="1"/>
    <col min="87" max="87" width="9.33203125" style="2" bestFit="1" customWidth="1"/>
    <col min="88" max="88" width="10.88671875" style="2" bestFit="1" customWidth="1"/>
    <col min="89" max="89" width="12" style="2" bestFit="1" customWidth="1"/>
    <col min="90" max="92" width="10.5546875" style="2" bestFit="1" customWidth="1"/>
    <col min="93" max="93" width="12" style="2" bestFit="1" customWidth="1"/>
    <col min="94" max="94" width="9.33203125" style="2" bestFit="1" customWidth="1"/>
    <col min="95" max="95" width="10.88671875" style="2" bestFit="1" customWidth="1"/>
    <col min="96" max="96" width="12" style="2" bestFit="1" customWidth="1"/>
    <col min="97" max="99" width="10.5546875" style="2" bestFit="1" customWidth="1"/>
    <col min="100" max="100" width="12" style="2" bestFit="1" customWidth="1"/>
    <col min="101" max="101" width="9.33203125" style="2" bestFit="1" customWidth="1"/>
    <col min="102" max="102" width="10.88671875" style="2" bestFit="1" customWidth="1"/>
    <col min="103" max="103" width="12" style="2" bestFit="1" customWidth="1"/>
    <col min="104" max="106" width="10.5546875" style="2" bestFit="1" customWidth="1"/>
    <col min="107" max="107" width="12" style="2" bestFit="1" customWidth="1"/>
    <col min="108" max="108" width="9.33203125" style="2" bestFit="1" customWidth="1"/>
    <col min="109" max="109" width="10.88671875" style="2" bestFit="1" customWidth="1"/>
    <col min="110" max="110" width="12" style="2" bestFit="1" customWidth="1"/>
    <col min="111" max="113" width="10.5546875" style="2" bestFit="1" customWidth="1"/>
    <col min="114" max="114" width="12" style="2" bestFit="1" customWidth="1"/>
    <col min="115" max="115" width="9.33203125" style="2" bestFit="1" customWidth="1"/>
    <col min="116" max="116" width="10.88671875" style="2" bestFit="1" customWidth="1"/>
    <col min="117" max="117" width="12" style="2" bestFit="1" customWidth="1"/>
    <col min="118" max="120" width="10.5546875" style="2" bestFit="1" customWidth="1"/>
    <col min="121" max="121" width="12" style="2" bestFit="1" customWidth="1"/>
    <col min="122" max="122" width="9.33203125" style="2" bestFit="1" customWidth="1"/>
    <col min="123" max="123" width="10.88671875" style="2" bestFit="1" customWidth="1"/>
    <col min="124" max="124" width="12" style="2" bestFit="1" customWidth="1"/>
    <col min="125" max="127" width="10.5546875" style="2" bestFit="1" customWidth="1"/>
    <col min="128" max="128" width="12" style="2" bestFit="1" customWidth="1"/>
    <col min="129" max="129" width="9.33203125" style="2" bestFit="1" customWidth="1"/>
    <col min="130" max="130" width="10.88671875" style="2" bestFit="1" customWidth="1"/>
    <col min="131" max="131" width="12" style="2" bestFit="1" customWidth="1"/>
    <col min="132" max="134" width="10.5546875" style="2" bestFit="1" customWidth="1"/>
    <col min="135" max="135" width="12" style="2" bestFit="1" customWidth="1"/>
    <col min="136" max="136" width="9.33203125" style="2" bestFit="1" customWidth="1"/>
    <col min="137" max="137" width="10.88671875" style="2" bestFit="1" customWidth="1"/>
    <col min="138" max="138" width="12" style="2" bestFit="1" customWidth="1"/>
    <col min="139" max="141" width="10.5546875" style="2" bestFit="1" customWidth="1"/>
    <col min="142" max="142" width="12" style="2" bestFit="1" customWidth="1"/>
    <col min="143" max="143" width="9.33203125" style="2" bestFit="1" customWidth="1"/>
    <col min="144" max="144" width="10.88671875" style="2" bestFit="1" customWidth="1"/>
    <col min="145" max="145" width="12" style="2" bestFit="1" customWidth="1"/>
    <col min="146" max="148" width="10.5546875" style="2" bestFit="1" customWidth="1"/>
    <col min="149" max="149" width="12" style="2" bestFit="1" customWidth="1"/>
    <col min="150" max="150" width="9.33203125" style="2" bestFit="1" customWidth="1"/>
    <col min="151" max="151" width="10.88671875" style="2" bestFit="1" customWidth="1"/>
    <col min="152" max="152" width="12" style="2" bestFit="1" customWidth="1"/>
    <col min="153" max="155" width="10.5546875" style="2" bestFit="1" customWidth="1"/>
    <col min="156" max="156" width="12" style="2" bestFit="1" customWidth="1"/>
    <col min="157" max="157" width="9.33203125" style="2" bestFit="1" customWidth="1"/>
    <col min="158" max="158" width="10.88671875" style="2" bestFit="1" customWidth="1"/>
    <col min="159" max="159" width="12" style="2" bestFit="1" customWidth="1"/>
    <col min="160" max="162" width="10.5546875" style="2" bestFit="1" customWidth="1"/>
    <col min="163" max="163" width="12" style="2" bestFit="1" customWidth="1"/>
    <col min="164" max="164" width="9.33203125" style="2" bestFit="1" customWidth="1"/>
    <col min="165" max="165" width="10.88671875" style="2" bestFit="1" customWidth="1"/>
    <col min="166" max="166" width="12" style="2" bestFit="1" customWidth="1"/>
    <col min="167" max="169" width="10.5546875" style="2" bestFit="1" customWidth="1"/>
    <col min="170" max="170" width="12" style="2" bestFit="1" customWidth="1"/>
    <col min="171" max="171" width="9.33203125" style="2" bestFit="1" customWidth="1"/>
    <col min="172" max="172" width="10.88671875" style="2" bestFit="1" customWidth="1"/>
    <col min="173" max="173" width="12" style="2" bestFit="1" customWidth="1"/>
    <col min="174" max="176" width="10.5546875" style="2" bestFit="1" customWidth="1"/>
    <col min="177" max="177" width="12" style="2" bestFit="1" customWidth="1"/>
    <col min="178" max="16384" width="9.109375" style="2"/>
  </cols>
  <sheetData>
    <row r="1" spans="1:410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</row>
    <row r="2" spans="1:410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</row>
    <row r="3" spans="1:410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</row>
    <row r="4" spans="1:410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</row>
    <row r="5" spans="1:410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</row>
    <row r="6" spans="1:410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71">
        <v>21</v>
      </c>
      <c r="H6" s="27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</row>
    <row r="7" spans="1:410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</row>
    <row r="8" spans="1:410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2</v>
      </c>
      <c r="H8" s="195" t="s">
        <v>17</v>
      </c>
      <c r="I8" s="191">
        <v>5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</row>
    <row r="9" spans="1:410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</row>
    <row r="10" spans="1:410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</row>
    <row r="11" spans="1:410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</row>
    <row r="12" spans="1:410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</row>
    <row r="13" spans="1:410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 t="s">
        <v>196</v>
      </c>
      <c r="H13" s="129"/>
      <c r="I13" s="129"/>
      <c r="J13" s="182"/>
      <c r="K13" s="182" t="s">
        <v>197</v>
      </c>
      <c r="L13" s="182"/>
      <c r="M13" s="182"/>
      <c r="N13" s="182"/>
      <c r="O13" s="182" t="s">
        <v>198</v>
      </c>
      <c r="P13" s="182"/>
      <c r="Q13" s="182"/>
      <c r="R13" s="182"/>
      <c r="S13" s="182" t="s">
        <v>36</v>
      </c>
      <c r="T13" s="182"/>
      <c r="U13" s="182"/>
      <c r="V13" s="182"/>
      <c r="W13" s="182" t="s">
        <v>37</v>
      </c>
      <c r="X13" s="182"/>
      <c r="Y13" s="182"/>
      <c r="Z13" s="182"/>
      <c r="AA13" s="182" t="s">
        <v>38</v>
      </c>
      <c r="AB13" s="182"/>
      <c r="AC13" s="182"/>
      <c r="AD13" s="182"/>
      <c r="AE13" s="182" t="s">
        <v>39</v>
      </c>
      <c r="AF13" s="182"/>
      <c r="AG13" s="182"/>
      <c r="AH13" s="182"/>
      <c r="AI13" s="182" t="s">
        <v>199</v>
      </c>
      <c r="AJ13" s="182"/>
      <c r="AK13" s="182"/>
      <c r="AL13" s="182"/>
      <c r="AM13" s="182" t="s">
        <v>200</v>
      </c>
      <c r="AN13" s="182"/>
      <c r="AO13" s="182"/>
      <c r="AP13" s="182"/>
      <c r="AQ13" s="182" t="s">
        <v>201</v>
      </c>
      <c r="AR13" s="182"/>
      <c r="AS13" s="182"/>
      <c r="AT13" s="182"/>
      <c r="AU13" s="182" t="s">
        <v>202</v>
      </c>
      <c r="AV13" s="182"/>
      <c r="AW13" s="182"/>
      <c r="AX13" s="182"/>
      <c r="AY13" s="182" t="s">
        <v>203</v>
      </c>
      <c r="AZ13" s="182"/>
      <c r="BA13" s="182"/>
      <c r="BB13" s="182"/>
      <c r="BC13" s="182" t="s">
        <v>204</v>
      </c>
      <c r="BD13" s="182"/>
      <c r="BE13" s="182"/>
      <c r="BF13" s="182"/>
      <c r="BG13" s="182" t="s">
        <v>205</v>
      </c>
      <c r="BH13" s="182"/>
      <c r="BI13" s="182"/>
      <c r="BJ13" s="182"/>
      <c r="BK13" s="182" t="s">
        <v>206</v>
      </c>
      <c r="BL13" s="182"/>
      <c r="BM13" s="182"/>
      <c r="BN13" s="182"/>
      <c r="BO13" s="182" t="s">
        <v>207</v>
      </c>
      <c r="BP13" s="182"/>
      <c r="BQ13" s="182"/>
      <c r="BR13" s="182"/>
      <c r="BS13" s="182" t="s">
        <v>208</v>
      </c>
      <c r="BT13" s="182"/>
      <c r="BU13" s="182"/>
      <c r="BV13" s="182"/>
      <c r="BW13" s="182" t="s">
        <v>209</v>
      </c>
      <c r="BX13" s="182"/>
      <c r="BY13" s="182"/>
      <c r="BZ13" s="182"/>
      <c r="CA13" s="182" t="s">
        <v>210</v>
      </c>
      <c r="CB13" s="182"/>
      <c r="CC13" s="182"/>
      <c r="CD13" s="182"/>
      <c r="CE13" s="182" t="s">
        <v>211</v>
      </c>
      <c r="CF13" s="182"/>
      <c r="CG13" s="182"/>
      <c r="CH13" s="182"/>
      <c r="CI13" s="182" t="s">
        <v>212</v>
      </c>
      <c r="CJ13" s="182"/>
      <c r="CK13" s="182"/>
      <c r="CL13" s="182"/>
      <c r="CM13" s="182" t="s">
        <v>213</v>
      </c>
      <c r="CN13" s="182"/>
      <c r="CO13" s="182"/>
      <c r="CP13" s="182"/>
      <c r="CQ13" s="182" t="s">
        <v>214</v>
      </c>
      <c r="CR13" s="182"/>
      <c r="CS13" s="182"/>
      <c r="CT13" s="182"/>
      <c r="CU13" s="182" t="s">
        <v>40</v>
      </c>
      <c r="CV13" s="182"/>
      <c r="CW13" s="182"/>
      <c r="CX13" s="182"/>
      <c r="CY13" s="182" t="s">
        <v>41</v>
      </c>
      <c r="CZ13" s="182"/>
      <c r="DA13" s="182"/>
      <c r="DB13" s="182"/>
      <c r="DC13" s="182" t="s">
        <v>42</v>
      </c>
      <c r="DD13" s="182"/>
      <c r="DE13" s="182"/>
      <c r="DF13" s="182"/>
      <c r="DG13" s="182" t="s">
        <v>43</v>
      </c>
      <c r="DH13" s="182"/>
      <c r="DI13" s="182"/>
      <c r="DJ13" s="182"/>
      <c r="DK13" s="182" t="s">
        <v>215</v>
      </c>
      <c r="DL13" s="182"/>
      <c r="DM13" s="182"/>
      <c r="DN13" s="182"/>
      <c r="DO13" s="182" t="s">
        <v>216</v>
      </c>
      <c r="DP13" s="182"/>
      <c r="DQ13" s="182"/>
      <c r="DR13" s="182"/>
      <c r="DS13" s="182" t="s">
        <v>217</v>
      </c>
      <c r="DT13" s="182"/>
      <c r="DU13" s="182"/>
      <c r="DV13" s="182"/>
      <c r="DW13" s="182" t="s">
        <v>218</v>
      </c>
      <c r="DX13" s="182"/>
      <c r="DY13" s="182"/>
      <c r="DZ13" s="182"/>
      <c r="EA13" s="182" t="s">
        <v>219</v>
      </c>
      <c r="EB13" s="182"/>
      <c r="EC13" s="182"/>
      <c r="ED13" s="182"/>
      <c r="EE13" s="182" t="s">
        <v>220</v>
      </c>
      <c r="EF13" s="182"/>
      <c r="EG13" s="182"/>
      <c r="EH13" s="182"/>
      <c r="EI13" s="182" t="s">
        <v>221</v>
      </c>
      <c r="EJ13" s="182"/>
      <c r="EK13" s="182"/>
      <c r="EL13" s="182"/>
      <c r="EM13" s="182" t="s">
        <v>222</v>
      </c>
      <c r="EN13" s="182"/>
      <c r="EO13" s="182"/>
      <c r="EP13" s="182"/>
      <c r="EQ13" s="182" t="s">
        <v>223</v>
      </c>
      <c r="ER13" s="182"/>
      <c r="ES13" s="182"/>
      <c r="ET13" s="182"/>
      <c r="EU13" s="182" t="s">
        <v>224</v>
      </c>
      <c r="EV13" s="182"/>
      <c r="EW13" s="182"/>
      <c r="EX13" s="182"/>
      <c r="EY13" s="182" t="s">
        <v>225</v>
      </c>
      <c r="EZ13" s="182"/>
      <c r="FA13" s="182"/>
      <c r="FB13" s="182"/>
      <c r="FC13" s="182" t="s">
        <v>226</v>
      </c>
      <c r="FD13" s="182"/>
      <c r="FE13" s="182"/>
      <c r="FF13" s="182"/>
      <c r="FG13" s="182" t="s">
        <v>227</v>
      </c>
      <c r="FH13" s="182"/>
      <c r="FI13" s="182"/>
      <c r="FJ13" s="182"/>
      <c r="FK13" s="182" t="s">
        <v>228</v>
      </c>
      <c r="FL13" s="182"/>
      <c r="FM13" s="182"/>
      <c r="FN13" s="182"/>
      <c r="FO13" s="182" t="s">
        <v>229</v>
      </c>
      <c r="FP13" s="182"/>
      <c r="FQ13" s="182"/>
      <c r="FR13" s="182"/>
      <c r="FS13" s="182" t="s">
        <v>230</v>
      </c>
      <c r="FT13" s="182"/>
      <c r="FU13" s="182"/>
      <c r="FV13" s="182"/>
      <c r="FW13" s="182" t="s">
        <v>231</v>
      </c>
      <c r="FX13" s="182"/>
      <c r="FY13" s="182"/>
      <c r="FZ13" s="182"/>
      <c r="GA13" s="182" t="s">
        <v>232</v>
      </c>
      <c r="GB13" s="182"/>
      <c r="GC13" s="182"/>
      <c r="GD13" s="182"/>
      <c r="GE13" s="182" t="s">
        <v>233</v>
      </c>
      <c r="GF13" s="182"/>
      <c r="GG13" s="182"/>
      <c r="GH13" s="182"/>
      <c r="GI13" s="182" t="s">
        <v>234</v>
      </c>
      <c r="GJ13" s="182"/>
      <c r="GK13" s="182"/>
      <c r="GL13" s="182"/>
      <c r="GM13" s="182" t="s">
        <v>235</v>
      </c>
      <c r="GN13" s="182"/>
      <c r="GO13" s="182"/>
      <c r="GP13" s="182"/>
      <c r="GQ13" s="182" t="s">
        <v>236</v>
      </c>
      <c r="GR13" s="182"/>
      <c r="GS13" s="182"/>
      <c r="GT13" s="182"/>
      <c r="GU13" s="182" t="s">
        <v>237</v>
      </c>
      <c r="GV13" s="182"/>
      <c r="GW13" s="182"/>
      <c r="GX13" s="182"/>
      <c r="GY13" s="182" t="s">
        <v>238</v>
      </c>
      <c r="GZ13" s="182"/>
      <c r="HA13" s="182"/>
      <c r="HB13" s="182"/>
      <c r="HC13" s="182" t="s">
        <v>239</v>
      </c>
      <c r="HD13" s="182"/>
      <c r="HE13" s="182"/>
      <c r="HF13" s="182"/>
      <c r="HG13" s="182" t="s">
        <v>240</v>
      </c>
      <c r="HH13" s="182"/>
      <c r="HI13" s="182"/>
      <c r="HJ13" s="182"/>
      <c r="HK13" s="182" t="s">
        <v>241</v>
      </c>
      <c r="HL13" s="182"/>
      <c r="HM13" s="182"/>
      <c r="HN13" s="182"/>
      <c r="HO13" s="182" t="s">
        <v>242</v>
      </c>
      <c r="HP13" s="182"/>
      <c r="HQ13" s="182"/>
      <c r="HR13" s="182"/>
      <c r="HS13" s="182" t="s">
        <v>243</v>
      </c>
      <c r="HT13" s="182"/>
      <c r="HU13" s="182"/>
      <c r="HV13" s="182"/>
      <c r="HW13" s="182" t="s">
        <v>244</v>
      </c>
      <c r="HX13" s="182"/>
      <c r="HY13" s="182"/>
      <c r="HZ13" s="182"/>
      <c r="IA13" s="182" t="s">
        <v>245</v>
      </c>
      <c r="IB13" s="182"/>
      <c r="IC13" s="182"/>
      <c r="ID13" s="182"/>
      <c r="IE13" s="182" t="s">
        <v>246</v>
      </c>
      <c r="IF13" s="182"/>
      <c r="IG13" s="182"/>
      <c r="IH13" s="182"/>
    </row>
    <row r="14" spans="1:410" x14ac:dyDescent="0.25">
      <c r="A14" s="182" t="str">
        <f t="shared" si="0"/>
        <v>K:\614 Sewol\207 BowLift\APDL\A</v>
      </c>
      <c r="B14" s="182" t="s">
        <v>201</v>
      </c>
      <c r="C14" s="129">
        <v>6600</v>
      </c>
      <c r="D14" s="129">
        <v>-10999.9</v>
      </c>
      <c r="E14" s="129">
        <v>12687.2</v>
      </c>
      <c r="F14" s="129">
        <v>0</v>
      </c>
      <c r="G14" s="129">
        <v>6600</v>
      </c>
      <c r="H14" s="129">
        <v>-11000.2</v>
      </c>
      <c r="I14" s="129">
        <v>10000</v>
      </c>
      <c r="J14" s="129">
        <v>0</v>
      </c>
      <c r="K14" s="129">
        <v>6600</v>
      </c>
      <c r="L14" s="129">
        <v>-10999.9</v>
      </c>
      <c r="M14" s="129">
        <v>12687.2</v>
      </c>
      <c r="N14" s="129">
        <v>0</v>
      </c>
      <c r="O14" s="129">
        <v>7300</v>
      </c>
      <c r="P14" s="129">
        <v>-10999.9</v>
      </c>
      <c r="Q14" s="129">
        <v>12658.1</v>
      </c>
      <c r="R14" s="129">
        <v>0</v>
      </c>
      <c r="S14" s="129">
        <v>11500</v>
      </c>
      <c r="T14" s="129">
        <v>-10999.9</v>
      </c>
      <c r="U14" s="129">
        <v>12483.9</v>
      </c>
      <c r="V14" s="129">
        <v>0</v>
      </c>
      <c r="W14" s="129">
        <v>11500</v>
      </c>
      <c r="X14" s="129">
        <v>-11003.7</v>
      </c>
      <c r="Y14" s="129">
        <v>9849.6</v>
      </c>
      <c r="Z14" s="129">
        <v>0</v>
      </c>
      <c r="AA14" s="129">
        <v>11500</v>
      </c>
      <c r="AB14" s="129">
        <v>-10999.9</v>
      </c>
      <c r="AC14" s="129">
        <v>12483.9</v>
      </c>
      <c r="AD14" s="129">
        <v>0</v>
      </c>
      <c r="AE14" s="129">
        <v>12200</v>
      </c>
      <c r="AF14" s="129">
        <v>-10999.8</v>
      </c>
      <c r="AG14" s="129">
        <v>12454.8</v>
      </c>
      <c r="AH14" s="129">
        <v>0</v>
      </c>
      <c r="AI14" s="129">
        <v>18500</v>
      </c>
      <c r="AJ14" s="129">
        <v>-10999.9</v>
      </c>
      <c r="AK14" s="129">
        <v>12896.8</v>
      </c>
      <c r="AL14" s="129">
        <v>0</v>
      </c>
      <c r="AM14" s="129">
        <v>18500</v>
      </c>
      <c r="AN14" s="129">
        <v>-10998</v>
      </c>
      <c r="AO14" s="129">
        <v>10153.700000000001</v>
      </c>
      <c r="AP14" s="129">
        <v>0</v>
      </c>
      <c r="AQ14" s="129">
        <v>17800</v>
      </c>
      <c r="AR14" s="129">
        <v>-11000</v>
      </c>
      <c r="AS14" s="129">
        <v>12923.8</v>
      </c>
      <c r="AT14" s="129">
        <v>0</v>
      </c>
      <c r="AU14" s="129">
        <v>18500</v>
      </c>
      <c r="AV14" s="129">
        <v>-10999.9</v>
      </c>
      <c r="AW14" s="129">
        <v>12896.8</v>
      </c>
      <c r="AX14" s="129">
        <v>0</v>
      </c>
      <c r="AY14" s="129">
        <v>32500</v>
      </c>
      <c r="AZ14" s="129">
        <v>-7760</v>
      </c>
      <c r="BA14" s="129">
        <v>3303.5</v>
      </c>
      <c r="BB14" s="129">
        <v>0</v>
      </c>
      <c r="BC14" s="129">
        <v>32500</v>
      </c>
      <c r="BD14" s="129">
        <v>-5790.4</v>
      </c>
      <c r="BE14" s="129">
        <v>1775</v>
      </c>
      <c r="BF14" s="129">
        <v>0</v>
      </c>
      <c r="BG14" s="129">
        <v>31800</v>
      </c>
      <c r="BH14" s="129">
        <v>-7760</v>
      </c>
      <c r="BI14" s="129">
        <v>3428.8</v>
      </c>
      <c r="BJ14" s="129">
        <v>0</v>
      </c>
      <c r="BK14" s="129">
        <v>32500</v>
      </c>
      <c r="BL14" s="129">
        <v>-7760</v>
      </c>
      <c r="BM14" s="129">
        <v>3303.5</v>
      </c>
      <c r="BN14" s="129">
        <v>0</v>
      </c>
      <c r="BO14" s="129">
        <v>40200</v>
      </c>
      <c r="BP14" s="129">
        <v>-11000</v>
      </c>
      <c r="BQ14" s="129">
        <v>14356.5</v>
      </c>
      <c r="BR14" s="129">
        <v>0</v>
      </c>
      <c r="BS14" s="129">
        <v>39500</v>
      </c>
      <c r="BT14" s="129">
        <v>-10999.9</v>
      </c>
      <c r="BU14" s="129">
        <v>12850.3</v>
      </c>
      <c r="BV14" s="129">
        <v>0</v>
      </c>
      <c r="BW14" s="129">
        <v>39500</v>
      </c>
      <c r="BX14" s="129">
        <v>-11000</v>
      </c>
      <c r="BY14" s="129">
        <v>14377.4</v>
      </c>
      <c r="BZ14" s="129">
        <v>0</v>
      </c>
      <c r="CA14" s="129">
        <v>40200</v>
      </c>
      <c r="CB14" s="129">
        <v>-11000</v>
      </c>
      <c r="CC14" s="129">
        <v>14356.5</v>
      </c>
      <c r="CD14" s="129">
        <v>0</v>
      </c>
      <c r="CE14" s="129">
        <v>56300</v>
      </c>
      <c r="CF14" s="129">
        <v>-11000</v>
      </c>
      <c r="CG14" s="129">
        <v>14825</v>
      </c>
      <c r="CH14" s="129">
        <v>0</v>
      </c>
      <c r="CI14" s="129">
        <v>56300</v>
      </c>
      <c r="CJ14" s="129">
        <v>-11000</v>
      </c>
      <c r="CK14" s="129">
        <v>13296.7</v>
      </c>
      <c r="CL14" s="129">
        <v>0</v>
      </c>
      <c r="CM14" s="129">
        <v>55600</v>
      </c>
      <c r="CN14" s="129">
        <v>-11000</v>
      </c>
      <c r="CO14" s="129">
        <v>14825</v>
      </c>
      <c r="CP14" s="129">
        <v>0</v>
      </c>
      <c r="CQ14" s="129">
        <v>56300</v>
      </c>
      <c r="CR14" s="129">
        <v>-11000</v>
      </c>
      <c r="CS14" s="129">
        <v>14825</v>
      </c>
      <c r="CT14" s="129">
        <v>0</v>
      </c>
      <c r="CU14" s="129">
        <v>86400</v>
      </c>
      <c r="CV14" s="129">
        <v>-10058.6</v>
      </c>
      <c r="CW14" s="129">
        <v>6954.7</v>
      </c>
      <c r="CX14" s="129">
        <v>0</v>
      </c>
      <c r="CY14" s="129">
        <v>86400</v>
      </c>
      <c r="CZ14" s="129">
        <v>-9371</v>
      </c>
      <c r="DA14" s="129">
        <v>5679.8</v>
      </c>
      <c r="DB14" s="129">
        <v>0</v>
      </c>
      <c r="DC14" s="129">
        <v>86400</v>
      </c>
      <c r="DD14" s="129">
        <v>-10058.6</v>
      </c>
      <c r="DE14" s="129">
        <v>6954.7</v>
      </c>
      <c r="DF14" s="129">
        <v>0</v>
      </c>
      <c r="DG14" s="129">
        <v>85700</v>
      </c>
      <c r="DH14" s="129">
        <v>-10142.1</v>
      </c>
      <c r="DI14" s="129">
        <v>6945.7</v>
      </c>
      <c r="DJ14" s="129">
        <v>0</v>
      </c>
      <c r="DK14" s="129">
        <v>105300</v>
      </c>
      <c r="DL14" s="129">
        <v>-4129.1000000000004</v>
      </c>
      <c r="DM14" s="129">
        <v>4000</v>
      </c>
      <c r="DN14" s="129">
        <v>0</v>
      </c>
      <c r="DO14" s="129">
        <v>105300</v>
      </c>
      <c r="DP14" s="129">
        <v>-2772.6</v>
      </c>
      <c r="DQ14" s="129">
        <v>1801.6</v>
      </c>
      <c r="DR14" s="129">
        <v>0</v>
      </c>
      <c r="DS14" s="129">
        <v>105300</v>
      </c>
      <c r="DT14" s="129">
        <v>-4129.1000000000004</v>
      </c>
      <c r="DU14" s="129">
        <v>4000</v>
      </c>
      <c r="DV14" s="129">
        <v>0</v>
      </c>
      <c r="DW14" s="129">
        <v>104600</v>
      </c>
      <c r="DX14" s="129">
        <v>-4282.8</v>
      </c>
      <c r="DY14" s="129">
        <v>4000</v>
      </c>
      <c r="DZ14" s="129">
        <v>0</v>
      </c>
      <c r="EA14" s="129">
        <v>112300</v>
      </c>
      <c r="EB14" s="129">
        <v>-2654.7</v>
      </c>
      <c r="EC14" s="129">
        <v>3682.5</v>
      </c>
      <c r="ED14" s="129">
        <v>0</v>
      </c>
      <c r="EE14" s="129">
        <v>112300</v>
      </c>
      <c r="EF14" s="129">
        <v>-1934.1</v>
      </c>
      <c r="EG14" s="129">
        <v>1807.9</v>
      </c>
      <c r="EH14" s="129">
        <v>0</v>
      </c>
      <c r="EI14" s="129">
        <v>111600</v>
      </c>
      <c r="EJ14" s="129">
        <v>-2768.9</v>
      </c>
      <c r="EK14" s="129">
        <v>3687.7</v>
      </c>
      <c r="EL14" s="129">
        <v>0</v>
      </c>
      <c r="EM14" s="129">
        <v>112300</v>
      </c>
      <c r="EN14" s="129">
        <v>-2654.7</v>
      </c>
      <c r="EO14" s="129">
        <v>3682.5</v>
      </c>
      <c r="EP14" s="129">
        <v>0</v>
      </c>
      <c r="EQ14" s="129">
        <v>125400</v>
      </c>
      <c r="ER14" s="129">
        <v>-1332.7</v>
      </c>
      <c r="ES14" s="129">
        <v>3356</v>
      </c>
      <c r="ET14" s="129">
        <v>0</v>
      </c>
      <c r="EU14" s="129">
        <v>125400</v>
      </c>
      <c r="EV14" s="129">
        <v>-1228.5999999999999</v>
      </c>
      <c r="EW14" s="129">
        <v>2719.7</v>
      </c>
      <c r="EX14" s="129">
        <v>0</v>
      </c>
      <c r="EY14" s="129">
        <v>125400</v>
      </c>
      <c r="EZ14" s="129">
        <v>-1332.7</v>
      </c>
      <c r="FA14" s="129">
        <v>3356</v>
      </c>
      <c r="FB14" s="129">
        <v>0</v>
      </c>
      <c r="FC14" s="129">
        <v>124800</v>
      </c>
      <c r="FD14" s="129">
        <v>-1361.4</v>
      </c>
      <c r="FE14" s="129">
        <v>3355.7</v>
      </c>
      <c r="FF14" s="129">
        <v>0</v>
      </c>
      <c r="FG14" s="129">
        <v>135000</v>
      </c>
      <c r="FH14" s="129">
        <v>-962.7</v>
      </c>
      <c r="FI14" s="129">
        <v>4000</v>
      </c>
      <c r="FJ14" s="129">
        <v>0</v>
      </c>
      <c r="FK14" s="129">
        <v>135000</v>
      </c>
      <c r="FL14" s="129">
        <v>-938.4</v>
      </c>
      <c r="FM14" s="129">
        <v>3294.1</v>
      </c>
      <c r="FN14" s="129">
        <v>0</v>
      </c>
      <c r="FO14" s="129">
        <v>135000</v>
      </c>
      <c r="FP14" s="129">
        <v>-962.7</v>
      </c>
      <c r="FQ14" s="129">
        <v>4000</v>
      </c>
      <c r="FR14" s="129">
        <v>0</v>
      </c>
      <c r="FS14" s="129">
        <v>134400</v>
      </c>
      <c r="FT14" s="129">
        <v>-999.8</v>
      </c>
      <c r="FU14" s="129">
        <v>4000</v>
      </c>
      <c r="FV14" s="129">
        <v>0</v>
      </c>
      <c r="FW14" s="129">
        <v>-3600.1</v>
      </c>
      <c r="FX14" s="129">
        <v>-5000.1000000000004</v>
      </c>
      <c r="FY14" s="129">
        <v>6856.3</v>
      </c>
      <c r="FZ14" s="129">
        <v>0</v>
      </c>
      <c r="GA14" s="129">
        <v>-3600.1</v>
      </c>
      <c r="GB14" s="129">
        <v>-3125.1</v>
      </c>
      <c r="GC14" s="129">
        <v>6492.6</v>
      </c>
      <c r="GD14" s="129">
        <v>0</v>
      </c>
      <c r="GE14" s="129">
        <v>-3600.1</v>
      </c>
      <c r="GF14" s="129">
        <v>-5000.1000000000004</v>
      </c>
      <c r="GG14" s="129">
        <v>6856.3</v>
      </c>
      <c r="GH14" s="129">
        <v>0</v>
      </c>
      <c r="GI14" s="129">
        <v>-3000</v>
      </c>
      <c r="GJ14" s="129">
        <v>-5000.1000000000004</v>
      </c>
      <c r="GK14" s="129">
        <v>6751.3</v>
      </c>
      <c r="GL14" s="129">
        <v>0</v>
      </c>
      <c r="GM14" s="129">
        <v>59800</v>
      </c>
      <c r="GN14" s="129">
        <v>11000</v>
      </c>
      <c r="GO14" s="129">
        <v>22516.7</v>
      </c>
      <c r="GP14" s="129">
        <v>0</v>
      </c>
      <c r="GQ14" s="129">
        <v>59800</v>
      </c>
      <c r="GR14" s="129">
        <v>11000</v>
      </c>
      <c r="GS14" s="129">
        <v>21650</v>
      </c>
      <c r="GT14" s="129">
        <v>0</v>
      </c>
      <c r="GU14" s="129">
        <v>59100</v>
      </c>
      <c r="GV14" s="129">
        <v>11000</v>
      </c>
      <c r="GW14" s="129">
        <v>22516.7</v>
      </c>
      <c r="GX14" s="129">
        <v>0</v>
      </c>
      <c r="GY14" s="129">
        <v>59800</v>
      </c>
      <c r="GZ14" s="129">
        <v>11000</v>
      </c>
      <c r="HA14" s="129">
        <v>22516.7</v>
      </c>
      <c r="HB14" s="129">
        <v>0</v>
      </c>
      <c r="HC14" s="129">
        <v>73800</v>
      </c>
      <c r="HD14" s="129">
        <v>11000</v>
      </c>
      <c r="HE14" s="129">
        <v>20750</v>
      </c>
      <c r="HF14" s="129">
        <v>0</v>
      </c>
      <c r="HG14" s="129">
        <v>73800</v>
      </c>
      <c r="HH14" s="129">
        <v>11000</v>
      </c>
      <c r="HI14" s="129">
        <v>19850</v>
      </c>
      <c r="HJ14" s="129">
        <v>0</v>
      </c>
      <c r="HK14" s="129">
        <v>73100</v>
      </c>
      <c r="HL14" s="129">
        <v>11000</v>
      </c>
      <c r="HM14" s="129">
        <v>20750</v>
      </c>
      <c r="HN14" s="129">
        <v>0</v>
      </c>
      <c r="HO14" s="129">
        <v>73800</v>
      </c>
      <c r="HP14" s="129">
        <v>11000</v>
      </c>
      <c r="HQ14" s="129">
        <v>20750</v>
      </c>
      <c r="HR14" s="129">
        <v>0</v>
      </c>
      <c r="HS14" s="129">
        <v>69600</v>
      </c>
      <c r="HT14" s="129">
        <v>5500</v>
      </c>
      <c r="HU14" s="129">
        <v>26750</v>
      </c>
      <c r="HV14" s="129">
        <v>0</v>
      </c>
      <c r="HW14" s="129">
        <v>69600</v>
      </c>
      <c r="HX14" s="129">
        <v>5500</v>
      </c>
      <c r="HY14" s="129">
        <v>25916.7</v>
      </c>
      <c r="HZ14" s="129">
        <v>0</v>
      </c>
      <c r="IA14" s="129">
        <v>68900</v>
      </c>
      <c r="IB14" s="129">
        <v>5500</v>
      </c>
      <c r="IC14" s="129">
        <v>26750</v>
      </c>
      <c r="ID14" s="129">
        <v>0</v>
      </c>
      <c r="IE14" s="129">
        <v>69600</v>
      </c>
      <c r="IF14" s="129">
        <v>5500</v>
      </c>
      <c r="IG14" s="129">
        <v>26750</v>
      </c>
      <c r="IH14" s="129">
        <v>0</v>
      </c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</row>
    <row r="15" spans="1:410" x14ac:dyDescent="0.25">
      <c r="A15" s="182" t="str">
        <f t="shared" si="0"/>
        <v>K:\614 Sewol\207 BowLift\APDL\A</v>
      </c>
      <c r="B15" s="182" t="s">
        <v>202</v>
      </c>
      <c r="C15" s="129">
        <v>6635</v>
      </c>
      <c r="D15" s="129">
        <v>-10999.9</v>
      </c>
      <c r="E15" s="129">
        <v>12685.75</v>
      </c>
      <c r="F15" s="129">
        <v>35.03</v>
      </c>
      <c r="G15" s="129">
        <v>6635</v>
      </c>
      <c r="H15" s="129">
        <v>-11000.23</v>
      </c>
      <c r="I15" s="129">
        <v>10000</v>
      </c>
      <c r="J15" s="129">
        <v>35</v>
      </c>
      <c r="K15" s="129">
        <v>6600</v>
      </c>
      <c r="L15" s="129">
        <v>-10999.91</v>
      </c>
      <c r="M15" s="129">
        <v>12552.84</v>
      </c>
      <c r="N15" s="129">
        <v>134.36000000000001</v>
      </c>
      <c r="O15" s="129">
        <v>7300</v>
      </c>
      <c r="P15" s="129">
        <v>-10999.94</v>
      </c>
      <c r="Q15" s="129">
        <v>12525.19</v>
      </c>
      <c r="R15" s="129">
        <v>132.91</v>
      </c>
      <c r="S15" s="129">
        <v>11535</v>
      </c>
      <c r="T15" s="129">
        <v>-10999.9</v>
      </c>
      <c r="U15" s="129">
        <v>12482.44</v>
      </c>
      <c r="V15" s="129">
        <v>35.03</v>
      </c>
      <c r="W15" s="129">
        <v>11535</v>
      </c>
      <c r="X15" s="129">
        <v>-11003.56</v>
      </c>
      <c r="Y15" s="129">
        <v>9847.7199999999993</v>
      </c>
      <c r="Z15" s="129">
        <v>35.049999999999997</v>
      </c>
      <c r="AA15" s="129">
        <v>11500</v>
      </c>
      <c r="AB15" s="129">
        <v>-11000.09</v>
      </c>
      <c r="AC15" s="129">
        <v>12352.18</v>
      </c>
      <c r="AD15" s="129">
        <v>131.72</v>
      </c>
      <c r="AE15" s="129">
        <v>12200</v>
      </c>
      <c r="AF15" s="129">
        <v>-10999.85</v>
      </c>
      <c r="AG15" s="129">
        <v>12322.66</v>
      </c>
      <c r="AH15" s="129">
        <v>132.13999999999999</v>
      </c>
      <c r="AI15" s="129">
        <v>18465</v>
      </c>
      <c r="AJ15" s="129">
        <v>-10999.9</v>
      </c>
      <c r="AK15" s="129">
        <v>12898.15</v>
      </c>
      <c r="AL15" s="129">
        <v>35.03</v>
      </c>
      <c r="AM15" s="129">
        <v>18465</v>
      </c>
      <c r="AN15" s="129">
        <v>-10998.02</v>
      </c>
      <c r="AO15" s="129">
        <v>10155.48</v>
      </c>
      <c r="AP15" s="129">
        <v>35.04</v>
      </c>
      <c r="AQ15" s="129">
        <v>17800</v>
      </c>
      <c r="AR15" s="129">
        <v>-10999.92</v>
      </c>
      <c r="AS15" s="129">
        <v>12787.07</v>
      </c>
      <c r="AT15" s="129">
        <v>136.72999999999999</v>
      </c>
      <c r="AU15" s="129">
        <v>18500</v>
      </c>
      <c r="AV15" s="129">
        <v>-10999.81</v>
      </c>
      <c r="AW15" s="129">
        <v>12759.64</v>
      </c>
      <c r="AX15" s="129">
        <v>137.16</v>
      </c>
      <c r="AY15" s="129">
        <v>32465</v>
      </c>
      <c r="AZ15" s="129">
        <v>-7760</v>
      </c>
      <c r="BA15" s="129">
        <v>3309.76</v>
      </c>
      <c r="BB15" s="129">
        <v>35.56</v>
      </c>
      <c r="BC15" s="129">
        <v>32465.01</v>
      </c>
      <c r="BD15" s="129">
        <v>-5781.99</v>
      </c>
      <c r="BE15" s="129">
        <v>1775</v>
      </c>
      <c r="BF15" s="129">
        <v>35.99</v>
      </c>
      <c r="BG15" s="129">
        <v>31835</v>
      </c>
      <c r="BH15" s="129">
        <v>-7661.52</v>
      </c>
      <c r="BI15" s="129">
        <v>3346.11</v>
      </c>
      <c r="BJ15" s="129">
        <v>133.27000000000001</v>
      </c>
      <c r="BK15" s="129">
        <v>32465.01</v>
      </c>
      <c r="BL15" s="129">
        <v>-7653.11</v>
      </c>
      <c r="BM15" s="129">
        <v>3227.07</v>
      </c>
      <c r="BN15" s="129">
        <v>135.97999999999999</v>
      </c>
      <c r="BO15" s="129">
        <v>40165</v>
      </c>
      <c r="BP15" s="129">
        <v>-11000</v>
      </c>
      <c r="BQ15" s="129">
        <v>14357.55</v>
      </c>
      <c r="BR15" s="129">
        <v>35.020000000000003</v>
      </c>
      <c r="BS15" s="129">
        <v>39535</v>
      </c>
      <c r="BT15" s="129">
        <v>-10999.9</v>
      </c>
      <c r="BU15" s="129">
        <v>12864.35</v>
      </c>
      <c r="BV15" s="129">
        <v>37.71</v>
      </c>
      <c r="BW15" s="129">
        <v>39500</v>
      </c>
      <c r="BX15" s="129">
        <v>-11000</v>
      </c>
      <c r="BY15" s="129">
        <v>14339.22</v>
      </c>
      <c r="BZ15" s="129">
        <v>38.18</v>
      </c>
      <c r="CA15" s="129">
        <v>40200</v>
      </c>
      <c r="CB15" s="129">
        <v>-10999.99</v>
      </c>
      <c r="CC15" s="129">
        <v>14264.66</v>
      </c>
      <c r="CD15" s="129">
        <v>91.84</v>
      </c>
      <c r="CE15" s="129">
        <v>56265</v>
      </c>
      <c r="CF15" s="129">
        <v>-11000</v>
      </c>
      <c r="CG15" s="129">
        <v>14825</v>
      </c>
      <c r="CH15" s="129">
        <v>35</v>
      </c>
      <c r="CI15" s="129">
        <v>56265</v>
      </c>
      <c r="CJ15" s="129">
        <v>-11000</v>
      </c>
      <c r="CK15" s="129">
        <v>13296.7</v>
      </c>
      <c r="CL15" s="129">
        <v>35</v>
      </c>
      <c r="CM15" s="129">
        <v>55635</v>
      </c>
      <c r="CN15" s="129">
        <v>-11000</v>
      </c>
      <c r="CO15" s="129">
        <v>14713.42</v>
      </c>
      <c r="CP15" s="129">
        <v>116.95</v>
      </c>
      <c r="CQ15" s="129">
        <v>56300</v>
      </c>
      <c r="CR15" s="129">
        <v>-11000</v>
      </c>
      <c r="CS15" s="129">
        <v>14713.42</v>
      </c>
      <c r="CT15" s="129">
        <v>111.58</v>
      </c>
      <c r="CU15" s="129">
        <v>86365</v>
      </c>
      <c r="CV15" s="129">
        <v>-10062.77</v>
      </c>
      <c r="CW15" s="129">
        <v>6954.25</v>
      </c>
      <c r="CX15" s="129">
        <v>35.25</v>
      </c>
      <c r="CY15" s="129">
        <v>86365</v>
      </c>
      <c r="CZ15" s="129">
        <v>-9376.27</v>
      </c>
      <c r="DA15" s="129">
        <v>5678.77</v>
      </c>
      <c r="DB15" s="129">
        <v>35.409999999999997</v>
      </c>
      <c r="DC15" s="129">
        <v>86400</v>
      </c>
      <c r="DD15" s="129">
        <v>-9962.6200000000008</v>
      </c>
      <c r="DE15" s="129">
        <v>6806.97</v>
      </c>
      <c r="DF15" s="129">
        <v>176.17</v>
      </c>
      <c r="DG15" s="129">
        <v>85700</v>
      </c>
      <c r="DH15" s="129">
        <v>-10069.85</v>
      </c>
      <c r="DI15" s="129">
        <v>6824.62</v>
      </c>
      <c r="DJ15" s="129">
        <v>140.99</v>
      </c>
      <c r="DK15" s="129">
        <v>105265</v>
      </c>
      <c r="DL15" s="129">
        <v>-4136.79</v>
      </c>
      <c r="DM15" s="129">
        <v>4000</v>
      </c>
      <c r="DN15" s="129">
        <v>35.83</v>
      </c>
      <c r="DO15" s="129">
        <v>105282.65</v>
      </c>
      <c r="DP15" s="129">
        <v>-2803.38</v>
      </c>
      <c r="DQ15" s="129">
        <v>1844.69</v>
      </c>
      <c r="DR15" s="129">
        <v>55.72</v>
      </c>
      <c r="DS15" s="129">
        <v>105300</v>
      </c>
      <c r="DT15" s="129">
        <v>-4061.28</v>
      </c>
      <c r="DU15" s="129">
        <v>3890.08</v>
      </c>
      <c r="DV15" s="129">
        <v>129.16</v>
      </c>
      <c r="DW15" s="129">
        <v>104617.65</v>
      </c>
      <c r="DX15" s="129">
        <v>-4238.07</v>
      </c>
      <c r="DY15" s="129">
        <v>3933.17</v>
      </c>
      <c r="DZ15" s="129">
        <v>82.33</v>
      </c>
      <c r="EA15" s="129">
        <v>112265</v>
      </c>
      <c r="EB15" s="129">
        <v>-2660.41</v>
      </c>
      <c r="EC15" s="129">
        <v>3682.76</v>
      </c>
      <c r="ED15" s="129">
        <v>35.46</v>
      </c>
      <c r="EE15" s="129">
        <v>112265</v>
      </c>
      <c r="EF15" s="129">
        <v>-1938.1</v>
      </c>
      <c r="EG15" s="129">
        <v>1808.62</v>
      </c>
      <c r="EH15" s="129">
        <v>35.24</v>
      </c>
      <c r="EI15" s="129">
        <v>111600</v>
      </c>
      <c r="EJ15" s="129">
        <v>-2731.16</v>
      </c>
      <c r="EK15" s="129">
        <v>3594.43</v>
      </c>
      <c r="EL15" s="129">
        <v>100.62</v>
      </c>
      <c r="EM15" s="129">
        <v>112300</v>
      </c>
      <c r="EN15" s="129">
        <v>-2618.67</v>
      </c>
      <c r="EO15" s="129">
        <v>3588.77</v>
      </c>
      <c r="EP15" s="129">
        <v>100.42</v>
      </c>
      <c r="EQ15" s="129">
        <v>125370</v>
      </c>
      <c r="ER15" s="129">
        <v>-1334.13</v>
      </c>
      <c r="ES15" s="129">
        <v>3355.99</v>
      </c>
      <c r="ET15" s="129">
        <v>30.03</v>
      </c>
      <c r="EU15" s="129">
        <v>125370</v>
      </c>
      <c r="EV15" s="129">
        <v>-1230.19</v>
      </c>
      <c r="EW15" s="129">
        <v>2719.67</v>
      </c>
      <c r="EX15" s="129">
        <v>30.04</v>
      </c>
      <c r="EY15" s="129">
        <v>125400</v>
      </c>
      <c r="EZ15" s="129">
        <v>-1306.6400000000001</v>
      </c>
      <c r="FA15" s="129">
        <v>3263.2</v>
      </c>
      <c r="FB15" s="129">
        <v>96.39</v>
      </c>
      <c r="FC15" s="129">
        <v>124800</v>
      </c>
      <c r="FD15" s="129">
        <v>-1335.61</v>
      </c>
      <c r="FE15" s="129">
        <v>3262.91</v>
      </c>
      <c r="FF15" s="129">
        <v>96.3</v>
      </c>
      <c r="FG15" s="129">
        <v>134970</v>
      </c>
      <c r="FH15" s="129">
        <v>-964.56</v>
      </c>
      <c r="FI15" s="129">
        <v>4000</v>
      </c>
      <c r="FJ15" s="129">
        <v>30.06</v>
      </c>
      <c r="FK15" s="129">
        <v>134970</v>
      </c>
      <c r="FL15" s="129">
        <v>-939.52</v>
      </c>
      <c r="FM15" s="129">
        <v>3288.84</v>
      </c>
      <c r="FN15" s="129">
        <v>30.48</v>
      </c>
      <c r="FO15" s="129">
        <v>135000</v>
      </c>
      <c r="FP15" s="129">
        <v>-914.57</v>
      </c>
      <c r="FQ15" s="129">
        <v>3885.72</v>
      </c>
      <c r="FR15" s="129">
        <v>124.01</v>
      </c>
      <c r="FS15" s="129">
        <v>134400</v>
      </c>
      <c r="FT15" s="129">
        <v>-954.77</v>
      </c>
      <c r="FU15" s="129">
        <v>3870.14</v>
      </c>
      <c r="FV15" s="129">
        <v>137.44</v>
      </c>
      <c r="FW15" s="129">
        <v>-3570.09</v>
      </c>
      <c r="FX15" s="129">
        <v>-5000.1000000000004</v>
      </c>
      <c r="FY15" s="129">
        <v>6851.05</v>
      </c>
      <c r="FZ15" s="129">
        <v>30.46</v>
      </c>
      <c r="GA15" s="129">
        <v>-3570.1</v>
      </c>
      <c r="GB15" s="129">
        <v>-3125.09</v>
      </c>
      <c r="GC15" s="129">
        <v>6488.89</v>
      </c>
      <c r="GD15" s="129">
        <v>30.23</v>
      </c>
      <c r="GE15" s="129">
        <v>-3600.1</v>
      </c>
      <c r="GF15" s="129">
        <v>-4906.3500000000004</v>
      </c>
      <c r="GG15" s="129">
        <v>6838.11</v>
      </c>
      <c r="GH15" s="129">
        <v>95.5</v>
      </c>
      <c r="GI15" s="129">
        <v>-3000.01</v>
      </c>
      <c r="GJ15" s="129">
        <v>-4906.3500000000004</v>
      </c>
      <c r="GK15" s="129">
        <v>6734.65</v>
      </c>
      <c r="GL15" s="129">
        <v>95.22</v>
      </c>
      <c r="GM15" s="129">
        <v>59765</v>
      </c>
      <c r="GN15" s="129">
        <v>11000</v>
      </c>
      <c r="GO15" s="129">
        <v>22516.7</v>
      </c>
      <c r="GP15" s="129">
        <v>35</v>
      </c>
      <c r="GQ15" s="129">
        <v>59765</v>
      </c>
      <c r="GR15" s="129">
        <v>11000</v>
      </c>
      <c r="GS15" s="129">
        <v>21650</v>
      </c>
      <c r="GT15" s="129">
        <v>35</v>
      </c>
      <c r="GU15" s="129">
        <v>59100</v>
      </c>
      <c r="GV15" s="129">
        <v>11000</v>
      </c>
      <c r="GW15" s="129">
        <v>22473.37</v>
      </c>
      <c r="GX15" s="129">
        <v>43.33</v>
      </c>
      <c r="GY15" s="129">
        <v>59800</v>
      </c>
      <c r="GZ15" s="129">
        <v>11000</v>
      </c>
      <c r="HA15" s="129">
        <v>22473.37</v>
      </c>
      <c r="HB15" s="129">
        <v>43.33</v>
      </c>
      <c r="HC15" s="129">
        <v>73765</v>
      </c>
      <c r="HD15" s="129">
        <v>11000</v>
      </c>
      <c r="HE15" s="129">
        <v>20750</v>
      </c>
      <c r="HF15" s="129">
        <v>35</v>
      </c>
      <c r="HG15" s="129">
        <v>73765</v>
      </c>
      <c r="HH15" s="129">
        <v>11000</v>
      </c>
      <c r="HI15" s="129">
        <v>19850</v>
      </c>
      <c r="HJ15" s="129">
        <v>35</v>
      </c>
      <c r="HK15" s="129">
        <v>73100</v>
      </c>
      <c r="HL15" s="129">
        <v>11000</v>
      </c>
      <c r="HM15" s="129">
        <v>20660</v>
      </c>
      <c r="HN15" s="129">
        <v>90</v>
      </c>
      <c r="HO15" s="129">
        <v>73800</v>
      </c>
      <c r="HP15" s="129">
        <v>11000</v>
      </c>
      <c r="HQ15" s="129">
        <v>20705</v>
      </c>
      <c r="HR15" s="129">
        <v>45</v>
      </c>
      <c r="HS15" s="129">
        <v>69565</v>
      </c>
      <c r="HT15" s="129">
        <v>5500</v>
      </c>
      <c r="HU15" s="129">
        <v>26750</v>
      </c>
      <c r="HV15" s="129">
        <v>35</v>
      </c>
      <c r="HW15" s="129">
        <v>69565</v>
      </c>
      <c r="HX15" s="129">
        <v>5500</v>
      </c>
      <c r="HY15" s="129">
        <v>25916.7</v>
      </c>
      <c r="HZ15" s="129">
        <v>35</v>
      </c>
      <c r="IA15" s="129">
        <v>68900</v>
      </c>
      <c r="IB15" s="129">
        <v>5500</v>
      </c>
      <c r="IC15" s="129">
        <v>26625</v>
      </c>
      <c r="ID15" s="129">
        <v>125</v>
      </c>
      <c r="IE15" s="129">
        <v>69600</v>
      </c>
      <c r="IF15" s="129">
        <v>5500</v>
      </c>
      <c r="IG15" s="129">
        <v>26625</v>
      </c>
      <c r="IH15" s="129">
        <v>125</v>
      </c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</row>
    <row r="16" spans="1:410" x14ac:dyDescent="0.25">
      <c r="A16" s="182" t="str">
        <f t="shared" si="0"/>
        <v>K:\614 Sewol\207 BowLift\APDL\A</v>
      </c>
      <c r="B16" s="182" t="s">
        <v>203</v>
      </c>
      <c r="C16" s="129">
        <v>6670</v>
      </c>
      <c r="D16" s="129">
        <v>-10999.9</v>
      </c>
      <c r="E16" s="129">
        <v>12684.29</v>
      </c>
      <c r="F16" s="129">
        <v>70.06</v>
      </c>
      <c r="G16" s="129">
        <v>6670</v>
      </c>
      <c r="H16" s="129">
        <v>-11000.26</v>
      </c>
      <c r="I16" s="129">
        <v>9999.99</v>
      </c>
      <c r="J16" s="129">
        <v>70</v>
      </c>
      <c r="K16" s="129">
        <v>6600</v>
      </c>
      <c r="L16" s="129">
        <v>-10999.93</v>
      </c>
      <c r="M16" s="129">
        <v>12418.48</v>
      </c>
      <c r="N16" s="129">
        <v>268.72000000000003</v>
      </c>
      <c r="O16" s="129">
        <v>7300</v>
      </c>
      <c r="P16" s="129">
        <v>-10999.99</v>
      </c>
      <c r="Q16" s="129">
        <v>12392.28</v>
      </c>
      <c r="R16" s="129">
        <v>265.82</v>
      </c>
      <c r="S16" s="129">
        <v>11570</v>
      </c>
      <c r="T16" s="129">
        <v>-10999.89</v>
      </c>
      <c r="U16" s="129">
        <v>12480.99</v>
      </c>
      <c r="V16" s="129">
        <v>70.06</v>
      </c>
      <c r="W16" s="129">
        <v>11570</v>
      </c>
      <c r="X16" s="129">
        <v>-11003.42</v>
      </c>
      <c r="Y16" s="129">
        <v>9845.84</v>
      </c>
      <c r="Z16" s="129">
        <v>70.099999999999994</v>
      </c>
      <c r="AA16" s="129">
        <v>11500</v>
      </c>
      <c r="AB16" s="129">
        <v>-11000.28</v>
      </c>
      <c r="AC16" s="129">
        <v>12220.47</v>
      </c>
      <c r="AD16" s="129">
        <v>263.43</v>
      </c>
      <c r="AE16" s="129">
        <v>12200</v>
      </c>
      <c r="AF16" s="129">
        <v>-10999.91</v>
      </c>
      <c r="AG16" s="129">
        <v>12190.52</v>
      </c>
      <c r="AH16" s="129">
        <v>264.27999999999997</v>
      </c>
      <c r="AI16" s="129">
        <v>18430</v>
      </c>
      <c r="AJ16" s="129">
        <v>-10999.91</v>
      </c>
      <c r="AK16" s="129">
        <v>12899.5</v>
      </c>
      <c r="AL16" s="129">
        <v>70.05</v>
      </c>
      <c r="AM16" s="129">
        <v>18430</v>
      </c>
      <c r="AN16" s="129">
        <v>-10998.05</v>
      </c>
      <c r="AO16" s="129">
        <v>10157.25</v>
      </c>
      <c r="AP16" s="129">
        <v>70.09</v>
      </c>
      <c r="AQ16" s="129">
        <v>17800</v>
      </c>
      <c r="AR16" s="129">
        <v>-10999.85</v>
      </c>
      <c r="AS16" s="129">
        <v>12650.34</v>
      </c>
      <c r="AT16" s="129">
        <v>273.45999999999998</v>
      </c>
      <c r="AU16" s="129">
        <v>18500</v>
      </c>
      <c r="AV16" s="129">
        <v>-10999.71</v>
      </c>
      <c r="AW16" s="129">
        <v>12622.49</v>
      </c>
      <c r="AX16" s="129">
        <v>274.31</v>
      </c>
      <c r="AY16" s="129">
        <v>32430</v>
      </c>
      <c r="AZ16" s="129">
        <v>-7760</v>
      </c>
      <c r="BA16" s="129">
        <v>3316.03</v>
      </c>
      <c r="BB16" s="129">
        <v>71.11</v>
      </c>
      <c r="BC16" s="129">
        <v>32430.01</v>
      </c>
      <c r="BD16" s="129">
        <v>-5773.58</v>
      </c>
      <c r="BE16" s="129">
        <v>1775</v>
      </c>
      <c r="BF16" s="129">
        <v>71.98</v>
      </c>
      <c r="BG16" s="129">
        <v>31870</v>
      </c>
      <c r="BH16" s="129">
        <v>-7563.04</v>
      </c>
      <c r="BI16" s="129">
        <v>3263.42</v>
      </c>
      <c r="BJ16" s="129">
        <v>266.54000000000002</v>
      </c>
      <c r="BK16" s="129">
        <v>32430.01</v>
      </c>
      <c r="BL16" s="129">
        <v>-7546.22</v>
      </c>
      <c r="BM16" s="129">
        <v>3150.65</v>
      </c>
      <c r="BN16" s="129">
        <v>271.95999999999998</v>
      </c>
      <c r="BO16" s="129">
        <v>40130</v>
      </c>
      <c r="BP16" s="129">
        <v>-11000</v>
      </c>
      <c r="BQ16" s="129">
        <v>14358.59</v>
      </c>
      <c r="BR16" s="129">
        <v>70.03</v>
      </c>
      <c r="BS16" s="129">
        <v>39570</v>
      </c>
      <c r="BT16" s="129">
        <v>-10999.91</v>
      </c>
      <c r="BU16" s="129">
        <v>12878.4</v>
      </c>
      <c r="BV16" s="129">
        <v>75.430000000000007</v>
      </c>
      <c r="BW16" s="129">
        <v>39500</v>
      </c>
      <c r="BX16" s="129">
        <v>-11000</v>
      </c>
      <c r="BY16" s="129">
        <v>14301.03</v>
      </c>
      <c r="BZ16" s="129">
        <v>76.37</v>
      </c>
      <c r="CA16" s="129">
        <v>40200</v>
      </c>
      <c r="CB16" s="129">
        <v>-10999.98</v>
      </c>
      <c r="CC16" s="129">
        <v>14172.82</v>
      </c>
      <c r="CD16" s="129">
        <v>183.68</v>
      </c>
      <c r="CE16" s="129">
        <v>56230</v>
      </c>
      <c r="CF16" s="129">
        <v>-11000</v>
      </c>
      <c r="CG16" s="129">
        <v>14825</v>
      </c>
      <c r="CH16" s="129">
        <v>70</v>
      </c>
      <c r="CI16" s="129">
        <v>56230</v>
      </c>
      <c r="CJ16" s="129">
        <v>-11000</v>
      </c>
      <c r="CK16" s="129">
        <v>13296.7</v>
      </c>
      <c r="CL16" s="129">
        <v>70</v>
      </c>
      <c r="CM16" s="129">
        <v>55670</v>
      </c>
      <c r="CN16" s="129">
        <v>-11000</v>
      </c>
      <c r="CO16" s="129">
        <v>14601.83</v>
      </c>
      <c r="CP16" s="129">
        <v>233.89</v>
      </c>
      <c r="CQ16" s="129">
        <v>56300</v>
      </c>
      <c r="CR16" s="129">
        <v>-11000</v>
      </c>
      <c r="CS16" s="129">
        <v>14601.83</v>
      </c>
      <c r="CT16" s="129">
        <v>223.17</v>
      </c>
      <c r="CU16" s="129">
        <v>86330</v>
      </c>
      <c r="CV16" s="129">
        <v>-10066.950000000001</v>
      </c>
      <c r="CW16" s="129">
        <v>6953.8</v>
      </c>
      <c r="CX16" s="129">
        <v>70.5</v>
      </c>
      <c r="CY16" s="129">
        <v>86330</v>
      </c>
      <c r="CZ16" s="129">
        <v>-9381.5499999999993</v>
      </c>
      <c r="DA16" s="129">
        <v>5677.74</v>
      </c>
      <c r="DB16" s="129">
        <v>70.819999999999993</v>
      </c>
      <c r="DC16" s="129">
        <v>86400</v>
      </c>
      <c r="DD16" s="129">
        <v>-9866.65</v>
      </c>
      <c r="DE16" s="129">
        <v>6659.23</v>
      </c>
      <c r="DF16" s="129">
        <v>352.35</v>
      </c>
      <c r="DG16" s="129">
        <v>85700</v>
      </c>
      <c r="DH16" s="129">
        <v>-9997.6</v>
      </c>
      <c r="DI16" s="129">
        <v>6703.55</v>
      </c>
      <c r="DJ16" s="129">
        <v>281.99</v>
      </c>
      <c r="DK16" s="129">
        <v>105230</v>
      </c>
      <c r="DL16" s="129">
        <v>-4144.47</v>
      </c>
      <c r="DM16" s="129">
        <v>4000</v>
      </c>
      <c r="DN16" s="129">
        <v>71.67</v>
      </c>
      <c r="DO16" s="129">
        <v>105265.3</v>
      </c>
      <c r="DP16" s="129">
        <v>-2834.16</v>
      </c>
      <c r="DQ16" s="129">
        <v>1887.78</v>
      </c>
      <c r="DR16" s="129">
        <v>111.45</v>
      </c>
      <c r="DS16" s="129">
        <v>105300</v>
      </c>
      <c r="DT16" s="129">
        <v>-3993.45</v>
      </c>
      <c r="DU16" s="129">
        <v>3780.16</v>
      </c>
      <c r="DV16" s="129">
        <v>258.32</v>
      </c>
      <c r="DW16" s="129">
        <v>104635.3</v>
      </c>
      <c r="DX16" s="129">
        <v>-4193.34</v>
      </c>
      <c r="DY16" s="129">
        <v>3866.34</v>
      </c>
      <c r="DZ16" s="129">
        <v>164.66</v>
      </c>
      <c r="EA16" s="129">
        <v>112230</v>
      </c>
      <c r="EB16" s="129">
        <v>-2666.12</v>
      </c>
      <c r="EC16" s="129">
        <v>3683.02</v>
      </c>
      <c r="ED16" s="129">
        <v>70.930000000000007</v>
      </c>
      <c r="EE16" s="129">
        <v>112230</v>
      </c>
      <c r="EF16" s="129">
        <v>-1942.1</v>
      </c>
      <c r="EG16" s="129">
        <v>1809.34</v>
      </c>
      <c r="EH16" s="129">
        <v>70.47</v>
      </c>
      <c r="EI16" s="129">
        <v>111600</v>
      </c>
      <c r="EJ16" s="129">
        <v>-2693.42</v>
      </c>
      <c r="EK16" s="129">
        <v>3501.16</v>
      </c>
      <c r="EL16" s="129">
        <v>201.23</v>
      </c>
      <c r="EM16" s="129">
        <v>112300</v>
      </c>
      <c r="EN16" s="129">
        <v>-2582.64</v>
      </c>
      <c r="EO16" s="129">
        <v>3495.04</v>
      </c>
      <c r="EP16" s="129">
        <v>200.83</v>
      </c>
      <c r="EQ16" s="129">
        <v>125340</v>
      </c>
      <c r="ER16" s="129">
        <v>-1335.57</v>
      </c>
      <c r="ES16" s="129">
        <v>3355.97</v>
      </c>
      <c r="ET16" s="129">
        <v>60.07</v>
      </c>
      <c r="EU16" s="129">
        <v>125340</v>
      </c>
      <c r="EV16" s="129">
        <v>-1231.79</v>
      </c>
      <c r="EW16" s="129">
        <v>2719.64</v>
      </c>
      <c r="EX16" s="129">
        <v>60.08</v>
      </c>
      <c r="EY16" s="129">
        <v>125400</v>
      </c>
      <c r="EZ16" s="129">
        <v>-1280.58</v>
      </c>
      <c r="FA16" s="129">
        <v>3170.4</v>
      </c>
      <c r="FB16" s="129">
        <v>192.78</v>
      </c>
      <c r="FC16" s="129">
        <v>124800</v>
      </c>
      <c r="FD16" s="129">
        <v>-1309.81</v>
      </c>
      <c r="FE16" s="129">
        <v>3170.13</v>
      </c>
      <c r="FF16" s="129">
        <v>192.61</v>
      </c>
      <c r="FG16" s="129">
        <v>134940</v>
      </c>
      <c r="FH16" s="129">
        <v>-966.41</v>
      </c>
      <c r="FI16" s="129">
        <v>4000</v>
      </c>
      <c r="FJ16" s="129">
        <v>60.11</v>
      </c>
      <c r="FK16" s="129">
        <v>134940</v>
      </c>
      <c r="FL16" s="129">
        <v>-940.65</v>
      </c>
      <c r="FM16" s="129">
        <v>3283.59</v>
      </c>
      <c r="FN16" s="129">
        <v>60.96</v>
      </c>
      <c r="FO16" s="129">
        <v>135000</v>
      </c>
      <c r="FP16" s="129">
        <v>-866.43</v>
      </c>
      <c r="FQ16" s="129">
        <v>3771.43</v>
      </c>
      <c r="FR16" s="129">
        <v>248.02</v>
      </c>
      <c r="FS16" s="129">
        <v>134400</v>
      </c>
      <c r="FT16" s="129">
        <v>-909.75</v>
      </c>
      <c r="FU16" s="129">
        <v>3740.29</v>
      </c>
      <c r="FV16" s="129">
        <v>274.88</v>
      </c>
      <c r="FW16" s="129">
        <v>-3540.09</v>
      </c>
      <c r="FX16" s="129">
        <v>-5000.1000000000004</v>
      </c>
      <c r="FY16" s="129">
        <v>6845.8</v>
      </c>
      <c r="FZ16" s="129">
        <v>60.92</v>
      </c>
      <c r="GA16" s="129">
        <v>-3540.1</v>
      </c>
      <c r="GB16" s="129">
        <v>-3125.09</v>
      </c>
      <c r="GC16" s="129">
        <v>6485.17</v>
      </c>
      <c r="GD16" s="129">
        <v>60.46</v>
      </c>
      <c r="GE16" s="129">
        <v>-3600.1</v>
      </c>
      <c r="GF16" s="129">
        <v>-4812.6000000000004</v>
      </c>
      <c r="GG16" s="129">
        <v>6819.93</v>
      </c>
      <c r="GH16" s="129">
        <v>190.99</v>
      </c>
      <c r="GI16" s="129">
        <v>-3000.01</v>
      </c>
      <c r="GJ16" s="129">
        <v>-4812.59</v>
      </c>
      <c r="GK16" s="129">
        <v>6718</v>
      </c>
      <c r="GL16" s="129">
        <v>190.44</v>
      </c>
      <c r="GM16" s="129">
        <v>59730</v>
      </c>
      <c r="GN16" s="129">
        <v>11000</v>
      </c>
      <c r="GO16" s="129">
        <v>22516.7</v>
      </c>
      <c r="GP16" s="129">
        <v>70</v>
      </c>
      <c r="GQ16" s="129">
        <v>59730</v>
      </c>
      <c r="GR16" s="129">
        <v>11000</v>
      </c>
      <c r="GS16" s="129">
        <v>21650</v>
      </c>
      <c r="GT16" s="129">
        <v>70</v>
      </c>
      <c r="GU16" s="129">
        <v>59100</v>
      </c>
      <c r="GV16" s="129">
        <v>11000</v>
      </c>
      <c r="GW16" s="129">
        <v>22430.03</v>
      </c>
      <c r="GX16" s="129">
        <v>86.67</v>
      </c>
      <c r="GY16" s="129">
        <v>59800</v>
      </c>
      <c r="GZ16" s="129">
        <v>11000</v>
      </c>
      <c r="HA16" s="129">
        <v>22430.03</v>
      </c>
      <c r="HB16" s="129">
        <v>86.67</v>
      </c>
      <c r="HC16" s="129">
        <v>73730</v>
      </c>
      <c r="HD16" s="129">
        <v>11000</v>
      </c>
      <c r="HE16" s="129">
        <v>20750</v>
      </c>
      <c r="HF16" s="129">
        <v>70</v>
      </c>
      <c r="HG16" s="129">
        <v>73730</v>
      </c>
      <c r="HH16" s="129">
        <v>11000</v>
      </c>
      <c r="HI16" s="129">
        <v>19850</v>
      </c>
      <c r="HJ16" s="129">
        <v>70</v>
      </c>
      <c r="HK16" s="129">
        <v>73100</v>
      </c>
      <c r="HL16" s="129">
        <v>11000</v>
      </c>
      <c r="HM16" s="129">
        <v>20570</v>
      </c>
      <c r="HN16" s="129">
        <v>180</v>
      </c>
      <c r="HO16" s="129">
        <v>73800</v>
      </c>
      <c r="HP16" s="129">
        <v>11000</v>
      </c>
      <c r="HQ16" s="129">
        <v>20660</v>
      </c>
      <c r="HR16" s="129">
        <v>90</v>
      </c>
      <c r="HS16" s="129">
        <v>69530</v>
      </c>
      <c r="HT16" s="129">
        <v>5500</v>
      </c>
      <c r="HU16" s="129">
        <v>26750</v>
      </c>
      <c r="HV16" s="129">
        <v>70</v>
      </c>
      <c r="HW16" s="129">
        <v>69530</v>
      </c>
      <c r="HX16" s="129">
        <v>5500</v>
      </c>
      <c r="HY16" s="129">
        <v>25916.7</v>
      </c>
      <c r="HZ16" s="129">
        <v>70</v>
      </c>
      <c r="IA16" s="129">
        <v>68900</v>
      </c>
      <c r="IB16" s="129">
        <v>5500</v>
      </c>
      <c r="IC16" s="129">
        <v>26500</v>
      </c>
      <c r="ID16" s="129">
        <v>250</v>
      </c>
      <c r="IE16" s="129">
        <v>69600</v>
      </c>
      <c r="IF16" s="129">
        <v>5500</v>
      </c>
      <c r="IG16" s="129">
        <v>26500</v>
      </c>
      <c r="IH16" s="129">
        <v>250</v>
      </c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</row>
    <row r="17" spans="1:410" x14ac:dyDescent="0.25">
      <c r="A17" s="182" t="str">
        <f t="shared" si="0"/>
        <v>K:\614 Sewol\207 BowLift\APDL\A</v>
      </c>
      <c r="B17" s="182" t="s">
        <v>204</v>
      </c>
      <c r="C17" s="129">
        <v>6705</v>
      </c>
      <c r="D17" s="129">
        <v>-10999.9</v>
      </c>
      <c r="E17" s="129">
        <v>12682.84</v>
      </c>
      <c r="F17" s="129">
        <v>105.09</v>
      </c>
      <c r="G17" s="129">
        <v>6705</v>
      </c>
      <c r="H17" s="129">
        <v>-11000.29</v>
      </c>
      <c r="I17" s="129">
        <v>9999.99</v>
      </c>
      <c r="J17" s="129">
        <v>105</v>
      </c>
      <c r="K17" s="129">
        <v>6600</v>
      </c>
      <c r="L17" s="129">
        <v>-10999.94</v>
      </c>
      <c r="M17" s="129">
        <v>12284.12</v>
      </c>
      <c r="N17" s="129">
        <v>403.08</v>
      </c>
      <c r="O17" s="129">
        <v>7300</v>
      </c>
      <c r="P17" s="129">
        <v>-11000.03</v>
      </c>
      <c r="Q17" s="129">
        <v>12259.37</v>
      </c>
      <c r="R17" s="129">
        <v>398.73</v>
      </c>
      <c r="S17" s="129">
        <v>11605</v>
      </c>
      <c r="T17" s="129">
        <v>-10999.89</v>
      </c>
      <c r="U17" s="129">
        <v>12479.53</v>
      </c>
      <c r="V17" s="129">
        <v>105.09</v>
      </c>
      <c r="W17" s="129">
        <v>11605</v>
      </c>
      <c r="X17" s="129">
        <v>-11003.28</v>
      </c>
      <c r="Y17" s="129">
        <v>9843.9599999999991</v>
      </c>
      <c r="Z17" s="129">
        <v>105.15</v>
      </c>
      <c r="AA17" s="129">
        <v>11500</v>
      </c>
      <c r="AB17" s="129">
        <v>-11000.47</v>
      </c>
      <c r="AC17" s="129">
        <v>12088.75</v>
      </c>
      <c r="AD17" s="129">
        <v>395.15</v>
      </c>
      <c r="AE17" s="129">
        <v>12200</v>
      </c>
      <c r="AF17" s="129">
        <v>-10999.97</v>
      </c>
      <c r="AG17" s="129">
        <v>12058.38</v>
      </c>
      <c r="AH17" s="129">
        <v>396.42</v>
      </c>
      <c r="AI17" s="129">
        <v>18395</v>
      </c>
      <c r="AJ17" s="129">
        <v>-10999.91</v>
      </c>
      <c r="AK17" s="129">
        <v>12900.85</v>
      </c>
      <c r="AL17" s="129">
        <v>105.08</v>
      </c>
      <c r="AM17" s="129">
        <v>18395</v>
      </c>
      <c r="AN17" s="129">
        <v>-10998.07</v>
      </c>
      <c r="AO17" s="129">
        <v>10159.02</v>
      </c>
      <c r="AP17" s="129">
        <v>105.13</v>
      </c>
      <c r="AQ17" s="129">
        <v>17800</v>
      </c>
      <c r="AR17" s="129">
        <v>-10999.77</v>
      </c>
      <c r="AS17" s="129">
        <v>12513.61</v>
      </c>
      <c r="AT17" s="129">
        <v>410.19</v>
      </c>
      <c r="AU17" s="129">
        <v>18500</v>
      </c>
      <c r="AV17" s="129">
        <v>-10999.62</v>
      </c>
      <c r="AW17" s="129">
        <v>12485.33</v>
      </c>
      <c r="AX17" s="129">
        <v>411.47</v>
      </c>
      <c r="AY17" s="129">
        <v>32395</v>
      </c>
      <c r="AZ17" s="129">
        <v>-7760</v>
      </c>
      <c r="BA17" s="129">
        <v>3322.29</v>
      </c>
      <c r="BB17" s="129">
        <v>106.67</v>
      </c>
      <c r="BC17" s="129">
        <v>32395.02</v>
      </c>
      <c r="BD17" s="129">
        <v>-5765.17</v>
      </c>
      <c r="BE17" s="129">
        <v>1775</v>
      </c>
      <c r="BF17" s="129">
        <v>107.97</v>
      </c>
      <c r="BG17" s="129">
        <v>31905</v>
      </c>
      <c r="BH17" s="129">
        <v>-7464.56</v>
      </c>
      <c r="BI17" s="129">
        <v>3180.73</v>
      </c>
      <c r="BJ17" s="129">
        <v>399.81</v>
      </c>
      <c r="BK17" s="129">
        <v>32395.02</v>
      </c>
      <c r="BL17" s="129">
        <v>-7439.33</v>
      </c>
      <c r="BM17" s="129">
        <v>3074.22</v>
      </c>
      <c r="BN17" s="129">
        <v>407.94</v>
      </c>
      <c r="BO17" s="129">
        <v>40095</v>
      </c>
      <c r="BP17" s="129">
        <v>-11000</v>
      </c>
      <c r="BQ17" s="129">
        <v>14359.64</v>
      </c>
      <c r="BR17" s="129">
        <v>105.05</v>
      </c>
      <c r="BS17" s="129">
        <v>39605</v>
      </c>
      <c r="BT17" s="129">
        <v>-10999.91</v>
      </c>
      <c r="BU17" s="129">
        <v>12892.45</v>
      </c>
      <c r="BV17" s="129">
        <v>113.14</v>
      </c>
      <c r="BW17" s="129">
        <v>39500</v>
      </c>
      <c r="BX17" s="129">
        <v>-11000</v>
      </c>
      <c r="BY17" s="129">
        <v>14262.85</v>
      </c>
      <c r="BZ17" s="129">
        <v>114.55</v>
      </c>
      <c r="CA17" s="129">
        <v>40200</v>
      </c>
      <c r="CB17" s="129">
        <v>-10999.97</v>
      </c>
      <c r="CC17" s="129">
        <v>14080.98</v>
      </c>
      <c r="CD17" s="129">
        <v>275.52</v>
      </c>
      <c r="CE17" s="129">
        <v>56195</v>
      </c>
      <c r="CF17" s="129">
        <v>-11000</v>
      </c>
      <c r="CG17" s="129">
        <v>14825</v>
      </c>
      <c r="CH17" s="129">
        <v>105</v>
      </c>
      <c r="CI17" s="129">
        <v>56195</v>
      </c>
      <c r="CJ17" s="129">
        <v>-11000</v>
      </c>
      <c r="CK17" s="129">
        <v>13296.7</v>
      </c>
      <c r="CL17" s="129">
        <v>105</v>
      </c>
      <c r="CM17" s="129">
        <v>55705</v>
      </c>
      <c r="CN17" s="129">
        <v>-11000</v>
      </c>
      <c r="CO17" s="129">
        <v>14490.25</v>
      </c>
      <c r="CP17" s="129">
        <v>350.84</v>
      </c>
      <c r="CQ17" s="129">
        <v>56300</v>
      </c>
      <c r="CR17" s="129">
        <v>-11000</v>
      </c>
      <c r="CS17" s="129">
        <v>14490.25</v>
      </c>
      <c r="CT17" s="129">
        <v>334.75</v>
      </c>
      <c r="CU17" s="129">
        <v>86295</v>
      </c>
      <c r="CV17" s="129">
        <v>-10071.120000000001</v>
      </c>
      <c r="CW17" s="129">
        <v>6953.35</v>
      </c>
      <c r="CX17" s="129">
        <v>105.75</v>
      </c>
      <c r="CY17" s="129">
        <v>86295</v>
      </c>
      <c r="CZ17" s="129">
        <v>-9386.82</v>
      </c>
      <c r="DA17" s="129">
        <v>5676.71</v>
      </c>
      <c r="DB17" s="129">
        <v>106.23</v>
      </c>
      <c r="DC17" s="129">
        <v>86400</v>
      </c>
      <c r="DD17" s="129">
        <v>-9770.67</v>
      </c>
      <c r="DE17" s="129">
        <v>6511.5</v>
      </c>
      <c r="DF17" s="129">
        <v>528.52</v>
      </c>
      <c r="DG17" s="129">
        <v>85700</v>
      </c>
      <c r="DH17" s="129">
        <v>-9925.35</v>
      </c>
      <c r="DI17" s="129">
        <v>6582.48</v>
      </c>
      <c r="DJ17" s="129">
        <v>422.98</v>
      </c>
      <c r="DK17" s="129">
        <v>105195</v>
      </c>
      <c r="DL17" s="129">
        <v>-4152.16</v>
      </c>
      <c r="DM17" s="129">
        <v>4000</v>
      </c>
      <c r="DN17" s="129">
        <v>107.5</v>
      </c>
      <c r="DO17" s="129">
        <v>105247.95</v>
      </c>
      <c r="DP17" s="129">
        <v>-2864.94</v>
      </c>
      <c r="DQ17" s="129">
        <v>1930.87</v>
      </c>
      <c r="DR17" s="129">
        <v>167.17</v>
      </c>
      <c r="DS17" s="129">
        <v>105300</v>
      </c>
      <c r="DT17" s="129">
        <v>-3925.63</v>
      </c>
      <c r="DU17" s="129">
        <v>3670.24</v>
      </c>
      <c r="DV17" s="129">
        <v>387.48</v>
      </c>
      <c r="DW17" s="129">
        <v>104652.95</v>
      </c>
      <c r="DX17" s="129">
        <v>-4148.6099999999997</v>
      </c>
      <c r="DY17" s="129">
        <v>3799.51</v>
      </c>
      <c r="DZ17" s="129">
        <v>247</v>
      </c>
      <c r="EA17" s="129">
        <v>112195</v>
      </c>
      <c r="EB17" s="129">
        <v>-2671.83</v>
      </c>
      <c r="EC17" s="129">
        <v>3683.28</v>
      </c>
      <c r="ED17" s="129">
        <v>106.39</v>
      </c>
      <c r="EE17" s="129">
        <v>112195</v>
      </c>
      <c r="EF17" s="129">
        <v>-1946.1</v>
      </c>
      <c r="EG17" s="129">
        <v>1810.06</v>
      </c>
      <c r="EH17" s="129">
        <v>105.71</v>
      </c>
      <c r="EI17" s="129">
        <v>111600</v>
      </c>
      <c r="EJ17" s="129">
        <v>-2655.68</v>
      </c>
      <c r="EK17" s="129">
        <v>3407.89</v>
      </c>
      <c r="EL17" s="129">
        <v>301.85000000000002</v>
      </c>
      <c r="EM17" s="129">
        <v>112300</v>
      </c>
      <c r="EN17" s="129">
        <v>-2546.61</v>
      </c>
      <c r="EO17" s="129">
        <v>3401.31</v>
      </c>
      <c r="EP17" s="129">
        <v>301.25</v>
      </c>
      <c r="EQ17" s="129">
        <v>125310</v>
      </c>
      <c r="ER17" s="129">
        <v>-1337</v>
      </c>
      <c r="ES17" s="129">
        <v>3355.96</v>
      </c>
      <c r="ET17" s="129">
        <v>90.1</v>
      </c>
      <c r="EU17" s="129">
        <v>125310</v>
      </c>
      <c r="EV17" s="129">
        <v>-1233.3800000000001</v>
      </c>
      <c r="EW17" s="129">
        <v>2719.61</v>
      </c>
      <c r="EX17" s="129">
        <v>90.13</v>
      </c>
      <c r="EY17" s="129">
        <v>125400</v>
      </c>
      <c r="EZ17" s="129">
        <v>-1254.52</v>
      </c>
      <c r="FA17" s="129">
        <v>3077.6</v>
      </c>
      <c r="FB17" s="129">
        <v>289.17</v>
      </c>
      <c r="FC17" s="129">
        <v>124800</v>
      </c>
      <c r="FD17" s="129">
        <v>-1284.01</v>
      </c>
      <c r="FE17" s="129">
        <v>3077.35</v>
      </c>
      <c r="FF17" s="129">
        <v>288.91000000000003</v>
      </c>
      <c r="FG17" s="129">
        <v>134910</v>
      </c>
      <c r="FH17" s="129">
        <v>-968.27</v>
      </c>
      <c r="FI17" s="129">
        <v>4000</v>
      </c>
      <c r="FJ17" s="129">
        <v>90.17</v>
      </c>
      <c r="FK17" s="129">
        <v>134910</v>
      </c>
      <c r="FL17" s="129">
        <v>-941.77</v>
      </c>
      <c r="FM17" s="129">
        <v>3278.33</v>
      </c>
      <c r="FN17" s="129">
        <v>91.43</v>
      </c>
      <c r="FO17" s="129">
        <v>135000</v>
      </c>
      <c r="FP17" s="129">
        <v>-818.3</v>
      </c>
      <c r="FQ17" s="129">
        <v>3657.15</v>
      </c>
      <c r="FR17" s="129">
        <v>372.02</v>
      </c>
      <c r="FS17" s="129">
        <v>134400</v>
      </c>
      <c r="FT17" s="129">
        <v>-864.73</v>
      </c>
      <c r="FU17" s="129">
        <v>3610.43</v>
      </c>
      <c r="FV17" s="129">
        <v>412.32</v>
      </c>
      <c r="FW17" s="129">
        <v>-3510.08</v>
      </c>
      <c r="FX17" s="129">
        <v>-5000.1000000000004</v>
      </c>
      <c r="FY17" s="129">
        <v>6840.55</v>
      </c>
      <c r="FZ17" s="129">
        <v>91.38</v>
      </c>
      <c r="GA17" s="129">
        <v>-3510.1</v>
      </c>
      <c r="GB17" s="129">
        <v>-3125.08</v>
      </c>
      <c r="GC17" s="129">
        <v>6481.45</v>
      </c>
      <c r="GD17" s="129">
        <v>90.69</v>
      </c>
      <c r="GE17" s="129">
        <v>-3600.1</v>
      </c>
      <c r="GF17" s="129">
        <v>-4718.8500000000004</v>
      </c>
      <c r="GG17" s="129">
        <v>6801.74</v>
      </c>
      <c r="GH17" s="129">
        <v>286.49</v>
      </c>
      <c r="GI17" s="129">
        <v>-3000.02</v>
      </c>
      <c r="GJ17" s="129">
        <v>-4718.84</v>
      </c>
      <c r="GK17" s="129">
        <v>6701.35</v>
      </c>
      <c r="GL17" s="129">
        <v>285.67</v>
      </c>
      <c r="GM17" s="129">
        <v>59695</v>
      </c>
      <c r="GN17" s="129">
        <v>11000</v>
      </c>
      <c r="GO17" s="129">
        <v>22516.7</v>
      </c>
      <c r="GP17" s="129">
        <v>105</v>
      </c>
      <c r="GQ17" s="129">
        <v>59695</v>
      </c>
      <c r="GR17" s="129">
        <v>11000</v>
      </c>
      <c r="GS17" s="129">
        <v>21650</v>
      </c>
      <c r="GT17" s="129">
        <v>105</v>
      </c>
      <c r="GU17" s="129">
        <v>59100</v>
      </c>
      <c r="GV17" s="129">
        <v>11000</v>
      </c>
      <c r="GW17" s="129">
        <v>22386.7</v>
      </c>
      <c r="GX17" s="129">
        <v>130</v>
      </c>
      <c r="GY17" s="129">
        <v>59800</v>
      </c>
      <c r="GZ17" s="129">
        <v>11000</v>
      </c>
      <c r="HA17" s="129">
        <v>22386.7</v>
      </c>
      <c r="HB17" s="129">
        <v>130</v>
      </c>
      <c r="HC17" s="129">
        <v>73695</v>
      </c>
      <c r="HD17" s="129">
        <v>11000</v>
      </c>
      <c r="HE17" s="129">
        <v>20750</v>
      </c>
      <c r="HF17" s="129">
        <v>105</v>
      </c>
      <c r="HG17" s="129">
        <v>73695</v>
      </c>
      <c r="HH17" s="129">
        <v>11000</v>
      </c>
      <c r="HI17" s="129">
        <v>19850</v>
      </c>
      <c r="HJ17" s="129">
        <v>105</v>
      </c>
      <c r="HK17" s="129">
        <v>73100</v>
      </c>
      <c r="HL17" s="129">
        <v>11000</v>
      </c>
      <c r="HM17" s="129">
        <v>20480</v>
      </c>
      <c r="HN17" s="129">
        <v>270</v>
      </c>
      <c r="HO17" s="129">
        <v>73800</v>
      </c>
      <c r="HP17" s="129">
        <v>11000</v>
      </c>
      <c r="HQ17" s="129">
        <v>20615</v>
      </c>
      <c r="HR17" s="129">
        <v>135</v>
      </c>
      <c r="HS17" s="129">
        <v>69495</v>
      </c>
      <c r="HT17" s="129">
        <v>5500</v>
      </c>
      <c r="HU17" s="129">
        <v>26750</v>
      </c>
      <c r="HV17" s="129">
        <v>105</v>
      </c>
      <c r="HW17" s="129">
        <v>69495</v>
      </c>
      <c r="HX17" s="129">
        <v>5500</v>
      </c>
      <c r="HY17" s="129">
        <v>25916.7</v>
      </c>
      <c r="HZ17" s="129">
        <v>105</v>
      </c>
      <c r="IA17" s="129">
        <v>68900</v>
      </c>
      <c r="IB17" s="129">
        <v>5500</v>
      </c>
      <c r="IC17" s="129">
        <v>26375</v>
      </c>
      <c r="ID17" s="129">
        <v>375</v>
      </c>
      <c r="IE17" s="129">
        <v>69600</v>
      </c>
      <c r="IF17" s="129">
        <v>5500</v>
      </c>
      <c r="IG17" s="129">
        <v>26375</v>
      </c>
      <c r="IH17" s="129">
        <v>375</v>
      </c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</row>
    <row r="18" spans="1:410" x14ac:dyDescent="0.25">
      <c r="A18" s="182" t="str">
        <f t="shared" si="0"/>
        <v>K:\614 Sewol\207 BowLift\APDL\A</v>
      </c>
      <c r="B18" s="182" t="s">
        <v>205</v>
      </c>
      <c r="C18" s="129">
        <v>6740</v>
      </c>
      <c r="D18" s="129">
        <v>-10999.9</v>
      </c>
      <c r="E18" s="129">
        <v>12681.38</v>
      </c>
      <c r="F18" s="129">
        <v>140.12</v>
      </c>
      <c r="G18" s="129">
        <v>6740</v>
      </c>
      <c r="H18" s="129">
        <v>-11000.32</v>
      </c>
      <c r="I18" s="129">
        <v>9999.98</v>
      </c>
      <c r="J18" s="129">
        <v>140</v>
      </c>
      <c r="K18" s="129">
        <v>6600</v>
      </c>
      <c r="L18" s="129">
        <v>-10999.96</v>
      </c>
      <c r="M18" s="129">
        <v>12149.76</v>
      </c>
      <c r="N18" s="129">
        <v>537.44000000000005</v>
      </c>
      <c r="O18" s="129">
        <v>7300</v>
      </c>
      <c r="P18" s="129">
        <v>-11000.08</v>
      </c>
      <c r="Q18" s="129">
        <v>12126.46</v>
      </c>
      <c r="R18" s="129">
        <v>531.64</v>
      </c>
      <c r="S18" s="129">
        <v>11640</v>
      </c>
      <c r="T18" s="129">
        <v>-10999.88</v>
      </c>
      <c r="U18" s="129">
        <v>12478.08</v>
      </c>
      <c r="V18" s="129">
        <v>140.12</v>
      </c>
      <c r="W18" s="129">
        <v>11640</v>
      </c>
      <c r="X18" s="129">
        <v>-11003.14</v>
      </c>
      <c r="Y18" s="129">
        <v>9842.08</v>
      </c>
      <c r="Z18" s="129">
        <v>140.19999999999999</v>
      </c>
      <c r="AA18" s="129">
        <v>11500</v>
      </c>
      <c r="AB18" s="129">
        <v>-11000.66</v>
      </c>
      <c r="AC18" s="129">
        <v>11957.04</v>
      </c>
      <c r="AD18" s="129">
        <v>526.86</v>
      </c>
      <c r="AE18" s="129">
        <v>12200</v>
      </c>
      <c r="AF18" s="129">
        <v>-11000.02</v>
      </c>
      <c r="AG18" s="129">
        <v>11926.24</v>
      </c>
      <c r="AH18" s="129">
        <v>528.55999999999995</v>
      </c>
      <c r="AI18" s="129">
        <v>18360</v>
      </c>
      <c r="AJ18" s="129">
        <v>-10999.92</v>
      </c>
      <c r="AK18" s="129">
        <v>12902.2</v>
      </c>
      <c r="AL18" s="129">
        <v>140.1</v>
      </c>
      <c r="AM18" s="129">
        <v>18360</v>
      </c>
      <c r="AN18" s="129">
        <v>-10998.1</v>
      </c>
      <c r="AO18" s="129">
        <v>10160.799999999999</v>
      </c>
      <c r="AP18" s="129">
        <v>140.18</v>
      </c>
      <c r="AQ18" s="129">
        <v>17800</v>
      </c>
      <c r="AR18" s="129">
        <v>-10999.7</v>
      </c>
      <c r="AS18" s="129">
        <v>12376.88</v>
      </c>
      <c r="AT18" s="129">
        <v>546.91999999999996</v>
      </c>
      <c r="AU18" s="129">
        <v>18500</v>
      </c>
      <c r="AV18" s="129">
        <v>-10999.52</v>
      </c>
      <c r="AW18" s="129">
        <v>12348.18</v>
      </c>
      <c r="AX18" s="129">
        <v>548.62</v>
      </c>
      <c r="AY18" s="129">
        <v>32360</v>
      </c>
      <c r="AZ18" s="129">
        <v>-7760</v>
      </c>
      <c r="BA18" s="129">
        <v>3328.56</v>
      </c>
      <c r="BB18" s="129">
        <v>142.22999999999999</v>
      </c>
      <c r="BC18" s="129">
        <v>32360.02</v>
      </c>
      <c r="BD18" s="129">
        <v>-5756.76</v>
      </c>
      <c r="BE18" s="129">
        <v>1775</v>
      </c>
      <c r="BF18" s="129">
        <v>143.97</v>
      </c>
      <c r="BG18" s="129">
        <v>31940</v>
      </c>
      <c r="BH18" s="129">
        <v>-7366.08</v>
      </c>
      <c r="BI18" s="129">
        <v>3098.04</v>
      </c>
      <c r="BJ18" s="129">
        <v>533.08000000000004</v>
      </c>
      <c r="BK18" s="129">
        <v>32360.02</v>
      </c>
      <c r="BL18" s="129">
        <v>-7332.44</v>
      </c>
      <c r="BM18" s="129">
        <v>2997.8</v>
      </c>
      <c r="BN18" s="129">
        <v>543.92999999999995</v>
      </c>
      <c r="BO18" s="129">
        <v>40060</v>
      </c>
      <c r="BP18" s="129">
        <v>-11000</v>
      </c>
      <c r="BQ18" s="129">
        <v>14360.68</v>
      </c>
      <c r="BR18" s="129">
        <v>140.06</v>
      </c>
      <c r="BS18" s="129">
        <v>39640</v>
      </c>
      <c r="BT18" s="129">
        <v>-10999.92</v>
      </c>
      <c r="BU18" s="129">
        <v>12906.5</v>
      </c>
      <c r="BV18" s="129">
        <v>150.86000000000001</v>
      </c>
      <c r="BW18" s="129">
        <v>39500</v>
      </c>
      <c r="BX18" s="129">
        <v>-11000</v>
      </c>
      <c r="BY18" s="129">
        <v>14224.66</v>
      </c>
      <c r="BZ18" s="129">
        <v>152.74</v>
      </c>
      <c r="CA18" s="129">
        <v>40200</v>
      </c>
      <c r="CB18" s="129">
        <v>-10999.96</v>
      </c>
      <c r="CC18" s="129">
        <v>13989.14</v>
      </c>
      <c r="CD18" s="129">
        <v>367.36</v>
      </c>
      <c r="CE18" s="129">
        <v>56160</v>
      </c>
      <c r="CF18" s="129">
        <v>-11000</v>
      </c>
      <c r="CG18" s="129">
        <v>14825</v>
      </c>
      <c r="CH18" s="129">
        <v>140</v>
      </c>
      <c r="CI18" s="129">
        <v>56160</v>
      </c>
      <c r="CJ18" s="129">
        <v>-11000</v>
      </c>
      <c r="CK18" s="129">
        <v>13296.7</v>
      </c>
      <c r="CL18" s="129">
        <v>140</v>
      </c>
      <c r="CM18" s="129">
        <v>55740</v>
      </c>
      <c r="CN18" s="129">
        <v>-11000</v>
      </c>
      <c r="CO18" s="129">
        <v>14378.66</v>
      </c>
      <c r="CP18" s="129">
        <v>467.78</v>
      </c>
      <c r="CQ18" s="129">
        <v>56300</v>
      </c>
      <c r="CR18" s="129">
        <v>-11000</v>
      </c>
      <c r="CS18" s="129">
        <v>14378.66</v>
      </c>
      <c r="CT18" s="129">
        <v>446.34</v>
      </c>
      <c r="CU18" s="129">
        <v>86260</v>
      </c>
      <c r="CV18" s="129">
        <v>-10075.299999999999</v>
      </c>
      <c r="CW18" s="129">
        <v>6952.9</v>
      </c>
      <c r="CX18" s="129">
        <v>141</v>
      </c>
      <c r="CY18" s="129">
        <v>86260</v>
      </c>
      <c r="CZ18" s="129">
        <v>-9392.1</v>
      </c>
      <c r="DA18" s="129">
        <v>5675.68</v>
      </c>
      <c r="DB18" s="129">
        <v>141.63999999999999</v>
      </c>
      <c r="DC18" s="129">
        <v>86400</v>
      </c>
      <c r="DD18" s="129">
        <v>-9674.7000000000007</v>
      </c>
      <c r="DE18" s="129">
        <v>6363.76</v>
      </c>
      <c r="DF18" s="129">
        <v>704.69</v>
      </c>
      <c r="DG18" s="129">
        <v>85700</v>
      </c>
      <c r="DH18" s="129">
        <v>-9853.1</v>
      </c>
      <c r="DI18" s="129">
        <v>6461.4</v>
      </c>
      <c r="DJ18" s="129">
        <v>563.97</v>
      </c>
      <c r="DK18" s="129">
        <v>105160</v>
      </c>
      <c r="DL18" s="129">
        <v>-4159.84</v>
      </c>
      <c r="DM18" s="129">
        <v>4000</v>
      </c>
      <c r="DN18" s="129">
        <v>143.34</v>
      </c>
      <c r="DO18" s="129">
        <v>105230.6</v>
      </c>
      <c r="DP18" s="129">
        <v>-2895.72</v>
      </c>
      <c r="DQ18" s="129">
        <v>1973.96</v>
      </c>
      <c r="DR18" s="129">
        <v>222.9</v>
      </c>
      <c r="DS18" s="129">
        <v>105300</v>
      </c>
      <c r="DT18" s="129">
        <v>-3857.8</v>
      </c>
      <c r="DU18" s="129">
        <v>3560.32</v>
      </c>
      <c r="DV18" s="129">
        <v>516.65</v>
      </c>
      <c r="DW18" s="129">
        <v>104670.6</v>
      </c>
      <c r="DX18" s="129">
        <v>-4103.88</v>
      </c>
      <c r="DY18" s="129">
        <v>3732.68</v>
      </c>
      <c r="DZ18" s="129">
        <v>329.33</v>
      </c>
      <c r="EA18" s="129">
        <v>112160</v>
      </c>
      <c r="EB18" s="129">
        <v>-2677.54</v>
      </c>
      <c r="EC18" s="129">
        <v>3683.54</v>
      </c>
      <c r="ED18" s="129">
        <v>141.85</v>
      </c>
      <c r="EE18" s="129">
        <v>112160</v>
      </c>
      <c r="EF18" s="129">
        <v>-1950.1</v>
      </c>
      <c r="EG18" s="129">
        <v>1810.78</v>
      </c>
      <c r="EH18" s="129">
        <v>140.94</v>
      </c>
      <c r="EI18" s="129">
        <v>111600</v>
      </c>
      <c r="EJ18" s="129">
        <v>-2617.94</v>
      </c>
      <c r="EK18" s="129">
        <v>3314.62</v>
      </c>
      <c r="EL18" s="129">
        <v>402.46</v>
      </c>
      <c r="EM18" s="129">
        <v>112300</v>
      </c>
      <c r="EN18" s="129">
        <v>-2510.58</v>
      </c>
      <c r="EO18" s="129">
        <v>3307.58</v>
      </c>
      <c r="EP18" s="129">
        <v>401.67</v>
      </c>
      <c r="EQ18" s="129">
        <v>125280</v>
      </c>
      <c r="ER18" s="129">
        <v>-1338.44</v>
      </c>
      <c r="ES18" s="129">
        <v>3355.94</v>
      </c>
      <c r="ET18" s="129">
        <v>120.14</v>
      </c>
      <c r="EU18" s="129">
        <v>125280</v>
      </c>
      <c r="EV18" s="129">
        <v>-1234.98</v>
      </c>
      <c r="EW18" s="129">
        <v>2719.58</v>
      </c>
      <c r="EX18" s="129">
        <v>120.17</v>
      </c>
      <c r="EY18" s="129">
        <v>125400</v>
      </c>
      <c r="EZ18" s="129">
        <v>-1228.46</v>
      </c>
      <c r="FA18" s="129">
        <v>2984.8</v>
      </c>
      <c r="FB18" s="129">
        <v>385.56</v>
      </c>
      <c r="FC18" s="129">
        <v>124800</v>
      </c>
      <c r="FD18" s="129">
        <v>-1258.22</v>
      </c>
      <c r="FE18" s="129">
        <v>2984.56</v>
      </c>
      <c r="FF18" s="129">
        <v>385.22</v>
      </c>
      <c r="FG18" s="129">
        <v>134880</v>
      </c>
      <c r="FH18" s="129">
        <v>-970.12</v>
      </c>
      <c r="FI18" s="129">
        <v>4000</v>
      </c>
      <c r="FJ18" s="129">
        <v>120.23</v>
      </c>
      <c r="FK18" s="129">
        <v>134880</v>
      </c>
      <c r="FL18" s="129">
        <v>-942.9</v>
      </c>
      <c r="FM18" s="129">
        <v>3273.08</v>
      </c>
      <c r="FN18" s="129">
        <v>121.91</v>
      </c>
      <c r="FO18" s="129">
        <v>135000</v>
      </c>
      <c r="FP18" s="129">
        <v>-770.16</v>
      </c>
      <c r="FQ18" s="129">
        <v>3542.86</v>
      </c>
      <c r="FR18" s="129">
        <v>496.03</v>
      </c>
      <c r="FS18" s="129">
        <v>134400</v>
      </c>
      <c r="FT18" s="129">
        <v>-819.7</v>
      </c>
      <c r="FU18" s="129">
        <v>3480.58</v>
      </c>
      <c r="FV18" s="129">
        <v>549.76</v>
      </c>
      <c r="FW18" s="129">
        <v>-3480.08</v>
      </c>
      <c r="FX18" s="129">
        <v>-5000.1000000000004</v>
      </c>
      <c r="FY18" s="129">
        <v>6835.3</v>
      </c>
      <c r="FZ18" s="129">
        <v>121.84</v>
      </c>
      <c r="GA18" s="129">
        <v>-3480.1</v>
      </c>
      <c r="GB18" s="129">
        <v>-3125.08</v>
      </c>
      <c r="GC18" s="129">
        <v>6477.74</v>
      </c>
      <c r="GD18" s="129">
        <v>120.92</v>
      </c>
      <c r="GE18" s="129">
        <v>-3600.1</v>
      </c>
      <c r="GF18" s="129">
        <v>-4625.1000000000004</v>
      </c>
      <c r="GG18" s="129">
        <v>6783.56</v>
      </c>
      <c r="GH18" s="129">
        <v>381.99</v>
      </c>
      <c r="GI18" s="129">
        <v>-3000.02</v>
      </c>
      <c r="GJ18" s="129">
        <v>-4625.08</v>
      </c>
      <c r="GK18" s="129">
        <v>6684.7</v>
      </c>
      <c r="GL18" s="129">
        <v>380.89</v>
      </c>
      <c r="GM18" s="129">
        <v>59660</v>
      </c>
      <c r="GN18" s="129">
        <v>11000</v>
      </c>
      <c r="GO18" s="129">
        <v>22516.7</v>
      </c>
      <c r="GP18" s="129">
        <v>140</v>
      </c>
      <c r="GQ18" s="129">
        <v>59660</v>
      </c>
      <c r="GR18" s="129">
        <v>11000</v>
      </c>
      <c r="GS18" s="129">
        <v>21650</v>
      </c>
      <c r="GT18" s="129">
        <v>140</v>
      </c>
      <c r="GU18" s="129">
        <v>59100</v>
      </c>
      <c r="GV18" s="129">
        <v>11000</v>
      </c>
      <c r="GW18" s="129">
        <v>22343.360000000001</v>
      </c>
      <c r="GX18" s="129">
        <v>173.34</v>
      </c>
      <c r="GY18" s="129">
        <v>59800</v>
      </c>
      <c r="GZ18" s="129">
        <v>11000</v>
      </c>
      <c r="HA18" s="129">
        <v>22343.360000000001</v>
      </c>
      <c r="HB18" s="129">
        <v>173.34</v>
      </c>
      <c r="HC18" s="129">
        <v>73660</v>
      </c>
      <c r="HD18" s="129">
        <v>11000</v>
      </c>
      <c r="HE18" s="129">
        <v>20750</v>
      </c>
      <c r="HF18" s="129">
        <v>140</v>
      </c>
      <c r="HG18" s="129">
        <v>73660</v>
      </c>
      <c r="HH18" s="129">
        <v>11000</v>
      </c>
      <c r="HI18" s="129">
        <v>19850</v>
      </c>
      <c r="HJ18" s="129">
        <v>140</v>
      </c>
      <c r="HK18" s="129">
        <v>73100</v>
      </c>
      <c r="HL18" s="129">
        <v>11000</v>
      </c>
      <c r="HM18" s="129">
        <v>20390</v>
      </c>
      <c r="HN18" s="129">
        <v>360</v>
      </c>
      <c r="HO18" s="129">
        <v>73800</v>
      </c>
      <c r="HP18" s="129">
        <v>11000</v>
      </c>
      <c r="HQ18" s="129">
        <v>20570</v>
      </c>
      <c r="HR18" s="129">
        <v>180</v>
      </c>
      <c r="HS18" s="129">
        <v>69460</v>
      </c>
      <c r="HT18" s="129">
        <v>5500</v>
      </c>
      <c r="HU18" s="129">
        <v>26750</v>
      </c>
      <c r="HV18" s="129">
        <v>140</v>
      </c>
      <c r="HW18" s="129">
        <v>69460</v>
      </c>
      <c r="HX18" s="129">
        <v>5500</v>
      </c>
      <c r="HY18" s="129">
        <v>25916.7</v>
      </c>
      <c r="HZ18" s="129">
        <v>140</v>
      </c>
      <c r="IA18" s="129">
        <v>68900</v>
      </c>
      <c r="IB18" s="129">
        <v>5500</v>
      </c>
      <c r="IC18" s="129">
        <v>26250</v>
      </c>
      <c r="ID18" s="129">
        <v>500</v>
      </c>
      <c r="IE18" s="129">
        <v>69600</v>
      </c>
      <c r="IF18" s="129">
        <v>5500</v>
      </c>
      <c r="IG18" s="129">
        <v>26250</v>
      </c>
      <c r="IH18" s="129">
        <v>500</v>
      </c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</row>
    <row r="19" spans="1:410" x14ac:dyDescent="0.25">
      <c r="A19" s="182" t="str">
        <f t="shared" si="0"/>
        <v>K:\614 Sewol\207 BowLift\APDL\A</v>
      </c>
      <c r="B19" s="182" t="s">
        <v>206</v>
      </c>
      <c r="C19" s="129">
        <v>6775</v>
      </c>
      <c r="D19" s="129">
        <v>-10999.9</v>
      </c>
      <c r="E19" s="129">
        <v>12679.93</v>
      </c>
      <c r="F19" s="129">
        <v>175.15</v>
      </c>
      <c r="G19" s="129">
        <v>6775</v>
      </c>
      <c r="H19" s="129">
        <v>-11000.35</v>
      </c>
      <c r="I19" s="129">
        <v>9999.98</v>
      </c>
      <c r="J19" s="129">
        <v>175</v>
      </c>
      <c r="K19" s="129">
        <v>6600</v>
      </c>
      <c r="L19" s="129">
        <v>-10999.97</v>
      </c>
      <c r="M19" s="129">
        <v>12015.4</v>
      </c>
      <c r="N19" s="129">
        <v>671.8</v>
      </c>
      <c r="O19" s="129">
        <v>7300</v>
      </c>
      <c r="P19" s="129">
        <v>-11000.12</v>
      </c>
      <c r="Q19" s="129">
        <v>11993.55</v>
      </c>
      <c r="R19" s="129">
        <v>664.55</v>
      </c>
      <c r="S19" s="129">
        <v>11675</v>
      </c>
      <c r="T19" s="129">
        <v>-10999.88</v>
      </c>
      <c r="U19" s="129">
        <v>12476.62</v>
      </c>
      <c r="V19" s="129">
        <v>175.15</v>
      </c>
      <c r="W19" s="129">
        <v>11675</v>
      </c>
      <c r="X19" s="129">
        <v>-11003</v>
      </c>
      <c r="Y19" s="129">
        <v>9840.2000000000007</v>
      </c>
      <c r="Z19" s="129">
        <v>175.25</v>
      </c>
      <c r="AA19" s="129">
        <v>11500</v>
      </c>
      <c r="AB19" s="129">
        <v>-11000.85</v>
      </c>
      <c r="AC19" s="129">
        <v>11825.32</v>
      </c>
      <c r="AD19" s="129">
        <v>658.58</v>
      </c>
      <c r="AE19" s="129">
        <v>12200</v>
      </c>
      <c r="AF19" s="129">
        <v>-11000.08</v>
      </c>
      <c r="AG19" s="129">
        <v>11794.1</v>
      </c>
      <c r="AH19" s="129">
        <v>660.7</v>
      </c>
      <c r="AI19" s="129">
        <v>18325</v>
      </c>
      <c r="AJ19" s="129">
        <v>-10999.92</v>
      </c>
      <c r="AK19" s="129">
        <v>12903.55</v>
      </c>
      <c r="AL19" s="129">
        <v>175.13</v>
      </c>
      <c r="AM19" s="129">
        <v>18325</v>
      </c>
      <c r="AN19" s="129">
        <v>-10998.12</v>
      </c>
      <c r="AO19" s="129">
        <v>10162.57</v>
      </c>
      <c r="AP19" s="129">
        <v>175.22</v>
      </c>
      <c r="AQ19" s="129">
        <v>17800</v>
      </c>
      <c r="AR19" s="129">
        <v>-10999.62</v>
      </c>
      <c r="AS19" s="129">
        <v>12240.15</v>
      </c>
      <c r="AT19" s="129">
        <v>683.65</v>
      </c>
      <c r="AU19" s="129">
        <v>18500</v>
      </c>
      <c r="AV19" s="129">
        <v>-10999.43</v>
      </c>
      <c r="AW19" s="129">
        <v>12211.02</v>
      </c>
      <c r="AX19" s="129">
        <v>685.78</v>
      </c>
      <c r="AY19" s="129">
        <v>32325</v>
      </c>
      <c r="AZ19" s="129">
        <v>-7760</v>
      </c>
      <c r="BA19" s="129">
        <v>3334.82</v>
      </c>
      <c r="BB19" s="129">
        <v>177.78</v>
      </c>
      <c r="BC19" s="129">
        <v>32325.03</v>
      </c>
      <c r="BD19" s="129">
        <v>-5748.35</v>
      </c>
      <c r="BE19" s="129">
        <v>1775</v>
      </c>
      <c r="BF19" s="129">
        <v>179.96</v>
      </c>
      <c r="BG19" s="129">
        <v>31975</v>
      </c>
      <c r="BH19" s="129">
        <v>-7267.6</v>
      </c>
      <c r="BI19" s="129">
        <v>3015.35</v>
      </c>
      <c r="BJ19" s="129">
        <v>666.35</v>
      </c>
      <c r="BK19" s="129">
        <v>32325.03</v>
      </c>
      <c r="BL19" s="129">
        <v>-7225.55</v>
      </c>
      <c r="BM19" s="129">
        <v>2921.37</v>
      </c>
      <c r="BN19" s="129">
        <v>679.91</v>
      </c>
      <c r="BO19" s="129">
        <v>40025</v>
      </c>
      <c r="BP19" s="129">
        <v>-11000</v>
      </c>
      <c r="BQ19" s="129">
        <v>14361.73</v>
      </c>
      <c r="BR19" s="129">
        <v>175.08</v>
      </c>
      <c r="BS19" s="129">
        <v>39675</v>
      </c>
      <c r="BT19" s="129">
        <v>-10999.92</v>
      </c>
      <c r="BU19" s="129">
        <v>12920.55</v>
      </c>
      <c r="BV19" s="129">
        <v>188.57</v>
      </c>
      <c r="BW19" s="129">
        <v>39500</v>
      </c>
      <c r="BX19" s="129">
        <v>-11000</v>
      </c>
      <c r="BY19" s="129">
        <v>14186.48</v>
      </c>
      <c r="BZ19" s="129">
        <v>190.92</v>
      </c>
      <c r="CA19" s="129">
        <v>40200</v>
      </c>
      <c r="CB19" s="129">
        <v>-10999.95</v>
      </c>
      <c r="CC19" s="129">
        <v>13897.3</v>
      </c>
      <c r="CD19" s="129">
        <v>459.2</v>
      </c>
      <c r="CE19" s="129">
        <v>56125</v>
      </c>
      <c r="CF19" s="129">
        <v>-11000</v>
      </c>
      <c r="CG19" s="129">
        <v>14825</v>
      </c>
      <c r="CH19" s="129">
        <v>175</v>
      </c>
      <c r="CI19" s="129">
        <v>56125</v>
      </c>
      <c r="CJ19" s="129">
        <v>-11000</v>
      </c>
      <c r="CK19" s="129">
        <v>13296.7</v>
      </c>
      <c r="CL19" s="129">
        <v>175</v>
      </c>
      <c r="CM19" s="129">
        <v>55775</v>
      </c>
      <c r="CN19" s="129">
        <v>-11000</v>
      </c>
      <c r="CO19" s="129">
        <v>14267.08</v>
      </c>
      <c r="CP19" s="129">
        <v>584.73</v>
      </c>
      <c r="CQ19" s="129">
        <v>56300</v>
      </c>
      <c r="CR19" s="129">
        <v>-11000</v>
      </c>
      <c r="CS19" s="129">
        <v>14267.08</v>
      </c>
      <c r="CT19" s="129">
        <v>557.91999999999996</v>
      </c>
      <c r="CU19" s="129">
        <v>86225</v>
      </c>
      <c r="CV19" s="129">
        <v>-10079.469999999999</v>
      </c>
      <c r="CW19" s="129">
        <v>6952.45</v>
      </c>
      <c r="CX19" s="129">
        <v>176.26</v>
      </c>
      <c r="CY19" s="129">
        <v>86225</v>
      </c>
      <c r="CZ19" s="129">
        <v>-9397.3700000000008</v>
      </c>
      <c r="DA19" s="129">
        <v>5674.65</v>
      </c>
      <c r="DB19" s="129">
        <v>177.05</v>
      </c>
      <c r="DC19" s="129">
        <v>86400</v>
      </c>
      <c r="DD19" s="129">
        <v>-9578.7199999999993</v>
      </c>
      <c r="DE19" s="129">
        <v>6216.03</v>
      </c>
      <c r="DF19" s="129">
        <v>880.86</v>
      </c>
      <c r="DG19" s="129">
        <v>85700</v>
      </c>
      <c r="DH19" s="129">
        <v>-9780.85</v>
      </c>
      <c r="DI19" s="129">
        <v>6340.33</v>
      </c>
      <c r="DJ19" s="129">
        <v>704.97</v>
      </c>
      <c r="DK19" s="129">
        <v>105125</v>
      </c>
      <c r="DL19" s="129">
        <v>-4167.53</v>
      </c>
      <c r="DM19" s="129">
        <v>4000</v>
      </c>
      <c r="DN19" s="129">
        <v>179.17</v>
      </c>
      <c r="DO19" s="129">
        <v>105213.25</v>
      </c>
      <c r="DP19" s="129">
        <v>-2926.5</v>
      </c>
      <c r="DQ19" s="129">
        <v>2017.05</v>
      </c>
      <c r="DR19" s="129">
        <v>278.62</v>
      </c>
      <c r="DS19" s="129">
        <v>105300</v>
      </c>
      <c r="DT19" s="129">
        <v>-3789.98</v>
      </c>
      <c r="DU19" s="129">
        <v>3450.4</v>
      </c>
      <c r="DV19" s="129">
        <v>645.80999999999995</v>
      </c>
      <c r="DW19" s="129">
        <v>104688.25</v>
      </c>
      <c r="DX19" s="129">
        <v>-4059.15</v>
      </c>
      <c r="DY19" s="129">
        <v>3665.85</v>
      </c>
      <c r="DZ19" s="129">
        <v>411.66</v>
      </c>
      <c r="EA19" s="129">
        <v>112125</v>
      </c>
      <c r="EB19" s="129">
        <v>-2683.25</v>
      </c>
      <c r="EC19" s="129">
        <v>3683.8</v>
      </c>
      <c r="ED19" s="129">
        <v>177.32</v>
      </c>
      <c r="EE19" s="129">
        <v>112125</v>
      </c>
      <c r="EF19" s="129">
        <v>-1954.1</v>
      </c>
      <c r="EG19" s="129">
        <v>1811.5</v>
      </c>
      <c r="EH19" s="129">
        <v>176.18</v>
      </c>
      <c r="EI19" s="129">
        <v>111600</v>
      </c>
      <c r="EJ19" s="129">
        <v>-2580.1999999999998</v>
      </c>
      <c r="EK19" s="129">
        <v>3221.35</v>
      </c>
      <c r="EL19" s="129">
        <v>503.08</v>
      </c>
      <c r="EM19" s="129">
        <v>112300</v>
      </c>
      <c r="EN19" s="129">
        <v>-2474.5500000000002</v>
      </c>
      <c r="EO19" s="129">
        <v>3213.85</v>
      </c>
      <c r="EP19" s="129">
        <v>502.08</v>
      </c>
      <c r="EQ19" s="129">
        <v>125250</v>
      </c>
      <c r="ER19" s="129">
        <v>-1339.87</v>
      </c>
      <c r="ES19" s="129">
        <v>3355.93</v>
      </c>
      <c r="ET19" s="129">
        <v>150.16999999999999</v>
      </c>
      <c r="EU19" s="129">
        <v>125250</v>
      </c>
      <c r="EV19" s="129">
        <v>-1236.58</v>
      </c>
      <c r="EW19" s="129">
        <v>2719.55</v>
      </c>
      <c r="EX19" s="129">
        <v>150.21</v>
      </c>
      <c r="EY19" s="129">
        <v>125400</v>
      </c>
      <c r="EZ19" s="129">
        <v>-1202.4000000000001</v>
      </c>
      <c r="FA19" s="129">
        <v>2892</v>
      </c>
      <c r="FB19" s="129">
        <v>481.95</v>
      </c>
      <c r="FC19" s="129">
        <v>124800</v>
      </c>
      <c r="FD19" s="129">
        <v>-1232.42</v>
      </c>
      <c r="FE19" s="129">
        <v>2891.78</v>
      </c>
      <c r="FF19" s="129">
        <v>481.52</v>
      </c>
      <c r="FG19" s="129">
        <v>134850</v>
      </c>
      <c r="FH19" s="129">
        <v>-971.98</v>
      </c>
      <c r="FI19" s="129">
        <v>4000</v>
      </c>
      <c r="FJ19" s="129">
        <v>150.29</v>
      </c>
      <c r="FK19" s="129">
        <v>134850</v>
      </c>
      <c r="FL19" s="129">
        <v>-944.02</v>
      </c>
      <c r="FM19" s="129">
        <v>3267.82</v>
      </c>
      <c r="FN19" s="129">
        <v>152.38999999999999</v>
      </c>
      <c r="FO19" s="129">
        <v>135000</v>
      </c>
      <c r="FP19" s="129">
        <v>-722.03</v>
      </c>
      <c r="FQ19" s="129">
        <v>3428.58</v>
      </c>
      <c r="FR19" s="129">
        <v>620.04</v>
      </c>
      <c r="FS19" s="129">
        <v>134400</v>
      </c>
      <c r="FT19" s="129">
        <v>-774.68</v>
      </c>
      <c r="FU19" s="129">
        <v>3350.72</v>
      </c>
      <c r="FV19" s="129">
        <v>687.2</v>
      </c>
      <c r="FW19" s="129">
        <v>-3450.07</v>
      </c>
      <c r="FX19" s="129">
        <v>-5000.1000000000004</v>
      </c>
      <c r="FY19" s="129">
        <v>6830.05</v>
      </c>
      <c r="FZ19" s="129">
        <v>152.30000000000001</v>
      </c>
      <c r="GA19" s="129">
        <v>-3450.1</v>
      </c>
      <c r="GB19" s="129">
        <v>-3125.07</v>
      </c>
      <c r="GC19" s="129">
        <v>6474.02</v>
      </c>
      <c r="GD19" s="129">
        <v>151.15</v>
      </c>
      <c r="GE19" s="129">
        <v>-3600.1</v>
      </c>
      <c r="GF19" s="129">
        <v>-4531.3500000000004</v>
      </c>
      <c r="GG19" s="129">
        <v>6765.37</v>
      </c>
      <c r="GH19" s="129">
        <v>477.49</v>
      </c>
      <c r="GI19" s="129">
        <v>-3000.03</v>
      </c>
      <c r="GJ19" s="129">
        <v>-4531.32</v>
      </c>
      <c r="GK19" s="129">
        <v>6668.05</v>
      </c>
      <c r="GL19" s="129">
        <v>476.11</v>
      </c>
      <c r="GM19" s="129">
        <v>59625</v>
      </c>
      <c r="GN19" s="129">
        <v>11000</v>
      </c>
      <c r="GO19" s="129">
        <v>22516.7</v>
      </c>
      <c r="GP19" s="129">
        <v>175</v>
      </c>
      <c r="GQ19" s="129">
        <v>59625</v>
      </c>
      <c r="GR19" s="129">
        <v>11000</v>
      </c>
      <c r="GS19" s="129">
        <v>21650</v>
      </c>
      <c r="GT19" s="129">
        <v>175</v>
      </c>
      <c r="GU19" s="129">
        <v>59100</v>
      </c>
      <c r="GV19" s="129">
        <v>11000</v>
      </c>
      <c r="GW19" s="129">
        <v>22300.03</v>
      </c>
      <c r="GX19" s="129">
        <v>216.67</v>
      </c>
      <c r="GY19" s="129">
        <v>59800</v>
      </c>
      <c r="GZ19" s="129">
        <v>11000</v>
      </c>
      <c r="HA19" s="129">
        <v>22300.03</v>
      </c>
      <c r="HB19" s="129">
        <v>216.67</v>
      </c>
      <c r="HC19" s="129">
        <v>73625</v>
      </c>
      <c r="HD19" s="129">
        <v>11000</v>
      </c>
      <c r="HE19" s="129">
        <v>20750</v>
      </c>
      <c r="HF19" s="129">
        <v>175</v>
      </c>
      <c r="HG19" s="129">
        <v>73625</v>
      </c>
      <c r="HH19" s="129">
        <v>11000</v>
      </c>
      <c r="HI19" s="129">
        <v>19850</v>
      </c>
      <c r="HJ19" s="129">
        <v>175</v>
      </c>
      <c r="HK19" s="129">
        <v>73100</v>
      </c>
      <c r="HL19" s="129">
        <v>11000</v>
      </c>
      <c r="HM19" s="129">
        <v>20300</v>
      </c>
      <c r="HN19" s="129">
        <v>450</v>
      </c>
      <c r="HO19" s="129">
        <v>73800</v>
      </c>
      <c r="HP19" s="129">
        <v>11000</v>
      </c>
      <c r="HQ19" s="129">
        <v>20525</v>
      </c>
      <c r="HR19" s="129">
        <v>225</v>
      </c>
      <c r="HS19" s="129">
        <v>69425</v>
      </c>
      <c r="HT19" s="129">
        <v>5500</v>
      </c>
      <c r="HU19" s="129">
        <v>26750</v>
      </c>
      <c r="HV19" s="129">
        <v>175</v>
      </c>
      <c r="HW19" s="129">
        <v>69425</v>
      </c>
      <c r="HX19" s="129">
        <v>5500</v>
      </c>
      <c r="HY19" s="129">
        <v>25916.7</v>
      </c>
      <c r="HZ19" s="129">
        <v>175</v>
      </c>
      <c r="IA19" s="129">
        <v>68900</v>
      </c>
      <c r="IB19" s="129">
        <v>5500</v>
      </c>
      <c r="IC19" s="129">
        <v>26125</v>
      </c>
      <c r="ID19" s="129">
        <v>625</v>
      </c>
      <c r="IE19" s="129">
        <v>69600</v>
      </c>
      <c r="IF19" s="129">
        <v>5500</v>
      </c>
      <c r="IG19" s="129">
        <v>26125</v>
      </c>
      <c r="IH19" s="129">
        <v>625</v>
      </c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</row>
    <row r="20" spans="1:410" x14ac:dyDescent="0.25">
      <c r="A20" s="182" t="str">
        <f t="shared" si="0"/>
        <v>K:\614 Sewol\207 BowLift\APDL\A</v>
      </c>
      <c r="B20" s="182" t="s">
        <v>207</v>
      </c>
      <c r="C20" s="129">
        <v>6810</v>
      </c>
      <c r="D20" s="129">
        <v>-10999.9</v>
      </c>
      <c r="E20" s="129">
        <v>12678.47</v>
      </c>
      <c r="F20" s="129">
        <v>210.18</v>
      </c>
      <c r="G20" s="129">
        <v>6810</v>
      </c>
      <c r="H20" s="129">
        <v>-11000.38</v>
      </c>
      <c r="I20" s="129">
        <v>9999.9699999999993</v>
      </c>
      <c r="J20" s="129">
        <v>210</v>
      </c>
      <c r="K20" s="129">
        <v>6600</v>
      </c>
      <c r="L20" s="129">
        <v>-10999.99</v>
      </c>
      <c r="M20" s="129">
        <v>11881.04</v>
      </c>
      <c r="N20" s="129">
        <v>806.16</v>
      </c>
      <c r="O20" s="129">
        <v>7300</v>
      </c>
      <c r="P20" s="129">
        <v>-11000.17</v>
      </c>
      <c r="Q20" s="129">
        <v>11860.64</v>
      </c>
      <c r="R20" s="129">
        <v>797.46</v>
      </c>
      <c r="S20" s="129">
        <v>11710</v>
      </c>
      <c r="T20" s="129">
        <v>-10999.87</v>
      </c>
      <c r="U20" s="129">
        <v>12475.17</v>
      </c>
      <c r="V20" s="129">
        <v>210.18</v>
      </c>
      <c r="W20" s="129">
        <v>11710</v>
      </c>
      <c r="X20" s="129">
        <v>-11002.86</v>
      </c>
      <c r="Y20" s="129">
        <v>9838.32</v>
      </c>
      <c r="Z20" s="129">
        <v>210.3</v>
      </c>
      <c r="AA20" s="129">
        <v>11500</v>
      </c>
      <c r="AB20" s="129">
        <v>-11001.04</v>
      </c>
      <c r="AC20" s="129">
        <v>11693.61</v>
      </c>
      <c r="AD20" s="129">
        <v>790.29</v>
      </c>
      <c r="AE20" s="129">
        <v>12200</v>
      </c>
      <c r="AF20" s="129">
        <v>-11000.13</v>
      </c>
      <c r="AG20" s="129">
        <v>11661.96</v>
      </c>
      <c r="AH20" s="129">
        <v>792.84</v>
      </c>
      <c r="AI20" s="129">
        <v>18290</v>
      </c>
      <c r="AJ20" s="129">
        <v>-10999.93</v>
      </c>
      <c r="AK20" s="129">
        <v>12904.9</v>
      </c>
      <c r="AL20" s="129">
        <v>210.16</v>
      </c>
      <c r="AM20" s="129">
        <v>18290</v>
      </c>
      <c r="AN20" s="129">
        <v>-10998.15</v>
      </c>
      <c r="AO20" s="129">
        <v>10164.35</v>
      </c>
      <c r="AP20" s="129">
        <v>210.27</v>
      </c>
      <c r="AQ20" s="129">
        <v>17800</v>
      </c>
      <c r="AR20" s="129">
        <v>-10999.55</v>
      </c>
      <c r="AS20" s="129">
        <v>12103.42</v>
      </c>
      <c r="AT20" s="129">
        <v>820.38</v>
      </c>
      <c r="AU20" s="129">
        <v>18500</v>
      </c>
      <c r="AV20" s="129">
        <v>-10999.33</v>
      </c>
      <c r="AW20" s="129">
        <v>12073.87</v>
      </c>
      <c r="AX20" s="129">
        <v>822.93</v>
      </c>
      <c r="AY20" s="129">
        <v>32290</v>
      </c>
      <c r="AZ20" s="129">
        <v>-7760</v>
      </c>
      <c r="BA20" s="129">
        <v>3341.09</v>
      </c>
      <c r="BB20" s="129">
        <v>213.34</v>
      </c>
      <c r="BC20" s="129">
        <v>32290.03</v>
      </c>
      <c r="BD20" s="129">
        <v>-5739.94</v>
      </c>
      <c r="BE20" s="129">
        <v>1775</v>
      </c>
      <c r="BF20" s="129">
        <v>215.95</v>
      </c>
      <c r="BG20" s="129">
        <v>32010</v>
      </c>
      <c r="BH20" s="129">
        <v>-7169.12</v>
      </c>
      <c r="BI20" s="129">
        <v>2932.66</v>
      </c>
      <c r="BJ20" s="129">
        <v>799.62</v>
      </c>
      <c r="BK20" s="129">
        <v>32290.03</v>
      </c>
      <c r="BL20" s="129">
        <v>-7118.66</v>
      </c>
      <c r="BM20" s="129">
        <v>2844.95</v>
      </c>
      <c r="BN20" s="129">
        <v>815.89</v>
      </c>
      <c r="BO20" s="129">
        <v>39990</v>
      </c>
      <c r="BP20" s="129">
        <v>-11000</v>
      </c>
      <c r="BQ20" s="129">
        <v>14362.77</v>
      </c>
      <c r="BR20" s="129">
        <v>210.09</v>
      </c>
      <c r="BS20" s="129">
        <v>39710</v>
      </c>
      <c r="BT20" s="129">
        <v>-10999.93</v>
      </c>
      <c r="BU20" s="129">
        <v>12934.6</v>
      </c>
      <c r="BV20" s="129">
        <v>226.29</v>
      </c>
      <c r="BW20" s="129">
        <v>39500</v>
      </c>
      <c r="BX20" s="129">
        <v>-11000</v>
      </c>
      <c r="BY20" s="129">
        <v>14148.29</v>
      </c>
      <c r="BZ20" s="129">
        <v>229.11</v>
      </c>
      <c r="CA20" s="129">
        <v>40200</v>
      </c>
      <c r="CB20" s="129">
        <v>-10999.94</v>
      </c>
      <c r="CC20" s="129">
        <v>13805.46</v>
      </c>
      <c r="CD20" s="129">
        <v>551.04</v>
      </c>
      <c r="CE20" s="129">
        <v>56090</v>
      </c>
      <c r="CF20" s="129">
        <v>-11000</v>
      </c>
      <c r="CG20" s="129">
        <v>14825</v>
      </c>
      <c r="CH20" s="129">
        <v>210</v>
      </c>
      <c r="CI20" s="129">
        <v>56090</v>
      </c>
      <c r="CJ20" s="129">
        <v>-11000</v>
      </c>
      <c r="CK20" s="129">
        <v>13296.7</v>
      </c>
      <c r="CL20" s="129">
        <v>210</v>
      </c>
      <c r="CM20" s="129">
        <v>55810</v>
      </c>
      <c r="CN20" s="129">
        <v>-11000</v>
      </c>
      <c r="CO20" s="129">
        <v>14155.49</v>
      </c>
      <c r="CP20" s="129">
        <v>701.67</v>
      </c>
      <c r="CQ20" s="129">
        <v>56300</v>
      </c>
      <c r="CR20" s="129">
        <v>-11000</v>
      </c>
      <c r="CS20" s="129">
        <v>14155.49</v>
      </c>
      <c r="CT20" s="129">
        <v>669.51</v>
      </c>
      <c r="CU20" s="129">
        <v>86190</v>
      </c>
      <c r="CV20" s="129">
        <v>-10083.65</v>
      </c>
      <c r="CW20" s="129">
        <v>6952</v>
      </c>
      <c r="CX20" s="129">
        <v>211.51</v>
      </c>
      <c r="CY20" s="129">
        <v>86190</v>
      </c>
      <c r="CZ20" s="129">
        <v>-9402.65</v>
      </c>
      <c r="DA20" s="129">
        <v>5673.62</v>
      </c>
      <c r="DB20" s="129">
        <v>212.46</v>
      </c>
      <c r="DC20" s="129">
        <v>86400</v>
      </c>
      <c r="DD20" s="129">
        <v>-9482.75</v>
      </c>
      <c r="DE20" s="129">
        <v>6068.29</v>
      </c>
      <c r="DF20" s="129">
        <v>1057.04</v>
      </c>
      <c r="DG20" s="129">
        <v>85700</v>
      </c>
      <c r="DH20" s="129">
        <v>-9708.6</v>
      </c>
      <c r="DI20" s="129">
        <v>6219.25</v>
      </c>
      <c r="DJ20" s="129">
        <v>845.96</v>
      </c>
      <c r="DK20" s="129">
        <v>105090</v>
      </c>
      <c r="DL20" s="129">
        <v>-4175.21</v>
      </c>
      <c r="DM20" s="129">
        <v>4000</v>
      </c>
      <c r="DN20" s="129">
        <v>215</v>
      </c>
      <c r="DO20" s="129">
        <v>105195.9</v>
      </c>
      <c r="DP20" s="129">
        <v>-2957.28</v>
      </c>
      <c r="DQ20" s="129">
        <v>2060.14</v>
      </c>
      <c r="DR20" s="129">
        <v>334.34</v>
      </c>
      <c r="DS20" s="129">
        <v>105300</v>
      </c>
      <c r="DT20" s="129">
        <v>-3722.15</v>
      </c>
      <c r="DU20" s="129">
        <v>3340.48</v>
      </c>
      <c r="DV20" s="129">
        <v>774.97</v>
      </c>
      <c r="DW20" s="129">
        <v>104705.9</v>
      </c>
      <c r="DX20" s="129">
        <v>-4014.42</v>
      </c>
      <c r="DY20" s="129">
        <v>3599.02</v>
      </c>
      <c r="DZ20" s="129">
        <v>493.99</v>
      </c>
      <c r="EA20" s="129">
        <v>112090</v>
      </c>
      <c r="EB20" s="129">
        <v>-2688.96</v>
      </c>
      <c r="EC20" s="129">
        <v>3684.06</v>
      </c>
      <c r="ED20" s="129">
        <v>212.78</v>
      </c>
      <c r="EE20" s="129">
        <v>112090</v>
      </c>
      <c r="EF20" s="129">
        <v>-1958.1</v>
      </c>
      <c r="EG20" s="129">
        <v>1812.22</v>
      </c>
      <c r="EH20" s="129">
        <v>211.41</v>
      </c>
      <c r="EI20" s="129">
        <v>111600</v>
      </c>
      <c r="EJ20" s="129">
        <v>-2542.46</v>
      </c>
      <c r="EK20" s="129">
        <v>3128.08</v>
      </c>
      <c r="EL20" s="129">
        <v>603.70000000000005</v>
      </c>
      <c r="EM20" s="129">
        <v>112300</v>
      </c>
      <c r="EN20" s="129">
        <v>-2438.52</v>
      </c>
      <c r="EO20" s="129">
        <v>3120.12</v>
      </c>
      <c r="EP20" s="129">
        <v>602.5</v>
      </c>
      <c r="EQ20" s="129">
        <v>125220</v>
      </c>
      <c r="ER20" s="129">
        <v>-1341.31</v>
      </c>
      <c r="ES20" s="129">
        <v>3355.91</v>
      </c>
      <c r="ET20" s="129">
        <v>180.21</v>
      </c>
      <c r="EU20" s="129">
        <v>125220</v>
      </c>
      <c r="EV20" s="129">
        <v>-1238.17</v>
      </c>
      <c r="EW20" s="129">
        <v>2719.52</v>
      </c>
      <c r="EX20" s="129">
        <v>180.25</v>
      </c>
      <c r="EY20" s="129">
        <v>125400</v>
      </c>
      <c r="EZ20" s="129">
        <v>-1176.3399999999999</v>
      </c>
      <c r="FA20" s="129">
        <v>2799.2</v>
      </c>
      <c r="FB20" s="129">
        <v>578.34</v>
      </c>
      <c r="FC20" s="129">
        <v>124800</v>
      </c>
      <c r="FD20" s="129">
        <v>-1206.6300000000001</v>
      </c>
      <c r="FE20" s="129">
        <v>2798.99</v>
      </c>
      <c r="FF20" s="129">
        <v>577.82000000000005</v>
      </c>
      <c r="FG20" s="129">
        <v>134820</v>
      </c>
      <c r="FH20" s="129">
        <v>-973.83</v>
      </c>
      <c r="FI20" s="129">
        <v>4000</v>
      </c>
      <c r="FJ20" s="129">
        <v>180.34</v>
      </c>
      <c r="FK20" s="129">
        <v>134820</v>
      </c>
      <c r="FL20" s="129">
        <v>-945.15</v>
      </c>
      <c r="FM20" s="129">
        <v>3262.57</v>
      </c>
      <c r="FN20" s="129">
        <v>182.87</v>
      </c>
      <c r="FO20" s="129">
        <v>135000</v>
      </c>
      <c r="FP20" s="129">
        <v>-673.89</v>
      </c>
      <c r="FQ20" s="129">
        <v>3314.29</v>
      </c>
      <c r="FR20" s="129">
        <v>744.05</v>
      </c>
      <c r="FS20" s="129">
        <v>134400</v>
      </c>
      <c r="FT20" s="129">
        <v>-729.65</v>
      </c>
      <c r="FU20" s="129">
        <v>3220.87</v>
      </c>
      <c r="FV20" s="129">
        <v>824.64</v>
      </c>
      <c r="FW20" s="129">
        <v>-3420.07</v>
      </c>
      <c r="FX20" s="129">
        <v>-5000.1000000000004</v>
      </c>
      <c r="FY20" s="129">
        <v>6824.8</v>
      </c>
      <c r="FZ20" s="129">
        <v>182.77</v>
      </c>
      <c r="GA20" s="129">
        <v>-3420.1</v>
      </c>
      <c r="GB20" s="129">
        <v>-3125.07</v>
      </c>
      <c r="GC20" s="129">
        <v>6470.31</v>
      </c>
      <c r="GD20" s="129">
        <v>181.37</v>
      </c>
      <c r="GE20" s="129">
        <v>-3600.1</v>
      </c>
      <c r="GF20" s="129">
        <v>-4437.6000000000004</v>
      </c>
      <c r="GG20" s="129">
        <v>6747.19</v>
      </c>
      <c r="GH20" s="129">
        <v>572.98</v>
      </c>
      <c r="GI20" s="129">
        <v>-3000.03</v>
      </c>
      <c r="GJ20" s="129">
        <v>-4437.57</v>
      </c>
      <c r="GK20" s="129">
        <v>6651.4</v>
      </c>
      <c r="GL20" s="129">
        <v>571.33000000000004</v>
      </c>
      <c r="GM20" s="129">
        <v>59590</v>
      </c>
      <c r="GN20" s="129">
        <v>11000</v>
      </c>
      <c r="GO20" s="129">
        <v>22516.7</v>
      </c>
      <c r="GP20" s="129">
        <v>210</v>
      </c>
      <c r="GQ20" s="129">
        <v>59590</v>
      </c>
      <c r="GR20" s="129">
        <v>11000</v>
      </c>
      <c r="GS20" s="129">
        <v>21650</v>
      </c>
      <c r="GT20" s="129">
        <v>210</v>
      </c>
      <c r="GU20" s="129">
        <v>59100</v>
      </c>
      <c r="GV20" s="129">
        <v>11000</v>
      </c>
      <c r="GW20" s="129">
        <v>22256.69</v>
      </c>
      <c r="GX20" s="129">
        <v>260.01</v>
      </c>
      <c r="GY20" s="129">
        <v>59800</v>
      </c>
      <c r="GZ20" s="129">
        <v>11000</v>
      </c>
      <c r="HA20" s="129">
        <v>22256.69</v>
      </c>
      <c r="HB20" s="129">
        <v>260.01</v>
      </c>
      <c r="HC20" s="129">
        <v>73590</v>
      </c>
      <c r="HD20" s="129">
        <v>11000</v>
      </c>
      <c r="HE20" s="129">
        <v>20750</v>
      </c>
      <c r="HF20" s="129">
        <v>210</v>
      </c>
      <c r="HG20" s="129">
        <v>73590</v>
      </c>
      <c r="HH20" s="129">
        <v>11000</v>
      </c>
      <c r="HI20" s="129">
        <v>19850</v>
      </c>
      <c r="HJ20" s="129">
        <v>210</v>
      </c>
      <c r="HK20" s="129">
        <v>73100</v>
      </c>
      <c r="HL20" s="129">
        <v>11000</v>
      </c>
      <c r="HM20" s="129">
        <v>20210</v>
      </c>
      <c r="HN20" s="129">
        <v>540</v>
      </c>
      <c r="HO20" s="129">
        <v>73800</v>
      </c>
      <c r="HP20" s="129">
        <v>11000</v>
      </c>
      <c r="HQ20" s="129">
        <v>20480</v>
      </c>
      <c r="HR20" s="129">
        <v>270</v>
      </c>
      <c r="HS20" s="129">
        <v>69390</v>
      </c>
      <c r="HT20" s="129">
        <v>5500</v>
      </c>
      <c r="HU20" s="129">
        <v>26750</v>
      </c>
      <c r="HV20" s="129">
        <v>210</v>
      </c>
      <c r="HW20" s="129">
        <v>69390</v>
      </c>
      <c r="HX20" s="129">
        <v>5500</v>
      </c>
      <c r="HY20" s="129">
        <v>25916.7</v>
      </c>
      <c r="HZ20" s="129">
        <v>210</v>
      </c>
      <c r="IA20" s="129">
        <v>68900</v>
      </c>
      <c r="IB20" s="129">
        <v>5500</v>
      </c>
      <c r="IC20" s="129">
        <v>26000</v>
      </c>
      <c r="ID20" s="129">
        <v>750</v>
      </c>
      <c r="IE20" s="129">
        <v>69600</v>
      </c>
      <c r="IF20" s="129">
        <v>5500</v>
      </c>
      <c r="IG20" s="129">
        <v>26000</v>
      </c>
      <c r="IH20" s="129">
        <v>750</v>
      </c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</row>
    <row r="21" spans="1:410" x14ac:dyDescent="0.25">
      <c r="A21" s="182" t="str">
        <f t="shared" si="0"/>
        <v>K:\614 Sewol\207 BowLift\APDL\A</v>
      </c>
      <c r="B21" s="182" t="s">
        <v>208</v>
      </c>
      <c r="C21" s="129">
        <v>6845</v>
      </c>
      <c r="D21" s="129">
        <v>-10999.9</v>
      </c>
      <c r="E21" s="129">
        <v>12677.02</v>
      </c>
      <c r="F21" s="129">
        <v>245.21</v>
      </c>
      <c r="G21" s="129">
        <v>6845</v>
      </c>
      <c r="H21" s="129">
        <v>-11000.41</v>
      </c>
      <c r="I21" s="129">
        <v>9999.9699999999993</v>
      </c>
      <c r="J21" s="129">
        <v>245</v>
      </c>
      <c r="K21" s="129">
        <v>6600</v>
      </c>
      <c r="L21" s="129">
        <v>-11000</v>
      </c>
      <c r="M21" s="129">
        <v>11746.68</v>
      </c>
      <c r="N21" s="129">
        <v>940.52</v>
      </c>
      <c r="O21" s="129">
        <v>7300</v>
      </c>
      <c r="P21" s="129">
        <v>-11000.22</v>
      </c>
      <c r="Q21" s="129">
        <v>11727.73</v>
      </c>
      <c r="R21" s="129">
        <v>930.37</v>
      </c>
      <c r="S21" s="129">
        <v>11745</v>
      </c>
      <c r="T21" s="129">
        <v>-10999.87</v>
      </c>
      <c r="U21" s="129">
        <v>12473.72</v>
      </c>
      <c r="V21" s="129">
        <v>245.21</v>
      </c>
      <c r="W21" s="129">
        <v>11745</v>
      </c>
      <c r="X21" s="129">
        <v>-11002.72</v>
      </c>
      <c r="Y21" s="129">
        <v>9836.44</v>
      </c>
      <c r="Z21" s="129">
        <v>245.36</v>
      </c>
      <c r="AA21" s="129">
        <v>11500</v>
      </c>
      <c r="AB21" s="129">
        <v>-11001.23</v>
      </c>
      <c r="AC21" s="129">
        <v>11561.89</v>
      </c>
      <c r="AD21" s="129">
        <v>922.01</v>
      </c>
      <c r="AE21" s="129">
        <v>12200</v>
      </c>
      <c r="AF21" s="129">
        <v>-11000.19</v>
      </c>
      <c r="AG21" s="129">
        <v>11529.82</v>
      </c>
      <c r="AH21" s="129">
        <v>924.98</v>
      </c>
      <c r="AI21" s="129">
        <v>18255</v>
      </c>
      <c r="AJ21" s="129">
        <v>-10999.93</v>
      </c>
      <c r="AK21" s="129">
        <v>12906.25</v>
      </c>
      <c r="AL21" s="129">
        <v>245.18</v>
      </c>
      <c r="AM21" s="129">
        <v>18255</v>
      </c>
      <c r="AN21" s="129">
        <v>-10998.17</v>
      </c>
      <c r="AO21" s="129">
        <v>10166.120000000001</v>
      </c>
      <c r="AP21" s="129">
        <v>245.31</v>
      </c>
      <c r="AQ21" s="129">
        <v>17800</v>
      </c>
      <c r="AR21" s="129">
        <v>-10999.47</v>
      </c>
      <c r="AS21" s="129">
        <v>11966.69</v>
      </c>
      <c r="AT21" s="129">
        <v>957.11</v>
      </c>
      <c r="AU21" s="129">
        <v>18500</v>
      </c>
      <c r="AV21" s="129">
        <v>-10999.24</v>
      </c>
      <c r="AW21" s="129">
        <v>11936.71</v>
      </c>
      <c r="AX21" s="129">
        <v>960.09</v>
      </c>
      <c r="AY21" s="129">
        <v>32255</v>
      </c>
      <c r="AZ21" s="129">
        <v>-7760</v>
      </c>
      <c r="BA21" s="129">
        <v>3347.35</v>
      </c>
      <c r="BB21" s="129">
        <v>248.89</v>
      </c>
      <c r="BC21" s="129">
        <v>32255.040000000001</v>
      </c>
      <c r="BD21" s="129">
        <v>-5731.53</v>
      </c>
      <c r="BE21" s="129">
        <v>1775</v>
      </c>
      <c r="BF21" s="129">
        <v>251.94</v>
      </c>
      <c r="BG21" s="129">
        <v>32045</v>
      </c>
      <c r="BH21" s="129">
        <v>-7070.64</v>
      </c>
      <c r="BI21" s="129">
        <v>2849.97</v>
      </c>
      <c r="BJ21" s="129">
        <v>932.89</v>
      </c>
      <c r="BK21" s="129">
        <v>32255.040000000001</v>
      </c>
      <c r="BL21" s="129">
        <v>-7011.77</v>
      </c>
      <c r="BM21" s="129">
        <v>2768.52</v>
      </c>
      <c r="BN21" s="129">
        <v>951.87</v>
      </c>
      <c r="BO21" s="129">
        <v>39955</v>
      </c>
      <c r="BP21" s="129">
        <v>-11000</v>
      </c>
      <c r="BQ21" s="129">
        <v>14363.82</v>
      </c>
      <c r="BR21" s="129">
        <v>245.11</v>
      </c>
      <c r="BS21" s="129">
        <v>39745</v>
      </c>
      <c r="BT21" s="129">
        <v>-10999.93</v>
      </c>
      <c r="BU21" s="129">
        <v>12948.65</v>
      </c>
      <c r="BV21" s="129">
        <v>264</v>
      </c>
      <c r="BW21" s="129">
        <v>39500</v>
      </c>
      <c r="BX21" s="129">
        <v>-11000</v>
      </c>
      <c r="BY21" s="129">
        <v>14110.11</v>
      </c>
      <c r="BZ21" s="129">
        <v>267.29000000000002</v>
      </c>
      <c r="CA21" s="129">
        <v>40200</v>
      </c>
      <c r="CB21" s="129">
        <v>-10999.93</v>
      </c>
      <c r="CC21" s="129">
        <v>13713.62</v>
      </c>
      <c r="CD21" s="129">
        <v>642.88</v>
      </c>
      <c r="CE21" s="129">
        <v>56055</v>
      </c>
      <c r="CF21" s="129">
        <v>-11000</v>
      </c>
      <c r="CG21" s="129">
        <v>14825</v>
      </c>
      <c r="CH21" s="129">
        <v>245</v>
      </c>
      <c r="CI21" s="129">
        <v>56055</v>
      </c>
      <c r="CJ21" s="129">
        <v>-11000</v>
      </c>
      <c r="CK21" s="129">
        <v>13296.7</v>
      </c>
      <c r="CL21" s="129">
        <v>245</v>
      </c>
      <c r="CM21" s="129">
        <v>55845</v>
      </c>
      <c r="CN21" s="129">
        <v>-11000</v>
      </c>
      <c r="CO21" s="129">
        <v>14043.91</v>
      </c>
      <c r="CP21" s="129">
        <v>818.62</v>
      </c>
      <c r="CQ21" s="129">
        <v>56300</v>
      </c>
      <c r="CR21" s="129">
        <v>-11000</v>
      </c>
      <c r="CS21" s="129">
        <v>14043.91</v>
      </c>
      <c r="CT21" s="129">
        <v>781.09</v>
      </c>
      <c r="CU21" s="129">
        <v>86155</v>
      </c>
      <c r="CV21" s="129">
        <v>-10087.82</v>
      </c>
      <c r="CW21" s="129">
        <v>6951.55</v>
      </c>
      <c r="CX21" s="129">
        <v>246.76</v>
      </c>
      <c r="CY21" s="129">
        <v>86155</v>
      </c>
      <c r="CZ21" s="129">
        <v>-9407.92</v>
      </c>
      <c r="DA21" s="129">
        <v>5672.59</v>
      </c>
      <c r="DB21" s="129">
        <v>247.87</v>
      </c>
      <c r="DC21" s="129">
        <v>86400</v>
      </c>
      <c r="DD21" s="129">
        <v>-9386.77</v>
      </c>
      <c r="DE21" s="129">
        <v>5920.56</v>
      </c>
      <c r="DF21" s="129">
        <v>1233.21</v>
      </c>
      <c r="DG21" s="129">
        <v>85700</v>
      </c>
      <c r="DH21" s="129">
        <v>-9636.35</v>
      </c>
      <c r="DI21" s="129">
        <v>6098.18</v>
      </c>
      <c r="DJ21" s="129">
        <v>986.96</v>
      </c>
      <c r="DK21" s="129">
        <v>105055</v>
      </c>
      <c r="DL21" s="129">
        <v>-4182.8999999999996</v>
      </c>
      <c r="DM21" s="129">
        <v>4000</v>
      </c>
      <c r="DN21" s="129">
        <v>250.84</v>
      </c>
      <c r="DO21" s="129">
        <v>105178.55</v>
      </c>
      <c r="DP21" s="129">
        <v>-2988.06</v>
      </c>
      <c r="DQ21" s="129">
        <v>2103.23</v>
      </c>
      <c r="DR21" s="129">
        <v>390.07</v>
      </c>
      <c r="DS21" s="129">
        <v>105300</v>
      </c>
      <c r="DT21" s="129">
        <v>-3654.33</v>
      </c>
      <c r="DU21" s="129">
        <v>3230.56</v>
      </c>
      <c r="DV21" s="129">
        <v>904.13</v>
      </c>
      <c r="DW21" s="129">
        <v>104723.55</v>
      </c>
      <c r="DX21" s="129">
        <v>-3969.69</v>
      </c>
      <c r="DY21" s="129">
        <v>3532.19</v>
      </c>
      <c r="DZ21" s="129">
        <v>576.32000000000005</v>
      </c>
      <c r="EA21" s="129">
        <v>112055</v>
      </c>
      <c r="EB21" s="129">
        <v>-2694.67</v>
      </c>
      <c r="EC21" s="129">
        <v>3684.32</v>
      </c>
      <c r="ED21" s="129">
        <v>248.25</v>
      </c>
      <c r="EE21" s="129">
        <v>112055</v>
      </c>
      <c r="EF21" s="129">
        <v>-1962.1</v>
      </c>
      <c r="EG21" s="129">
        <v>1812.94</v>
      </c>
      <c r="EH21" s="129">
        <v>246.65</v>
      </c>
      <c r="EI21" s="129">
        <v>111600</v>
      </c>
      <c r="EJ21" s="129">
        <v>-2504.7199999999998</v>
      </c>
      <c r="EK21" s="129">
        <v>3034.81</v>
      </c>
      <c r="EL21" s="129">
        <v>704.31</v>
      </c>
      <c r="EM21" s="129">
        <v>112300</v>
      </c>
      <c r="EN21" s="129">
        <v>-2402.4899999999998</v>
      </c>
      <c r="EO21" s="129">
        <v>3026.39</v>
      </c>
      <c r="EP21" s="129">
        <v>702.92</v>
      </c>
      <c r="EQ21" s="129">
        <v>125190</v>
      </c>
      <c r="ER21" s="129">
        <v>-1342.74</v>
      </c>
      <c r="ES21" s="129">
        <v>3355.9</v>
      </c>
      <c r="ET21" s="129">
        <v>210.24</v>
      </c>
      <c r="EU21" s="129">
        <v>125190</v>
      </c>
      <c r="EV21" s="129">
        <v>-1239.77</v>
      </c>
      <c r="EW21" s="129">
        <v>2719.49</v>
      </c>
      <c r="EX21" s="129">
        <v>210.3</v>
      </c>
      <c r="EY21" s="129">
        <v>125400</v>
      </c>
      <c r="EZ21" s="129">
        <v>-1150.28</v>
      </c>
      <c r="FA21" s="129">
        <v>2706.4</v>
      </c>
      <c r="FB21" s="129">
        <v>674.73</v>
      </c>
      <c r="FC21" s="129">
        <v>124800</v>
      </c>
      <c r="FD21" s="129">
        <v>-1180.83</v>
      </c>
      <c r="FE21" s="129">
        <v>2706.21</v>
      </c>
      <c r="FF21" s="129">
        <v>674.13</v>
      </c>
      <c r="FG21" s="129">
        <v>134790</v>
      </c>
      <c r="FH21" s="129">
        <v>-975.69</v>
      </c>
      <c r="FI21" s="129">
        <v>4000</v>
      </c>
      <c r="FJ21" s="129">
        <v>210.4</v>
      </c>
      <c r="FK21" s="129">
        <v>134790</v>
      </c>
      <c r="FL21" s="129">
        <v>-946.27</v>
      </c>
      <c r="FM21" s="129">
        <v>3257.31</v>
      </c>
      <c r="FN21" s="129">
        <v>213.34</v>
      </c>
      <c r="FO21" s="129">
        <v>135000</v>
      </c>
      <c r="FP21" s="129">
        <v>-625.76</v>
      </c>
      <c r="FQ21" s="129">
        <v>3200.01</v>
      </c>
      <c r="FR21" s="129">
        <v>868.06</v>
      </c>
      <c r="FS21" s="129">
        <v>134400</v>
      </c>
      <c r="FT21" s="129">
        <v>-684.63</v>
      </c>
      <c r="FU21" s="129">
        <v>3091.01</v>
      </c>
      <c r="FV21" s="129">
        <v>962.08</v>
      </c>
      <c r="FW21" s="129">
        <v>-3390.06</v>
      </c>
      <c r="FX21" s="129">
        <v>-5000.1000000000004</v>
      </c>
      <c r="FY21" s="129">
        <v>6819.55</v>
      </c>
      <c r="FZ21" s="129">
        <v>213.23</v>
      </c>
      <c r="GA21" s="129">
        <v>-3390.1</v>
      </c>
      <c r="GB21" s="129">
        <v>-3125.06</v>
      </c>
      <c r="GC21" s="129">
        <v>6466.59</v>
      </c>
      <c r="GD21" s="129">
        <v>211.6</v>
      </c>
      <c r="GE21" s="129">
        <v>-3600.1</v>
      </c>
      <c r="GF21" s="129">
        <v>-4343.8500000000004</v>
      </c>
      <c r="GG21" s="129">
        <v>6729</v>
      </c>
      <c r="GH21" s="129">
        <v>668.48</v>
      </c>
      <c r="GI21" s="129">
        <v>-3000.04</v>
      </c>
      <c r="GJ21" s="129">
        <v>-4343.8100000000004</v>
      </c>
      <c r="GK21" s="129">
        <v>6634.75</v>
      </c>
      <c r="GL21" s="129">
        <v>666.55</v>
      </c>
      <c r="GM21" s="129">
        <v>59555</v>
      </c>
      <c r="GN21" s="129">
        <v>11000</v>
      </c>
      <c r="GO21" s="129">
        <v>22516.7</v>
      </c>
      <c r="GP21" s="129">
        <v>245</v>
      </c>
      <c r="GQ21" s="129">
        <v>59555</v>
      </c>
      <c r="GR21" s="129">
        <v>11000</v>
      </c>
      <c r="GS21" s="129">
        <v>21650</v>
      </c>
      <c r="GT21" s="129">
        <v>245</v>
      </c>
      <c r="GU21" s="129">
        <v>59100</v>
      </c>
      <c r="GV21" s="129">
        <v>11000</v>
      </c>
      <c r="GW21" s="129">
        <v>22213.360000000001</v>
      </c>
      <c r="GX21" s="129">
        <v>303.33999999999997</v>
      </c>
      <c r="GY21" s="129">
        <v>59800</v>
      </c>
      <c r="GZ21" s="129">
        <v>11000</v>
      </c>
      <c r="HA21" s="129">
        <v>22213.360000000001</v>
      </c>
      <c r="HB21" s="129">
        <v>303.33999999999997</v>
      </c>
      <c r="HC21" s="129">
        <v>73555</v>
      </c>
      <c r="HD21" s="129">
        <v>11000</v>
      </c>
      <c r="HE21" s="129">
        <v>20750</v>
      </c>
      <c r="HF21" s="129">
        <v>245</v>
      </c>
      <c r="HG21" s="129">
        <v>73555</v>
      </c>
      <c r="HH21" s="129">
        <v>11000</v>
      </c>
      <c r="HI21" s="129">
        <v>19850</v>
      </c>
      <c r="HJ21" s="129">
        <v>245</v>
      </c>
      <c r="HK21" s="129">
        <v>73100</v>
      </c>
      <c r="HL21" s="129">
        <v>11000</v>
      </c>
      <c r="HM21" s="129">
        <v>20120</v>
      </c>
      <c r="HN21" s="129">
        <v>630</v>
      </c>
      <c r="HO21" s="129">
        <v>73800</v>
      </c>
      <c r="HP21" s="129">
        <v>11000</v>
      </c>
      <c r="HQ21" s="129">
        <v>20435</v>
      </c>
      <c r="HR21" s="129">
        <v>315</v>
      </c>
      <c r="HS21" s="129">
        <v>69355</v>
      </c>
      <c r="HT21" s="129">
        <v>5500</v>
      </c>
      <c r="HU21" s="129">
        <v>26750</v>
      </c>
      <c r="HV21" s="129">
        <v>245</v>
      </c>
      <c r="HW21" s="129">
        <v>69355</v>
      </c>
      <c r="HX21" s="129">
        <v>5500</v>
      </c>
      <c r="HY21" s="129">
        <v>25916.7</v>
      </c>
      <c r="HZ21" s="129">
        <v>245</v>
      </c>
      <c r="IA21" s="129">
        <v>68900</v>
      </c>
      <c r="IB21" s="129">
        <v>5500</v>
      </c>
      <c r="IC21" s="129">
        <v>25875</v>
      </c>
      <c r="ID21" s="129">
        <v>875</v>
      </c>
      <c r="IE21" s="129">
        <v>69600</v>
      </c>
      <c r="IF21" s="129">
        <v>5500</v>
      </c>
      <c r="IG21" s="129">
        <v>25875</v>
      </c>
      <c r="IH21" s="129">
        <v>875</v>
      </c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</row>
    <row r="22" spans="1:410" x14ac:dyDescent="0.25">
      <c r="A22" s="182" t="str">
        <f t="shared" si="0"/>
        <v>K:\614 Sewol\207 BowLift\APDL\A</v>
      </c>
      <c r="B22" s="182" t="s">
        <v>209</v>
      </c>
      <c r="C22" s="129">
        <v>6880</v>
      </c>
      <c r="D22" s="129">
        <v>-10999.9</v>
      </c>
      <c r="E22" s="129">
        <v>12675.56</v>
      </c>
      <c r="F22" s="129">
        <v>280.24</v>
      </c>
      <c r="G22" s="129">
        <v>6880</v>
      </c>
      <c r="H22" s="129">
        <v>-11000.44</v>
      </c>
      <c r="I22" s="129">
        <v>9999.9599999999991</v>
      </c>
      <c r="J22" s="129">
        <v>280</v>
      </c>
      <c r="K22" s="129">
        <v>6600</v>
      </c>
      <c r="L22" s="129">
        <v>-11000.02</v>
      </c>
      <c r="M22" s="129">
        <v>11612.32</v>
      </c>
      <c r="N22" s="129">
        <v>1074.8800000000001</v>
      </c>
      <c r="O22" s="129">
        <v>7300</v>
      </c>
      <c r="P22" s="129">
        <v>-11000.26</v>
      </c>
      <c r="Q22" s="129">
        <v>11594.82</v>
      </c>
      <c r="R22" s="129">
        <v>1063.28</v>
      </c>
      <c r="S22" s="129">
        <v>11780</v>
      </c>
      <c r="T22" s="129">
        <v>-10999.86</v>
      </c>
      <c r="U22" s="129">
        <v>12472.26</v>
      </c>
      <c r="V22" s="129">
        <v>280.24</v>
      </c>
      <c r="W22" s="129">
        <v>11780</v>
      </c>
      <c r="X22" s="129">
        <v>-11002.58</v>
      </c>
      <c r="Y22" s="129">
        <v>9834.56</v>
      </c>
      <c r="Z22" s="129">
        <v>280.41000000000003</v>
      </c>
      <c r="AA22" s="129">
        <v>11500</v>
      </c>
      <c r="AB22" s="129">
        <v>-11001.42</v>
      </c>
      <c r="AC22" s="129">
        <v>11430.18</v>
      </c>
      <c r="AD22" s="129">
        <v>1053.72</v>
      </c>
      <c r="AE22" s="129">
        <v>12200</v>
      </c>
      <c r="AF22" s="129">
        <v>-11000.24</v>
      </c>
      <c r="AG22" s="129">
        <v>11397.68</v>
      </c>
      <c r="AH22" s="129">
        <v>1057.1199999999999</v>
      </c>
      <c r="AI22" s="129">
        <v>18220</v>
      </c>
      <c r="AJ22" s="129">
        <v>-10999.94</v>
      </c>
      <c r="AK22" s="129">
        <v>12907.6</v>
      </c>
      <c r="AL22" s="129">
        <v>280.20999999999998</v>
      </c>
      <c r="AM22" s="129">
        <v>18220</v>
      </c>
      <c r="AN22" s="129">
        <v>-10998.2</v>
      </c>
      <c r="AO22" s="129">
        <v>10167.9</v>
      </c>
      <c r="AP22" s="129">
        <v>280.36</v>
      </c>
      <c r="AQ22" s="129">
        <v>17800</v>
      </c>
      <c r="AR22" s="129">
        <v>-10999.4</v>
      </c>
      <c r="AS22" s="129">
        <v>11829.96</v>
      </c>
      <c r="AT22" s="129">
        <v>1093.8399999999999</v>
      </c>
      <c r="AU22" s="129">
        <v>18500</v>
      </c>
      <c r="AV22" s="129">
        <v>-10999.14</v>
      </c>
      <c r="AW22" s="129">
        <v>11799.56</v>
      </c>
      <c r="AX22" s="129">
        <v>1097.24</v>
      </c>
      <c r="AY22" s="129">
        <v>32220</v>
      </c>
      <c r="AZ22" s="129">
        <v>-7760</v>
      </c>
      <c r="BA22" s="129">
        <v>3353.62</v>
      </c>
      <c r="BB22" s="129">
        <v>284.45</v>
      </c>
      <c r="BC22" s="129">
        <v>32220.04</v>
      </c>
      <c r="BD22" s="129">
        <v>-5723.12</v>
      </c>
      <c r="BE22" s="129">
        <v>1775</v>
      </c>
      <c r="BF22" s="129">
        <v>287.93</v>
      </c>
      <c r="BG22" s="129">
        <v>32080</v>
      </c>
      <c r="BH22" s="129">
        <v>-6972.16</v>
      </c>
      <c r="BI22" s="129">
        <v>2767.28</v>
      </c>
      <c r="BJ22" s="129">
        <v>1066.1600000000001</v>
      </c>
      <c r="BK22" s="129">
        <v>32220.04</v>
      </c>
      <c r="BL22" s="129">
        <v>-6904.88</v>
      </c>
      <c r="BM22" s="129">
        <v>2692.1</v>
      </c>
      <c r="BN22" s="129">
        <v>1087.8499999999999</v>
      </c>
      <c r="BO22" s="129">
        <v>39920</v>
      </c>
      <c r="BP22" s="129">
        <v>-11000</v>
      </c>
      <c r="BQ22" s="129">
        <v>14364.86</v>
      </c>
      <c r="BR22" s="129">
        <v>280.12</v>
      </c>
      <c r="BS22" s="129">
        <v>39780</v>
      </c>
      <c r="BT22" s="129">
        <v>-10999.94</v>
      </c>
      <c r="BU22" s="129">
        <v>12962.7</v>
      </c>
      <c r="BV22" s="129">
        <v>301.72000000000003</v>
      </c>
      <c r="BW22" s="129">
        <v>39500</v>
      </c>
      <c r="BX22" s="129">
        <v>-11000</v>
      </c>
      <c r="BY22" s="129">
        <v>14071.92</v>
      </c>
      <c r="BZ22" s="129">
        <v>305.48</v>
      </c>
      <c r="CA22" s="129">
        <v>40200</v>
      </c>
      <c r="CB22" s="129">
        <v>-10999.92</v>
      </c>
      <c r="CC22" s="129">
        <v>13621.78</v>
      </c>
      <c r="CD22" s="129">
        <v>734.72</v>
      </c>
      <c r="CE22" s="129">
        <v>56020</v>
      </c>
      <c r="CF22" s="129">
        <v>-11000</v>
      </c>
      <c r="CG22" s="129">
        <v>14825</v>
      </c>
      <c r="CH22" s="129">
        <v>280</v>
      </c>
      <c r="CI22" s="129">
        <v>56020</v>
      </c>
      <c r="CJ22" s="129">
        <v>-11000</v>
      </c>
      <c r="CK22" s="129">
        <v>13296.7</v>
      </c>
      <c r="CL22" s="129">
        <v>280</v>
      </c>
      <c r="CM22" s="129">
        <v>55880</v>
      </c>
      <c r="CN22" s="129">
        <v>-11000</v>
      </c>
      <c r="CO22" s="129">
        <v>13932.32</v>
      </c>
      <c r="CP22" s="129">
        <v>935.56</v>
      </c>
      <c r="CQ22" s="129">
        <v>56300</v>
      </c>
      <c r="CR22" s="129">
        <v>-11000</v>
      </c>
      <c r="CS22" s="129">
        <v>13932.32</v>
      </c>
      <c r="CT22" s="129">
        <v>892.68</v>
      </c>
      <c r="CU22" s="129">
        <v>86120</v>
      </c>
      <c r="CV22" s="129">
        <v>-10092</v>
      </c>
      <c r="CW22" s="129">
        <v>6951.1</v>
      </c>
      <c r="CX22" s="129">
        <v>282.01</v>
      </c>
      <c r="CY22" s="129">
        <v>86120</v>
      </c>
      <c r="CZ22" s="129">
        <v>-9413.2000000000007</v>
      </c>
      <c r="DA22" s="129">
        <v>5671.56</v>
      </c>
      <c r="DB22" s="129">
        <v>283.27999999999997</v>
      </c>
      <c r="DC22" s="129">
        <v>86400</v>
      </c>
      <c r="DD22" s="129">
        <v>-9290.7999999999993</v>
      </c>
      <c r="DE22" s="129">
        <v>5772.82</v>
      </c>
      <c r="DF22" s="129">
        <v>1409.38</v>
      </c>
      <c r="DG22" s="129">
        <v>85700</v>
      </c>
      <c r="DH22" s="129">
        <v>-9564.1</v>
      </c>
      <c r="DI22" s="129">
        <v>5977.1</v>
      </c>
      <c r="DJ22" s="129">
        <v>1127.95</v>
      </c>
      <c r="DK22" s="129">
        <v>105020</v>
      </c>
      <c r="DL22" s="129">
        <v>-4190.58</v>
      </c>
      <c r="DM22" s="129">
        <v>4000</v>
      </c>
      <c r="DN22" s="129">
        <v>286.67</v>
      </c>
      <c r="DO22" s="129">
        <v>105161.2</v>
      </c>
      <c r="DP22" s="129">
        <v>-3018.84</v>
      </c>
      <c r="DQ22" s="129">
        <v>2146.3200000000002</v>
      </c>
      <c r="DR22" s="129">
        <v>445.79</v>
      </c>
      <c r="DS22" s="129">
        <v>105300</v>
      </c>
      <c r="DT22" s="129">
        <v>-3586.5</v>
      </c>
      <c r="DU22" s="129">
        <v>3120.64</v>
      </c>
      <c r="DV22" s="129">
        <v>1033.29</v>
      </c>
      <c r="DW22" s="129">
        <v>104741.2</v>
      </c>
      <c r="DX22" s="129">
        <v>-3924.96</v>
      </c>
      <c r="DY22" s="129">
        <v>3465.36</v>
      </c>
      <c r="DZ22" s="129">
        <v>658.66</v>
      </c>
      <c r="EA22" s="129">
        <v>112020</v>
      </c>
      <c r="EB22" s="129">
        <v>-2700.38</v>
      </c>
      <c r="EC22" s="129">
        <v>3684.58</v>
      </c>
      <c r="ED22" s="129">
        <v>283.70999999999998</v>
      </c>
      <c r="EE22" s="129">
        <v>112020</v>
      </c>
      <c r="EF22" s="129">
        <v>-1966.1</v>
      </c>
      <c r="EG22" s="129">
        <v>1813.66</v>
      </c>
      <c r="EH22" s="129">
        <v>281.88</v>
      </c>
      <c r="EI22" s="129">
        <v>111600</v>
      </c>
      <c r="EJ22" s="129">
        <v>-2466.98</v>
      </c>
      <c r="EK22" s="129">
        <v>2941.54</v>
      </c>
      <c r="EL22" s="129">
        <v>804.93</v>
      </c>
      <c r="EM22" s="129">
        <v>112300</v>
      </c>
      <c r="EN22" s="129">
        <v>-2366.46</v>
      </c>
      <c r="EO22" s="129">
        <v>2932.66</v>
      </c>
      <c r="EP22" s="129">
        <v>803.33</v>
      </c>
      <c r="EQ22" s="129">
        <v>125160</v>
      </c>
      <c r="ER22" s="129">
        <v>-1344.18</v>
      </c>
      <c r="ES22" s="129">
        <v>3355.88</v>
      </c>
      <c r="ET22" s="129">
        <v>240.27</v>
      </c>
      <c r="EU22" s="129">
        <v>125160</v>
      </c>
      <c r="EV22" s="129">
        <v>-1241.3599999999999</v>
      </c>
      <c r="EW22" s="129">
        <v>2719.46</v>
      </c>
      <c r="EX22" s="129">
        <v>240.34</v>
      </c>
      <c r="EY22" s="129">
        <v>125400</v>
      </c>
      <c r="EZ22" s="129">
        <v>-1124.22</v>
      </c>
      <c r="FA22" s="129">
        <v>2613.6</v>
      </c>
      <c r="FB22" s="129">
        <v>771.12</v>
      </c>
      <c r="FC22" s="129">
        <v>124800</v>
      </c>
      <c r="FD22" s="129">
        <v>-1155.04</v>
      </c>
      <c r="FE22" s="129">
        <v>2613.42</v>
      </c>
      <c r="FF22" s="129">
        <v>770.43</v>
      </c>
      <c r="FG22" s="129">
        <v>134760</v>
      </c>
      <c r="FH22" s="129">
        <v>-977.54</v>
      </c>
      <c r="FI22" s="129">
        <v>4000</v>
      </c>
      <c r="FJ22" s="129">
        <v>240.46</v>
      </c>
      <c r="FK22" s="129">
        <v>134760</v>
      </c>
      <c r="FL22" s="129">
        <v>-947.4</v>
      </c>
      <c r="FM22" s="129">
        <v>3252.06</v>
      </c>
      <c r="FN22" s="129">
        <v>243.82</v>
      </c>
      <c r="FO22" s="129">
        <v>135000</v>
      </c>
      <c r="FP22" s="129">
        <v>-577.62</v>
      </c>
      <c r="FQ22" s="129">
        <v>3085.72</v>
      </c>
      <c r="FR22" s="129">
        <v>992.07</v>
      </c>
      <c r="FS22" s="129">
        <v>134400</v>
      </c>
      <c r="FT22" s="129">
        <v>-639.6</v>
      </c>
      <c r="FU22" s="129">
        <v>2961.16</v>
      </c>
      <c r="FV22" s="129">
        <v>1099.51</v>
      </c>
      <c r="FW22" s="129">
        <v>-3360.06</v>
      </c>
      <c r="FX22" s="129">
        <v>-5000.1000000000004</v>
      </c>
      <c r="FY22" s="129">
        <v>6814.3</v>
      </c>
      <c r="FZ22" s="129">
        <v>243.69</v>
      </c>
      <c r="GA22" s="129">
        <v>-3360.1</v>
      </c>
      <c r="GB22" s="129">
        <v>-3125.06</v>
      </c>
      <c r="GC22" s="129">
        <v>6462.88</v>
      </c>
      <c r="GD22" s="129">
        <v>241.83</v>
      </c>
      <c r="GE22" s="129">
        <v>-3600.1</v>
      </c>
      <c r="GF22" s="129">
        <v>-4250.1000000000004</v>
      </c>
      <c r="GG22" s="129">
        <v>6710.82</v>
      </c>
      <c r="GH22" s="129">
        <v>763.98</v>
      </c>
      <c r="GI22" s="129">
        <v>-3000.04</v>
      </c>
      <c r="GJ22" s="129">
        <v>-4250.0600000000004</v>
      </c>
      <c r="GK22" s="129">
        <v>6618.1</v>
      </c>
      <c r="GL22" s="129">
        <v>761.78</v>
      </c>
      <c r="GM22" s="129">
        <v>59520</v>
      </c>
      <c r="GN22" s="129">
        <v>11000</v>
      </c>
      <c r="GO22" s="129">
        <v>22516.7</v>
      </c>
      <c r="GP22" s="129">
        <v>280</v>
      </c>
      <c r="GQ22" s="129">
        <v>59520</v>
      </c>
      <c r="GR22" s="129">
        <v>11000</v>
      </c>
      <c r="GS22" s="129">
        <v>21650</v>
      </c>
      <c r="GT22" s="129">
        <v>280</v>
      </c>
      <c r="GU22" s="129">
        <v>59100</v>
      </c>
      <c r="GV22" s="129">
        <v>11000</v>
      </c>
      <c r="GW22" s="129">
        <v>22170.02</v>
      </c>
      <c r="GX22" s="129">
        <v>346.68</v>
      </c>
      <c r="GY22" s="129">
        <v>59800</v>
      </c>
      <c r="GZ22" s="129">
        <v>11000</v>
      </c>
      <c r="HA22" s="129">
        <v>22170.02</v>
      </c>
      <c r="HB22" s="129">
        <v>346.68</v>
      </c>
      <c r="HC22" s="129">
        <v>73520</v>
      </c>
      <c r="HD22" s="129">
        <v>11000</v>
      </c>
      <c r="HE22" s="129">
        <v>20750</v>
      </c>
      <c r="HF22" s="129">
        <v>280</v>
      </c>
      <c r="HG22" s="129">
        <v>73520</v>
      </c>
      <c r="HH22" s="129">
        <v>11000</v>
      </c>
      <c r="HI22" s="129">
        <v>19850</v>
      </c>
      <c r="HJ22" s="129">
        <v>280</v>
      </c>
      <c r="HK22" s="129">
        <v>73100</v>
      </c>
      <c r="HL22" s="129">
        <v>11000</v>
      </c>
      <c r="HM22" s="129">
        <v>20030</v>
      </c>
      <c r="HN22" s="129">
        <v>720</v>
      </c>
      <c r="HO22" s="129">
        <v>73800</v>
      </c>
      <c r="HP22" s="129">
        <v>11000</v>
      </c>
      <c r="HQ22" s="129">
        <v>20390</v>
      </c>
      <c r="HR22" s="129">
        <v>360</v>
      </c>
      <c r="HS22" s="129">
        <v>69320</v>
      </c>
      <c r="HT22" s="129">
        <v>5500</v>
      </c>
      <c r="HU22" s="129">
        <v>26750</v>
      </c>
      <c r="HV22" s="129">
        <v>280</v>
      </c>
      <c r="HW22" s="129">
        <v>69320</v>
      </c>
      <c r="HX22" s="129">
        <v>5500</v>
      </c>
      <c r="HY22" s="129">
        <v>25916.7</v>
      </c>
      <c r="HZ22" s="129">
        <v>280</v>
      </c>
      <c r="IA22" s="129">
        <v>68900</v>
      </c>
      <c r="IB22" s="129">
        <v>5500</v>
      </c>
      <c r="IC22" s="129">
        <v>25750</v>
      </c>
      <c r="ID22" s="129">
        <v>1000</v>
      </c>
      <c r="IE22" s="129">
        <v>69600</v>
      </c>
      <c r="IF22" s="129">
        <v>5500</v>
      </c>
      <c r="IG22" s="129">
        <v>25750</v>
      </c>
      <c r="IH22" s="129">
        <v>1000</v>
      </c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</row>
    <row r="23" spans="1:410" x14ac:dyDescent="0.25">
      <c r="A23" s="182" t="str">
        <f t="shared" si="0"/>
        <v>K:\614 Sewol\207 BowLift\APDL\A</v>
      </c>
      <c r="B23" s="182" t="s">
        <v>210</v>
      </c>
      <c r="C23" s="129">
        <v>6915</v>
      </c>
      <c r="D23" s="129">
        <v>-10999.9</v>
      </c>
      <c r="E23" s="129">
        <v>12674.11</v>
      </c>
      <c r="F23" s="129">
        <v>315.27</v>
      </c>
      <c r="G23" s="129">
        <v>6915</v>
      </c>
      <c r="H23" s="129">
        <v>-11000.47</v>
      </c>
      <c r="I23" s="129">
        <v>9999.9599999999991</v>
      </c>
      <c r="J23" s="129">
        <v>315</v>
      </c>
      <c r="K23" s="129">
        <v>6600</v>
      </c>
      <c r="L23" s="129">
        <v>-11000.03</v>
      </c>
      <c r="M23" s="129">
        <v>11477.96</v>
      </c>
      <c r="N23" s="129">
        <v>1209.24</v>
      </c>
      <c r="O23" s="129">
        <v>7300</v>
      </c>
      <c r="P23" s="129">
        <v>-11000.31</v>
      </c>
      <c r="Q23" s="129">
        <v>11461.91</v>
      </c>
      <c r="R23" s="129">
        <v>1196.19</v>
      </c>
      <c r="S23" s="129">
        <v>11815</v>
      </c>
      <c r="T23" s="129">
        <v>-10999.86</v>
      </c>
      <c r="U23" s="129">
        <v>12470.81</v>
      </c>
      <c r="V23" s="129">
        <v>315.27</v>
      </c>
      <c r="W23" s="129">
        <v>11815</v>
      </c>
      <c r="X23" s="129">
        <v>-11002.44</v>
      </c>
      <c r="Y23" s="129">
        <v>9832.68</v>
      </c>
      <c r="Z23" s="129">
        <v>315.45999999999998</v>
      </c>
      <c r="AA23" s="129">
        <v>11500</v>
      </c>
      <c r="AB23" s="129">
        <v>-11001.61</v>
      </c>
      <c r="AC23" s="129">
        <v>11298.46</v>
      </c>
      <c r="AD23" s="129">
        <v>1185.44</v>
      </c>
      <c r="AE23" s="129">
        <v>12200</v>
      </c>
      <c r="AF23" s="129">
        <v>-11000.3</v>
      </c>
      <c r="AG23" s="129">
        <v>11265.54</v>
      </c>
      <c r="AH23" s="129">
        <v>1189.26</v>
      </c>
      <c r="AI23" s="129">
        <v>18185</v>
      </c>
      <c r="AJ23" s="129">
        <v>-10999.94</v>
      </c>
      <c r="AK23" s="129">
        <v>12908.95</v>
      </c>
      <c r="AL23" s="129">
        <v>315.23</v>
      </c>
      <c r="AM23" s="129">
        <v>18185</v>
      </c>
      <c r="AN23" s="129">
        <v>-10998.22</v>
      </c>
      <c r="AO23" s="129">
        <v>10169.67</v>
      </c>
      <c r="AP23" s="129">
        <v>315.39999999999998</v>
      </c>
      <c r="AQ23" s="129">
        <v>17800</v>
      </c>
      <c r="AR23" s="129">
        <v>-10999.32</v>
      </c>
      <c r="AS23" s="129">
        <v>11693.23</v>
      </c>
      <c r="AT23" s="129">
        <v>1230.57</v>
      </c>
      <c r="AU23" s="129">
        <v>18500</v>
      </c>
      <c r="AV23" s="129">
        <v>-10999.05</v>
      </c>
      <c r="AW23" s="129">
        <v>11662.4</v>
      </c>
      <c r="AX23" s="129">
        <v>1234.4000000000001</v>
      </c>
      <c r="AY23" s="129">
        <v>32185</v>
      </c>
      <c r="AZ23" s="129">
        <v>-7760</v>
      </c>
      <c r="BA23" s="129">
        <v>3359.88</v>
      </c>
      <c r="BB23" s="129">
        <v>320.01</v>
      </c>
      <c r="BC23" s="129">
        <v>32185.05</v>
      </c>
      <c r="BD23" s="129">
        <v>-5714.71</v>
      </c>
      <c r="BE23" s="129">
        <v>1775</v>
      </c>
      <c r="BF23" s="129">
        <v>323.92</v>
      </c>
      <c r="BG23" s="129">
        <v>32115</v>
      </c>
      <c r="BH23" s="129">
        <v>-6873.68</v>
      </c>
      <c r="BI23" s="129">
        <v>2684.59</v>
      </c>
      <c r="BJ23" s="129">
        <v>1199.43</v>
      </c>
      <c r="BK23" s="129">
        <v>32185.05</v>
      </c>
      <c r="BL23" s="129">
        <v>-6797.99</v>
      </c>
      <c r="BM23" s="129">
        <v>2615.67</v>
      </c>
      <c r="BN23" s="129">
        <v>1223.83</v>
      </c>
      <c r="BO23" s="129">
        <v>39885</v>
      </c>
      <c r="BP23" s="129">
        <v>-11000</v>
      </c>
      <c r="BQ23" s="129">
        <v>14365.91</v>
      </c>
      <c r="BR23" s="129">
        <v>315.14</v>
      </c>
      <c r="BS23" s="129">
        <v>39815</v>
      </c>
      <c r="BT23" s="129">
        <v>-10999.94</v>
      </c>
      <c r="BU23" s="129">
        <v>12976.75</v>
      </c>
      <c r="BV23" s="129">
        <v>339.43</v>
      </c>
      <c r="BW23" s="129">
        <v>39500</v>
      </c>
      <c r="BX23" s="129">
        <v>-11000</v>
      </c>
      <c r="BY23" s="129">
        <v>14033.74</v>
      </c>
      <c r="BZ23" s="129">
        <v>343.66</v>
      </c>
      <c r="CA23" s="129">
        <v>40200</v>
      </c>
      <c r="CB23" s="129">
        <v>-10999.91</v>
      </c>
      <c r="CC23" s="129">
        <v>13529.94</v>
      </c>
      <c r="CD23" s="129">
        <v>826.56</v>
      </c>
      <c r="CE23" s="129">
        <v>55985</v>
      </c>
      <c r="CF23" s="129">
        <v>-11000</v>
      </c>
      <c r="CG23" s="129">
        <v>14825</v>
      </c>
      <c r="CH23" s="129">
        <v>315</v>
      </c>
      <c r="CI23" s="129">
        <v>55985</v>
      </c>
      <c r="CJ23" s="129">
        <v>-11000</v>
      </c>
      <c r="CK23" s="129">
        <v>13296.7</v>
      </c>
      <c r="CL23" s="129">
        <v>315</v>
      </c>
      <c r="CM23" s="129">
        <v>55915</v>
      </c>
      <c r="CN23" s="129">
        <v>-11000</v>
      </c>
      <c r="CO23" s="129">
        <v>13820.74</v>
      </c>
      <c r="CP23" s="129">
        <v>1052.51</v>
      </c>
      <c r="CQ23" s="129">
        <v>56300</v>
      </c>
      <c r="CR23" s="129">
        <v>-11000</v>
      </c>
      <c r="CS23" s="129">
        <v>13820.74</v>
      </c>
      <c r="CT23" s="129">
        <v>1004.26</v>
      </c>
      <c r="CU23" s="129">
        <v>86085</v>
      </c>
      <c r="CV23" s="129">
        <v>-10096.17</v>
      </c>
      <c r="CW23" s="129">
        <v>6950.65</v>
      </c>
      <c r="CX23" s="129">
        <v>317.26</v>
      </c>
      <c r="CY23" s="129">
        <v>86085</v>
      </c>
      <c r="CZ23" s="129">
        <v>-9418.4699999999993</v>
      </c>
      <c r="DA23" s="129">
        <v>5670.53</v>
      </c>
      <c r="DB23" s="129">
        <v>318.69</v>
      </c>
      <c r="DC23" s="129">
        <v>86400</v>
      </c>
      <c r="DD23" s="129">
        <v>-9194.82</v>
      </c>
      <c r="DE23" s="129">
        <v>5625.09</v>
      </c>
      <c r="DF23" s="129">
        <v>1585.55</v>
      </c>
      <c r="DG23" s="129">
        <v>85700</v>
      </c>
      <c r="DH23" s="129">
        <v>-9491.85</v>
      </c>
      <c r="DI23" s="129">
        <v>5856.03</v>
      </c>
      <c r="DJ23" s="129">
        <v>1268.94</v>
      </c>
      <c r="DK23" s="129">
        <v>104985</v>
      </c>
      <c r="DL23" s="129">
        <v>-4198.2700000000004</v>
      </c>
      <c r="DM23" s="129">
        <v>4000</v>
      </c>
      <c r="DN23" s="129">
        <v>322.5</v>
      </c>
      <c r="DO23" s="129">
        <v>105143.85</v>
      </c>
      <c r="DP23" s="129">
        <v>-3049.62</v>
      </c>
      <c r="DQ23" s="129">
        <v>2189.41</v>
      </c>
      <c r="DR23" s="129">
        <v>501.52</v>
      </c>
      <c r="DS23" s="129">
        <v>105300</v>
      </c>
      <c r="DT23" s="129">
        <v>-3518.68</v>
      </c>
      <c r="DU23" s="129">
        <v>3010.72</v>
      </c>
      <c r="DV23" s="129">
        <v>1162.45</v>
      </c>
      <c r="DW23" s="129">
        <v>104758.85</v>
      </c>
      <c r="DX23" s="129">
        <v>-3880.23</v>
      </c>
      <c r="DY23" s="129">
        <v>3398.53</v>
      </c>
      <c r="DZ23" s="129">
        <v>740.99</v>
      </c>
      <c r="EA23" s="129">
        <v>111985</v>
      </c>
      <c r="EB23" s="129">
        <v>-2706.09</v>
      </c>
      <c r="EC23" s="129">
        <v>3684.84</v>
      </c>
      <c r="ED23" s="129">
        <v>319.17</v>
      </c>
      <c r="EE23" s="129">
        <v>111985</v>
      </c>
      <c r="EF23" s="129">
        <v>-1970.1</v>
      </c>
      <c r="EG23" s="129">
        <v>1814.38</v>
      </c>
      <c r="EH23" s="129">
        <v>317.12</v>
      </c>
      <c r="EI23" s="129">
        <v>111600</v>
      </c>
      <c r="EJ23" s="129">
        <v>-2429.2399999999998</v>
      </c>
      <c r="EK23" s="129">
        <v>2848.27</v>
      </c>
      <c r="EL23" s="129">
        <v>905.54</v>
      </c>
      <c r="EM23" s="129">
        <v>112300</v>
      </c>
      <c r="EN23" s="129">
        <v>-2330.4299999999998</v>
      </c>
      <c r="EO23" s="129">
        <v>2838.93</v>
      </c>
      <c r="EP23" s="129">
        <v>903.75</v>
      </c>
      <c r="EQ23" s="129">
        <v>125130</v>
      </c>
      <c r="ER23" s="129">
        <v>-1345.61</v>
      </c>
      <c r="ES23" s="129">
        <v>3355.87</v>
      </c>
      <c r="ET23" s="129">
        <v>270.31</v>
      </c>
      <c r="EU23" s="129">
        <v>125130</v>
      </c>
      <c r="EV23" s="129">
        <v>-1242.96</v>
      </c>
      <c r="EW23" s="129">
        <v>2719.43</v>
      </c>
      <c r="EX23" s="129">
        <v>270.38</v>
      </c>
      <c r="EY23" s="129">
        <v>125400</v>
      </c>
      <c r="EZ23" s="129">
        <v>-1098.1600000000001</v>
      </c>
      <c r="FA23" s="129">
        <v>2520.8000000000002</v>
      </c>
      <c r="FB23" s="129">
        <v>867.51</v>
      </c>
      <c r="FC23" s="129">
        <v>124800</v>
      </c>
      <c r="FD23" s="129">
        <v>-1129.24</v>
      </c>
      <c r="FE23" s="129">
        <v>2520.64</v>
      </c>
      <c r="FF23" s="129">
        <v>866.73</v>
      </c>
      <c r="FG23" s="129">
        <v>134730</v>
      </c>
      <c r="FH23" s="129">
        <v>-979.4</v>
      </c>
      <c r="FI23" s="129">
        <v>4000</v>
      </c>
      <c r="FJ23" s="129">
        <v>270.52</v>
      </c>
      <c r="FK23" s="129">
        <v>134730</v>
      </c>
      <c r="FL23" s="129">
        <v>-948.52</v>
      </c>
      <c r="FM23" s="129">
        <v>3246.8</v>
      </c>
      <c r="FN23" s="129">
        <v>274.3</v>
      </c>
      <c r="FO23" s="129">
        <v>135000</v>
      </c>
      <c r="FP23" s="129">
        <v>-529.49</v>
      </c>
      <c r="FQ23" s="129">
        <v>2971.44</v>
      </c>
      <c r="FR23" s="129">
        <v>1116.07</v>
      </c>
      <c r="FS23" s="129">
        <v>134400</v>
      </c>
      <c r="FT23" s="129">
        <v>-594.58000000000004</v>
      </c>
      <c r="FU23" s="129">
        <v>2831.3</v>
      </c>
      <c r="FV23" s="129">
        <v>1236.95</v>
      </c>
      <c r="FW23" s="129">
        <v>-3330.05</v>
      </c>
      <c r="FX23" s="129">
        <v>-5000.1000000000004</v>
      </c>
      <c r="FY23" s="129">
        <v>6809.05</v>
      </c>
      <c r="FZ23" s="129">
        <v>274.14999999999998</v>
      </c>
      <c r="GA23" s="129">
        <v>-3330.1</v>
      </c>
      <c r="GB23" s="129">
        <v>-3125.05</v>
      </c>
      <c r="GC23" s="129">
        <v>6459.16</v>
      </c>
      <c r="GD23" s="129">
        <v>272.06</v>
      </c>
      <c r="GE23" s="129">
        <v>-3600.1</v>
      </c>
      <c r="GF23" s="129">
        <v>-4156.3500000000004</v>
      </c>
      <c r="GG23" s="129">
        <v>6692.63</v>
      </c>
      <c r="GH23" s="129">
        <v>859.48</v>
      </c>
      <c r="GI23" s="129">
        <v>-3000.05</v>
      </c>
      <c r="GJ23" s="129">
        <v>-4156.3</v>
      </c>
      <c r="GK23" s="129">
        <v>6601.45</v>
      </c>
      <c r="GL23" s="129">
        <v>857</v>
      </c>
      <c r="GM23" s="129">
        <v>59485</v>
      </c>
      <c r="GN23" s="129">
        <v>11000</v>
      </c>
      <c r="GO23" s="129">
        <v>22516.7</v>
      </c>
      <c r="GP23" s="129">
        <v>315</v>
      </c>
      <c r="GQ23" s="129">
        <v>59485</v>
      </c>
      <c r="GR23" s="129">
        <v>11000</v>
      </c>
      <c r="GS23" s="129">
        <v>21650</v>
      </c>
      <c r="GT23" s="129">
        <v>315</v>
      </c>
      <c r="GU23" s="129">
        <v>59100</v>
      </c>
      <c r="GV23" s="129">
        <v>11000</v>
      </c>
      <c r="GW23" s="129">
        <v>22126.69</v>
      </c>
      <c r="GX23" s="129">
        <v>390.01</v>
      </c>
      <c r="GY23" s="129">
        <v>59800</v>
      </c>
      <c r="GZ23" s="129">
        <v>11000</v>
      </c>
      <c r="HA23" s="129">
        <v>22126.69</v>
      </c>
      <c r="HB23" s="129">
        <v>390.01</v>
      </c>
      <c r="HC23" s="129">
        <v>73485</v>
      </c>
      <c r="HD23" s="129">
        <v>11000</v>
      </c>
      <c r="HE23" s="129">
        <v>20750</v>
      </c>
      <c r="HF23" s="129">
        <v>315</v>
      </c>
      <c r="HG23" s="129">
        <v>73485</v>
      </c>
      <c r="HH23" s="129">
        <v>11000</v>
      </c>
      <c r="HI23" s="129">
        <v>19850</v>
      </c>
      <c r="HJ23" s="129">
        <v>315</v>
      </c>
      <c r="HK23" s="129">
        <v>73100</v>
      </c>
      <c r="HL23" s="129">
        <v>11000</v>
      </c>
      <c r="HM23" s="129">
        <v>19940</v>
      </c>
      <c r="HN23" s="129">
        <v>810</v>
      </c>
      <c r="HO23" s="129">
        <v>73800</v>
      </c>
      <c r="HP23" s="129">
        <v>11000</v>
      </c>
      <c r="HQ23" s="129">
        <v>20345</v>
      </c>
      <c r="HR23" s="129">
        <v>405</v>
      </c>
      <c r="HS23" s="129">
        <v>69285</v>
      </c>
      <c r="HT23" s="129">
        <v>5500</v>
      </c>
      <c r="HU23" s="129">
        <v>26750</v>
      </c>
      <c r="HV23" s="129">
        <v>315</v>
      </c>
      <c r="HW23" s="129">
        <v>69285</v>
      </c>
      <c r="HX23" s="129">
        <v>5500</v>
      </c>
      <c r="HY23" s="129">
        <v>25916.7</v>
      </c>
      <c r="HZ23" s="129">
        <v>315</v>
      </c>
      <c r="IA23" s="129">
        <v>68900</v>
      </c>
      <c r="IB23" s="129">
        <v>5500</v>
      </c>
      <c r="IC23" s="129">
        <v>25625</v>
      </c>
      <c r="ID23" s="129">
        <v>1125</v>
      </c>
      <c r="IE23" s="129">
        <v>69600</v>
      </c>
      <c r="IF23" s="129">
        <v>5500</v>
      </c>
      <c r="IG23" s="129">
        <v>25625</v>
      </c>
      <c r="IH23" s="129">
        <v>1125</v>
      </c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</row>
    <row r="24" spans="1:410" x14ac:dyDescent="0.25">
      <c r="A24" s="182" t="str">
        <f t="shared" si="0"/>
        <v>K:\614 Sewol\207 BowLift\APDL\A</v>
      </c>
      <c r="B24" s="182" t="s">
        <v>211</v>
      </c>
      <c r="C24" s="129">
        <v>6950</v>
      </c>
      <c r="D24" s="129">
        <v>-10999.9</v>
      </c>
      <c r="E24" s="129">
        <v>12672.65</v>
      </c>
      <c r="F24" s="129">
        <v>350.3</v>
      </c>
      <c r="G24" s="129">
        <v>6950</v>
      </c>
      <c r="H24" s="129">
        <v>-11000.5</v>
      </c>
      <c r="I24" s="129">
        <v>9999.9500000000007</v>
      </c>
      <c r="J24" s="129">
        <v>350</v>
      </c>
      <c r="K24" s="129">
        <v>6600</v>
      </c>
      <c r="L24" s="129">
        <v>-11000.05</v>
      </c>
      <c r="M24" s="129">
        <v>11343.6</v>
      </c>
      <c r="N24" s="129">
        <v>1343.6</v>
      </c>
      <c r="O24" s="129">
        <v>7300</v>
      </c>
      <c r="P24" s="129">
        <v>-11000.35</v>
      </c>
      <c r="Q24" s="129">
        <v>11329</v>
      </c>
      <c r="R24" s="129">
        <v>1329.1</v>
      </c>
      <c r="S24" s="129">
        <v>11850</v>
      </c>
      <c r="T24" s="129">
        <v>-10999.85</v>
      </c>
      <c r="U24" s="129">
        <v>12469.35</v>
      </c>
      <c r="V24" s="129">
        <v>350.3</v>
      </c>
      <c r="W24" s="129">
        <v>11850</v>
      </c>
      <c r="X24" s="129">
        <v>-11002.3</v>
      </c>
      <c r="Y24" s="129">
        <v>9830.7999999999993</v>
      </c>
      <c r="Z24" s="129">
        <v>350.51</v>
      </c>
      <c r="AA24" s="129">
        <v>11500</v>
      </c>
      <c r="AB24" s="129">
        <v>-11001.8</v>
      </c>
      <c r="AC24" s="129">
        <v>11166.75</v>
      </c>
      <c r="AD24" s="129">
        <v>1317.15</v>
      </c>
      <c r="AE24" s="129">
        <v>12200</v>
      </c>
      <c r="AF24" s="129">
        <v>-11000.35</v>
      </c>
      <c r="AG24" s="129">
        <v>11133.4</v>
      </c>
      <c r="AH24" s="129">
        <v>1321.4</v>
      </c>
      <c r="AI24" s="129">
        <v>18150</v>
      </c>
      <c r="AJ24" s="129">
        <v>-10999.95</v>
      </c>
      <c r="AK24" s="129">
        <v>12910.3</v>
      </c>
      <c r="AL24" s="129">
        <v>350.26</v>
      </c>
      <c r="AM24" s="129">
        <v>18150</v>
      </c>
      <c r="AN24" s="129">
        <v>-10998.25</v>
      </c>
      <c r="AO24" s="129">
        <v>10171.450000000001</v>
      </c>
      <c r="AP24" s="129">
        <v>350.45</v>
      </c>
      <c r="AQ24" s="129">
        <v>17800</v>
      </c>
      <c r="AR24" s="129">
        <v>-10999.25</v>
      </c>
      <c r="AS24" s="129">
        <v>11556.5</v>
      </c>
      <c r="AT24" s="129">
        <v>1367.3</v>
      </c>
      <c r="AU24" s="129">
        <v>18500</v>
      </c>
      <c r="AV24" s="129">
        <v>-10998.95</v>
      </c>
      <c r="AW24" s="129">
        <v>11525.25</v>
      </c>
      <c r="AX24" s="129">
        <v>1371.55</v>
      </c>
      <c r="AY24" s="129">
        <v>32150</v>
      </c>
      <c r="AZ24" s="129">
        <v>-7760</v>
      </c>
      <c r="BA24" s="129">
        <v>3366.15</v>
      </c>
      <c r="BB24" s="129">
        <v>355.56</v>
      </c>
      <c r="BC24" s="129">
        <v>32150.05</v>
      </c>
      <c r="BD24" s="129">
        <v>-5706.3</v>
      </c>
      <c r="BE24" s="129">
        <v>1775</v>
      </c>
      <c r="BF24" s="129">
        <v>359.91</v>
      </c>
      <c r="BG24" s="129">
        <v>32150</v>
      </c>
      <c r="BH24" s="129">
        <v>-6775.2</v>
      </c>
      <c r="BI24" s="129">
        <v>2601.9</v>
      </c>
      <c r="BJ24" s="129">
        <v>1332.7</v>
      </c>
      <c r="BK24" s="129">
        <v>32150.05</v>
      </c>
      <c r="BL24" s="129">
        <v>-6691.1</v>
      </c>
      <c r="BM24" s="129">
        <v>2539.25</v>
      </c>
      <c r="BN24" s="129">
        <v>1359.81</v>
      </c>
      <c r="BO24" s="129">
        <v>39850</v>
      </c>
      <c r="BP24" s="129">
        <v>-11000</v>
      </c>
      <c r="BQ24" s="129">
        <v>14366.95</v>
      </c>
      <c r="BR24" s="129">
        <v>350.16</v>
      </c>
      <c r="BS24" s="129">
        <v>39850</v>
      </c>
      <c r="BT24" s="129">
        <v>-10999.95</v>
      </c>
      <c r="BU24" s="129">
        <v>12990.8</v>
      </c>
      <c r="BV24" s="129">
        <v>377.15</v>
      </c>
      <c r="BW24" s="129">
        <v>39500</v>
      </c>
      <c r="BX24" s="129">
        <v>-11000</v>
      </c>
      <c r="BY24" s="129">
        <v>13995.55</v>
      </c>
      <c r="BZ24" s="129">
        <v>381.85</v>
      </c>
      <c r="CA24" s="129">
        <v>40200</v>
      </c>
      <c r="CB24" s="129">
        <v>-10999.9</v>
      </c>
      <c r="CC24" s="129">
        <v>13438.1</v>
      </c>
      <c r="CD24" s="129">
        <v>918.4</v>
      </c>
      <c r="CE24" s="129">
        <v>55950</v>
      </c>
      <c r="CF24" s="129">
        <v>-11000</v>
      </c>
      <c r="CG24" s="129">
        <v>14825</v>
      </c>
      <c r="CH24" s="129">
        <v>350</v>
      </c>
      <c r="CI24" s="129">
        <v>55950</v>
      </c>
      <c r="CJ24" s="129">
        <v>-11000</v>
      </c>
      <c r="CK24" s="129">
        <v>13296.7</v>
      </c>
      <c r="CL24" s="129">
        <v>350</v>
      </c>
      <c r="CM24" s="129">
        <v>55950</v>
      </c>
      <c r="CN24" s="129">
        <v>-11000</v>
      </c>
      <c r="CO24" s="129">
        <v>13709.15</v>
      </c>
      <c r="CP24" s="129">
        <v>1169.45</v>
      </c>
      <c r="CQ24" s="129">
        <v>56300</v>
      </c>
      <c r="CR24" s="129">
        <v>-11000</v>
      </c>
      <c r="CS24" s="129">
        <v>13709.15</v>
      </c>
      <c r="CT24" s="129">
        <v>1115.8499999999999</v>
      </c>
      <c r="CU24" s="129">
        <v>86050</v>
      </c>
      <c r="CV24" s="129">
        <v>-10100.35</v>
      </c>
      <c r="CW24" s="129">
        <v>6950.2</v>
      </c>
      <c r="CX24" s="129">
        <v>352.51</v>
      </c>
      <c r="CY24" s="129">
        <v>86050</v>
      </c>
      <c r="CZ24" s="129">
        <v>-9423.75</v>
      </c>
      <c r="DA24" s="129">
        <v>5669.5</v>
      </c>
      <c r="DB24" s="129">
        <v>354.1</v>
      </c>
      <c r="DC24" s="129">
        <v>86400</v>
      </c>
      <c r="DD24" s="129">
        <v>-9098.85</v>
      </c>
      <c r="DE24" s="129">
        <v>5477.35</v>
      </c>
      <c r="DF24" s="129">
        <v>1761.73</v>
      </c>
      <c r="DG24" s="129">
        <v>85700</v>
      </c>
      <c r="DH24" s="129">
        <v>-9419.6</v>
      </c>
      <c r="DI24" s="129">
        <v>5734.95</v>
      </c>
      <c r="DJ24" s="129">
        <v>1409.94</v>
      </c>
      <c r="DK24" s="129">
        <v>104950</v>
      </c>
      <c r="DL24" s="129">
        <v>-4205.95</v>
      </c>
      <c r="DM24" s="129">
        <v>4000</v>
      </c>
      <c r="DN24" s="129">
        <v>358.34</v>
      </c>
      <c r="DO24" s="129">
        <v>105126.5</v>
      </c>
      <c r="DP24" s="129">
        <v>-3080.4</v>
      </c>
      <c r="DQ24" s="129">
        <v>2232.5</v>
      </c>
      <c r="DR24" s="129">
        <v>557.24</v>
      </c>
      <c r="DS24" s="129">
        <v>105300</v>
      </c>
      <c r="DT24" s="129">
        <v>-3450.85</v>
      </c>
      <c r="DU24" s="129">
        <v>2900.8</v>
      </c>
      <c r="DV24" s="129">
        <v>1291.6099999999999</v>
      </c>
      <c r="DW24" s="129">
        <v>104776.5</v>
      </c>
      <c r="DX24" s="129">
        <v>-3835.5</v>
      </c>
      <c r="DY24" s="129">
        <v>3331.7</v>
      </c>
      <c r="DZ24" s="129">
        <v>823.32</v>
      </c>
      <c r="EA24" s="129">
        <v>111950</v>
      </c>
      <c r="EB24" s="129">
        <v>-2711.8</v>
      </c>
      <c r="EC24" s="129">
        <v>3685.1</v>
      </c>
      <c r="ED24" s="129">
        <v>354.64</v>
      </c>
      <c r="EE24" s="129">
        <v>111950</v>
      </c>
      <c r="EF24" s="129">
        <v>-1974.1</v>
      </c>
      <c r="EG24" s="129">
        <v>1815.1</v>
      </c>
      <c r="EH24" s="129">
        <v>352.35</v>
      </c>
      <c r="EI24" s="129">
        <v>111600</v>
      </c>
      <c r="EJ24" s="129">
        <v>-2391.5</v>
      </c>
      <c r="EK24" s="129">
        <v>2755</v>
      </c>
      <c r="EL24" s="129">
        <v>1006.16</v>
      </c>
      <c r="EM24" s="129">
        <v>112300</v>
      </c>
      <c r="EN24" s="129">
        <v>-2294.4</v>
      </c>
      <c r="EO24" s="129">
        <v>2745.2</v>
      </c>
      <c r="EP24" s="129">
        <v>1004.17</v>
      </c>
      <c r="EQ24" s="129">
        <v>125100</v>
      </c>
      <c r="ER24" s="129">
        <v>-1347.05</v>
      </c>
      <c r="ES24" s="129">
        <v>3355.85</v>
      </c>
      <c r="ET24" s="129">
        <v>300.33999999999997</v>
      </c>
      <c r="EU24" s="129">
        <v>125100</v>
      </c>
      <c r="EV24" s="129">
        <v>-1244.55</v>
      </c>
      <c r="EW24" s="129">
        <v>2719.4</v>
      </c>
      <c r="EX24" s="129">
        <v>300.42</v>
      </c>
      <c r="EY24" s="129">
        <v>125400</v>
      </c>
      <c r="EZ24" s="129">
        <v>-1072.0999999999999</v>
      </c>
      <c r="FA24" s="129">
        <v>2428</v>
      </c>
      <c r="FB24" s="129">
        <v>963.9</v>
      </c>
      <c r="FC24" s="129">
        <v>124800</v>
      </c>
      <c r="FD24" s="129">
        <v>-1103.45</v>
      </c>
      <c r="FE24" s="129">
        <v>2427.85</v>
      </c>
      <c r="FF24" s="129">
        <v>963.04</v>
      </c>
      <c r="FG24" s="129">
        <v>134700</v>
      </c>
      <c r="FH24" s="129">
        <v>-981.25</v>
      </c>
      <c r="FI24" s="129">
        <v>4000</v>
      </c>
      <c r="FJ24" s="129">
        <v>300.57</v>
      </c>
      <c r="FK24" s="129">
        <v>134700</v>
      </c>
      <c r="FL24" s="129">
        <v>-949.65</v>
      </c>
      <c r="FM24" s="129">
        <v>3241.55</v>
      </c>
      <c r="FN24" s="129">
        <v>304.77999999999997</v>
      </c>
      <c r="FO24" s="129">
        <v>135000</v>
      </c>
      <c r="FP24" s="129">
        <v>-481.35</v>
      </c>
      <c r="FQ24" s="129">
        <v>2857.15</v>
      </c>
      <c r="FR24" s="129">
        <v>1240.08</v>
      </c>
      <c r="FS24" s="129">
        <v>134400</v>
      </c>
      <c r="FT24" s="129">
        <v>-549.54999999999995</v>
      </c>
      <c r="FU24" s="129">
        <v>2701.45</v>
      </c>
      <c r="FV24" s="129">
        <v>1374.39</v>
      </c>
      <c r="FW24" s="129">
        <v>-3300.05</v>
      </c>
      <c r="FX24" s="129">
        <v>-5000.1000000000004</v>
      </c>
      <c r="FY24" s="129">
        <v>6803.8</v>
      </c>
      <c r="FZ24" s="129">
        <v>304.61</v>
      </c>
      <c r="GA24" s="129">
        <v>-3300.1</v>
      </c>
      <c r="GB24" s="129">
        <v>-3125.05</v>
      </c>
      <c r="GC24" s="129">
        <v>6455.45</v>
      </c>
      <c r="GD24" s="129">
        <v>302.29000000000002</v>
      </c>
      <c r="GE24" s="129">
        <v>-3600.1</v>
      </c>
      <c r="GF24" s="129">
        <v>-4062.6</v>
      </c>
      <c r="GG24" s="129">
        <v>6674.45</v>
      </c>
      <c r="GH24" s="129">
        <v>954.97</v>
      </c>
      <c r="GI24" s="129">
        <v>-3000.05</v>
      </c>
      <c r="GJ24" s="129">
        <v>-4062.55</v>
      </c>
      <c r="GK24" s="129">
        <v>6584.8</v>
      </c>
      <c r="GL24" s="129">
        <v>952.22</v>
      </c>
      <c r="GM24" s="129">
        <v>59450</v>
      </c>
      <c r="GN24" s="129">
        <v>11000</v>
      </c>
      <c r="GO24" s="129">
        <v>22516.7</v>
      </c>
      <c r="GP24" s="129">
        <v>350</v>
      </c>
      <c r="GQ24" s="129">
        <v>59450</v>
      </c>
      <c r="GR24" s="129">
        <v>11000</v>
      </c>
      <c r="GS24" s="129">
        <v>21650</v>
      </c>
      <c r="GT24" s="129">
        <v>350</v>
      </c>
      <c r="GU24" s="129">
        <v>59100</v>
      </c>
      <c r="GV24" s="129">
        <v>11000</v>
      </c>
      <c r="GW24" s="129">
        <v>22083.35</v>
      </c>
      <c r="GX24" s="129">
        <v>433.35</v>
      </c>
      <c r="GY24" s="129">
        <v>59800</v>
      </c>
      <c r="GZ24" s="129">
        <v>11000</v>
      </c>
      <c r="HA24" s="129">
        <v>22083.35</v>
      </c>
      <c r="HB24" s="129">
        <v>433.35</v>
      </c>
      <c r="HC24" s="129">
        <v>73450</v>
      </c>
      <c r="HD24" s="129">
        <v>11000</v>
      </c>
      <c r="HE24" s="129">
        <v>20750</v>
      </c>
      <c r="HF24" s="129">
        <v>350</v>
      </c>
      <c r="HG24" s="129">
        <v>73450</v>
      </c>
      <c r="HH24" s="129">
        <v>11000</v>
      </c>
      <c r="HI24" s="129">
        <v>19850</v>
      </c>
      <c r="HJ24" s="129">
        <v>350</v>
      </c>
      <c r="HK24" s="129">
        <v>73100</v>
      </c>
      <c r="HL24" s="129">
        <v>11000</v>
      </c>
      <c r="HM24" s="129">
        <v>19850</v>
      </c>
      <c r="HN24" s="129">
        <v>900</v>
      </c>
      <c r="HO24" s="129">
        <v>73800</v>
      </c>
      <c r="HP24" s="129">
        <v>11000</v>
      </c>
      <c r="HQ24" s="129">
        <v>20300</v>
      </c>
      <c r="HR24" s="129">
        <v>450</v>
      </c>
      <c r="HS24" s="129">
        <v>69250</v>
      </c>
      <c r="HT24" s="129">
        <v>5500</v>
      </c>
      <c r="HU24" s="129">
        <v>26750</v>
      </c>
      <c r="HV24" s="129">
        <v>350</v>
      </c>
      <c r="HW24" s="129">
        <v>69250</v>
      </c>
      <c r="HX24" s="129">
        <v>5500</v>
      </c>
      <c r="HY24" s="129">
        <v>25916.7</v>
      </c>
      <c r="HZ24" s="129">
        <v>350</v>
      </c>
      <c r="IA24" s="129">
        <v>68900</v>
      </c>
      <c r="IB24" s="129">
        <v>5500</v>
      </c>
      <c r="IC24" s="129">
        <v>25500</v>
      </c>
      <c r="ID24" s="129">
        <v>1250</v>
      </c>
      <c r="IE24" s="129">
        <v>69600</v>
      </c>
      <c r="IF24" s="129">
        <v>5500</v>
      </c>
      <c r="IG24" s="129">
        <v>25500</v>
      </c>
      <c r="IH24" s="129">
        <v>1250</v>
      </c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</row>
    <row r="25" spans="1:410" x14ac:dyDescent="0.25">
      <c r="A25" s="182" t="str">
        <f t="shared" si="0"/>
        <v>K:\614 Sewol\207 BowLift\APDL\A</v>
      </c>
      <c r="B25" s="182" t="s">
        <v>212</v>
      </c>
      <c r="C25" s="129">
        <v>6985</v>
      </c>
      <c r="D25" s="129">
        <v>-10999.9</v>
      </c>
      <c r="E25" s="129">
        <v>12671.2</v>
      </c>
      <c r="F25" s="129">
        <v>385.33</v>
      </c>
      <c r="G25" s="129">
        <v>6985</v>
      </c>
      <c r="H25" s="129">
        <v>-11000.53</v>
      </c>
      <c r="I25" s="129">
        <v>9999.9500000000007</v>
      </c>
      <c r="J25" s="129">
        <v>385</v>
      </c>
      <c r="K25" s="129">
        <v>6600</v>
      </c>
      <c r="L25" s="129">
        <v>-11000.06</v>
      </c>
      <c r="M25" s="129">
        <v>11209.24</v>
      </c>
      <c r="N25" s="129">
        <v>1477.96</v>
      </c>
      <c r="O25" s="129">
        <v>7300</v>
      </c>
      <c r="P25" s="129">
        <v>-11000.4</v>
      </c>
      <c r="Q25" s="129">
        <v>11196.09</v>
      </c>
      <c r="R25" s="129">
        <v>1462.01</v>
      </c>
      <c r="S25" s="129">
        <v>11885</v>
      </c>
      <c r="T25" s="129">
        <v>-10999.85</v>
      </c>
      <c r="U25" s="129">
        <v>12467.9</v>
      </c>
      <c r="V25" s="129">
        <v>385.33</v>
      </c>
      <c r="W25" s="129">
        <v>11885</v>
      </c>
      <c r="X25" s="129">
        <v>-11002.16</v>
      </c>
      <c r="Y25" s="129">
        <v>9828.92</v>
      </c>
      <c r="Z25" s="129">
        <v>385.56</v>
      </c>
      <c r="AA25" s="129">
        <v>11500</v>
      </c>
      <c r="AB25" s="129">
        <v>-11001.99</v>
      </c>
      <c r="AC25" s="129">
        <v>11035.03</v>
      </c>
      <c r="AD25" s="129">
        <v>1448.87</v>
      </c>
      <c r="AE25" s="129">
        <v>12200</v>
      </c>
      <c r="AF25" s="129">
        <v>-11000.41</v>
      </c>
      <c r="AG25" s="129">
        <v>11001.26</v>
      </c>
      <c r="AH25" s="129">
        <v>1453.54</v>
      </c>
      <c r="AI25" s="129">
        <v>18115</v>
      </c>
      <c r="AJ25" s="129">
        <v>-10999.95</v>
      </c>
      <c r="AK25" s="129">
        <v>12911.65</v>
      </c>
      <c r="AL25" s="129">
        <v>385.29</v>
      </c>
      <c r="AM25" s="129">
        <v>18115</v>
      </c>
      <c r="AN25" s="129">
        <v>-10998.27</v>
      </c>
      <c r="AO25" s="129">
        <v>10173.219999999999</v>
      </c>
      <c r="AP25" s="129">
        <v>385.49</v>
      </c>
      <c r="AQ25" s="129">
        <v>17800</v>
      </c>
      <c r="AR25" s="129">
        <v>-10999.17</v>
      </c>
      <c r="AS25" s="129">
        <v>11419.77</v>
      </c>
      <c r="AT25" s="129">
        <v>1504.03</v>
      </c>
      <c r="AU25" s="129">
        <v>18500</v>
      </c>
      <c r="AV25" s="129">
        <v>-10998.86</v>
      </c>
      <c r="AW25" s="129">
        <v>11388.09</v>
      </c>
      <c r="AX25" s="129">
        <v>1508.71</v>
      </c>
      <c r="AY25" s="129">
        <v>32115</v>
      </c>
      <c r="AZ25" s="129">
        <v>-7760</v>
      </c>
      <c r="BA25" s="129">
        <v>3372.41</v>
      </c>
      <c r="BB25" s="129">
        <v>391.12</v>
      </c>
      <c r="BC25" s="129">
        <v>32115.06</v>
      </c>
      <c r="BD25" s="129">
        <v>-5697.89</v>
      </c>
      <c r="BE25" s="129">
        <v>1775</v>
      </c>
      <c r="BF25" s="129">
        <v>395.9</v>
      </c>
      <c r="BG25" s="129">
        <v>32185</v>
      </c>
      <c r="BH25" s="129">
        <v>-6676.72</v>
      </c>
      <c r="BI25" s="129">
        <v>2519.21</v>
      </c>
      <c r="BJ25" s="129">
        <v>1465.97</v>
      </c>
      <c r="BK25" s="129">
        <v>32115.06</v>
      </c>
      <c r="BL25" s="129">
        <v>-6584.21</v>
      </c>
      <c r="BM25" s="129">
        <v>2462.8200000000002</v>
      </c>
      <c r="BN25" s="129">
        <v>1495.79</v>
      </c>
      <c r="BO25" s="129">
        <v>39815</v>
      </c>
      <c r="BP25" s="129">
        <v>-11000</v>
      </c>
      <c r="BQ25" s="129">
        <v>14368</v>
      </c>
      <c r="BR25" s="129">
        <v>385.17</v>
      </c>
      <c r="BS25" s="129">
        <v>39885</v>
      </c>
      <c r="BT25" s="129">
        <v>-10999.95</v>
      </c>
      <c r="BU25" s="129">
        <v>13004.85</v>
      </c>
      <c r="BV25" s="129">
        <v>414.86</v>
      </c>
      <c r="BW25" s="129">
        <v>39500</v>
      </c>
      <c r="BX25" s="129">
        <v>-11000</v>
      </c>
      <c r="BY25" s="129">
        <v>13957.37</v>
      </c>
      <c r="BZ25" s="129">
        <v>420.03</v>
      </c>
      <c r="CA25" s="129">
        <v>40200</v>
      </c>
      <c r="CB25" s="129">
        <v>-10999.89</v>
      </c>
      <c r="CC25" s="129">
        <v>13346.26</v>
      </c>
      <c r="CD25" s="129">
        <v>1010.24</v>
      </c>
      <c r="CE25" s="129">
        <v>55915</v>
      </c>
      <c r="CF25" s="129">
        <v>-11000</v>
      </c>
      <c r="CG25" s="129">
        <v>14825</v>
      </c>
      <c r="CH25" s="129">
        <v>385</v>
      </c>
      <c r="CI25" s="129">
        <v>55915</v>
      </c>
      <c r="CJ25" s="129">
        <v>-11000</v>
      </c>
      <c r="CK25" s="129">
        <v>13296.7</v>
      </c>
      <c r="CL25" s="129">
        <v>385</v>
      </c>
      <c r="CM25" s="129">
        <v>55985</v>
      </c>
      <c r="CN25" s="129">
        <v>-11000</v>
      </c>
      <c r="CO25" s="129">
        <v>13597.57</v>
      </c>
      <c r="CP25" s="129">
        <v>1286.4000000000001</v>
      </c>
      <c r="CQ25" s="129">
        <v>56300</v>
      </c>
      <c r="CR25" s="129">
        <v>-11000</v>
      </c>
      <c r="CS25" s="129">
        <v>13597.57</v>
      </c>
      <c r="CT25" s="129">
        <v>1227.43</v>
      </c>
      <c r="CU25" s="129">
        <v>86015</v>
      </c>
      <c r="CV25" s="129">
        <v>-10104.52</v>
      </c>
      <c r="CW25" s="129">
        <v>6949.75</v>
      </c>
      <c r="CX25" s="129">
        <v>387.76</v>
      </c>
      <c r="CY25" s="129">
        <v>86015</v>
      </c>
      <c r="CZ25" s="129">
        <v>-9429.02</v>
      </c>
      <c r="DA25" s="129">
        <v>5668.47</v>
      </c>
      <c r="DB25" s="129">
        <v>389.51</v>
      </c>
      <c r="DC25" s="129">
        <v>86400</v>
      </c>
      <c r="DD25" s="129">
        <v>-9002.8700000000008</v>
      </c>
      <c r="DE25" s="129">
        <v>5329.62</v>
      </c>
      <c r="DF25" s="129">
        <v>1937.9</v>
      </c>
      <c r="DG25" s="129">
        <v>85700</v>
      </c>
      <c r="DH25" s="129">
        <v>-9347.35</v>
      </c>
      <c r="DI25" s="129">
        <v>5613.88</v>
      </c>
      <c r="DJ25" s="129">
        <v>1550.93</v>
      </c>
      <c r="DK25" s="129">
        <v>104915</v>
      </c>
      <c r="DL25" s="129">
        <v>-4213.6400000000003</v>
      </c>
      <c r="DM25" s="129">
        <v>4000</v>
      </c>
      <c r="DN25" s="129">
        <v>394.17</v>
      </c>
      <c r="DO25" s="129">
        <v>105109.15</v>
      </c>
      <c r="DP25" s="129">
        <v>-3111.18</v>
      </c>
      <c r="DQ25" s="129">
        <v>2275.59</v>
      </c>
      <c r="DR25" s="129">
        <v>612.97</v>
      </c>
      <c r="DS25" s="129">
        <v>105300</v>
      </c>
      <c r="DT25" s="129">
        <v>-3383.03</v>
      </c>
      <c r="DU25" s="129">
        <v>2790.88</v>
      </c>
      <c r="DV25" s="129">
        <v>1420.77</v>
      </c>
      <c r="DW25" s="129">
        <v>104794.15</v>
      </c>
      <c r="DX25" s="129">
        <v>-3790.77</v>
      </c>
      <c r="DY25" s="129">
        <v>3264.87</v>
      </c>
      <c r="DZ25" s="129">
        <v>905.65</v>
      </c>
      <c r="EA25" s="129">
        <v>111915</v>
      </c>
      <c r="EB25" s="129">
        <v>-2717.51</v>
      </c>
      <c r="EC25" s="129">
        <v>3685.36</v>
      </c>
      <c r="ED25" s="129">
        <v>390.1</v>
      </c>
      <c r="EE25" s="129">
        <v>111915</v>
      </c>
      <c r="EF25" s="129">
        <v>-1978.1</v>
      </c>
      <c r="EG25" s="129">
        <v>1815.82</v>
      </c>
      <c r="EH25" s="129">
        <v>387.59</v>
      </c>
      <c r="EI25" s="129">
        <v>111600</v>
      </c>
      <c r="EJ25" s="129">
        <v>-2353.7600000000002</v>
      </c>
      <c r="EK25" s="129">
        <v>2661.73</v>
      </c>
      <c r="EL25" s="129">
        <v>1106.78</v>
      </c>
      <c r="EM25" s="129">
        <v>112300</v>
      </c>
      <c r="EN25" s="129">
        <v>-2258.37</v>
      </c>
      <c r="EO25" s="129">
        <v>2651.47</v>
      </c>
      <c r="EP25" s="129">
        <v>1104.58</v>
      </c>
      <c r="EQ25" s="129">
        <v>125070</v>
      </c>
      <c r="ER25" s="129">
        <v>-1348.48</v>
      </c>
      <c r="ES25" s="129">
        <v>3355.84</v>
      </c>
      <c r="ET25" s="129">
        <v>330.38</v>
      </c>
      <c r="EU25" s="129">
        <v>125070</v>
      </c>
      <c r="EV25" s="129">
        <v>-1246.1500000000001</v>
      </c>
      <c r="EW25" s="129">
        <v>2719.37</v>
      </c>
      <c r="EX25" s="129">
        <v>330.47</v>
      </c>
      <c r="EY25" s="129">
        <v>125400</v>
      </c>
      <c r="EZ25" s="129">
        <v>-1046.04</v>
      </c>
      <c r="FA25" s="129">
        <v>2335.1999999999998</v>
      </c>
      <c r="FB25" s="129">
        <v>1060.29</v>
      </c>
      <c r="FC25" s="129">
        <v>124800</v>
      </c>
      <c r="FD25" s="129">
        <v>-1077.6500000000001</v>
      </c>
      <c r="FE25" s="129">
        <v>2335.0700000000002</v>
      </c>
      <c r="FF25" s="129">
        <v>1059.3399999999999</v>
      </c>
      <c r="FG25" s="129">
        <v>134670</v>
      </c>
      <c r="FH25" s="129">
        <v>-983.11</v>
      </c>
      <c r="FI25" s="129">
        <v>4000</v>
      </c>
      <c r="FJ25" s="129">
        <v>330.63</v>
      </c>
      <c r="FK25" s="129">
        <v>134670</v>
      </c>
      <c r="FL25" s="129">
        <v>-950.77</v>
      </c>
      <c r="FM25" s="129">
        <v>3236.29</v>
      </c>
      <c r="FN25" s="129">
        <v>335.25</v>
      </c>
      <c r="FO25" s="129">
        <v>135000</v>
      </c>
      <c r="FP25" s="129">
        <v>-433.22</v>
      </c>
      <c r="FQ25" s="129">
        <v>2742.87</v>
      </c>
      <c r="FR25" s="129">
        <v>1364.09</v>
      </c>
      <c r="FS25" s="129">
        <v>134400</v>
      </c>
      <c r="FT25" s="129">
        <v>-504.53</v>
      </c>
      <c r="FU25" s="129">
        <v>2571.59</v>
      </c>
      <c r="FV25" s="129">
        <v>1511.83</v>
      </c>
      <c r="FW25" s="129">
        <v>-3270.04</v>
      </c>
      <c r="FX25" s="129">
        <v>-5000.1000000000004</v>
      </c>
      <c r="FY25" s="129">
        <v>6798.55</v>
      </c>
      <c r="FZ25" s="129">
        <v>335.07</v>
      </c>
      <c r="GA25" s="129">
        <v>-3270.1</v>
      </c>
      <c r="GB25" s="129">
        <v>-3125.04</v>
      </c>
      <c r="GC25" s="129">
        <v>6451.73</v>
      </c>
      <c r="GD25" s="129">
        <v>332.52</v>
      </c>
      <c r="GE25" s="129">
        <v>-3600.1</v>
      </c>
      <c r="GF25" s="129">
        <v>-3968.85</v>
      </c>
      <c r="GG25" s="129">
        <v>6656.26</v>
      </c>
      <c r="GH25" s="129">
        <v>1050.47</v>
      </c>
      <c r="GI25" s="129">
        <v>-3000.06</v>
      </c>
      <c r="GJ25" s="129">
        <v>-3968.79</v>
      </c>
      <c r="GK25" s="129">
        <v>6568.15</v>
      </c>
      <c r="GL25" s="129">
        <v>1047.44</v>
      </c>
      <c r="GM25" s="129">
        <v>59415</v>
      </c>
      <c r="GN25" s="129">
        <v>11000</v>
      </c>
      <c r="GO25" s="129">
        <v>22516.7</v>
      </c>
      <c r="GP25" s="129">
        <v>385</v>
      </c>
      <c r="GQ25" s="129">
        <v>59415</v>
      </c>
      <c r="GR25" s="129">
        <v>11000</v>
      </c>
      <c r="GS25" s="129">
        <v>21650</v>
      </c>
      <c r="GT25" s="129">
        <v>385</v>
      </c>
      <c r="GU25" s="129">
        <v>59100</v>
      </c>
      <c r="GV25" s="129">
        <v>11000</v>
      </c>
      <c r="GW25" s="129">
        <v>22040.02</v>
      </c>
      <c r="GX25" s="129">
        <v>476.68</v>
      </c>
      <c r="GY25" s="129">
        <v>59800</v>
      </c>
      <c r="GZ25" s="129">
        <v>11000</v>
      </c>
      <c r="HA25" s="129">
        <v>22040.02</v>
      </c>
      <c r="HB25" s="129">
        <v>476.68</v>
      </c>
      <c r="HC25" s="129">
        <v>73415</v>
      </c>
      <c r="HD25" s="129">
        <v>11000</v>
      </c>
      <c r="HE25" s="129">
        <v>20750</v>
      </c>
      <c r="HF25" s="129">
        <v>385</v>
      </c>
      <c r="HG25" s="129">
        <v>73415</v>
      </c>
      <c r="HH25" s="129">
        <v>11000</v>
      </c>
      <c r="HI25" s="129">
        <v>19850</v>
      </c>
      <c r="HJ25" s="129">
        <v>385</v>
      </c>
      <c r="HK25" s="129">
        <v>73100</v>
      </c>
      <c r="HL25" s="129">
        <v>11000</v>
      </c>
      <c r="HM25" s="129">
        <v>19760</v>
      </c>
      <c r="HN25" s="129">
        <v>990</v>
      </c>
      <c r="HO25" s="129">
        <v>73800</v>
      </c>
      <c r="HP25" s="129">
        <v>11000</v>
      </c>
      <c r="HQ25" s="129">
        <v>20255</v>
      </c>
      <c r="HR25" s="129">
        <v>495</v>
      </c>
      <c r="HS25" s="129">
        <v>69215</v>
      </c>
      <c r="HT25" s="129">
        <v>5500</v>
      </c>
      <c r="HU25" s="129">
        <v>26750</v>
      </c>
      <c r="HV25" s="129">
        <v>385</v>
      </c>
      <c r="HW25" s="129">
        <v>69215</v>
      </c>
      <c r="HX25" s="129">
        <v>5500</v>
      </c>
      <c r="HY25" s="129">
        <v>25916.7</v>
      </c>
      <c r="HZ25" s="129">
        <v>385</v>
      </c>
      <c r="IA25" s="129">
        <v>68900</v>
      </c>
      <c r="IB25" s="129">
        <v>5500</v>
      </c>
      <c r="IC25" s="129">
        <v>25375</v>
      </c>
      <c r="ID25" s="129">
        <v>1375</v>
      </c>
      <c r="IE25" s="129">
        <v>69600</v>
      </c>
      <c r="IF25" s="129">
        <v>5500</v>
      </c>
      <c r="IG25" s="129">
        <v>25375</v>
      </c>
      <c r="IH25" s="129">
        <v>1375</v>
      </c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</row>
    <row r="26" spans="1:410" x14ac:dyDescent="0.25">
      <c r="A26" s="182" t="str">
        <f t="shared" si="0"/>
        <v>K:\614 Sewol\207 BowLift\APDL\A</v>
      </c>
      <c r="B26" s="182" t="s">
        <v>213</v>
      </c>
      <c r="C26" s="129">
        <v>7020</v>
      </c>
      <c r="D26" s="129">
        <v>-10999.9</v>
      </c>
      <c r="E26" s="129">
        <v>12669.74</v>
      </c>
      <c r="F26" s="129">
        <v>420.36</v>
      </c>
      <c r="G26" s="129">
        <v>7020</v>
      </c>
      <c r="H26" s="129">
        <v>-11000.56</v>
      </c>
      <c r="I26" s="129">
        <v>9999.94</v>
      </c>
      <c r="J26" s="129">
        <v>420</v>
      </c>
      <c r="K26" s="129">
        <v>6600</v>
      </c>
      <c r="L26" s="129">
        <v>-11000.08</v>
      </c>
      <c r="M26" s="129">
        <v>11074.88</v>
      </c>
      <c r="N26" s="129">
        <v>1612.32</v>
      </c>
      <c r="O26" s="129">
        <v>7300</v>
      </c>
      <c r="P26" s="129">
        <v>-11000.44</v>
      </c>
      <c r="Q26" s="129">
        <v>11063.18</v>
      </c>
      <c r="R26" s="129">
        <v>1594.92</v>
      </c>
      <c r="S26" s="129">
        <v>11920</v>
      </c>
      <c r="T26" s="129">
        <v>-10999.84</v>
      </c>
      <c r="U26" s="129">
        <v>12466.44</v>
      </c>
      <c r="V26" s="129">
        <v>420.36</v>
      </c>
      <c r="W26" s="129">
        <v>11920</v>
      </c>
      <c r="X26" s="129">
        <v>-11002.02</v>
      </c>
      <c r="Y26" s="129">
        <v>9827.0400000000009</v>
      </c>
      <c r="Z26" s="129">
        <v>420.61</v>
      </c>
      <c r="AA26" s="129">
        <v>11500</v>
      </c>
      <c r="AB26" s="129">
        <v>-11002.18</v>
      </c>
      <c r="AC26" s="129">
        <v>10903.32</v>
      </c>
      <c r="AD26" s="129">
        <v>1580.58</v>
      </c>
      <c r="AE26" s="129">
        <v>12200</v>
      </c>
      <c r="AF26" s="129">
        <v>-11000.46</v>
      </c>
      <c r="AG26" s="129">
        <v>10869.12</v>
      </c>
      <c r="AH26" s="129">
        <v>1585.68</v>
      </c>
      <c r="AI26" s="129">
        <v>18080</v>
      </c>
      <c r="AJ26" s="129">
        <v>-10999.96</v>
      </c>
      <c r="AK26" s="129">
        <v>12913</v>
      </c>
      <c r="AL26" s="129">
        <v>420.31</v>
      </c>
      <c r="AM26" s="129">
        <v>18080</v>
      </c>
      <c r="AN26" s="129">
        <v>-10998.3</v>
      </c>
      <c r="AO26" s="129">
        <v>10175</v>
      </c>
      <c r="AP26" s="129">
        <v>420.54</v>
      </c>
      <c r="AQ26" s="129">
        <v>17800</v>
      </c>
      <c r="AR26" s="129">
        <v>-10999.1</v>
      </c>
      <c r="AS26" s="129">
        <v>11283.04</v>
      </c>
      <c r="AT26" s="129">
        <v>1640.76</v>
      </c>
      <c r="AU26" s="129">
        <v>18500</v>
      </c>
      <c r="AV26" s="129">
        <v>-10998.76</v>
      </c>
      <c r="AW26" s="129">
        <v>11250.94</v>
      </c>
      <c r="AX26" s="129">
        <v>1645.86</v>
      </c>
      <c r="AY26" s="129">
        <v>32080</v>
      </c>
      <c r="AZ26" s="129">
        <v>-7760</v>
      </c>
      <c r="BA26" s="129">
        <v>3378.68</v>
      </c>
      <c r="BB26" s="129">
        <v>426.68</v>
      </c>
      <c r="BC26" s="129">
        <v>32080.06</v>
      </c>
      <c r="BD26" s="129">
        <v>-5689.48</v>
      </c>
      <c r="BE26" s="129">
        <v>1775</v>
      </c>
      <c r="BF26" s="129">
        <v>431.9</v>
      </c>
      <c r="BG26" s="129">
        <v>32220</v>
      </c>
      <c r="BH26" s="129">
        <v>-6578.24</v>
      </c>
      <c r="BI26" s="129">
        <v>2436.52</v>
      </c>
      <c r="BJ26" s="129">
        <v>1599.24</v>
      </c>
      <c r="BK26" s="129">
        <v>32080.06</v>
      </c>
      <c r="BL26" s="129">
        <v>-6477.32</v>
      </c>
      <c r="BM26" s="129">
        <v>2386.4</v>
      </c>
      <c r="BN26" s="129">
        <v>1631.78</v>
      </c>
      <c r="BO26" s="129">
        <v>39780</v>
      </c>
      <c r="BP26" s="129">
        <v>-11000</v>
      </c>
      <c r="BQ26" s="129">
        <v>14369.04</v>
      </c>
      <c r="BR26" s="129">
        <v>420.19</v>
      </c>
      <c r="BS26" s="129">
        <v>39920</v>
      </c>
      <c r="BT26" s="129">
        <v>-10999.96</v>
      </c>
      <c r="BU26" s="129">
        <v>13018.9</v>
      </c>
      <c r="BV26" s="129">
        <v>452.58</v>
      </c>
      <c r="BW26" s="129">
        <v>39500</v>
      </c>
      <c r="BX26" s="129">
        <v>-11000</v>
      </c>
      <c r="BY26" s="129">
        <v>13919.18</v>
      </c>
      <c r="BZ26" s="129">
        <v>458.22</v>
      </c>
      <c r="CA26" s="129">
        <v>40200</v>
      </c>
      <c r="CB26" s="129">
        <v>-10999.88</v>
      </c>
      <c r="CC26" s="129">
        <v>13254.42</v>
      </c>
      <c r="CD26" s="129">
        <v>1102.08</v>
      </c>
      <c r="CE26" s="129">
        <v>55880</v>
      </c>
      <c r="CF26" s="129">
        <v>-11000</v>
      </c>
      <c r="CG26" s="129">
        <v>14825</v>
      </c>
      <c r="CH26" s="129">
        <v>420</v>
      </c>
      <c r="CI26" s="129">
        <v>55880</v>
      </c>
      <c r="CJ26" s="129">
        <v>-11000</v>
      </c>
      <c r="CK26" s="129">
        <v>13296.7</v>
      </c>
      <c r="CL26" s="129">
        <v>420</v>
      </c>
      <c r="CM26" s="129">
        <v>56020</v>
      </c>
      <c r="CN26" s="129">
        <v>-11000</v>
      </c>
      <c r="CO26" s="129">
        <v>13485.98</v>
      </c>
      <c r="CP26" s="129">
        <v>1403.34</v>
      </c>
      <c r="CQ26" s="129">
        <v>56300</v>
      </c>
      <c r="CR26" s="129">
        <v>-11000</v>
      </c>
      <c r="CS26" s="129">
        <v>13485.98</v>
      </c>
      <c r="CT26" s="129">
        <v>1339.02</v>
      </c>
      <c r="CU26" s="129">
        <v>85980</v>
      </c>
      <c r="CV26" s="129">
        <v>-10108.700000000001</v>
      </c>
      <c r="CW26" s="129">
        <v>6949.3</v>
      </c>
      <c r="CX26" s="129">
        <v>423.01</v>
      </c>
      <c r="CY26" s="129">
        <v>85980</v>
      </c>
      <c r="CZ26" s="129">
        <v>-9434.2999999999993</v>
      </c>
      <c r="DA26" s="129">
        <v>5667.44</v>
      </c>
      <c r="DB26" s="129">
        <v>424.92</v>
      </c>
      <c r="DC26" s="129">
        <v>86400</v>
      </c>
      <c r="DD26" s="129">
        <v>-8906.9</v>
      </c>
      <c r="DE26" s="129">
        <v>5181.88</v>
      </c>
      <c r="DF26" s="129">
        <v>2114.0700000000002</v>
      </c>
      <c r="DG26" s="129">
        <v>85700</v>
      </c>
      <c r="DH26" s="129">
        <v>-9275.1</v>
      </c>
      <c r="DI26" s="129">
        <v>5492.8</v>
      </c>
      <c r="DJ26" s="129">
        <v>1691.92</v>
      </c>
      <c r="DK26" s="129">
        <v>104880</v>
      </c>
      <c r="DL26" s="129">
        <v>-4221.32</v>
      </c>
      <c r="DM26" s="129">
        <v>4000</v>
      </c>
      <c r="DN26" s="129">
        <v>430.01</v>
      </c>
      <c r="DO26" s="129">
        <v>105091.8</v>
      </c>
      <c r="DP26" s="129">
        <v>-3141.96</v>
      </c>
      <c r="DQ26" s="129">
        <v>2318.6799999999998</v>
      </c>
      <c r="DR26" s="129">
        <v>668.69</v>
      </c>
      <c r="DS26" s="129">
        <v>105300</v>
      </c>
      <c r="DT26" s="129">
        <v>-3315.2</v>
      </c>
      <c r="DU26" s="129">
        <v>2680.96</v>
      </c>
      <c r="DV26" s="129">
        <v>1549.94</v>
      </c>
      <c r="DW26" s="129">
        <v>104811.8</v>
      </c>
      <c r="DX26" s="129">
        <v>-3746.04</v>
      </c>
      <c r="DY26" s="129">
        <v>3198.04</v>
      </c>
      <c r="DZ26" s="129">
        <v>987.98</v>
      </c>
      <c r="EA26" s="129">
        <v>111880</v>
      </c>
      <c r="EB26" s="129">
        <v>-2723.22</v>
      </c>
      <c r="EC26" s="129">
        <v>3685.62</v>
      </c>
      <c r="ED26" s="129">
        <v>425.56</v>
      </c>
      <c r="EE26" s="129">
        <v>111880</v>
      </c>
      <c r="EF26" s="129">
        <v>-1982.1</v>
      </c>
      <c r="EG26" s="129">
        <v>1816.54</v>
      </c>
      <c r="EH26" s="129">
        <v>422.82</v>
      </c>
      <c r="EI26" s="129">
        <v>111600</v>
      </c>
      <c r="EJ26" s="129">
        <v>-2316.02</v>
      </c>
      <c r="EK26" s="129">
        <v>2568.46</v>
      </c>
      <c r="EL26" s="129">
        <v>1207.3900000000001</v>
      </c>
      <c r="EM26" s="129">
        <v>112300</v>
      </c>
      <c r="EN26" s="129">
        <v>-2222.34</v>
      </c>
      <c r="EO26" s="129">
        <v>2557.7399999999998</v>
      </c>
      <c r="EP26" s="129">
        <v>1205</v>
      </c>
      <c r="EQ26" s="129">
        <v>125040</v>
      </c>
      <c r="ER26" s="129">
        <v>-1349.92</v>
      </c>
      <c r="ES26" s="129">
        <v>3355.82</v>
      </c>
      <c r="ET26" s="129">
        <v>360.41</v>
      </c>
      <c r="EU26" s="129">
        <v>125040</v>
      </c>
      <c r="EV26" s="129">
        <v>-1247.74</v>
      </c>
      <c r="EW26" s="129">
        <v>2719.34</v>
      </c>
      <c r="EX26" s="129">
        <v>360.51</v>
      </c>
      <c r="EY26" s="129">
        <v>125400</v>
      </c>
      <c r="EZ26" s="129">
        <v>-1019.98</v>
      </c>
      <c r="FA26" s="129">
        <v>2242.4</v>
      </c>
      <c r="FB26" s="129">
        <v>1156.68</v>
      </c>
      <c r="FC26" s="129">
        <v>124800</v>
      </c>
      <c r="FD26" s="129">
        <v>-1051.8599999999999</v>
      </c>
      <c r="FE26" s="129">
        <v>2242.2800000000002</v>
      </c>
      <c r="FF26" s="129">
        <v>1155.6500000000001</v>
      </c>
      <c r="FG26" s="129">
        <v>134640</v>
      </c>
      <c r="FH26" s="129">
        <v>-984.96</v>
      </c>
      <c r="FI26" s="129">
        <v>4000</v>
      </c>
      <c r="FJ26" s="129">
        <v>360.69</v>
      </c>
      <c r="FK26" s="129">
        <v>134640</v>
      </c>
      <c r="FL26" s="129">
        <v>-951.9</v>
      </c>
      <c r="FM26" s="129">
        <v>3231.04</v>
      </c>
      <c r="FN26" s="129">
        <v>365.73</v>
      </c>
      <c r="FO26" s="129">
        <v>135000</v>
      </c>
      <c r="FP26" s="129">
        <v>-385.08</v>
      </c>
      <c r="FQ26" s="129">
        <v>2628.58</v>
      </c>
      <c r="FR26" s="129">
        <v>1488.1</v>
      </c>
      <c r="FS26" s="129">
        <v>134400</v>
      </c>
      <c r="FT26" s="129">
        <v>-459.5</v>
      </c>
      <c r="FU26" s="129">
        <v>2441.7399999999998</v>
      </c>
      <c r="FV26" s="129">
        <v>1649.27</v>
      </c>
      <c r="FW26" s="129">
        <v>-3240.04</v>
      </c>
      <c r="FX26" s="129">
        <v>-5000.1000000000004</v>
      </c>
      <c r="FY26" s="129">
        <v>6793.3</v>
      </c>
      <c r="FZ26" s="129">
        <v>365.53</v>
      </c>
      <c r="GA26" s="129">
        <v>-3240.1</v>
      </c>
      <c r="GB26" s="129">
        <v>-3125.04</v>
      </c>
      <c r="GC26" s="129">
        <v>6448.02</v>
      </c>
      <c r="GD26" s="129">
        <v>362.75</v>
      </c>
      <c r="GE26" s="129">
        <v>-3600.1</v>
      </c>
      <c r="GF26" s="129">
        <v>-3875.1</v>
      </c>
      <c r="GG26" s="129">
        <v>6638.08</v>
      </c>
      <c r="GH26" s="129">
        <v>1145.97</v>
      </c>
      <c r="GI26" s="129">
        <v>-3000.06</v>
      </c>
      <c r="GJ26" s="129">
        <v>-3875.04</v>
      </c>
      <c r="GK26" s="129">
        <v>6551.5</v>
      </c>
      <c r="GL26" s="129">
        <v>1142.6600000000001</v>
      </c>
      <c r="GM26" s="129">
        <v>59380</v>
      </c>
      <c r="GN26" s="129">
        <v>11000</v>
      </c>
      <c r="GO26" s="129">
        <v>22516.7</v>
      </c>
      <c r="GP26" s="129">
        <v>420</v>
      </c>
      <c r="GQ26" s="129">
        <v>59380</v>
      </c>
      <c r="GR26" s="129">
        <v>11000</v>
      </c>
      <c r="GS26" s="129">
        <v>21650</v>
      </c>
      <c r="GT26" s="129">
        <v>420</v>
      </c>
      <c r="GU26" s="129">
        <v>59100</v>
      </c>
      <c r="GV26" s="129">
        <v>11000</v>
      </c>
      <c r="GW26" s="129">
        <v>21996.68</v>
      </c>
      <c r="GX26" s="129">
        <v>520.02</v>
      </c>
      <c r="GY26" s="129">
        <v>59800</v>
      </c>
      <c r="GZ26" s="129">
        <v>11000</v>
      </c>
      <c r="HA26" s="129">
        <v>21996.68</v>
      </c>
      <c r="HB26" s="129">
        <v>520.02</v>
      </c>
      <c r="HC26" s="129">
        <v>73380</v>
      </c>
      <c r="HD26" s="129">
        <v>11000</v>
      </c>
      <c r="HE26" s="129">
        <v>20750</v>
      </c>
      <c r="HF26" s="129">
        <v>420</v>
      </c>
      <c r="HG26" s="129">
        <v>73380</v>
      </c>
      <c r="HH26" s="129">
        <v>11000</v>
      </c>
      <c r="HI26" s="129">
        <v>19850</v>
      </c>
      <c r="HJ26" s="129">
        <v>420</v>
      </c>
      <c r="HK26" s="129">
        <v>73100</v>
      </c>
      <c r="HL26" s="129">
        <v>11000</v>
      </c>
      <c r="HM26" s="129">
        <v>19670</v>
      </c>
      <c r="HN26" s="129">
        <v>1080</v>
      </c>
      <c r="HO26" s="129">
        <v>73800</v>
      </c>
      <c r="HP26" s="129">
        <v>11000</v>
      </c>
      <c r="HQ26" s="129">
        <v>20210</v>
      </c>
      <c r="HR26" s="129">
        <v>540</v>
      </c>
      <c r="HS26" s="129">
        <v>69180</v>
      </c>
      <c r="HT26" s="129">
        <v>5500</v>
      </c>
      <c r="HU26" s="129">
        <v>26750</v>
      </c>
      <c r="HV26" s="129">
        <v>420</v>
      </c>
      <c r="HW26" s="129">
        <v>69180</v>
      </c>
      <c r="HX26" s="129">
        <v>5500</v>
      </c>
      <c r="HY26" s="129">
        <v>25916.7</v>
      </c>
      <c r="HZ26" s="129">
        <v>420</v>
      </c>
      <c r="IA26" s="129">
        <v>68900</v>
      </c>
      <c r="IB26" s="129">
        <v>5500</v>
      </c>
      <c r="IC26" s="129">
        <v>25250</v>
      </c>
      <c r="ID26" s="129">
        <v>1500</v>
      </c>
      <c r="IE26" s="129">
        <v>69600</v>
      </c>
      <c r="IF26" s="129">
        <v>5500</v>
      </c>
      <c r="IG26" s="129">
        <v>25250</v>
      </c>
      <c r="IH26" s="129">
        <v>1500</v>
      </c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</row>
    <row r="27" spans="1:410" x14ac:dyDescent="0.25">
      <c r="A27" s="182" t="str">
        <f t="shared" si="0"/>
        <v>K:\614 Sewol\207 BowLift\APDL\A</v>
      </c>
      <c r="B27" s="182" t="s">
        <v>214</v>
      </c>
      <c r="C27" s="129">
        <v>7055</v>
      </c>
      <c r="D27" s="129">
        <v>-10999.9</v>
      </c>
      <c r="E27" s="129">
        <v>12668.29</v>
      </c>
      <c r="F27" s="129">
        <v>455.39</v>
      </c>
      <c r="G27" s="129">
        <v>7055</v>
      </c>
      <c r="H27" s="129">
        <v>-11000.59</v>
      </c>
      <c r="I27" s="129">
        <v>9999.94</v>
      </c>
      <c r="J27" s="129">
        <v>455</v>
      </c>
      <c r="K27" s="129">
        <v>6600</v>
      </c>
      <c r="L27" s="129">
        <v>-11000.09</v>
      </c>
      <c r="M27" s="129">
        <v>10940.52</v>
      </c>
      <c r="N27" s="129">
        <v>1746.68</v>
      </c>
      <c r="O27" s="129">
        <v>7300</v>
      </c>
      <c r="P27" s="129">
        <v>-11000.49</v>
      </c>
      <c r="Q27" s="129">
        <v>10930.27</v>
      </c>
      <c r="R27" s="129">
        <v>1727.83</v>
      </c>
      <c r="S27" s="129">
        <v>11955</v>
      </c>
      <c r="T27" s="129">
        <v>-10999.84</v>
      </c>
      <c r="U27" s="129">
        <v>12464.99</v>
      </c>
      <c r="V27" s="129">
        <v>455.39</v>
      </c>
      <c r="W27" s="129">
        <v>11955</v>
      </c>
      <c r="X27" s="129">
        <v>-11001.88</v>
      </c>
      <c r="Y27" s="129">
        <v>9825.16</v>
      </c>
      <c r="Z27" s="129">
        <v>455.66</v>
      </c>
      <c r="AA27" s="129">
        <v>11500</v>
      </c>
      <c r="AB27" s="129">
        <v>-11002.37</v>
      </c>
      <c r="AC27" s="129">
        <v>10771.6</v>
      </c>
      <c r="AD27" s="129">
        <v>1712.3</v>
      </c>
      <c r="AE27" s="129">
        <v>12200</v>
      </c>
      <c r="AF27" s="129">
        <v>-11000.52</v>
      </c>
      <c r="AG27" s="129">
        <v>10736.98</v>
      </c>
      <c r="AH27" s="129">
        <v>1717.82</v>
      </c>
      <c r="AI27" s="129">
        <v>18045</v>
      </c>
      <c r="AJ27" s="129">
        <v>-10999.96</v>
      </c>
      <c r="AK27" s="129">
        <v>12914.35</v>
      </c>
      <c r="AL27" s="129">
        <v>455.34</v>
      </c>
      <c r="AM27" s="129">
        <v>18045</v>
      </c>
      <c r="AN27" s="129">
        <v>-10998.32</v>
      </c>
      <c r="AO27" s="129">
        <v>10176.77</v>
      </c>
      <c r="AP27" s="129">
        <v>455.58</v>
      </c>
      <c r="AQ27" s="129">
        <v>17800</v>
      </c>
      <c r="AR27" s="129">
        <v>-10999.02</v>
      </c>
      <c r="AS27" s="129">
        <v>11146.31</v>
      </c>
      <c r="AT27" s="129">
        <v>1777.49</v>
      </c>
      <c r="AU27" s="129">
        <v>18500</v>
      </c>
      <c r="AV27" s="129">
        <v>-10998.67</v>
      </c>
      <c r="AW27" s="129">
        <v>11113.78</v>
      </c>
      <c r="AX27" s="129">
        <v>1783.02</v>
      </c>
      <c r="AY27" s="129">
        <v>32045</v>
      </c>
      <c r="AZ27" s="129">
        <v>-7760</v>
      </c>
      <c r="BA27" s="129">
        <v>3384.94</v>
      </c>
      <c r="BB27" s="129">
        <v>462.23</v>
      </c>
      <c r="BC27" s="129">
        <v>32045.07</v>
      </c>
      <c r="BD27" s="129">
        <v>-5681.07</v>
      </c>
      <c r="BE27" s="129">
        <v>1775</v>
      </c>
      <c r="BF27" s="129">
        <v>467.89</v>
      </c>
      <c r="BG27" s="129">
        <v>32255</v>
      </c>
      <c r="BH27" s="129">
        <v>-6479.76</v>
      </c>
      <c r="BI27" s="129">
        <v>2353.83</v>
      </c>
      <c r="BJ27" s="129">
        <v>1732.51</v>
      </c>
      <c r="BK27" s="129">
        <v>32045.07</v>
      </c>
      <c r="BL27" s="129">
        <v>-6370.43</v>
      </c>
      <c r="BM27" s="129">
        <v>2309.9699999999998</v>
      </c>
      <c r="BN27" s="129">
        <v>1767.76</v>
      </c>
      <c r="BO27" s="129">
        <v>39745</v>
      </c>
      <c r="BP27" s="129">
        <v>-11000</v>
      </c>
      <c r="BQ27" s="129">
        <v>14370.09</v>
      </c>
      <c r="BR27" s="129">
        <v>455.2</v>
      </c>
      <c r="BS27" s="129">
        <v>39955</v>
      </c>
      <c r="BT27" s="129">
        <v>-10999.96</v>
      </c>
      <c r="BU27" s="129">
        <v>13032.95</v>
      </c>
      <c r="BV27" s="129">
        <v>490.29</v>
      </c>
      <c r="BW27" s="129">
        <v>39500</v>
      </c>
      <c r="BX27" s="129">
        <v>-11000</v>
      </c>
      <c r="BY27" s="129">
        <v>13881</v>
      </c>
      <c r="BZ27" s="129">
        <v>496.4</v>
      </c>
      <c r="CA27" s="129">
        <v>40200</v>
      </c>
      <c r="CB27" s="129">
        <v>-10999.87</v>
      </c>
      <c r="CC27" s="129">
        <v>13162.58</v>
      </c>
      <c r="CD27" s="129">
        <v>1193.92</v>
      </c>
      <c r="CE27" s="129">
        <v>55845</v>
      </c>
      <c r="CF27" s="129">
        <v>-11000</v>
      </c>
      <c r="CG27" s="129">
        <v>14825</v>
      </c>
      <c r="CH27" s="129">
        <v>455</v>
      </c>
      <c r="CI27" s="129">
        <v>55845</v>
      </c>
      <c r="CJ27" s="129">
        <v>-11000</v>
      </c>
      <c r="CK27" s="129">
        <v>13296.7</v>
      </c>
      <c r="CL27" s="129">
        <v>455</v>
      </c>
      <c r="CM27" s="129">
        <v>56055</v>
      </c>
      <c r="CN27" s="129">
        <v>-11000</v>
      </c>
      <c r="CO27" s="129">
        <v>13374.4</v>
      </c>
      <c r="CP27" s="129">
        <v>1520.29</v>
      </c>
      <c r="CQ27" s="129">
        <v>56300</v>
      </c>
      <c r="CR27" s="129">
        <v>-11000</v>
      </c>
      <c r="CS27" s="129">
        <v>13374.4</v>
      </c>
      <c r="CT27" s="129">
        <v>1450.6</v>
      </c>
      <c r="CU27" s="129">
        <v>85945</v>
      </c>
      <c r="CV27" s="129">
        <v>-10112.870000000001</v>
      </c>
      <c r="CW27" s="129">
        <v>6948.85</v>
      </c>
      <c r="CX27" s="129">
        <v>458.26</v>
      </c>
      <c r="CY27" s="129">
        <v>85945</v>
      </c>
      <c r="CZ27" s="129">
        <v>-9439.57</v>
      </c>
      <c r="DA27" s="129">
        <v>5666.41</v>
      </c>
      <c r="DB27" s="129">
        <v>460.33</v>
      </c>
      <c r="DC27" s="129">
        <v>86400</v>
      </c>
      <c r="DD27" s="129">
        <v>-8810.92</v>
      </c>
      <c r="DE27" s="129">
        <v>5034.1499999999996</v>
      </c>
      <c r="DF27" s="129">
        <v>2290.25</v>
      </c>
      <c r="DG27" s="129">
        <v>85700</v>
      </c>
      <c r="DH27" s="129">
        <v>-9202.85</v>
      </c>
      <c r="DI27" s="129">
        <v>5371.73</v>
      </c>
      <c r="DJ27" s="129">
        <v>1832.92</v>
      </c>
      <c r="DK27" s="129">
        <v>104845</v>
      </c>
      <c r="DL27" s="129">
        <v>-4229.01</v>
      </c>
      <c r="DM27" s="129">
        <v>4000</v>
      </c>
      <c r="DN27" s="129">
        <v>465.84</v>
      </c>
      <c r="DO27" s="129">
        <v>105074.45</v>
      </c>
      <c r="DP27" s="129">
        <v>-3172.74</v>
      </c>
      <c r="DQ27" s="129">
        <v>2361.77</v>
      </c>
      <c r="DR27" s="129">
        <v>724.41</v>
      </c>
      <c r="DS27" s="129">
        <v>105300</v>
      </c>
      <c r="DT27" s="129">
        <v>-3247.38</v>
      </c>
      <c r="DU27" s="129">
        <v>2571.04</v>
      </c>
      <c r="DV27" s="129">
        <v>1679.1</v>
      </c>
      <c r="DW27" s="129">
        <v>104829.45</v>
      </c>
      <c r="DX27" s="129">
        <v>-3701.31</v>
      </c>
      <c r="DY27" s="129">
        <v>3131.21</v>
      </c>
      <c r="DZ27" s="129">
        <v>1070.31</v>
      </c>
      <c r="EA27" s="129">
        <v>111845</v>
      </c>
      <c r="EB27" s="129">
        <v>-2728.93</v>
      </c>
      <c r="EC27" s="129">
        <v>3685.88</v>
      </c>
      <c r="ED27" s="129">
        <v>461.03</v>
      </c>
      <c r="EE27" s="129">
        <v>111845</v>
      </c>
      <c r="EF27" s="129">
        <v>-1986.1</v>
      </c>
      <c r="EG27" s="129">
        <v>1817.26</v>
      </c>
      <c r="EH27" s="129">
        <v>458.06</v>
      </c>
      <c r="EI27" s="129">
        <v>111600</v>
      </c>
      <c r="EJ27" s="129">
        <v>-2278.2800000000002</v>
      </c>
      <c r="EK27" s="129">
        <v>2475.19</v>
      </c>
      <c r="EL27" s="129">
        <v>1308.01</v>
      </c>
      <c r="EM27" s="129">
        <v>112300</v>
      </c>
      <c r="EN27" s="129">
        <v>-2186.31</v>
      </c>
      <c r="EO27" s="129">
        <v>2464.0100000000002</v>
      </c>
      <c r="EP27" s="129">
        <v>1305.4100000000001</v>
      </c>
      <c r="EQ27" s="129">
        <v>125010</v>
      </c>
      <c r="ER27" s="129">
        <v>-1351.35</v>
      </c>
      <c r="ES27" s="129">
        <v>3355.81</v>
      </c>
      <c r="ET27" s="129">
        <v>390.45</v>
      </c>
      <c r="EU27" s="129">
        <v>125010</v>
      </c>
      <c r="EV27" s="129">
        <v>-1249.3399999999999</v>
      </c>
      <c r="EW27" s="129">
        <v>2719.31</v>
      </c>
      <c r="EX27" s="129">
        <v>390.55</v>
      </c>
      <c r="EY27" s="129">
        <v>125400</v>
      </c>
      <c r="EZ27" s="129">
        <v>-993.92</v>
      </c>
      <c r="FA27" s="129">
        <v>2149.6</v>
      </c>
      <c r="FB27" s="129">
        <v>1253.07</v>
      </c>
      <c r="FC27" s="129">
        <v>124800</v>
      </c>
      <c r="FD27" s="129">
        <v>-1026.06</v>
      </c>
      <c r="FE27" s="129">
        <v>2149.5</v>
      </c>
      <c r="FF27" s="129">
        <v>1251.95</v>
      </c>
      <c r="FG27" s="129">
        <v>134610</v>
      </c>
      <c r="FH27" s="129">
        <v>-986.82</v>
      </c>
      <c r="FI27" s="129">
        <v>4000</v>
      </c>
      <c r="FJ27" s="129">
        <v>390.74</v>
      </c>
      <c r="FK27" s="129">
        <v>134610</v>
      </c>
      <c r="FL27" s="129">
        <v>-953.02</v>
      </c>
      <c r="FM27" s="129">
        <v>3225.78</v>
      </c>
      <c r="FN27" s="129">
        <v>396.21</v>
      </c>
      <c r="FO27" s="129">
        <v>135000</v>
      </c>
      <c r="FP27" s="129">
        <v>-336.95</v>
      </c>
      <c r="FQ27" s="129">
        <v>2514.3000000000002</v>
      </c>
      <c r="FR27" s="129">
        <v>1612.11</v>
      </c>
      <c r="FS27" s="129">
        <v>134400</v>
      </c>
      <c r="FT27" s="129">
        <v>-414.48</v>
      </c>
      <c r="FU27" s="129">
        <v>2311.88</v>
      </c>
      <c r="FV27" s="129">
        <v>1786.71</v>
      </c>
      <c r="FW27" s="129">
        <v>-3210.03</v>
      </c>
      <c r="FX27" s="129">
        <v>-5000.1000000000004</v>
      </c>
      <c r="FY27" s="129">
        <v>6788.05</v>
      </c>
      <c r="FZ27" s="129">
        <v>395.99</v>
      </c>
      <c r="GA27" s="129">
        <v>-3210.1</v>
      </c>
      <c r="GB27" s="129">
        <v>-3125.03</v>
      </c>
      <c r="GC27" s="129">
        <v>6444.3</v>
      </c>
      <c r="GD27" s="129">
        <v>392.98</v>
      </c>
      <c r="GE27" s="129">
        <v>-3600.1</v>
      </c>
      <c r="GF27" s="129">
        <v>-3781.35</v>
      </c>
      <c r="GG27" s="129">
        <v>6619.89</v>
      </c>
      <c r="GH27" s="129">
        <v>1241.47</v>
      </c>
      <c r="GI27" s="129">
        <v>-3000.07</v>
      </c>
      <c r="GJ27" s="129">
        <v>-3781.28</v>
      </c>
      <c r="GK27" s="129">
        <v>6534.85</v>
      </c>
      <c r="GL27" s="129">
        <v>1237.8900000000001</v>
      </c>
      <c r="GM27" s="129">
        <v>59345</v>
      </c>
      <c r="GN27" s="129">
        <v>11000</v>
      </c>
      <c r="GO27" s="129">
        <v>22516.7</v>
      </c>
      <c r="GP27" s="129">
        <v>455</v>
      </c>
      <c r="GQ27" s="129">
        <v>59345</v>
      </c>
      <c r="GR27" s="129">
        <v>11000</v>
      </c>
      <c r="GS27" s="129">
        <v>21650</v>
      </c>
      <c r="GT27" s="129">
        <v>455</v>
      </c>
      <c r="GU27" s="129">
        <v>59100</v>
      </c>
      <c r="GV27" s="129">
        <v>11000</v>
      </c>
      <c r="GW27" s="129">
        <v>21953.35</v>
      </c>
      <c r="GX27" s="129">
        <v>563.35</v>
      </c>
      <c r="GY27" s="129">
        <v>59800</v>
      </c>
      <c r="GZ27" s="129">
        <v>11000</v>
      </c>
      <c r="HA27" s="129">
        <v>21953.35</v>
      </c>
      <c r="HB27" s="129">
        <v>563.35</v>
      </c>
      <c r="HC27" s="129">
        <v>73345</v>
      </c>
      <c r="HD27" s="129">
        <v>11000</v>
      </c>
      <c r="HE27" s="129">
        <v>20750</v>
      </c>
      <c r="HF27" s="129">
        <v>455</v>
      </c>
      <c r="HG27" s="129">
        <v>73345</v>
      </c>
      <c r="HH27" s="129">
        <v>11000</v>
      </c>
      <c r="HI27" s="129">
        <v>19850</v>
      </c>
      <c r="HJ27" s="129">
        <v>455</v>
      </c>
      <c r="HK27" s="129">
        <v>73100</v>
      </c>
      <c r="HL27" s="129">
        <v>11000</v>
      </c>
      <c r="HM27" s="129">
        <v>19580</v>
      </c>
      <c r="HN27" s="129">
        <v>1170</v>
      </c>
      <c r="HO27" s="129">
        <v>73800</v>
      </c>
      <c r="HP27" s="129">
        <v>11000</v>
      </c>
      <c r="HQ27" s="129">
        <v>20165</v>
      </c>
      <c r="HR27" s="129">
        <v>585</v>
      </c>
      <c r="HS27" s="129">
        <v>69145</v>
      </c>
      <c r="HT27" s="129">
        <v>5500</v>
      </c>
      <c r="HU27" s="129">
        <v>26750</v>
      </c>
      <c r="HV27" s="129">
        <v>455</v>
      </c>
      <c r="HW27" s="129">
        <v>69145</v>
      </c>
      <c r="HX27" s="129">
        <v>5500</v>
      </c>
      <c r="HY27" s="129">
        <v>25916.7</v>
      </c>
      <c r="HZ27" s="129">
        <v>455</v>
      </c>
      <c r="IA27" s="129">
        <v>68900</v>
      </c>
      <c r="IB27" s="129">
        <v>5500</v>
      </c>
      <c r="IC27" s="129">
        <v>25125</v>
      </c>
      <c r="ID27" s="129">
        <v>1625</v>
      </c>
      <c r="IE27" s="129">
        <v>69600</v>
      </c>
      <c r="IF27" s="129">
        <v>5500</v>
      </c>
      <c r="IG27" s="129">
        <v>25125</v>
      </c>
      <c r="IH27" s="129">
        <v>1625</v>
      </c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</row>
    <row r="28" spans="1:410" x14ac:dyDescent="0.25">
      <c r="A28" s="182" t="str">
        <f t="shared" si="0"/>
        <v>K:\614 Sewol\207 BowLift\APDL\A</v>
      </c>
      <c r="B28" s="182" t="s">
        <v>40</v>
      </c>
      <c r="C28" s="129">
        <v>7090</v>
      </c>
      <c r="D28" s="129">
        <v>-10999.9</v>
      </c>
      <c r="E28" s="129">
        <v>12666.83</v>
      </c>
      <c r="F28" s="129">
        <v>490.42</v>
      </c>
      <c r="G28" s="129">
        <v>7090</v>
      </c>
      <c r="H28" s="129">
        <v>-11000.62</v>
      </c>
      <c r="I28" s="129">
        <v>9999.93</v>
      </c>
      <c r="J28" s="129">
        <v>490</v>
      </c>
      <c r="K28" s="129">
        <v>6600</v>
      </c>
      <c r="L28" s="129">
        <v>-11000.11</v>
      </c>
      <c r="M28" s="129">
        <v>10806.16</v>
      </c>
      <c r="N28" s="129">
        <v>1881.04</v>
      </c>
      <c r="O28" s="129">
        <v>7300</v>
      </c>
      <c r="P28" s="129">
        <v>-11000.53</v>
      </c>
      <c r="Q28" s="129">
        <v>10797.36</v>
      </c>
      <c r="R28" s="129">
        <v>1860.74</v>
      </c>
      <c r="S28" s="129">
        <v>11990</v>
      </c>
      <c r="T28" s="129">
        <v>-10999.83</v>
      </c>
      <c r="U28" s="129">
        <v>12463.53</v>
      </c>
      <c r="V28" s="129">
        <v>490.42</v>
      </c>
      <c r="W28" s="129">
        <v>11990</v>
      </c>
      <c r="X28" s="129">
        <v>-11001.74</v>
      </c>
      <c r="Y28" s="129">
        <v>9823.2800000000007</v>
      </c>
      <c r="Z28" s="129">
        <v>490.71</v>
      </c>
      <c r="AA28" s="129">
        <v>11500</v>
      </c>
      <c r="AB28" s="129">
        <v>-11002.56</v>
      </c>
      <c r="AC28" s="129">
        <v>10639.89</v>
      </c>
      <c r="AD28" s="129">
        <v>1844.01</v>
      </c>
      <c r="AE28" s="129">
        <v>12200</v>
      </c>
      <c r="AF28" s="129">
        <v>-11000.57</v>
      </c>
      <c r="AG28" s="129">
        <v>10604.84</v>
      </c>
      <c r="AH28" s="129">
        <v>1849.96</v>
      </c>
      <c r="AI28" s="129">
        <v>18010</v>
      </c>
      <c r="AJ28" s="129">
        <v>-10999.97</v>
      </c>
      <c r="AK28" s="129">
        <v>12915.7</v>
      </c>
      <c r="AL28" s="129">
        <v>490.36</v>
      </c>
      <c r="AM28" s="129">
        <v>18010</v>
      </c>
      <c r="AN28" s="129">
        <v>-10998.35</v>
      </c>
      <c r="AO28" s="129">
        <v>10178.549999999999</v>
      </c>
      <c r="AP28" s="129">
        <v>490.63</v>
      </c>
      <c r="AQ28" s="129">
        <v>17800</v>
      </c>
      <c r="AR28" s="129">
        <v>-10998.95</v>
      </c>
      <c r="AS28" s="129">
        <v>11009.58</v>
      </c>
      <c r="AT28" s="129">
        <v>1914.22</v>
      </c>
      <c r="AU28" s="129">
        <v>18500</v>
      </c>
      <c r="AV28" s="129">
        <v>-10998.57</v>
      </c>
      <c r="AW28" s="129">
        <v>10976.63</v>
      </c>
      <c r="AX28" s="129">
        <v>1920.17</v>
      </c>
      <c r="AY28" s="129">
        <v>32010</v>
      </c>
      <c r="AZ28" s="129">
        <v>-7760</v>
      </c>
      <c r="BA28" s="129">
        <v>3391.21</v>
      </c>
      <c r="BB28" s="129">
        <v>497.79</v>
      </c>
      <c r="BC28" s="129">
        <v>32010.07</v>
      </c>
      <c r="BD28" s="129">
        <v>-5672.66</v>
      </c>
      <c r="BE28" s="129">
        <v>1775</v>
      </c>
      <c r="BF28" s="129">
        <v>503.88</v>
      </c>
      <c r="BG28" s="129">
        <v>32290</v>
      </c>
      <c r="BH28" s="129">
        <v>-6381.28</v>
      </c>
      <c r="BI28" s="129">
        <v>2271.14</v>
      </c>
      <c r="BJ28" s="129">
        <v>1865.78</v>
      </c>
      <c r="BK28" s="129">
        <v>32010.07</v>
      </c>
      <c r="BL28" s="129">
        <v>-6263.54</v>
      </c>
      <c r="BM28" s="129">
        <v>2233.5500000000002</v>
      </c>
      <c r="BN28" s="129">
        <v>1903.74</v>
      </c>
      <c r="BO28" s="129">
        <v>39710</v>
      </c>
      <c r="BP28" s="129">
        <v>-11000</v>
      </c>
      <c r="BQ28" s="129">
        <v>14371.13</v>
      </c>
      <c r="BR28" s="129">
        <v>490.22</v>
      </c>
      <c r="BS28" s="129">
        <v>39990</v>
      </c>
      <c r="BT28" s="129">
        <v>-10999.97</v>
      </c>
      <c r="BU28" s="129">
        <v>13047</v>
      </c>
      <c r="BV28" s="129">
        <v>528.01</v>
      </c>
      <c r="BW28" s="129">
        <v>39500</v>
      </c>
      <c r="BX28" s="129">
        <v>-11000</v>
      </c>
      <c r="BY28" s="129">
        <v>13842.81</v>
      </c>
      <c r="BZ28" s="129">
        <v>534.59</v>
      </c>
      <c r="CA28" s="129">
        <v>40200</v>
      </c>
      <c r="CB28" s="129">
        <v>-10999.86</v>
      </c>
      <c r="CC28" s="129">
        <v>13070.74</v>
      </c>
      <c r="CD28" s="129">
        <v>1285.76</v>
      </c>
      <c r="CE28" s="129">
        <v>55810</v>
      </c>
      <c r="CF28" s="129">
        <v>-11000</v>
      </c>
      <c r="CG28" s="129">
        <v>14825</v>
      </c>
      <c r="CH28" s="129">
        <v>490</v>
      </c>
      <c r="CI28" s="129">
        <v>55810</v>
      </c>
      <c r="CJ28" s="129">
        <v>-11000</v>
      </c>
      <c r="CK28" s="129">
        <v>13296.7</v>
      </c>
      <c r="CL28" s="129">
        <v>490</v>
      </c>
      <c r="CM28" s="129">
        <v>56090</v>
      </c>
      <c r="CN28" s="129">
        <v>-11000</v>
      </c>
      <c r="CO28" s="129">
        <v>13262.81</v>
      </c>
      <c r="CP28" s="129">
        <v>1637.23</v>
      </c>
      <c r="CQ28" s="129">
        <v>56300</v>
      </c>
      <c r="CR28" s="129">
        <v>-11000</v>
      </c>
      <c r="CS28" s="129">
        <v>13262.81</v>
      </c>
      <c r="CT28" s="129">
        <v>1562.19</v>
      </c>
      <c r="CU28" s="129">
        <v>85910</v>
      </c>
      <c r="CV28" s="129">
        <v>-10117.049999999999</v>
      </c>
      <c r="CW28" s="129">
        <v>6948.4</v>
      </c>
      <c r="CX28" s="129">
        <v>493.51</v>
      </c>
      <c r="CY28" s="129">
        <v>85910</v>
      </c>
      <c r="CZ28" s="129">
        <v>-9444.85</v>
      </c>
      <c r="DA28" s="129">
        <v>5665.38</v>
      </c>
      <c r="DB28" s="129">
        <v>495.74</v>
      </c>
      <c r="DC28" s="129">
        <v>86400</v>
      </c>
      <c r="DD28" s="129">
        <v>-8714.9500000000007</v>
      </c>
      <c r="DE28" s="129">
        <v>4886.41</v>
      </c>
      <c r="DF28" s="129">
        <v>2466.42</v>
      </c>
      <c r="DG28" s="129">
        <v>85700</v>
      </c>
      <c r="DH28" s="129">
        <v>-9130.6</v>
      </c>
      <c r="DI28" s="129">
        <v>5250.65</v>
      </c>
      <c r="DJ28" s="129">
        <v>1973.91</v>
      </c>
      <c r="DK28" s="129">
        <v>104810</v>
      </c>
      <c r="DL28" s="129">
        <v>-4236.6899999999996</v>
      </c>
      <c r="DM28" s="129">
        <v>4000</v>
      </c>
      <c r="DN28" s="129">
        <v>501.67</v>
      </c>
      <c r="DO28" s="129">
        <v>105057.1</v>
      </c>
      <c r="DP28" s="129">
        <v>-3203.52</v>
      </c>
      <c r="DQ28" s="129">
        <v>2404.86</v>
      </c>
      <c r="DR28" s="129">
        <v>780.14</v>
      </c>
      <c r="DS28" s="129">
        <v>105300</v>
      </c>
      <c r="DT28" s="129">
        <v>-3179.55</v>
      </c>
      <c r="DU28" s="129">
        <v>2461.12</v>
      </c>
      <c r="DV28" s="129">
        <v>1808.26</v>
      </c>
      <c r="DW28" s="129">
        <v>104847.1</v>
      </c>
      <c r="DX28" s="129">
        <v>-3656.58</v>
      </c>
      <c r="DY28" s="129">
        <v>3064.38</v>
      </c>
      <c r="DZ28" s="129">
        <v>1152.6500000000001</v>
      </c>
      <c r="EA28" s="129">
        <v>111810</v>
      </c>
      <c r="EB28" s="129">
        <v>-2734.64</v>
      </c>
      <c r="EC28" s="129">
        <v>3686.14</v>
      </c>
      <c r="ED28" s="129">
        <v>496.49</v>
      </c>
      <c r="EE28" s="129">
        <v>111810</v>
      </c>
      <c r="EF28" s="129">
        <v>-1990.1</v>
      </c>
      <c r="EG28" s="129">
        <v>1817.98</v>
      </c>
      <c r="EH28" s="129">
        <v>493.29</v>
      </c>
      <c r="EI28" s="129">
        <v>111600</v>
      </c>
      <c r="EJ28" s="129">
        <v>-2240.54</v>
      </c>
      <c r="EK28" s="129">
        <v>2381.92</v>
      </c>
      <c r="EL28" s="129">
        <v>1408.63</v>
      </c>
      <c r="EM28" s="129">
        <v>112300</v>
      </c>
      <c r="EN28" s="129">
        <v>-2150.2800000000002</v>
      </c>
      <c r="EO28" s="129">
        <v>2370.2800000000002</v>
      </c>
      <c r="EP28" s="129">
        <v>1405.83</v>
      </c>
      <c r="EQ28" s="129">
        <v>124980</v>
      </c>
      <c r="ER28" s="129">
        <v>-1352.79</v>
      </c>
      <c r="ES28" s="129">
        <v>3355.79</v>
      </c>
      <c r="ET28" s="129">
        <v>420.48</v>
      </c>
      <c r="EU28" s="129">
        <v>124980</v>
      </c>
      <c r="EV28" s="129">
        <v>-1250.93</v>
      </c>
      <c r="EW28" s="129">
        <v>2719.28</v>
      </c>
      <c r="EX28" s="129">
        <v>420.59</v>
      </c>
      <c r="EY28" s="129">
        <v>125400</v>
      </c>
      <c r="EZ28" s="129">
        <v>-967.86</v>
      </c>
      <c r="FA28" s="129">
        <v>2056.8000000000002</v>
      </c>
      <c r="FB28" s="129">
        <v>1349.46</v>
      </c>
      <c r="FC28" s="129">
        <v>124800</v>
      </c>
      <c r="FD28" s="129">
        <v>-1000.27</v>
      </c>
      <c r="FE28" s="129">
        <v>2056.71</v>
      </c>
      <c r="FF28" s="129">
        <v>1348.25</v>
      </c>
      <c r="FG28" s="129">
        <v>134580</v>
      </c>
      <c r="FH28" s="129">
        <v>-988.67</v>
      </c>
      <c r="FI28" s="129">
        <v>4000</v>
      </c>
      <c r="FJ28" s="129">
        <v>420.8</v>
      </c>
      <c r="FK28" s="129">
        <v>134580</v>
      </c>
      <c r="FL28" s="129">
        <v>-954.15</v>
      </c>
      <c r="FM28" s="129">
        <v>3220.53</v>
      </c>
      <c r="FN28" s="129">
        <v>426.69</v>
      </c>
      <c r="FO28" s="129">
        <v>135000</v>
      </c>
      <c r="FP28" s="129">
        <v>-288.81</v>
      </c>
      <c r="FQ28" s="129">
        <v>2400.0100000000002</v>
      </c>
      <c r="FR28" s="129">
        <v>1736.12</v>
      </c>
      <c r="FS28" s="129">
        <v>134400</v>
      </c>
      <c r="FT28" s="129">
        <v>-369.45</v>
      </c>
      <c r="FU28" s="129">
        <v>2182.0300000000002</v>
      </c>
      <c r="FV28" s="129">
        <v>1924.15</v>
      </c>
      <c r="FW28" s="129">
        <v>-3180.03</v>
      </c>
      <c r="FX28" s="129">
        <v>-5000.1000000000004</v>
      </c>
      <c r="FY28" s="129">
        <v>6782.8</v>
      </c>
      <c r="FZ28" s="129">
        <v>426.45</v>
      </c>
      <c r="GA28" s="129">
        <v>-3180.1</v>
      </c>
      <c r="GB28" s="129">
        <v>-3125.03</v>
      </c>
      <c r="GC28" s="129">
        <v>6440.59</v>
      </c>
      <c r="GD28" s="129">
        <v>423.21</v>
      </c>
      <c r="GE28" s="129">
        <v>-3600.1</v>
      </c>
      <c r="GF28" s="129">
        <v>-3687.6</v>
      </c>
      <c r="GG28" s="129">
        <v>6601.71</v>
      </c>
      <c r="GH28" s="129">
        <v>1336.96</v>
      </c>
      <c r="GI28" s="129">
        <v>-3000.07</v>
      </c>
      <c r="GJ28" s="129">
        <v>-3687.53</v>
      </c>
      <c r="GK28" s="129">
        <v>6518.2</v>
      </c>
      <c r="GL28" s="129">
        <v>1333.11</v>
      </c>
      <c r="GM28" s="129">
        <v>59310</v>
      </c>
      <c r="GN28" s="129">
        <v>11000</v>
      </c>
      <c r="GO28" s="129">
        <v>22516.7</v>
      </c>
      <c r="GP28" s="129">
        <v>490</v>
      </c>
      <c r="GQ28" s="129">
        <v>59310</v>
      </c>
      <c r="GR28" s="129">
        <v>11000</v>
      </c>
      <c r="GS28" s="129">
        <v>21650</v>
      </c>
      <c r="GT28" s="129">
        <v>490</v>
      </c>
      <c r="GU28" s="129">
        <v>59100</v>
      </c>
      <c r="GV28" s="129">
        <v>11000</v>
      </c>
      <c r="GW28" s="129">
        <v>21910.01</v>
      </c>
      <c r="GX28" s="129">
        <v>606.69000000000005</v>
      </c>
      <c r="GY28" s="129">
        <v>59800</v>
      </c>
      <c r="GZ28" s="129">
        <v>11000</v>
      </c>
      <c r="HA28" s="129">
        <v>21910.01</v>
      </c>
      <c r="HB28" s="129">
        <v>606.69000000000005</v>
      </c>
      <c r="HC28" s="129">
        <v>73310</v>
      </c>
      <c r="HD28" s="129">
        <v>11000</v>
      </c>
      <c r="HE28" s="129">
        <v>20750</v>
      </c>
      <c r="HF28" s="129">
        <v>490</v>
      </c>
      <c r="HG28" s="129">
        <v>73310</v>
      </c>
      <c r="HH28" s="129">
        <v>11000</v>
      </c>
      <c r="HI28" s="129">
        <v>19850</v>
      </c>
      <c r="HJ28" s="129">
        <v>490</v>
      </c>
      <c r="HK28" s="129">
        <v>73100</v>
      </c>
      <c r="HL28" s="129">
        <v>11000</v>
      </c>
      <c r="HM28" s="129">
        <v>19490</v>
      </c>
      <c r="HN28" s="129">
        <v>1260</v>
      </c>
      <c r="HO28" s="129">
        <v>73800</v>
      </c>
      <c r="HP28" s="129">
        <v>11000</v>
      </c>
      <c r="HQ28" s="129">
        <v>20120</v>
      </c>
      <c r="HR28" s="129">
        <v>630</v>
      </c>
      <c r="HS28" s="129">
        <v>69110</v>
      </c>
      <c r="HT28" s="129">
        <v>5500</v>
      </c>
      <c r="HU28" s="129">
        <v>26750</v>
      </c>
      <c r="HV28" s="129">
        <v>490</v>
      </c>
      <c r="HW28" s="129">
        <v>69110</v>
      </c>
      <c r="HX28" s="129">
        <v>5500</v>
      </c>
      <c r="HY28" s="129">
        <v>25916.7</v>
      </c>
      <c r="HZ28" s="129">
        <v>490</v>
      </c>
      <c r="IA28" s="129">
        <v>68900</v>
      </c>
      <c r="IB28" s="129">
        <v>5500</v>
      </c>
      <c r="IC28" s="129">
        <v>25000</v>
      </c>
      <c r="ID28" s="129">
        <v>1750</v>
      </c>
      <c r="IE28" s="129">
        <v>69600</v>
      </c>
      <c r="IF28" s="129">
        <v>5500</v>
      </c>
      <c r="IG28" s="129">
        <v>25000</v>
      </c>
      <c r="IH28" s="129">
        <v>1750</v>
      </c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</row>
    <row r="29" spans="1:410" x14ac:dyDescent="0.25">
      <c r="A29" s="182" t="str">
        <f t="shared" si="0"/>
        <v>K:\614 Sewol\207 BowLift\APDL\A</v>
      </c>
      <c r="B29" s="182" t="s">
        <v>41</v>
      </c>
      <c r="C29" s="129">
        <v>7125</v>
      </c>
      <c r="D29" s="129">
        <v>-10999.9</v>
      </c>
      <c r="E29" s="129">
        <v>12665.38</v>
      </c>
      <c r="F29" s="129">
        <v>525.45000000000005</v>
      </c>
      <c r="G29" s="129">
        <v>7125</v>
      </c>
      <c r="H29" s="129">
        <v>-11000.65</v>
      </c>
      <c r="I29" s="129">
        <v>9999.93</v>
      </c>
      <c r="J29" s="129">
        <v>525</v>
      </c>
      <c r="K29" s="129">
        <v>6600</v>
      </c>
      <c r="L29" s="129">
        <v>-11000.12</v>
      </c>
      <c r="M29" s="129">
        <v>10671.8</v>
      </c>
      <c r="N29" s="129">
        <v>2015.4</v>
      </c>
      <c r="O29" s="129">
        <v>7300</v>
      </c>
      <c r="P29" s="129">
        <v>-11000.58</v>
      </c>
      <c r="Q29" s="129">
        <v>10664.45</v>
      </c>
      <c r="R29" s="129">
        <v>1993.65</v>
      </c>
      <c r="S29" s="129">
        <v>12025</v>
      </c>
      <c r="T29" s="129">
        <v>-10999.83</v>
      </c>
      <c r="U29" s="129">
        <v>12462.08</v>
      </c>
      <c r="V29" s="129">
        <v>525.45000000000005</v>
      </c>
      <c r="W29" s="129">
        <v>12025</v>
      </c>
      <c r="X29" s="129">
        <v>-11001.6</v>
      </c>
      <c r="Y29" s="129">
        <v>9821.4</v>
      </c>
      <c r="Z29" s="129">
        <v>525.76</v>
      </c>
      <c r="AA29" s="129">
        <v>11500</v>
      </c>
      <c r="AB29" s="129">
        <v>-11002.75</v>
      </c>
      <c r="AC29" s="129">
        <v>10508.17</v>
      </c>
      <c r="AD29" s="129">
        <v>1975.73</v>
      </c>
      <c r="AE29" s="129">
        <v>12200</v>
      </c>
      <c r="AF29" s="129">
        <v>-11000.63</v>
      </c>
      <c r="AG29" s="129">
        <v>10472.700000000001</v>
      </c>
      <c r="AH29" s="129">
        <v>1982.1</v>
      </c>
      <c r="AI29" s="129">
        <v>17975</v>
      </c>
      <c r="AJ29" s="129">
        <v>-10999.97</v>
      </c>
      <c r="AK29" s="129">
        <v>12917.05</v>
      </c>
      <c r="AL29" s="129">
        <v>525.39</v>
      </c>
      <c r="AM29" s="129">
        <v>17975</v>
      </c>
      <c r="AN29" s="129">
        <v>-10998.37</v>
      </c>
      <c r="AO29" s="129">
        <v>10180.32</v>
      </c>
      <c r="AP29" s="129">
        <v>525.66999999999996</v>
      </c>
      <c r="AQ29" s="129">
        <v>17800</v>
      </c>
      <c r="AR29" s="129">
        <v>-10998.87</v>
      </c>
      <c r="AS29" s="129">
        <v>10872.85</v>
      </c>
      <c r="AT29" s="129">
        <v>2050.9499999999998</v>
      </c>
      <c r="AU29" s="129">
        <v>18500</v>
      </c>
      <c r="AV29" s="129">
        <v>-10998.48</v>
      </c>
      <c r="AW29" s="129">
        <v>10839.47</v>
      </c>
      <c r="AX29" s="129">
        <v>2057.33</v>
      </c>
      <c r="AY29" s="129">
        <v>31975</v>
      </c>
      <c r="AZ29" s="129">
        <v>-7760</v>
      </c>
      <c r="BA29" s="129">
        <v>3397.47</v>
      </c>
      <c r="BB29" s="129">
        <v>533.34</v>
      </c>
      <c r="BC29" s="129">
        <v>31975.08</v>
      </c>
      <c r="BD29" s="129">
        <v>-5664.25</v>
      </c>
      <c r="BE29" s="129">
        <v>1775</v>
      </c>
      <c r="BF29" s="129">
        <v>539.87</v>
      </c>
      <c r="BG29" s="129">
        <v>32325</v>
      </c>
      <c r="BH29" s="129">
        <v>-6282.8</v>
      </c>
      <c r="BI29" s="129">
        <v>2188.4499999999998</v>
      </c>
      <c r="BJ29" s="129">
        <v>1999.05</v>
      </c>
      <c r="BK29" s="129">
        <v>31975.08</v>
      </c>
      <c r="BL29" s="129">
        <v>-6156.65</v>
      </c>
      <c r="BM29" s="129">
        <v>2157.12</v>
      </c>
      <c r="BN29" s="129">
        <v>2039.72</v>
      </c>
      <c r="BO29" s="129">
        <v>39675</v>
      </c>
      <c r="BP29" s="129">
        <v>-11000</v>
      </c>
      <c r="BQ29" s="129">
        <v>14372.18</v>
      </c>
      <c r="BR29" s="129">
        <v>525.23</v>
      </c>
      <c r="BS29" s="129">
        <v>40025</v>
      </c>
      <c r="BT29" s="129">
        <v>-10999.97</v>
      </c>
      <c r="BU29" s="129">
        <v>13061.05</v>
      </c>
      <c r="BV29" s="129">
        <v>565.72</v>
      </c>
      <c r="BW29" s="129">
        <v>39500</v>
      </c>
      <c r="BX29" s="129">
        <v>-11000</v>
      </c>
      <c r="BY29" s="129">
        <v>13804.63</v>
      </c>
      <c r="BZ29" s="129">
        <v>572.77</v>
      </c>
      <c r="CA29" s="129">
        <v>40200</v>
      </c>
      <c r="CB29" s="129">
        <v>-10999.85</v>
      </c>
      <c r="CC29" s="129">
        <v>12978.9</v>
      </c>
      <c r="CD29" s="129">
        <v>1377.6</v>
      </c>
      <c r="CE29" s="129">
        <v>55775</v>
      </c>
      <c r="CF29" s="129">
        <v>-11000</v>
      </c>
      <c r="CG29" s="129">
        <v>14825</v>
      </c>
      <c r="CH29" s="129">
        <v>525</v>
      </c>
      <c r="CI29" s="129">
        <v>55775</v>
      </c>
      <c r="CJ29" s="129">
        <v>-11000</v>
      </c>
      <c r="CK29" s="129">
        <v>13296.7</v>
      </c>
      <c r="CL29" s="129">
        <v>525</v>
      </c>
      <c r="CM29" s="129">
        <v>56125</v>
      </c>
      <c r="CN29" s="129">
        <v>-11000</v>
      </c>
      <c r="CO29" s="129">
        <v>13151.23</v>
      </c>
      <c r="CP29" s="129">
        <v>1754.18</v>
      </c>
      <c r="CQ29" s="129">
        <v>56300</v>
      </c>
      <c r="CR29" s="129">
        <v>-11000</v>
      </c>
      <c r="CS29" s="129">
        <v>13151.23</v>
      </c>
      <c r="CT29" s="129">
        <v>1673.77</v>
      </c>
      <c r="CU29" s="129">
        <v>85875</v>
      </c>
      <c r="CV29" s="129">
        <v>-10121.219999999999</v>
      </c>
      <c r="CW29" s="129">
        <v>6947.95</v>
      </c>
      <c r="CX29" s="129">
        <v>528.77</v>
      </c>
      <c r="CY29" s="129">
        <v>85875</v>
      </c>
      <c r="CZ29" s="129">
        <v>-9450.1200000000008</v>
      </c>
      <c r="DA29" s="129">
        <v>5664.35</v>
      </c>
      <c r="DB29" s="129">
        <v>531.15</v>
      </c>
      <c r="DC29" s="129">
        <v>86400</v>
      </c>
      <c r="DD29" s="129">
        <v>-8618.9699999999993</v>
      </c>
      <c r="DE29" s="129">
        <v>4738.68</v>
      </c>
      <c r="DF29" s="129">
        <v>2642.59</v>
      </c>
      <c r="DG29" s="129">
        <v>85700</v>
      </c>
      <c r="DH29" s="129">
        <v>-9058.35</v>
      </c>
      <c r="DI29" s="129">
        <v>5129.58</v>
      </c>
      <c r="DJ29" s="129">
        <v>2114.91</v>
      </c>
      <c r="DK29" s="129">
        <v>104775</v>
      </c>
      <c r="DL29" s="129">
        <v>-4244.38</v>
      </c>
      <c r="DM29" s="129">
        <v>4000</v>
      </c>
      <c r="DN29" s="129">
        <v>537.51</v>
      </c>
      <c r="DO29" s="129">
        <v>105039.75</v>
      </c>
      <c r="DP29" s="129">
        <v>-3234.3</v>
      </c>
      <c r="DQ29" s="129">
        <v>2447.9499999999998</v>
      </c>
      <c r="DR29" s="129">
        <v>835.86</v>
      </c>
      <c r="DS29" s="129">
        <v>105300</v>
      </c>
      <c r="DT29" s="129">
        <v>-3111.73</v>
      </c>
      <c r="DU29" s="129">
        <v>2351.1999999999998</v>
      </c>
      <c r="DV29" s="129">
        <v>1937.42</v>
      </c>
      <c r="DW29" s="129">
        <v>104864.75</v>
      </c>
      <c r="DX29" s="129">
        <v>-3611.85</v>
      </c>
      <c r="DY29" s="129">
        <v>2997.55</v>
      </c>
      <c r="DZ29" s="129">
        <v>1234.98</v>
      </c>
      <c r="EA29" s="129">
        <v>111775</v>
      </c>
      <c r="EB29" s="129">
        <v>-2740.35</v>
      </c>
      <c r="EC29" s="129">
        <v>3686.4</v>
      </c>
      <c r="ED29" s="129">
        <v>531.96</v>
      </c>
      <c r="EE29" s="129">
        <v>111775</v>
      </c>
      <c r="EF29" s="129">
        <v>-1994.1</v>
      </c>
      <c r="EG29" s="129">
        <v>1818.7</v>
      </c>
      <c r="EH29" s="129">
        <v>528.53</v>
      </c>
      <c r="EI29" s="129">
        <v>111600</v>
      </c>
      <c r="EJ29" s="129">
        <v>-2202.8000000000002</v>
      </c>
      <c r="EK29" s="129">
        <v>2288.65</v>
      </c>
      <c r="EL29" s="129">
        <v>1509.24</v>
      </c>
      <c r="EM29" s="129">
        <v>112300</v>
      </c>
      <c r="EN29" s="129">
        <v>-2114.25</v>
      </c>
      <c r="EO29" s="129">
        <v>2276.5500000000002</v>
      </c>
      <c r="EP29" s="129">
        <v>1506.25</v>
      </c>
      <c r="EQ29" s="129">
        <v>124950</v>
      </c>
      <c r="ER29" s="129">
        <v>-1354.22</v>
      </c>
      <c r="ES29" s="129">
        <v>3355.78</v>
      </c>
      <c r="ET29" s="129">
        <v>450.51</v>
      </c>
      <c r="EU29" s="129">
        <v>124950</v>
      </c>
      <c r="EV29" s="129">
        <v>-1252.53</v>
      </c>
      <c r="EW29" s="129">
        <v>2719.25</v>
      </c>
      <c r="EX29" s="129">
        <v>450.64</v>
      </c>
      <c r="EY29" s="129">
        <v>125400</v>
      </c>
      <c r="EZ29" s="129">
        <v>-941.8</v>
      </c>
      <c r="FA29" s="129">
        <v>1964</v>
      </c>
      <c r="FB29" s="129">
        <v>1445.84</v>
      </c>
      <c r="FC29" s="129">
        <v>124800</v>
      </c>
      <c r="FD29" s="129">
        <v>-974.47</v>
      </c>
      <c r="FE29" s="129">
        <v>1963.93</v>
      </c>
      <c r="FF29" s="129">
        <v>1444.56</v>
      </c>
      <c r="FG29" s="129">
        <v>134550</v>
      </c>
      <c r="FH29" s="129">
        <v>-990.53</v>
      </c>
      <c r="FI29" s="129">
        <v>4000</v>
      </c>
      <c r="FJ29" s="129">
        <v>450.86</v>
      </c>
      <c r="FK29" s="129">
        <v>134550</v>
      </c>
      <c r="FL29" s="129">
        <v>-955.27</v>
      </c>
      <c r="FM29" s="129">
        <v>3215.27</v>
      </c>
      <c r="FN29" s="129">
        <v>457.16</v>
      </c>
      <c r="FO29" s="129">
        <v>135000</v>
      </c>
      <c r="FP29" s="129">
        <v>-240.68</v>
      </c>
      <c r="FQ29" s="129">
        <v>2285.73</v>
      </c>
      <c r="FR29" s="129">
        <v>1860.12</v>
      </c>
      <c r="FS29" s="129">
        <v>134400</v>
      </c>
      <c r="FT29" s="129">
        <v>-324.43</v>
      </c>
      <c r="FU29" s="129">
        <v>2052.17</v>
      </c>
      <c r="FV29" s="129">
        <v>2061.59</v>
      </c>
      <c r="FW29" s="129">
        <v>-3150.02</v>
      </c>
      <c r="FX29" s="129">
        <v>-5000.1000000000004</v>
      </c>
      <c r="FY29" s="129">
        <v>6777.55</v>
      </c>
      <c r="FZ29" s="129">
        <v>456.91</v>
      </c>
      <c r="GA29" s="129">
        <v>-3150.1</v>
      </c>
      <c r="GB29" s="129">
        <v>-3125.02</v>
      </c>
      <c r="GC29" s="129">
        <v>6436.87</v>
      </c>
      <c r="GD29" s="129">
        <v>453.44</v>
      </c>
      <c r="GE29" s="129">
        <v>-3600.1</v>
      </c>
      <c r="GF29" s="129">
        <v>-3593.85</v>
      </c>
      <c r="GG29" s="129">
        <v>6583.52</v>
      </c>
      <c r="GH29" s="129">
        <v>1432.46</v>
      </c>
      <c r="GI29" s="129">
        <v>-3000.08</v>
      </c>
      <c r="GJ29" s="129">
        <v>-3593.77</v>
      </c>
      <c r="GK29" s="129">
        <v>6501.55</v>
      </c>
      <c r="GL29" s="129">
        <v>1428.33</v>
      </c>
      <c r="GM29" s="129">
        <v>59275</v>
      </c>
      <c r="GN29" s="129">
        <v>11000</v>
      </c>
      <c r="GO29" s="129">
        <v>22516.7</v>
      </c>
      <c r="GP29" s="129">
        <v>525</v>
      </c>
      <c r="GQ29" s="129">
        <v>59275</v>
      </c>
      <c r="GR29" s="129">
        <v>11000</v>
      </c>
      <c r="GS29" s="129">
        <v>21650</v>
      </c>
      <c r="GT29" s="129">
        <v>525</v>
      </c>
      <c r="GU29" s="129">
        <v>59100</v>
      </c>
      <c r="GV29" s="129">
        <v>11000</v>
      </c>
      <c r="GW29" s="129">
        <v>21866.68</v>
      </c>
      <c r="GX29" s="129">
        <v>650.02</v>
      </c>
      <c r="GY29" s="129">
        <v>59800</v>
      </c>
      <c r="GZ29" s="129">
        <v>11000</v>
      </c>
      <c r="HA29" s="129">
        <v>21866.68</v>
      </c>
      <c r="HB29" s="129">
        <v>650.02</v>
      </c>
      <c r="HC29" s="129">
        <v>73275</v>
      </c>
      <c r="HD29" s="129">
        <v>11000</v>
      </c>
      <c r="HE29" s="129">
        <v>20750</v>
      </c>
      <c r="HF29" s="129">
        <v>525</v>
      </c>
      <c r="HG29" s="129">
        <v>73275</v>
      </c>
      <c r="HH29" s="129">
        <v>11000</v>
      </c>
      <c r="HI29" s="129">
        <v>19850</v>
      </c>
      <c r="HJ29" s="129">
        <v>525</v>
      </c>
      <c r="HK29" s="129">
        <v>73100</v>
      </c>
      <c r="HL29" s="129">
        <v>11000</v>
      </c>
      <c r="HM29" s="129">
        <v>19400</v>
      </c>
      <c r="HN29" s="129">
        <v>1350</v>
      </c>
      <c r="HO29" s="129">
        <v>73800</v>
      </c>
      <c r="HP29" s="129">
        <v>11000</v>
      </c>
      <c r="HQ29" s="129">
        <v>20075</v>
      </c>
      <c r="HR29" s="129">
        <v>675</v>
      </c>
      <c r="HS29" s="129">
        <v>69075</v>
      </c>
      <c r="HT29" s="129">
        <v>5500</v>
      </c>
      <c r="HU29" s="129">
        <v>26750</v>
      </c>
      <c r="HV29" s="129">
        <v>525</v>
      </c>
      <c r="HW29" s="129">
        <v>69075</v>
      </c>
      <c r="HX29" s="129">
        <v>5500</v>
      </c>
      <c r="HY29" s="129">
        <v>25916.7</v>
      </c>
      <c r="HZ29" s="129">
        <v>525</v>
      </c>
      <c r="IA29" s="129">
        <v>68900</v>
      </c>
      <c r="IB29" s="129">
        <v>5500</v>
      </c>
      <c r="IC29" s="129">
        <v>24875</v>
      </c>
      <c r="ID29" s="129">
        <v>1875</v>
      </c>
      <c r="IE29" s="129">
        <v>69600</v>
      </c>
      <c r="IF29" s="129">
        <v>5500</v>
      </c>
      <c r="IG29" s="129">
        <v>24875</v>
      </c>
      <c r="IH29" s="129">
        <v>1875</v>
      </c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</row>
    <row r="30" spans="1:410" x14ac:dyDescent="0.25">
      <c r="A30" s="182" t="str">
        <f t="shared" si="0"/>
        <v>K:\614 Sewol\207 BowLift\APDL\A</v>
      </c>
      <c r="B30" s="182" t="s">
        <v>42</v>
      </c>
      <c r="C30" s="129">
        <v>7160</v>
      </c>
      <c r="D30" s="129">
        <v>-10999.9</v>
      </c>
      <c r="E30" s="129">
        <v>12663.92</v>
      </c>
      <c r="F30" s="129">
        <v>560.48</v>
      </c>
      <c r="G30" s="129">
        <v>7160</v>
      </c>
      <c r="H30" s="129">
        <v>-11000.68</v>
      </c>
      <c r="I30" s="129">
        <v>9999.92</v>
      </c>
      <c r="J30" s="129">
        <v>560</v>
      </c>
      <c r="K30" s="129">
        <v>6600</v>
      </c>
      <c r="L30" s="129">
        <v>-11000.14</v>
      </c>
      <c r="M30" s="129">
        <v>10537.44</v>
      </c>
      <c r="N30" s="129">
        <v>2149.7600000000002</v>
      </c>
      <c r="O30" s="129">
        <v>7300</v>
      </c>
      <c r="P30" s="129">
        <v>-11000.62</v>
      </c>
      <c r="Q30" s="129">
        <v>10531.54</v>
      </c>
      <c r="R30" s="129">
        <v>2126.56</v>
      </c>
      <c r="S30" s="129">
        <v>12060</v>
      </c>
      <c r="T30" s="129">
        <v>-10999.82</v>
      </c>
      <c r="U30" s="129">
        <v>12460.62</v>
      </c>
      <c r="V30" s="129">
        <v>560.48</v>
      </c>
      <c r="W30" s="129">
        <v>12060</v>
      </c>
      <c r="X30" s="129">
        <v>-11001.46</v>
      </c>
      <c r="Y30" s="129">
        <v>9819.52</v>
      </c>
      <c r="Z30" s="129">
        <v>560.80999999999995</v>
      </c>
      <c r="AA30" s="129">
        <v>11500</v>
      </c>
      <c r="AB30" s="129">
        <v>-11002.94</v>
      </c>
      <c r="AC30" s="129">
        <v>10376.459999999999</v>
      </c>
      <c r="AD30" s="129">
        <v>2107.44</v>
      </c>
      <c r="AE30" s="129">
        <v>12200</v>
      </c>
      <c r="AF30" s="129">
        <v>-11000.68</v>
      </c>
      <c r="AG30" s="129">
        <v>10340.56</v>
      </c>
      <c r="AH30" s="129">
        <v>2114.2399999999998</v>
      </c>
      <c r="AI30" s="129">
        <v>17940</v>
      </c>
      <c r="AJ30" s="129">
        <v>-10999.98</v>
      </c>
      <c r="AK30" s="129">
        <v>12918.4</v>
      </c>
      <c r="AL30" s="129">
        <v>560.41999999999996</v>
      </c>
      <c r="AM30" s="129">
        <v>17940</v>
      </c>
      <c r="AN30" s="129">
        <v>-10998.4</v>
      </c>
      <c r="AO30" s="129">
        <v>10182.1</v>
      </c>
      <c r="AP30" s="129">
        <v>560.72</v>
      </c>
      <c r="AQ30" s="129">
        <v>17800</v>
      </c>
      <c r="AR30" s="129">
        <v>-10998.8</v>
      </c>
      <c r="AS30" s="129">
        <v>10736.12</v>
      </c>
      <c r="AT30" s="129">
        <v>2187.6799999999998</v>
      </c>
      <c r="AU30" s="129">
        <v>18500</v>
      </c>
      <c r="AV30" s="129">
        <v>-10998.38</v>
      </c>
      <c r="AW30" s="129">
        <v>10702.32</v>
      </c>
      <c r="AX30" s="129">
        <v>2194.48</v>
      </c>
      <c r="AY30" s="129">
        <v>31940</v>
      </c>
      <c r="AZ30" s="129">
        <v>-7760</v>
      </c>
      <c r="BA30" s="129">
        <v>3403.74</v>
      </c>
      <c r="BB30" s="129">
        <v>568.9</v>
      </c>
      <c r="BC30" s="129">
        <v>31940.080000000002</v>
      </c>
      <c r="BD30" s="129">
        <v>-5655.84</v>
      </c>
      <c r="BE30" s="129">
        <v>1775</v>
      </c>
      <c r="BF30" s="129">
        <v>575.86</v>
      </c>
      <c r="BG30" s="129">
        <v>32360</v>
      </c>
      <c r="BH30" s="129">
        <v>-6184.32</v>
      </c>
      <c r="BI30" s="129">
        <v>2105.7600000000002</v>
      </c>
      <c r="BJ30" s="129">
        <v>2132.3200000000002</v>
      </c>
      <c r="BK30" s="129">
        <v>31940.080000000002</v>
      </c>
      <c r="BL30" s="129">
        <v>-6049.76</v>
      </c>
      <c r="BM30" s="129">
        <v>2080.6999999999998</v>
      </c>
      <c r="BN30" s="129">
        <v>2175.6999999999998</v>
      </c>
      <c r="BO30" s="129">
        <v>39640</v>
      </c>
      <c r="BP30" s="129">
        <v>-11000</v>
      </c>
      <c r="BQ30" s="129">
        <v>14373.22</v>
      </c>
      <c r="BR30" s="129">
        <v>560.25</v>
      </c>
      <c r="BS30" s="129">
        <v>40060</v>
      </c>
      <c r="BT30" s="129">
        <v>-10999.98</v>
      </c>
      <c r="BU30" s="129">
        <v>13075.1</v>
      </c>
      <c r="BV30" s="129">
        <v>603.44000000000005</v>
      </c>
      <c r="BW30" s="129">
        <v>39500</v>
      </c>
      <c r="BX30" s="129">
        <v>-11000</v>
      </c>
      <c r="BY30" s="129">
        <v>13766.44</v>
      </c>
      <c r="BZ30" s="129">
        <v>610.96</v>
      </c>
      <c r="CA30" s="129">
        <v>40200</v>
      </c>
      <c r="CB30" s="129">
        <v>-10999.84</v>
      </c>
      <c r="CC30" s="129">
        <v>12887.06</v>
      </c>
      <c r="CD30" s="129">
        <v>1469.44</v>
      </c>
      <c r="CE30" s="129">
        <v>55740</v>
      </c>
      <c r="CF30" s="129">
        <v>-11000</v>
      </c>
      <c r="CG30" s="129">
        <v>14825</v>
      </c>
      <c r="CH30" s="129">
        <v>560</v>
      </c>
      <c r="CI30" s="129">
        <v>55740</v>
      </c>
      <c r="CJ30" s="129">
        <v>-11000</v>
      </c>
      <c r="CK30" s="129">
        <v>13296.7</v>
      </c>
      <c r="CL30" s="129">
        <v>560</v>
      </c>
      <c r="CM30" s="129">
        <v>56160</v>
      </c>
      <c r="CN30" s="129">
        <v>-11000</v>
      </c>
      <c r="CO30" s="129">
        <v>13039.64</v>
      </c>
      <c r="CP30" s="129">
        <v>1871.13</v>
      </c>
      <c r="CQ30" s="129">
        <v>56300</v>
      </c>
      <c r="CR30" s="129">
        <v>-11000</v>
      </c>
      <c r="CS30" s="129">
        <v>13039.64</v>
      </c>
      <c r="CT30" s="129">
        <v>1785.36</v>
      </c>
      <c r="CU30" s="129">
        <v>85840</v>
      </c>
      <c r="CV30" s="129">
        <v>-10125.4</v>
      </c>
      <c r="CW30" s="129">
        <v>6947.5</v>
      </c>
      <c r="CX30" s="129">
        <v>564.02</v>
      </c>
      <c r="CY30" s="129">
        <v>85840</v>
      </c>
      <c r="CZ30" s="129">
        <v>-9455.4</v>
      </c>
      <c r="DA30" s="129">
        <v>5663.32</v>
      </c>
      <c r="DB30" s="129">
        <v>566.55999999999995</v>
      </c>
      <c r="DC30" s="129">
        <v>86400</v>
      </c>
      <c r="DD30" s="129">
        <v>-8523</v>
      </c>
      <c r="DE30" s="129">
        <v>4590.9399999999996</v>
      </c>
      <c r="DF30" s="129">
        <v>2818.76</v>
      </c>
      <c r="DG30" s="129">
        <v>85700</v>
      </c>
      <c r="DH30" s="129">
        <v>-8986.1</v>
      </c>
      <c r="DI30" s="129">
        <v>5008.5</v>
      </c>
      <c r="DJ30" s="129">
        <v>2255.9</v>
      </c>
      <c r="DK30" s="129">
        <v>104740</v>
      </c>
      <c r="DL30" s="129">
        <v>-4252.0600000000004</v>
      </c>
      <c r="DM30" s="129">
        <v>4000</v>
      </c>
      <c r="DN30" s="129">
        <v>573.34</v>
      </c>
      <c r="DO30" s="129">
        <v>105022.39999999999</v>
      </c>
      <c r="DP30" s="129">
        <v>-3265.08</v>
      </c>
      <c r="DQ30" s="129">
        <v>2491.04</v>
      </c>
      <c r="DR30" s="129">
        <v>891.59</v>
      </c>
      <c r="DS30" s="129">
        <v>105300</v>
      </c>
      <c r="DT30" s="129">
        <v>-3043.9</v>
      </c>
      <c r="DU30" s="129">
        <v>2241.2800000000002</v>
      </c>
      <c r="DV30" s="129">
        <v>2066.58</v>
      </c>
      <c r="DW30" s="129">
        <v>104882.4</v>
      </c>
      <c r="DX30" s="129">
        <v>-3567.12</v>
      </c>
      <c r="DY30" s="129">
        <v>2930.72</v>
      </c>
      <c r="DZ30" s="129">
        <v>1317.31</v>
      </c>
      <c r="EA30" s="129">
        <v>111740</v>
      </c>
      <c r="EB30" s="129">
        <v>-2746.06</v>
      </c>
      <c r="EC30" s="129">
        <v>3686.66</v>
      </c>
      <c r="ED30" s="129">
        <v>567.41999999999996</v>
      </c>
      <c r="EE30" s="129">
        <v>111740</v>
      </c>
      <c r="EF30" s="129">
        <v>-1998.1</v>
      </c>
      <c r="EG30" s="129">
        <v>1819.42</v>
      </c>
      <c r="EH30" s="129">
        <v>563.76</v>
      </c>
      <c r="EI30" s="129">
        <v>111600</v>
      </c>
      <c r="EJ30" s="129">
        <v>-2165.06</v>
      </c>
      <c r="EK30" s="129">
        <v>2195.38</v>
      </c>
      <c r="EL30" s="129">
        <v>1609.86</v>
      </c>
      <c r="EM30" s="129">
        <v>112300</v>
      </c>
      <c r="EN30" s="129">
        <v>-2078.2199999999998</v>
      </c>
      <c r="EO30" s="129">
        <v>2182.8200000000002</v>
      </c>
      <c r="EP30" s="129">
        <v>1606.66</v>
      </c>
      <c r="EQ30" s="129">
        <v>124920</v>
      </c>
      <c r="ER30" s="129">
        <v>-1355.66</v>
      </c>
      <c r="ES30" s="129">
        <v>3355.76</v>
      </c>
      <c r="ET30" s="129">
        <v>480.55</v>
      </c>
      <c r="EU30" s="129">
        <v>124920</v>
      </c>
      <c r="EV30" s="129">
        <v>-1254.1199999999999</v>
      </c>
      <c r="EW30" s="129">
        <v>2719.22</v>
      </c>
      <c r="EX30" s="129">
        <v>480.68</v>
      </c>
      <c r="EY30" s="129">
        <v>125400</v>
      </c>
      <c r="EZ30" s="129">
        <v>-915.74</v>
      </c>
      <c r="FA30" s="129">
        <v>1871.2</v>
      </c>
      <c r="FB30" s="129">
        <v>1542.23</v>
      </c>
      <c r="FC30" s="129">
        <v>124800</v>
      </c>
      <c r="FD30" s="129">
        <v>-948.68</v>
      </c>
      <c r="FE30" s="129">
        <v>1871.14</v>
      </c>
      <c r="FF30" s="129">
        <v>1540.86</v>
      </c>
      <c r="FG30" s="129">
        <v>134520</v>
      </c>
      <c r="FH30" s="129">
        <v>-992.38</v>
      </c>
      <c r="FI30" s="129">
        <v>4000</v>
      </c>
      <c r="FJ30" s="129">
        <v>480.92</v>
      </c>
      <c r="FK30" s="129">
        <v>134520</v>
      </c>
      <c r="FL30" s="129">
        <v>-956.4</v>
      </c>
      <c r="FM30" s="129">
        <v>3210.02</v>
      </c>
      <c r="FN30" s="129">
        <v>487.64</v>
      </c>
      <c r="FO30" s="129">
        <v>135000</v>
      </c>
      <c r="FP30" s="129">
        <v>-192.54</v>
      </c>
      <c r="FQ30" s="129">
        <v>2171.44</v>
      </c>
      <c r="FR30" s="129">
        <v>1984.13</v>
      </c>
      <c r="FS30" s="129">
        <v>134400</v>
      </c>
      <c r="FT30" s="129">
        <v>-279.39999999999998</v>
      </c>
      <c r="FU30" s="129">
        <v>1922.32</v>
      </c>
      <c r="FV30" s="129">
        <v>2199.0300000000002</v>
      </c>
      <c r="FW30" s="129">
        <v>-3120.02</v>
      </c>
      <c r="FX30" s="129">
        <v>-5000.1000000000004</v>
      </c>
      <c r="FY30" s="129">
        <v>6772.3</v>
      </c>
      <c r="FZ30" s="129">
        <v>487.37</v>
      </c>
      <c r="GA30" s="129">
        <v>-3120.1</v>
      </c>
      <c r="GB30" s="129">
        <v>-3125.02</v>
      </c>
      <c r="GC30" s="129">
        <v>6433.16</v>
      </c>
      <c r="GD30" s="129">
        <v>483.67</v>
      </c>
      <c r="GE30" s="129">
        <v>-3600.1</v>
      </c>
      <c r="GF30" s="129">
        <v>-3500.1</v>
      </c>
      <c r="GG30" s="129">
        <v>6565.34</v>
      </c>
      <c r="GH30" s="129">
        <v>1527.96</v>
      </c>
      <c r="GI30" s="129">
        <v>-3000.08</v>
      </c>
      <c r="GJ30" s="129">
        <v>-3500.02</v>
      </c>
      <c r="GK30" s="129">
        <v>6484.9</v>
      </c>
      <c r="GL30" s="129">
        <v>1523.55</v>
      </c>
      <c r="GM30" s="129">
        <v>59240</v>
      </c>
      <c r="GN30" s="129">
        <v>11000</v>
      </c>
      <c r="GO30" s="129">
        <v>22516.7</v>
      </c>
      <c r="GP30" s="129">
        <v>560</v>
      </c>
      <c r="GQ30" s="129">
        <v>59240</v>
      </c>
      <c r="GR30" s="129">
        <v>11000</v>
      </c>
      <c r="GS30" s="129">
        <v>21650</v>
      </c>
      <c r="GT30" s="129">
        <v>560</v>
      </c>
      <c r="GU30" s="129">
        <v>59100</v>
      </c>
      <c r="GV30" s="129">
        <v>11000</v>
      </c>
      <c r="GW30" s="129">
        <v>21823.34</v>
      </c>
      <c r="GX30" s="129">
        <v>693.36</v>
      </c>
      <c r="GY30" s="129">
        <v>59800</v>
      </c>
      <c r="GZ30" s="129">
        <v>11000</v>
      </c>
      <c r="HA30" s="129">
        <v>21823.34</v>
      </c>
      <c r="HB30" s="129">
        <v>693.36</v>
      </c>
      <c r="HC30" s="129">
        <v>73240</v>
      </c>
      <c r="HD30" s="129">
        <v>11000</v>
      </c>
      <c r="HE30" s="129">
        <v>20750</v>
      </c>
      <c r="HF30" s="129">
        <v>560</v>
      </c>
      <c r="HG30" s="129">
        <v>73240</v>
      </c>
      <c r="HH30" s="129">
        <v>11000</v>
      </c>
      <c r="HI30" s="129">
        <v>19850</v>
      </c>
      <c r="HJ30" s="129">
        <v>560</v>
      </c>
      <c r="HK30" s="129">
        <v>73100</v>
      </c>
      <c r="HL30" s="129">
        <v>11000</v>
      </c>
      <c r="HM30" s="129">
        <v>19310</v>
      </c>
      <c r="HN30" s="129">
        <v>1440</v>
      </c>
      <c r="HO30" s="129">
        <v>73800</v>
      </c>
      <c r="HP30" s="129">
        <v>11000</v>
      </c>
      <c r="HQ30" s="129">
        <v>20030</v>
      </c>
      <c r="HR30" s="129">
        <v>720</v>
      </c>
      <c r="HS30" s="129">
        <v>69040</v>
      </c>
      <c r="HT30" s="129">
        <v>5500</v>
      </c>
      <c r="HU30" s="129">
        <v>26750</v>
      </c>
      <c r="HV30" s="129">
        <v>560</v>
      </c>
      <c r="HW30" s="129">
        <v>69040</v>
      </c>
      <c r="HX30" s="129">
        <v>5500</v>
      </c>
      <c r="HY30" s="129">
        <v>25916.7</v>
      </c>
      <c r="HZ30" s="129">
        <v>560</v>
      </c>
      <c r="IA30" s="129">
        <v>68900</v>
      </c>
      <c r="IB30" s="129">
        <v>5500</v>
      </c>
      <c r="IC30" s="129">
        <v>24750</v>
      </c>
      <c r="ID30" s="129">
        <v>2000</v>
      </c>
      <c r="IE30" s="129">
        <v>69600</v>
      </c>
      <c r="IF30" s="129">
        <v>5500</v>
      </c>
      <c r="IG30" s="129">
        <v>24750</v>
      </c>
      <c r="IH30" s="129">
        <v>2000</v>
      </c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</row>
    <row r="31" spans="1:410" x14ac:dyDescent="0.25">
      <c r="A31" s="182" t="str">
        <f t="shared" si="0"/>
        <v>K:\614 Sewol\207 BowLift\APDL\A</v>
      </c>
      <c r="B31" s="182" t="s">
        <v>43</v>
      </c>
      <c r="C31" s="129">
        <v>7195</v>
      </c>
      <c r="D31" s="129">
        <v>-10999.9</v>
      </c>
      <c r="E31" s="129">
        <v>12662.47</v>
      </c>
      <c r="F31" s="129">
        <v>595.51</v>
      </c>
      <c r="G31" s="129">
        <v>7195</v>
      </c>
      <c r="H31" s="129">
        <v>-11000.71</v>
      </c>
      <c r="I31" s="129">
        <v>9999.92</v>
      </c>
      <c r="J31" s="129">
        <v>595</v>
      </c>
      <c r="K31" s="129">
        <v>6600</v>
      </c>
      <c r="L31" s="129">
        <v>-11000.15</v>
      </c>
      <c r="M31" s="129">
        <v>10403.08</v>
      </c>
      <c r="N31" s="129">
        <v>2284.12</v>
      </c>
      <c r="O31" s="129">
        <v>7300</v>
      </c>
      <c r="P31" s="129">
        <v>-11000.67</v>
      </c>
      <c r="Q31" s="129">
        <v>10398.629999999999</v>
      </c>
      <c r="R31" s="129">
        <v>2259.4699999999998</v>
      </c>
      <c r="S31" s="129">
        <v>12095</v>
      </c>
      <c r="T31" s="129">
        <v>-10999.82</v>
      </c>
      <c r="U31" s="129">
        <v>12459.17</v>
      </c>
      <c r="V31" s="129">
        <v>595.51</v>
      </c>
      <c r="W31" s="129">
        <v>12095</v>
      </c>
      <c r="X31" s="129">
        <v>-11001.32</v>
      </c>
      <c r="Y31" s="129">
        <v>9817.64</v>
      </c>
      <c r="Z31" s="129">
        <v>595.86</v>
      </c>
      <c r="AA31" s="129">
        <v>11500</v>
      </c>
      <c r="AB31" s="129">
        <v>-11003.13</v>
      </c>
      <c r="AC31" s="129">
        <v>10244.74</v>
      </c>
      <c r="AD31" s="129">
        <v>2239.16</v>
      </c>
      <c r="AE31" s="129">
        <v>12200</v>
      </c>
      <c r="AF31" s="129">
        <v>-11000.74</v>
      </c>
      <c r="AG31" s="129">
        <v>10208.42</v>
      </c>
      <c r="AH31" s="129">
        <v>2246.38</v>
      </c>
      <c r="AI31" s="129">
        <v>17905</v>
      </c>
      <c r="AJ31" s="129">
        <v>-10999.98</v>
      </c>
      <c r="AK31" s="129">
        <v>12919.75</v>
      </c>
      <c r="AL31" s="129">
        <v>595.44000000000005</v>
      </c>
      <c r="AM31" s="129">
        <v>17905</v>
      </c>
      <c r="AN31" s="129">
        <v>-10998.42</v>
      </c>
      <c r="AO31" s="129">
        <v>10183.870000000001</v>
      </c>
      <c r="AP31" s="129">
        <v>595.76</v>
      </c>
      <c r="AQ31" s="129">
        <v>17800</v>
      </c>
      <c r="AR31" s="129">
        <v>-10998.72</v>
      </c>
      <c r="AS31" s="129">
        <v>10599.39</v>
      </c>
      <c r="AT31" s="129">
        <v>2324.41</v>
      </c>
      <c r="AU31" s="129">
        <v>18500</v>
      </c>
      <c r="AV31" s="129">
        <v>-10998.29</v>
      </c>
      <c r="AW31" s="129">
        <v>10565.16</v>
      </c>
      <c r="AX31" s="129">
        <v>2331.64</v>
      </c>
      <c r="AY31" s="129">
        <v>31905</v>
      </c>
      <c r="AZ31" s="129">
        <v>-7760</v>
      </c>
      <c r="BA31" s="129">
        <v>3410</v>
      </c>
      <c r="BB31" s="129">
        <v>604.46</v>
      </c>
      <c r="BC31" s="129">
        <v>31905.09</v>
      </c>
      <c r="BD31" s="129">
        <v>-5647.43</v>
      </c>
      <c r="BE31" s="129">
        <v>1775</v>
      </c>
      <c r="BF31" s="129">
        <v>611.85</v>
      </c>
      <c r="BG31" s="129">
        <v>32395</v>
      </c>
      <c r="BH31" s="129">
        <v>-6085.84</v>
      </c>
      <c r="BI31" s="129">
        <v>2023.07</v>
      </c>
      <c r="BJ31" s="129">
        <v>2265.59</v>
      </c>
      <c r="BK31" s="129">
        <v>31905.09</v>
      </c>
      <c r="BL31" s="129">
        <v>-5942.87</v>
      </c>
      <c r="BM31" s="129">
        <v>2004.27</v>
      </c>
      <c r="BN31" s="129">
        <v>2311.6799999999998</v>
      </c>
      <c r="BO31" s="129">
        <v>39605</v>
      </c>
      <c r="BP31" s="129">
        <v>-11000</v>
      </c>
      <c r="BQ31" s="129">
        <v>14374.27</v>
      </c>
      <c r="BR31" s="129">
        <v>595.27</v>
      </c>
      <c r="BS31" s="129">
        <v>40095</v>
      </c>
      <c r="BT31" s="129">
        <v>-10999.98</v>
      </c>
      <c r="BU31" s="129">
        <v>13089.15</v>
      </c>
      <c r="BV31" s="129">
        <v>641.15</v>
      </c>
      <c r="BW31" s="129">
        <v>39500</v>
      </c>
      <c r="BX31" s="129">
        <v>-11000</v>
      </c>
      <c r="BY31" s="129">
        <v>13728.26</v>
      </c>
      <c r="BZ31" s="129">
        <v>649.14</v>
      </c>
      <c r="CA31" s="129">
        <v>40200</v>
      </c>
      <c r="CB31" s="129">
        <v>-10999.83</v>
      </c>
      <c r="CC31" s="129">
        <v>12795.22</v>
      </c>
      <c r="CD31" s="129">
        <v>1561.28</v>
      </c>
      <c r="CE31" s="129">
        <v>55705</v>
      </c>
      <c r="CF31" s="129">
        <v>-11000</v>
      </c>
      <c r="CG31" s="129">
        <v>14825</v>
      </c>
      <c r="CH31" s="129">
        <v>595</v>
      </c>
      <c r="CI31" s="129">
        <v>55705</v>
      </c>
      <c r="CJ31" s="129">
        <v>-11000</v>
      </c>
      <c r="CK31" s="129">
        <v>13296.7</v>
      </c>
      <c r="CL31" s="129">
        <v>595</v>
      </c>
      <c r="CM31" s="129">
        <v>56195</v>
      </c>
      <c r="CN31" s="129">
        <v>-11000</v>
      </c>
      <c r="CO31" s="129">
        <v>12928.06</v>
      </c>
      <c r="CP31" s="129">
        <v>1988.07</v>
      </c>
      <c r="CQ31" s="129">
        <v>56300</v>
      </c>
      <c r="CR31" s="129">
        <v>-11000</v>
      </c>
      <c r="CS31" s="129">
        <v>12928.06</v>
      </c>
      <c r="CT31" s="129">
        <v>1896.94</v>
      </c>
      <c r="CU31" s="129">
        <v>85805</v>
      </c>
      <c r="CV31" s="129">
        <v>-10129.57</v>
      </c>
      <c r="CW31" s="129">
        <v>6947.05</v>
      </c>
      <c r="CX31" s="129">
        <v>599.27</v>
      </c>
      <c r="CY31" s="129">
        <v>85805</v>
      </c>
      <c r="CZ31" s="129">
        <v>-9460.67</v>
      </c>
      <c r="DA31" s="129">
        <v>5662.29</v>
      </c>
      <c r="DB31" s="129">
        <v>601.97</v>
      </c>
      <c r="DC31" s="129">
        <v>86400</v>
      </c>
      <c r="DD31" s="129">
        <v>-8427.02</v>
      </c>
      <c r="DE31" s="129">
        <v>4443.21</v>
      </c>
      <c r="DF31" s="129">
        <v>2994.94</v>
      </c>
      <c r="DG31" s="129">
        <v>85700</v>
      </c>
      <c r="DH31" s="129">
        <v>-8913.85</v>
      </c>
      <c r="DI31" s="129">
        <v>4887.43</v>
      </c>
      <c r="DJ31" s="129">
        <v>2396.89</v>
      </c>
      <c r="DK31" s="129">
        <v>104705</v>
      </c>
      <c r="DL31" s="129">
        <v>-4259.75</v>
      </c>
      <c r="DM31" s="129">
        <v>4000</v>
      </c>
      <c r="DN31" s="129">
        <v>609.16999999999996</v>
      </c>
      <c r="DO31" s="129">
        <v>105005.05</v>
      </c>
      <c r="DP31" s="129">
        <v>-3295.86</v>
      </c>
      <c r="DQ31" s="129">
        <v>2534.13</v>
      </c>
      <c r="DR31" s="129">
        <v>947.31</v>
      </c>
      <c r="DS31" s="129">
        <v>105300</v>
      </c>
      <c r="DT31" s="129">
        <v>-2976.08</v>
      </c>
      <c r="DU31" s="129">
        <v>2131.36</v>
      </c>
      <c r="DV31" s="129">
        <v>2195.7399999999998</v>
      </c>
      <c r="DW31" s="129">
        <v>104900.05</v>
      </c>
      <c r="DX31" s="129">
        <v>-3522.39</v>
      </c>
      <c r="DY31" s="129">
        <v>2863.89</v>
      </c>
      <c r="DZ31" s="129">
        <v>1399.64</v>
      </c>
      <c r="EA31" s="129">
        <v>111705</v>
      </c>
      <c r="EB31" s="129">
        <v>-2751.77</v>
      </c>
      <c r="EC31" s="129">
        <v>3686.92</v>
      </c>
      <c r="ED31" s="129">
        <v>602.88</v>
      </c>
      <c r="EE31" s="129">
        <v>111705</v>
      </c>
      <c r="EF31" s="129">
        <v>-2002.1</v>
      </c>
      <c r="EG31" s="129">
        <v>1820.14</v>
      </c>
      <c r="EH31" s="129">
        <v>599</v>
      </c>
      <c r="EI31" s="129">
        <v>111600</v>
      </c>
      <c r="EJ31" s="129">
        <v>-2127.3200000000002</v>
      </c>
      <c r="EK31" s="129">
        <v>2102.11</v>
      </c>
      <c r="EL31" s="129">
        <v>1710.47</v>
      </c>
      <c r="EM31" s="129">
        <v>112300</v>
      </c>
      <c r="EN31" s="129">
        <v>-2042.19</v>
      </c>
      <c r="EO31" s="129">
        <v>2089.09</v>
      </c>
      <c r="EP31" s="129">
        <v>1707.08</v>
      </c>
      <c r="EQ31" s="129">
        <v>124890</v>
      </c>
      <c r="ER31" s="129">
        <v>-1357.09</v>
      </c>
      <c r="ES31" s="129">
        <v>3355.75</v>
      </c>
      <c r="ET31" s="129">
        <v>510.58</v>
      </c>
      <c r="EU31" s="129">
        <v>124890</v>
      </c>
      <c r="EV31" s="129">
        <v>-1255.72</v>
      </c>
      <c r="EW31" s="129">
        <v>2719.19</v>
      </c>
      <c r="EX31" s="129">
        <v>510.72</v>
      </c>
      <c r="EY31" s="129">
        <v>125400</v>
      </c>
      <c r="EZ31" s="129">
        <v>-889.68</v>
      </c>
      <c r="FA31" s="129">
        <v>1778.4</v>
      </c>
      <c r="FB31" s="129">
        <v>1638.62</v>
      </c>
      <c r="FC31" s="129">
        <v>124800</v>
      </c>
      <c r="FD31" s="129">
        <v>-922.88</v>
      </c>
      <c r="FE31" s="129">
        <v>1778.36</v>
      </c>
      <c r="FF31" s="129">
        <v>1637.17</v>
      </c>
      <c r="FG31" s="129">
        <v>134490</v>
      </c>
      <c r="FH31" s="129">
        <v>-994.24</v>
      </c>
      <c r="FI31" s="129">
        <v>4000</v>
      </c>
      <c r="FJ31" s="129">
        <v>510.97</v>
      </c>
      <c r="FK31" s="129">
        <v>134490</v>
      </c>
      <c r="FL31" s="129">
        <v>-957.52</v>
      </c>
      <c r="FM31" s="129">
        <v>3204.76</v>
      </c>
      <c r="FN31" s="129">
        <v>518.12</v>
      </c>
      <c r="FO31" s="129">
        <v>135000</v>
      </c>
      <c r="FP31" s="129">
        <v>-144.41</v>
      </c>
      <c r="FQ31" s="129">
        <v>2057.16</v>
      </c>
      <c r="FR31" s="129">
        <v>2108.14</v>
      </c>
      <c r="FS31" s="129">
        <v>134400</v>
      </c>
      <c r="FT31" s="129">
        <v>-234.38</v>
      </c>
      <c r="FU31" s="129">
        <v>1792.46</v>
      </c>
      <c r="FV31" s="129">
        <v>2336.4699999999998</v>
      </c>
      <c r="FW31" s="129">
        <v>-3090.01</v>
      </c>
      <c r="FX31" s="129">
        <v>-5000.1000000000004</v>
      </c>
      <c r="FY31" s="129">
        <v>6767.05</v>
      </c>
      <c r="FZ31" s="129">
        <v>517.83000000000004</v>
      </c>
      <c r="GA31" s="129">
        <v>-3090.1</v>
      </c>
      <c r="GB31" s="129">
        <v>-3125.01</v>
      </c>
      <c r="GC31" s="129">
        <v>6429.44</v>
      </c>
      <c r="GD31" s="129">
        <v>513.9</v>
      </c>
      <c r="GE31" s="129">
        <v>-3600.1</v>
      </c>
      <c r="GF31" s="129">
        <v>-3406.35</v>
      </c>
      <c r="GG31" s="129">
        <v>6547.15</v>
      </c>
      <c r="GH31" s="129">
        <v>1623.46</v>
      </c>
      <c r="GI31" s="129">
        <v>-3000.09</v>
      </c>
      <c r="GJ31" s="129">
        <v>-3406.26</v>
      </c>
      <c r="GK31" s="129">
        <v>6468.25</v>
      </c>
      <c r="GL31" s="129">
        <v>1618.77</v>
      </c>
      <c r="GM31" s="129">
        <v>59205</v>
      </c>
      <c r="GN31" s="129">
        <v>11000</v>
      </c>
      <c r="GO31" s="129">
        <v>22516.7</v>
      </c>
      <c r="GP31" s="129">
        <v>595</v>
      </c>
      <c r="GQ31" s="129">
        <v>59205</v>
      </c>
      <c r="GR31" s="129">
        <v>11000</v>
      </c>
      <c r="GS31" s="129">
        <v>21650</v>
      </c>
      <c r="GT31" s="129">
        <v>595</v>
      </c>
      <c r="GU31" s="129">
        <v>59100</v>
      </c>
      <c r="GV31" s="129">
        <v>11000</v>
      </c>
      <c r="GW31" s="129">
        <v>21780.01</v>
      </c>
      <c r="GX31" s="129">
        <v>736.69</v>
      </c>
      <c r="GY31" s="129">
        <v>59800</v>
      </c>
      <c r="GZ31" s="129">
        <v>11000</v>
      </c>
      <c r="HA31" s="129">
        <v>21780.01</v>
      </c>
      <c r="HB31" s="129">
        <v>736.69</v>
      </c>
      <c r="HC31" s="129">
        <v>73205</v>
      </c>
      <c r="HD31" s="129">
        <v>11000</v>
      </c>
      <c r="HE31" s="129">
        <v>20750</v>
      </c>
      <c r="HF31" s="129">
        <v>595</v>
      </c>
      <c r="HG31" s="129">
        <v>73205</v>
      </c>
      <c r="HH31" s="129">
        <v>11000</v>
      </c>
      <c r="HI31" s="129">
        <v>19850</v>
      </c>
      <c r="HJ31" s="129">
        <v>595</v>
      </c>
      <c r="HK31" s="129">
        <v>73100</v>
      </c>
      <c r="HL31" s="129">
        <v>11000</v>
      </c>
      <c r="HM31" s="129">
        <v>19220</v>
      </c>
      <c r="HN31" s="129">
        <v>1530</v>
      </c>
      <c r="HO31" s="129">
        <v>73800</v>
      </c>
      <c r="HP31" s="129">
        <v>11000</v>
      </c>
      <c r="HQ31" s="129">
        <v>19985</v>
      </c>
      <c r="HR31" s="129">
        <v>765</v>
      </c>
      <c r="HS31" s="129">
        <v>69005</v>
      </c>
      <c r="HT31" s="129">
        <v>5500</v>
      </c>
      <c r="HU31" s="129">
        <v>26750</v>
      </c>
      <c r="HV31" s="129">
        <v>595</v>
      </c>
      <c r="HW31" s="129">
        <v>69005</v>
      </c>
      <c r="HX31" s="129">
        <v>5500</v>
      </c>
      <c r="HY31" s="129">
        <v>25916.7</v>
      </c>
      <c r="HZ31" s="129">
        <v>595</v>
      </c>
      <c r="IA31" s="129">
        <v>68900</v>
      </c>
      <c r="IB31" s="129">
        <v>5500</v>
      </c>
      <c r="IC31" s="129">
        <v>24625</v>
      </c>
      <c r="ID31" s="129">
        <v>2125</v>
      </c>
      <c r="IE31" s="129">
        <v>69600</v>
      </c>
      <c r="IF31" s="129">
        <v>5500</v>
      </c>
      <c r="IG31" s="129">
        <v>24625</v>
      </c>
      <c r="IH31" s="129">
        <v>2125</v>
      </c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</row>
    <row r="32" spans="1:410" x14ac:dyDescent="0.25">
      <c r="A32" s="182" t="str">
        <f t="shared" si="0"/>
        <v>K:\614 Sewol\207 BowLift\APDL\A</v>
      </c>
      <c r="B32" s="182" t="s">
        <v>215</v>
      </c>
      <c r="C32" s="129">
        <v>7230</v>
      </c>
      <c r="D32" s="129">
        <v>-10999.9</v>
      </c>
      <c r="E32" s="129">
        <v>12661.01</v>
      </c>
      <c r="F32" s="129">
        <v>630.54</v>
      </c>
      <c r="G32" s="129">
        <v>7230</v>
      </c>
      <c r="H32" s="129">
        <v>-11000.74</v>
      </c>
      <c r="I32" s="129">
        <v>9999.91</v>
      </c>
      <c r="J32" s="129">
        <v>630</v>
      </c>
      <c r="K32" s="129">
        <v>6600</v>
      </c>
      <c r="L32" s="129">
        <v>-11000.17</v>
      </c>
      <c r="M32" s="129">
        <v>10268.719999999999</v>
      </c>
      <c r="N32" s="129">
        <v>2418.48</v>
      </c>
      <c r="O32" s="129">
        <v>7300</v>
      </c>
      <c r="P32" s="129">
        <v>-11000.71</v>
      </c>
      <c r="Q32" s="129">
        <v>10265.719999999999</v>
      </c>
      <c r="R32" s="129">
        <v>2392.38</v>
      </c>
      <c r="S32" s="129">
        <v>12130</v>
      </c>
      <c r="T32" s="129">
        <v>-10999.81</v>
      </c>
      <c r="U32" s="129">
        <v>12457.71</v>
      </c>
      <c r="V32" s="129">
        <v>630.54</v>
      </c>
      <c r="W32" s="129">
        <v>12130</v>
      </c>
      <c r="X32" s="129">
        <v>-11001.18</v>
      </c>
      <c r="Y32" s="129">
        <v>9815.76</v>
      </c>
      <c r="Z32" s="129">
        <v>630.91</v>
      </c>
      <c r="AA32" s="129">
        <v>11500</v>
      </c>
      <c r="AB32" s="129">
        <v>-11003.32</v>
      </c>
      <c r="AC32" s="129">
        <v>10113.030000000001</v>
      </c>
      <c r="AD32" s="129">
        <v>2370.87</v>
      </c>
      <c r="AE32" s="129">
        <v>12200</v>
      </c>
      <c r="AF32" s="129">
        <v>-11000.79</v>
      </c>
      <c r="AG32" s="129">
        <v>10076.280000000001</v>
      </c>
      <c r="AH32" s="129">
        <v>2378.52</v>
      </c>
      <c r="AI32" s="129">
        <v>17870</v>
      </c>
      <c r="AJ32" s="129">
        <v>-10999.99</v>
      </c>
      <c r="AK32" s="129">
        <v>12921.1</v>
      </c>
      <c r="AL32" s="129">
        <v>630.47</v>
      </c>
      <c r="AM32" s="129">
        <v>17870</v>
      </c>
      <c r="AN32" s="129">
        <v>-10998.45</v>
      </c>
      <c r="AO32" s="129">
        <v>10185.65</v>
      </c>
      <c r="AP32" s="129">
        <v>630.80999999999995</v>
      </c>
      <c r="AQ32" s="129">
        <v>17800</v>
      </c>
      <c r="AR32" s="129">
        <v>-10998.65</v>
      </c>
      <c r="AS32" s="129">
        <v>10462.66</v>
      </c>
      <c r="AT32" s="129">
        <v>2461.14</v>
      </c>
      <c r="AU32" s="129">
        <v>18500</v>
      </c>
      <c r="AV32" s="129">
        <v>-10998.19</v>
      </c>
      <c r="AW32" s="129">
        <v>10428.01</v>
      </c>
      <c r="AX32" s="129">
        <v>2468.79</v>
      </c>
      <c r="AY32" s="129">
        <v>31870</v>
      </c>
      <c r="AZ32" s="129">
        <v>-7760</v>
      </c>
      <c r="BA32" s="129">
        <v>3416.27</v>
      </c>
      <c r="BB32" s="129">
        <v>640.01</v>
      </c>
      <c r="BC32" s="129">
        <v>31870.09</v>
      </c>
      <c r="BD32" s="129">
        <v>-5639.02</v>
      </c>
      <c r="BE32" s="129">
        <v>1775</v>
      </c>
      <c r="BF32" s="129">
        <v>647.84</v>
      </c>
      <c r="BG32" s="129">
        <v>32430</v>
      </c>
      <c r="BH32" s="129">
        <v>-5987.36</v>
      </c>
      <c r="BI32" s="129">
        <v>1940.38</v>
      </c>
      <c r="BJ32" s="129">
        <v>2398.86</v>
      </c>
      <c r="BK32" s="129">
        <v>31870.09</v>
      </c>
      <c r="BL32" s="129">
        <v>-5835.98</v>
      </c>
      <c r="BM32" s="129">
        <v>1927.85</v>
      </c>
      <c r="BN32" s="129">
        <v>2447.66</v>
      </c>
      <c r="BO32" s="129">
        <v>39570</v>
      </c>
      <c r="BP32" s="129">
        <v>-11000</v>
      </c>
      <c r="BQ32" s="129">
        <v>14375.31</v>
      </c>
      <c r="BR32" s="129">
        <v>630.28</v>
      </c>
      <c r="BS32" s="129">
        <v>40130</v>
      </c>
      <c r="BT32" s="129">
        <v>-10999.99</v>
      </c>
      <c r="BU32" s="129">
        <v>13103.2</v>
      </c>
      <c r="BV32" s="129">
        <v>678.87</v>
      </c>
      <c r="BW32" s="129">
        <v>39500</v>
      </c>
      <c r="BX32" s="129">
        <v>-11000</v>
      </c>
      <c r="BY32" s="129">
        <v>13690.07</v>
      </c>
      <c r="BZ32" s="129">
        <v>687.33</v>
      </c>
      <c r="CA32" s="129">
        <v>40200</v>
      </c>
      <c r="CB32" s="129">
        <v>-10999.82</v>
      </c>
      <c r="CC32" s="129">
        <v>12703.38</v>
      </c>
      <c r="CD32" s="129">
        <v>1653.12</v>
      </c>
      <c r="CE32" s="129">
        <v>55670</v>
      </c>
      <c r="CF32" s="129">
        <v>-11000</v>
      </c>
      <c r="CG32" s="129">
        <v>14825</v>
      </c>
      <c r="CH32" s="129">
        <v>630</v>
      </c>
      <c r="CI32" s="129">
        <v>55670</v>
      </c>
      <c r="CJ32" s="129">
        <v>-11000</v>
      </c>
      <c r="CK32" s="129">
        <v>13296.7</v>
      </c>
      <c r="CL32" s="129">
        <v>630</v>
      </c>
      <c r="CM32" s="129">
        <v>56230</v>
      </c>
      <c r="CN32" s="129">
        <v>-11000</v>
      </c>
      <c r="CO32" s="129">
        <v>12816.47</v>
      </c>
      <c r="CP32" s="129">
        <v>2105.02</v>
      </c>
      <c r="CQ32" s="129">
        <v>56300</v>
      </c>
      <c r="CR32" s="129">
        <v>-11000</v>
      </c>
      <c r="CS32" s="129">
        <v>12816.47</v>
      </c>
      <c r="CT32" s="129">
        <v>2008.53</v>
      </c>
      <c r="CU32" s="129">
        <v>85770</v>
      </c>
      <c r="CV32" s="129">
        <v>-10133.75</v>
      </c>
      <c r="CW32" s="129">
        <v>6946.6</v>
      </c>
      <c r="CX32" s="129">
        <v>634.52</v>
      </c>
      <c r="CY32" s="129">
        <v>85770</v>
      </c>
      <c r="CZ32" s="129">
        <v>-9465.9500000000007</v>
      </c>
      <c r="DA32" s="129">
        <v>5661.26</v>
      </c>
      <c r="DB32" s="129">
        <v>637.38</v>
      </c>
      <c r="DC32" s="129">
        <v>86400</v>
      </c>
      <c r="DD32" s="129">
        <v>-8331.0499999999993</v>
      </c>
      <c r="DE32" s="129">
        <v>4295.47</v>
      </c>
      <c r="DF32" s="129">
        <v>3171.11</v>
      </c>
      <c r="DG32" s="129">
        <v>85700</v>
      </c>
      <c r="DH32" s="129">
        <v>-8841.6</v>
      </c>
      <c r="DI32" s="129">
        <v>4766.3500000000004</v>
      </c>
      <c r="DJ32" s="129">
        <v>2537.89</v>
      </c>
      <c r="DK32" s="129">
        <v>104670</v>
      </c>
      <c r="DL32" s="129">
        <v>-4267.43</v>
      </c>
      <c r="DM32" s="129">
        <v>4000</v>
      </c>
      <c r="DN32" s="129">
        <v>645.01</v>
      </c>
      <c r="DO32" s="129">
        <v>104987.7</v>
      </c>
      <c r="DP32" s="129">
        <v>-3326.64</v>
      </c>
      <c r="DQ32" s="129">
        <v>2577.2199999999998</v>
      </c>
      <c r="DR32" s="129">
        <v>1003.03</v>
      </c>
      <c r="DS32" s="129">
        <v>105300</v>
      </c>
      <c r="DT32" s="129">
        <v>-2908.25</v>
      </c>
      <c r="DU32" s="129">
        <v>2021.44</v>
      </c>
      <c r="DV32" s="129">
        <v>2324.9</v>
      </c>
      <c r="DW32" s="129">
        <v>104917.7</v>
      </c>
      <c r="DX32" s="129">
        <v>-3477.66</v>
      </c>
      <c r="DY32" s="129">
        <v>2797.06</v>
      </c>
      <c r="DZ32" s="129">
        <v>1481.97</v>
      </c>
      <c r="EA32" s="129">
        <v>111670</v>
      </c>
      <c r="EB32" s="129">
        <v>-2757.48</v>
      </c>
      <c r="EC32" s="129">
        <v>3687.18</v>
      </c>
      <c r="ED32" s="129">
        <v>638.35</v>
      </c>
      <c r="EE32" s="129">
        <v>111670</v>
      </c>
      <c r="EF32" s="129">
        <v>-2006.1</v>
      </c>
      <c r="EG32" s="129">
        <v>1820.86</v>
      </c>
      <c r="EH32" s="129">
        <v>634.23</v>
      </c>
      <c r="EI32" s="129">
        <v>111600</v>
      </c>
      <c r="EJ32" s="129">
        <v>-2089.58</v>
      </c>
      <c r="EK32" s="129">
        <v>2008.84</v>
      </c>
      <c r="EL32" s="129">
        <v>1811.09</v>
      </c>
      <c r="EM32" s="129">
        <v>112300</v>
      </c>
      <c r="EN32" s="129">
        <v>-2006.16</v>
      </c>
      <c r="EO32" s="129">
        <v>1995.36</v>
      </c>
      <c r="EP32" s="129">
        <v>1807.5</v>
      </c>
      <c r="EQ32" s="129">
        <v>124860</v>
      </c>
      <c r="ER32" s="129">
        <v>-1358.53</v>
      </c>
      <c r="ES32" s="129">
        <v>3355.73</v>
      </c>
      <c r="ET32" s="129">
        <v>540.62</v>
      </c>
      <c r="EU32" s="129">
        <v>124860</v>
      </c>
      <c r="EV32" s="129">
        <v>-1257.31</v>
      </c>
      <c r="EW32" s="129">
        <v>2719.16</v>
      </c>
      <c r="EX32" s="129">
        <v>540.76</v>
      </c>
      <c r="EY32" s="129">
        <v>125400</v>
      </c>
      <c r="EZ32" s="129">
        <v>-863.62</v>
      </c>
      <c r="FA32" s="129">
        <v>1685.6</v>
      </c>
      <c r="FB32" s="129">
        <v>1735.01</v>
      </c>
      <c r="FC32" s="129">
        <v>124800</v>
      </c>
      <c r="FD32" s="129">
        <v>-897.09</v>
      </c>
      <c r="FE32" s="129">
        <v>1685.57</v>
      </c>
      <c r="FF32" s="129">
        <v>1733.47</v>
      </c>
      <c r="FG32" s="129">
        <v>134460</v>
      </c>
      <c r="FH32" s="129">
        <v>-996.09</v>
      </c>
      <c r="FI32" s="129">
        <v>4000</v>
      </c>
      <c r="FJ32" s="129">
        <v>541.03</v>
      </c>
      <c r="FK32" s="129">
        <v>134460</v>
      </c>
      <c r="FL32" s="129">
        <v>-958.65</v>
      </c>
      <c r="FM32" s="129">
        <v>3199.51</v>
      </c>
      <c r="FN32" s="129">
        <v>548.6</v>
      </c>
      <c r="FO32" s="129">
        <v>135000</v>
      </c>
      <c r="FP32" s="129">
        <v>-96.27</v>
      </c>
      <c r="FQ32" s="129">
        <v>1942.87</v>
      </c>
      <c r="FR32" s="129">
        <v>2232.15</v>
      </c>
      <c r="FS32" s="129">
        <v>134400</v>
      </c>
      <c r="FT32" s="129">
        <v>-189.35</v>
      </c>
      <c r="FU32" s="129">
        <v>1662.61</v>
      </c>
      <c r="FV32" s="129">
        <v>2473.91</v>
      </c>
      <c r="FW32" s="129">
        <v>-3060.01</v>
      </c>
      <c r="FX32" s="129">
        <v>-5000.1000000000004</v>
      </c>
      <c r="FY32" s="129">
        <v>6761.8</v>
      </c>
      <c r="FZ32" s="129">
        <v>548.29999999999995</v>
      </c>
      <c r="GA32" s="129">
        <v>-3060.1</v>
      </c>
      <c r="GB32" s="129">
        <v>-3125.01</v>
      </c>
      <c r="GC32" s="129">
        <v>6425.73</v>
      </c>
      <c r="GD32" s="129">
        <v>544.12</v>
      </c>
      <c r="GE32" s="129">
        <v>-3600.1</v>
      </c>
      <c r="GF32" s="129">
        <v>-3312.6</v>
      </c>
      <c r="GG32" s="129">
        <v>6528.97</v>
      </c>
      <c r="GH32" s="129">
        <v>1718.95</v>
      </c>
      <c r="GI32" s="129">
        <v>-3000.09</v>
      </c>
      <c r="GJ32" s="129">
        <v>-3312.51</v>
      </c>
      <c r="GK32" s="129">
        <v>6451.6</v>
      </c>
      <c r="GL32" s="129">
        <v>1714</v>
      </c>
      <c r="GM32" s="129">
        <v>59170</v>
      </c>
      <c r="GN32" s="129">
        <v>11000</v>
      </c>
      <c r="GO32" s="129">
        <v>22516.7</v>
      </c>
      <c r="GP32" s="129">
        <v>630</v>
      </c>
      <c r="GQ32" s="129">
        <v>59170</v>
      </c>
      <c r="GR32" s="129">
        <v>11000</v>
      </c>
      <c r="GS32" s="129">
        <v>21650</v>
      </c>
      <c r="GT32" s="129">
        <v>630</v>
      </c>
      <c r="GU32" s="129">
        <v>59100</v>
      </c>
      <c r="GV32" s="129">
        <v>11000</v>
      </c>
      <c r="GW32" s="129">
        <v>21736.67</v>
      </c>
      <c r="GX32" s="129">
        <v>780.03</v>
      </c>
      <c r="GY32" s="129">
        <v>59800</v>
      </c>
      <c r="GZ32" s="129">
        <v>11000</v>
      </c>
      <c r="HA32" s="129">
        <v>21736.67</v>
      </c>
      <c r="HB32" s="129">
        <v>780.03</v>
      </c>
      <c r="HC32" s="129">
        <v>73170</v>
      </c>
      <c r="HD32" s="129">
        <v>11000</v>
      </c>
      <c r="HE32" s="129">
        <v>20750</v>
      </c>
      <c r="HF32" s="129">
        <v>630</v>
      </c>
      <c r="HG32" s="129">
        <v>73170</v>
      </c>
      <c r="HH32" s="129">
        <v>11000</v>
      </c>
      <c r="HI32" s="129">
        <v>19850</v>
      </c>
      <c r="HJ32" s="129">
        <v>630</v>
      </c>
      <c r="HK32" s="129">
        <v>73100</v>
      </c>
      <c r="HL32" s="129">
        <v>11000</v>
      </c>
      <c r="HM32" s="129">
        <v>19130</v>
      </c>
      <c r="HN32" s="129">
        <v>1620</v>
      </c>
      <c r="HO32" s="129">
        <v>73800</v>
      </c>
      <c r="HP32" s="129">
        <v>11000</v>
      </c>
      <c r="HQ32" s="129">
        <v>19940</v>
      </c>
      <c r="HR32" s="129">
        <v>810</v>
      </c>
      <c r="HS32" s="129">
        <v>68970</v>
      </c>
      <c r="HT32" s="129">
        <v>5500</v>
      </c>
      <c r="HU32" s="129">
        <v>26750</v>
      </c>
      <c r="HV32" s="129">
        <v>630</v>
      </c>
      <c r="HW32" s="129">
        <v>68970</v>
      </c>
      <c r="HX32" s="129">
        <v>5500</v>
      </c>
      <c r="HY32" s="129">
        <v>25916.7</v>
      </c>
      <c r="HZ32" s="129">
        <v>630</v>
      </c>
      <c r="IA32" s="129">
        <v>68900</v>
      </c>
      <c r="IB32" s="129">
        <v>5500</v>
      </c>
      <c r="IC32" s="129">
        <v>24500</v>
      </c>
      <c r="ID32" s="129">
        <v>2250</v>
      </c>
      <c r="IE32" s="129">
        <v>69600</v>
      </c>
      <c r="IF32" s="129">
        <v>5500</v>
      </c>
      <c r="IG32" s="129">
        <v>24500</v>
      </c>
      <c r="IH32" s="129">
        <v>2250</v>
      </c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</row>
    <row r="33" spans="1:410" x14ac:dyDescent="0.25">
      <c r="A33" s="182" t="str">
        <f t="shared" si="0"/>
        <v>K:\614 Sewol\207 BowLift\APDL\A</v>
      </c>
      <c r="B33" s="182" t="s">
        <v>216</v>
      </c>
      <c r="C33" s="129">
        <v>7265</v>
      </c>
      <c r="D33" s="129">
        <v>-10999.9</v>
      </c>
      <c r="E33" s="129">
        <v>12659.56</v>
      </c>
      <c r="F33" s="129">
        <v>665.57</v>
      </c>
      <c r="G33" s="129">
        <v>7265</v>
      </c>
      <c r="H33" s="129">
        <v>-11000.77</v>
      </c>
      <c r="I33" s="129">
        <v>9999.91</v>
      </c>
      <c r="J33" s="129">
        <v>665</v>
      </c>
      <c r="K33" s="129">
        <v>6600</v>
      </c>
      <c r="L33" s="129">
        <v>-11000.18</v>
      </c>
      <c r="M33" s="129">
        <v>10134.36</v>
      </c>
      <c r="N33" s="129">
        <v>2552.84</v>
      </c>
      <c r="O33" s="129">
        <v>7300</v>
      </c>
      <c r="P33" s="129">
        <v>-11000.76</v>
      </c>
      <c r="Q33" s="129">
        <v>10132.81</v>
      </c>
      <c r="R33" s="129">
        <v>2525.29</v>
      </c>
      <c r="S33" s="129">
        <v>12165</v>
      </c>
      <c r="T33" s="129">
        <v>-10999.81</v>
      </c>
      <c r="U33" s="129">
        <v>12456.26</v>
      </c>
      <c r="V33" s="129">
        <v>665.57</v>
      </c>
      <c r="W33" s="129">
        <v>12165</v>
      </c>
      <c r="X33" s="129">
        <v>-11001.04</v>
      </c>
      <c r="Y33" s="129">
        <v>9813.8799999999992</v>
      </c>
      <c r="Z33" s="129">
        <v>665.96</v>
      </c>
      <c r="AA33" s="129">
        <v>11500</v>
      </c>
      <c r="AB33" s="129">
        <v>-11003.51</v>
      </c>
      <c r="AC33" s="129">
        <v>9981.31</v>
      </c>
      <c r="AD33" s="129">
        <v>2502.59</v>
      </c>
      <c r="AE33" s="129">
        <v>12200</v>
      </c>
      <c r="AF33" s="129">
        <v>-11000.85</v>
      </c>
      <c r="AG33" s="129">
        <v>9944.14</v>
      </c>
      <c r="AH33" s="129">
        <v>2510.66</v>
      </c>
      <c r="AI33" s="129">
        <v>17835</v>
      </c>
      <c r="AJ33" s="129">
        <v>-10999.99</v>
      </c>
      <c r="AK33" s="129">
        <v>12922.45</v>
      </c>
      <c r="AL33" s="129">
        <v>665.49</v>
      </c>
      <c r="AM33" s="129">
        <v>17835</v>
      </c>
      <c r="AN33" s="129">
        <v>-10998.47</v>
      </c>
      <c r="AO33" s="129">
        <v>10187.42</v>
      </c>
      <c r="AP33" s="129">
        <v>665.85</v>
      </c>
      <c r="AQ33" s="129">
        <v>17800</v>
      </c>
      <c r="AR33" s="129">
        <v>-10998.57</v>
      </c>
      <c r="AS33" s="129">
        <v>10325.93</v>
      </c>
      <c r="AT33" s="129">
        <v>2597.87</v>
      </c>
      <c r="AU33" s="129">
        <v>18500</v>
      </c>
      <c r="AV33" s="129">
        <v>-10998.1</v>
      </c>
      <c r="AW33" s="129">
        <v>10290.85</v>
      </c>
      <c r="AX33" s="129">
        <v>2605.9499999999998</v>
      </c>
      <c r="AY33" s="129">
        <v>31835</v>
      </c>
      <c r="AZ33" s="129">
        <v>-7760</v>
      </c>
      <c r="BA33" s="129">
        <v>3422.53</v>
      </c>
      <c r="BB33" s="129">
        <v>675.57</v>
      </c>
      <c r="BC33" s="129">
        <v>31835.1</v>
      </c>
      <c r="BD33" s="129">
        <v>-5630.61</v>
      </c>
      <c r="BE33" s="129">
        <v>1775</v>
      </c>
      <c r="BF33" s="129">
        <v>683.84</v>
      </c>
      <c r="BG33" s="129">
        <v>32465</v>
      </c>
      <c r="BH33" s="129">
        <v>-5888.88</v>
      </c>
      <c r="BI33" s="129">
        <v>1857.69</v>
      </c>
      <c r="BJ33" s="129">
        <v>2532.13</v>
      </c>
      <c r="BK33" s="129">
        <v>31835.1</v>
      </c>
      <c r="BL33" s="129">
        <v>-5729.09</v>
      </c>
      <c r="BM33" s="129">
        <v>1851.42</v>
      </c>
      <c r="BN33" s="129">
        <v>2583.64</v>
      </c>
      <c r="BO33" s="129">
        <v>39535</v>
      </c>
      <c r="BP33" s="129">
        <v>-11000</v>
      </c>
      <c r="BQ33" s="129">
        <v>14376.36</v>
      </c>
      <c r="BR33" s="129">
        <v>665.3</v>
      </c>
      <c r="BS33" s="129">
        <v>40165</v>
      </c>
      <c r="BT33" s="129">
        <v>-10999.99</v>
      </c>
      <c r="BU33" s="129">
        <v>13117.25</v>
      </c>
      <c r="BV33" s="129">
        <v>716.58</v>
      </c>
      <c r="BW33" s="129">
        <v>39500</v>
      </c>
      <c r="BX33" s="129">
        <v>-11000</v>
      </c>
      <c r="BY33" s="129">
        <v>13651.89</v>
      </c>
      <c r="BZ33" s="129">
        <v>725.51</v>
      </c>
      <c r="CA33" s="129">
        <v>40200</v>
      </c>
      <c r="CB33" s="129">
        <v>-10999.81</v>
      </c>
      <c r="CC33" s="129">
        <v>12611.54</v>
      </c>
      <c r="CD33" s="129">
        <v>1744.96</v>
      </c>
      <c r="CE33" s="129">
        <v>55635</v>
      </c>
      <c r="CF33" s="129">
        <v>-11000</v>
      </c>
      <c r="CG33" s="129">
        <v>14825</v>
      </c>
      <c r="CH33" s="129">
        <v>665</v>
      </c>
      <c r="CI33" s="129">
        <v>55635</v>
      </c>
      <c r="CJ33" s="129">
        <v>-11000</v>
      </c>
      <c r="CK33" s="129">
        <v>13296.7</v>
      </c>
      <c r="CL33" s="129">
        <v>665</v>
      </c>
      <c r="CM33" s="129">
        <v>56265</v>
      </c>
      <c r="CN33" s="129">
        <v>-11000</v>
      </c>
      <c r="CO33" s="129">
        <v>12704.89</v>
      </c>
      <c r="CP33" s="129">
        <v>2221.96</v>
      </c>
      <c r="CQ33" s="129">
        <v>56300</v>
      </c>
      <c r="CR33" s="129">
        <v>-11000</v>
      </c>
      <c r="CS33" s="129">
        <v>12704.89</v>
      </c>
      <c r="CT33" s="129">
        <v>2120.11</v>
      </c>
      <c r="CU33" s="129">
        <v>85735</v>
      </c>
      <c r="CV33" s="129">
        <v>-10137.92</v>
      </c>
      <c r="CW33" s="129">
        <v>6946.15</v>
      </c>
      <c r="CX33" s="129">
        <v>669.77</v>
      </c>
      <c r="CY33" s="129">
        <v>85735</v>
      </c>
      <c r="CZ33" s="129">
        <v>-9471.2199999999993</v>
      </c>
      <c r="DA33" s="129">
        <v>5660.23</v>
      </c>
      <c r="DB33" s="129">
        <v>672.79</v>
      </c>
      <c r="DC33" s="129">
        <v>86400</v>
      </c>
      <c r="DD33" s="129">
        <v>-8235.07</v>
      </c>
      <c r="DE33" s="129">
        <v>4147.74</v>
      </c>
      <c r="DF33" s="129">
        <v>3347.28</v>
      </c>
      <c r="DG33" s="129">
        <v>85700</v>
      </c>
      <c r="DH33" s="129">
        <v>-8769.35</v>
      </c>
      <c r="DI33" s="129">
        <v>4645.28</v>
      </c>
      <c r="DJ33" s="129">
        <v>2678.88</v>
      </c>
      <c r="DK33" s="129">
        <v>104635</v>
      </c>
      <c r="DL33" s="129">
        <v>-4275.12</v>
      </c>
      <c r="DM33" s="129">
        <v>4000</v>
      </c>
      <c r="DN33" s="129">
        <v>680.84</v>
      </c>
      <c r="DO33" s="129">
        <v>104970.35</v>
      </c>
      <c r="DP33" s="129">
        <v>-3357.42</v>
      </c>
      <c r="DQ33" s="129">
        <v>2620.31</v>
      </c>
      <c r="DR33" s="129">
        <v>1058.76</v>
      </c>
      <c r="DS33" s="129">
        <v>105300</v>
      </c>
      <c r="DT33" s="129">
        <v>-2840.43</v>
      </c>
      <c r="DU33" s="129">
        <v>1911.52</v>
      </c>
      <c r="DV33" s="129">
        <v>2454.06</v>
      </c>
      <c r="DW33" s="129">
        <v>104935.35</v>
      </c>
      <c r="DX33" s="129">
        <v>-3432.93</v>
      </c>
      <c r="DY33" s="129">
        <v>2730.23</v>
      </c>
      <c r="DZ33" s="129">
        <v>1564.31</v>
      </c>
      <c r="EA33" s="129">
        <v>111635</v>
      </c>
      <c r="EB33" s="129">
        <v>-2763.19</v>
      </c>
      <c r="EC33" s="129">
        <v>3687.44</v>
      </c>
      <c r="ED33" s="129">
        <v>673.81</v>
      </c>
      <c r="EE33" s="129">
        <v>111635</v>
      </c>
      <c r="EF33" s="129">
        <v>-2010.1</v>
      </c>
      <c r="EG33" s="129">
        <v>1821.58</v>
      </c>
      <c r="EH33" s="129">
        <v>669.47</v>
      </c>
      <c r="EI33" s="129">
        <v>111600</v>
      </c>
      <c r="EJ33" s="129">
        <v>-2051.84</v>
      </c>
      <c r="EK33" s="129">
        <v>1915.57</v>
      </c>
      <c r="EL33" s="129">
        <v>1911.71</v>
      </c>
      <c r="EM33" s="129">
        <v>112300</v>
      </c>
      <c r="EN33" s="129">
        <v>-1970.13</v>
      </c>
      <c r="EO33" s="129">
        <v>1901.63</v>
      </c>
      <c r="EP33" s="129">
        <v>1907.91</v>
      </c>
      <c r="EQ33" s="129">
        <v>124830</v>
      </c>
      <c r="ER33" s="129">
        <v>-1359.96</v>
      </c>
      <c r="ES33" s="129">
        <v>3355.72</v>
      </c>
      <c r="ET33" s="129">
        <v>570.65</v>
      </c>
      <c r="EU33" s="129">
        <v>124830</v>
      </c>
      <c r="EV33" s="129">
        <v>-1258.9100000000001</v>
      </c>
      <c r="EW33" s="129">
        <v>2719.13</v>
      </c>
      <c r="EX33" s="129">
        <v>570.80999999999995</v>
      </c>
      <c r="EY33" s="129">
        <v>125400</v>
      </c>
      <c r="EZ33" s="129">
        <v>-837.56</v>
      </c>
      <c r="FA33" s="129">
        <v>1592.8</v>
      </c>
      <c r="FB33" s="129">
        <v>1831.4</v>
      </c>
      <c r="FC33" s="129">
        <v>124800</v>
      </c>
      <c r="FD33" s="129">
        <v>-871.29</v>
      </c>
      <c r="FE33" s="129">
        <v>1592.79</v>
      </c>
      <c r="FF33" s="129">
        <v>1829.77</v>
      </c>
      <c r="FG33" s="129">
        <v>134430</v>
      </c>
      <c r="FH33" s="129">
        <v>-997.95</v>
      </c>
      <c r="FI33" s="129">
        <v>4000</v>
      </c>
      <c r="FJ33" s="129">
        <v>571.09</v>
      </c>
      <c r="FK33" s="129">
        <v>134430</v>
      </c>
      <c r="FL33" s="129">
        <v>-959.77</v>
      </c>
      <c r="FM33" s="129">
        <v>3194.25</v>
      </c>
      <c r="FN33" s="129">
        <v>579.07000000000005</v>
      </c>
      <c r="FO33" s="129">
        <v>135000</v>
      </c>
      <c r="FP33" s="129">
        <v>-48.14</v>
      </c>
      <c r="FQ33" s="129">
        <v>1828.59</v>
      </c>
      <c r="FR33" s="129">
        <v>2356.16</v>
      </c>
      <c r="FS33" s="129">
        <v>134400</v>
      </c>
      <c r="FT33" s="129">
        <v>-144.33000000000001</v>
      </c>
      <c r="FU33" s="129">
        <v>1532.75</v>
      </c>
      <c r="FV33" s="129">
        <v>2611.35</v>
      </c>
      <c r="FW33" s="129">
        <v>-3030</v>
      </c>
      <c r="FX33" s="129">
        <v>-5000.1000000000004</v>
      </c>
      <c r="FY33" s="129">
        <v>6756.55</v>
      </c>
      <c r="FZ33" s="129">
        <v>578.76</v>
      </c>
      <c r="GA33" s="129">
        <v>-3030.1</v>
      </c>
      <c r="GB33" s="129">
        <v>-3125</v>
      </c>
      <c r="GC33" s="129">
        <v>6422.01</v>
      </c>
      <c r="GD33" s="129">
        <v>574.35</v>
      </c>
      <c r="GE33" s="129">
        <v>-3600.1</v>
      </c>
      <c r="GF33" s="129">
        <v>-3218.85</v>
      </c>
      <c r="GG33" s="129">
        <v>6510.78</v>
      </c>
      <c r="GH33" s="129">
        <v>1814.45</v>
      </c>
      <c r="GI33" s="129">
        <v>-3000.1</v>
      </c>
      <c r="GJ33" s="129">
        <v>-3218.75</v>
      </c>
      <c r="GK33" s="129">
        <v>6434.95</v>
      </c>
      <c r="GL33" s="129">
        <v>1809.22</v>
      </c>
      <c r="GM33" s="129">
        <v>59135</v>
      </c>
      <c r="GN33" s="129">
        <v>11000</v>
      </c>
      <c r="GO33" s="129">
        <v>22516.7</v>
      </c>
      <c r="GP33" s="129">
        <v>665</v>
      </c>
      <c r="GQ33" s="129">
        <v>59135</v>
      </c>
      <c r="GR33" s="129">
        <v>11000</v>
      </c>
      <c r="GS33" s="129">
        <v>21650</v>
      </c>
      <c r="GT33" s="129">
        <v>665</v>
      </c>
      <c r="GU33" s="129">
        <v>59100</v>
      </c>
      <c r="GV33" s="129">
        <v>11000</v>
      </c>
      <c r="GW33" s="129">
        <v>21693.34</v>
      </c>
      <c r="GX33" s="129">
        <v>823.36</v>
      </c>
      <c r="GY33" s="129">
        <v>59800</v>
      </c>
      <c r="GZ33" s="129">
        <v>11000</v>
      </c>
      <c r="HA33" s="129">
        <v>21693.34</v>
      </c>
      <c r="HB33" s="129">
        <v>823.36</v>
      </c>
      <c r="HC33" s="129">
        <v>73135</v>
      </c>
      <c r="HD33" s="129">
        <v>11000</v>
      </c>
      <c r="HE33" s="129">
        <v>20750</v>
      </c>
      <c r="HF33" s="129">
        <v>665</v>
      </c>
      <c r="HG33" s="129">
        <v>73135</v>
      </c>
      <c r="HH33" s="129">
        <v>11000</v>
      </c>
      <c r="HI33" s="129">
        <v>19850</v>
      </c>
      <c r="HJ33" s="129">
        <v>665</v>
      </c>
      <c r="HK33" s="129">
        <v>73100</v>
      </c>
      <c r="HL33" s="129">
        <v>11000</v>
      </c>
      <c r="HM33" s="129">
        <v>19040</v>
      </c>
      <c r="HN33" s="129">
        <v>1710</v>
      </c>
      <c r="HO33" s="129">
        <v>73800</v>
      </c>
      <c r="HP33" s="129">
        <v>11000</v>
      </c>
      <c r="HQ33" s="129">
        <v>19895</v>
      </c>
      <c r="HR33" s="129">
        <v>855</v>
      </c>
      <c r="HS33" s="129">
        <v>68935</v>
      </c>
      <c r="HT33" s="129">
        <v>5500</v>
      </c>
      <c r="HU33" s="129">
        <v>26750</v>
      </c>
      <c r="HV33" s="129">
        <v>665</v>
      </c>
      <c r="HW33" s="129">
        <v>68935</v>
      </c>
      <c r="HX33" s="129">
        <v>5500</v>
      </c>
      <c r="HY33" s="129">
        <v>25916.7</v>
      </c>
      <c r="HZ33" s="129">
        <v>665</v>
      </c>
      <c r="IA33" s="129">
        <v>68900</v>
      </c>
      <c r="IB33" s="129">
        <v>5500</v>
      </c>
      <c r="IC33" s="129">
        <v>24375</v>
      </c>
      <c r="ID33" s="129">
        <v>2375</v>
      </c>
      <c r="IE33" s="129">
        <v>69600</v>
      </c>
      <c r="IF33" s="129">
        <v>5500</v>
      </c>
      <c r="IG33" s="129">
        <v>24375</v>
      </c>
      <c r="IH33" s="129">
        <v>2375</v>
      </c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</row>
    <row r="34" spans="1:410" x14ac:dyDescent="0.25">
      <c r="A34" s="182" t="str">
        <f t="shared" si="0"/>
        <v>K:\614 Sewol\207 BowLift\APDL\A</v>
      </c>
      <c r="B34" s="182" t="s">
        <v>217</v>
      </c>
      <c r="C34" s="129">
        <v>7300</v>
      </c>
      <c r="D34" s="129">
        <v>-10999.9</v>
      </c>
      <c r="E34" s="129">
        <v>12658.1</v>
      </c>
      <c r="F34" s="129">
        <v>700.6</v>
      </c>
      <c r="G34" s="129">
        <v>7300</v>
      </c>
      <c r="H34" s="129">
        <v>-11000.8</v>
      </c>
      <c r="I34" s="129">
        <v>9999.9</v>
      </c>
      <c r="J34" s="129">
        <v>700</v>
      </c>
      <c r="K34" s="129">
        <v>6600</v>
      </c>
      <c r="L34" s="129">
        <v>-11000.2</v>
      </c>
      <c r="M34" s="129">
        <v>10000</v>
      </c>
      <c r="N34" s="129">
        <v>2687.2</v>
      </c>
      <c r="O34" s="129">
        <v>7300</v>
      </c>
      <c r="P34" s="129">
        <v>-11000.8</v>
      </c>
      <c r="Q34" s="129">
        <v>9999.9</v>
      </c>
      <c r="R34" s="129">
        <v>2658.2</v>
      </c>
      <c r="S34" s="129">
        <v>12200</v>
      </c>
      <c r="T34" s="129">
        <v>-10999.8</v>
      </c>
      <c r="U34" s="129">
        <v>12454.8</v>
      </c>
      <c r="V34" s="129">
        <v>700.6</v>
      </c>
      <c r="W34" s="129">
        <v>12200</v>
      </c>
      <c r="X34" s="129">
        <v>-11000.9</v>
      </c>
      <c r="Y34" s="129">
        <v>9812</v>
      </c>
      <c r="Z34" s="129">
        <v>701.01</v>
      </c>
      <c r="AA34" s="129">
        <v>11500</v>
      </c>
      <c r="AB34" s="129">
        <v>-11003.7</v>
      </c>
      <c r="AC34" s="129">
        <v>9849.6</v>
      </c>
      <c r="AD34" s="129">
        <v>2634.3</v>
      </c>
      <c r="AE34" s="129">
        <v>12200</v>
      </c>
      <c r="AF34" s="129">
        <v>-11000.9</v>
      </c>
      <c r="AG34" s="129">
        <v>9812</v>
      </c>
      <c r="AH34" s="129">
        <v>2642.8</v>
      </c>
      <c r="AI34" s="129">
        <v>17800</v>
      </c>
      <c r="AJ34" s="129">
        <v>-11000</v>
      </c>
      <c r="AK34" s="129">
        <v>12923.8</v>
      </c>
      <c r="AL34" s="129">
        <v>700.52</v>
      </c>
      <c r="AM34" s="129">
        <v>17800</v>
      </c>
      <c r="AN34" s="129">
        <v>-10998.5</v>
      </c>
      <c r="AO34" s="129">
        <v>10189.200000000001</v>
      </c>
      <c r="AP34" s="129">
        <v>700.9</v>
      </c>
      <c r="AQ34" s="129">
        <v>17800</v>
      </c>
      <c r="AR34" s="129">
        <v>-10998.5</v>
      </c>
      <c r="AS34" s="129">
        <v>10189.200000000001</v>
      </c>
      <c r="AT34" s="129">
        <v>2734.6</v>
      </c>
      <c r="AU34" s="129">
        <v>18500</v>
      </c>
      <c r="AV34" s="129">
        <v>-10998</v>
      </c>
      <c r="AW34" s="129">
        <v>10153.700000000001</v>
      </c>
      <c r="AX34" s="129">
        <v>2743.1</v>
      </c>
      <c r="AY34" s="129">
        <v>31800</v>
      </c>
      <c r="AZ34" s="129">
        <v>-7760</v>
      </c>
      <c r="BA34" s="129">
        <v>3428.8</v>
      </c>
      <c r="BB34" s="129">
        <v>711.13</v>
      </c>
      <c r="BC34" s="129">
        <v>31800.1</v>
      </c>
      <c r="BD34" s="129">
        <v>-5622.2</v>
      </c>
      <c r="BE34" s="129">
        <v>1775</v>
      </c>
      <c r="BF34" s="129">
        <v>719.83</v>
      </c>
      <c r="BG34" s="129">
        <v>32500</v>
      </c>
      <c r="BH34" s="129">
        <v>-5790.4</v>
      </c>
      <c r="BI34" s="129">
        <v>1775</v>
      </c>
      <c r="BJ34" s="129">
        <v>2665.4</v>
      </c>
      <c r="BK34" s="129">
        <v>31800.1</v>
      </c>
      <c r="BL34" s="129">
        <v>-5622.2</v>
      </c>
      <c r="BM34" s="129">
        <v>1775</v>
      </c>
      <c r="BN34" s="129">
        <v>2719.63</v>
      </c>
      <c r="BO34" s="129">
        <v>39500</v>
      </c>
      <c r="BP34" s="129">
        <v>-11000</v>
      </c>
      <c r="BQ34" s="129">
        <v>14377.4</v>
      </c>
      <c r="BR34" s="129">
        <v>700.31</v>
      </c>
      <c r="BS34" s="129">
        <v>40200</v>
      </c>
      <c r="BT34" s="129">
        <v>-11000</v>
      </c>
      <c r="BU34" s="129">
        <v>13131.3</v>
      </c>
      <c r="BV34" s="129">
        <v>754.3</v>
      </c>
      <c r="BW34" s="129">
        <v>39500</v>
      </c>
      <c r="BX34" s="129">
        <v>-11000</v>
      </c>
      <c r="BY34" s="129">
        <v>13613.7</v>
      </c>
      <c r="BZ34" s="129">
        <v>763.7</v>
      </c>
      <c r="CA34" s="129">
        <v>40200</v>
      </c>
      <c r="CB34" s="129">
        <v>-10999.8</v>
      </c>
      <c r="CC34" s="129">
        <v>12519.7</v>
      </c>
      <c r="CD34" s="129">
        <v>1836.8</v>
      </c>
      <c r="CE34" s="129">
        <v>55600</v>
      </c>
      <c r="CF34" s="129">
        <v>-11000</v>
      </c>
      <c r="CG34" s="129">
        <v>14825</v>
      </c>
      <c r="CH34" s="129">
        <v>700</v>
      </c>
      <c r="CI34" s="129">
        <v>55600</v>
      </c>
      <c r="CJ34" s="129">
        <v>-11000</v>
      </c>
      <c r="CK34" s="129">
        <v>13296.7</v>
      </c>
      <c r="CL34" s="129">
        <v>700</v>
      </c>
      <c r="CM34" s="129">
        <v>56300</v>
      </c>
      <c r="CN34" s="129">
        <v>-11000</v>
      </c>
      <c r="CO34" s="129">
        <v>12593.3</v>
      </c>
      <c r="CP34" s="129">
        <v>2338.91</v>
      </c>
      <c r="CQ34" s="129">
        <v>56300</v>
      </c>
      <c r="CR34" s="129">
        <v>-11000</v>
      </c>
      <c r="CS34" s="129">
        <v>12593.3</v>
      </c>
      <c r="CT34" s="129">
        <v>2231.6999999999998</v>
      </c>
      <c r="CU34" s="129">
        <v>85700</v>
      </c>
      <c r="CV34" s="129">
        <v>-10142.1</v>
      </c>
      <c r="CW34" s="129">
        <v>6945.7</v>
      </c>
      <c r="CX34" s="129">
        <v>705.02</v>
      </c>
      <c r="CY34" s="129">
        <v>85700</v>
      </c>
      <c r="CZ34" s="129">
        <v>-9476.5</v>
      </c>
      <c r="DA34" s="129">
        <v>5659.2</v>
      </c>
      <c r="DB34" s="129">
        <v>708.21</v>
      </c>
      <c r="DC34" s="129">
        <v>86400</v>
      </c>
      <c r="DD34" s="129">
        <v>-8139.1</v>
      </c>
      <c r="DE34" s="129">
        <v>4000</v>
      </c>
      <c r="DF34" s="129">
        <v>3523.45</v>
      </c>
      <c r="DG34" s="129">
        <v>85700</v>
      </c>
      <c r="DH34" s="129">
        <v>-8697.1</v>
      </c>
      <c r="DI34" s="129">
        <v>4524.2</v>
      </c>
      <c r="DJ34" s="129">
        <v>2819.87</v>
      </c>
      <c r="DK34" s="129">
        <v>104600</v>
      </c>
      <c r="DL34" s="129">
        <v>-4282.8</v>
      </c>
      <c r="DM34" s="129">
        <v>4000</v>
      </c>
      <c r="DN34" s="129">
        <v>716.68</v>
      </c>
      <c r="DO34" s="129">
        <v>104953</v>
      </c>
      <c r="DP34" s="129">
        <v>-3388.2</v>
      </c>
      <c r="DQ34" s="129">
        <v>2663.4</v>
      </c>
      <c r="DR34" s="129">
        <v>1114.48</v>
      </c>
      <c r="DS34" s="129">
        <v>105300</v>
      </c>
      <c r="DT34" s="129">
        <v>-2772.6</v>
      </c>
      <c r="DU34" s="129">
        <v>1801.6</v>
      </c>
      <c r="DV34" s="129">
        <v>2583.23</v>
      </c>
      <c r="DW34" s="129">
        <v>104953</v>
      </c>
      <c r="DX34" s="129">
        <v>-3388.2</v>
      </c>
      <c r="DY34" s="129">
        <v>2663.4</v>
      </c>
      <c r="DZ34" s="129">
        <v>1646.64</v>
      </c>
      <c r="EA34" s="129">
        <v>111600</v>
      </c>
      <c r="EB34" s="129">
        <v>-2768.9</v>
      </c>
      <c r="EC34" s="129">
        <v>3687.7</v>
      </c>
      <c r="ED34" s="129">
        <v>709.27</v>
      </c>
      <c r="EE34" s="129">
        <v>111600</v>
      </c>
      <c r="EF34" s="129">
        <v>-2014.1</v>
      </c>
      <c r="EG34" s="129">
        <v>1822.3</v>
      </c>
      <c r="EH34" s="129">
        <v>704.7</v>
      </c>
      <c r="EI34" s="129">
        <v>111600</v>
      </c>
      <c r="EJ34" s="129">
        <v>-2014.1</v>
      </c>
      <c r="EK34" s="129">
        <v>1822.3</v>
      </c>
      <c r="EL34" s="129">
        <v>2012.32</v>
      </c>
      <c r="EM34" s="129">
        <v>112300</v>
      </c>
      <c r="EN34" s="129">
        <v>-1934.1</v>
      </c>
      <c r="EO34" s="129">
        <v>1807.9</v>
      </c>
      <c r="EP34" s="129">
        <v>2008.33</v>
      </c>
      <c r="EQ34" s="129">
        <v>124800</v>
      </c>
      <c r="ER34" s="129">
        <v>-1361.4</v>
      </c>
      <c r="ES34" s="129">
        <v>3355.7</v>
      </c>
      <c r="ET34" s="129">
        <v>600.69000000000005</v>
      </c>
      <c r="EU34" s="129">
        <v>124800</v>
      </c>
      <c r="EV34" s="129">
        <v>-1260.5</v>
      </c>
      <c r="EW34" s="129">
        <v>2719.1</v>
      </c>
      <c r="EX34" s="129">
        <v>600.85</v>
      </c>
      <c r="EY34" s="129">
        <v>125400</v>
      </c>
      <c r="EZ34" s="129">
        <v>-811.5</v>
      </c>
      <c r="FA34" s="129">
        <v>1500</v>
      </c>
      <c r="FB34" s="129">
        <v>1927.79</v>
      </c>
      <c r="FC34" s="129">
        <v>124800</v>
      </c>
      <c r="FD34" s="129">
        <v>-845.5</v>
      </c>
      <c r="FE34" s="129">
        <v>1500</v>
      </c>
      <c r="FF34" s="129">
        <v>1926.08</v>
      </c>
      <c r="FG34" s="129">
        <v>134400</v>
      </c>
      <c r="FH34" s="129">
        <v>-999.8</v>
      </c>
      <c r="FI34" s="129">
        <v>4000</v>
      </c>
      <c r="FJ34" s="129">
        <v>601.15</v>
      </c>
      <c r="FK34" s="129">
        <v>134400</v>
      </c>
      <c r="FL34" s="129">
        <v>-960.9</v>
      </c>
      <c r="FM34" s="129">
        <v>3189</v>
      </c>
      <c r="FN34" s="129">
        <v>609.54999999999995</v>
      </c>
      <c r="FO34" s="129">
        <v>135000</v>
      </c>
      <c r="FP34" s="129">
        <v>0</v>
      </c>
      <c r="FQ34" s="129">
        <v>1714.3</v>
      </c>
      <c r="FR34" s="129">
        <v>2480.16</v>
      </c>
      <c r="FS34" s="129">
        <v>134400</v>
      </c>
      <c r="FT34" s="129">
        <v>-99.3</v>
      </c>
      <c r="FU34" s="129">
        <v>1402.9</v>
      </c>
      <c r="FV34" s="129">
        <v>2748.79</v>
      </c>
      <c r="FW34" s="129">
        <v>-3000</v>
      </c>
      <c r="FX34" s="129">
        <v>-5000.1000000000004</v>
      </c>
      <c r="FY34" s="129">
        <v>6751.3</v>
      </c>
      <c r="FZ34" s="129">
        <v>609.22</v>
      </c>
      <c r="GA34" s="129">
        <v>-3000.1</v>
      </c>
      <c r="GB34" s="129">
        <v>-3125</v>
      </c>
      <c r="GC34" s="129">
        <v>6418.3</v>
      </c>
      <c r="GD34" s="129">
        <v>604.58000000000004</v>
      </c>
      <c r="GE34" s="129">
        <v>-3600.1</v>
      </c>
      <c r="GF34" s="129">
        <v>-3125.1</v>
      </c>
      <c r="GG34" s="129">
        <v>6492.6</v>
      </c>
      <c r="GH34" s="129">
        <v>1909.95</v>
      </c>
      <c r="GI34" s="129">
        <v>-3000.1</v>
      </c>
      <c r="GJ34" s="129">
        <v>-3125</v>
      </c>
      <c r="GK34" s="129">
        <v>6418.3</v>
      </c>
      <c r="GL34" s="129">
        <v>1904.44</v>
      </c>
      <c r="GM34" s="129">
        <v>59100</v>
      </c>
      <c r="GN34" s="129">
        <v>11000</v>
      </c>
      <c r="GO34" s="129">
        <v>22516.7</v>
      </c>
      <c r="GP34" s="129">
        <v>700</v>
      </c>
      <c r="GQ34" s="129">
        <v>59100</v>
      </c>
      <c r="GR34" s="129">
        <v>11000</v>
      </c>
      <c r="GS34" s="129">
        <v>21650</v>
      </c>
      <c r="GT34" s="129">
        <v>700</v>
      </c>
      <c r="GU34" s="129">
        <v>59100</v>
      </c>
      <c r="GV34" s="129">
        <v>11000</v>
      </c>
      <c r="GW34" s="129">
        <v>21650</v>
      </c>
      <c r="GX34" s="129">
        <v>866.7</v>
      </c>
      <c r="GY34" s="129">
        <v>59800</v>
      </c>
      <c r="GZ34" s="129">
        <v>11000</v>
      </c>
      <c r="HA34" s="129">
        <v>21650</v>
      </c>
      <c r="HB34" s="129">
        <v>866.7</v>
      </c>
      <c r="HC34" s="129">
        <v>73100</v>
      </c>
      <c r="HD34" s="129">
        <v>11000</v>
      </c>
      <c r="HE34" s="129">
        <v>20750</v>
      </c>
      <c r="HF34" s="129">
        <v>700</v>
      </c>
      <c r="HG34" s="129">
        <v>73100</v>
      </c>
      <c r="HH34" s="129">
        <v>11000</v>
      </c>
      <c r="HI34" s="129">
        <v>19850</v>
      </c>
      <c r="HJ34" s="129">
        <v>700</v>
      </c>
      <c r="HK34" s="129">
        <v>73100</v>
      </c>
      <c r="HL34" s="129">
        <v>11000</v>
      </c>
      <c r="HM34" s="129">
        <v>18950</v>
      </c>
      <c r="HN34" s="129">
        <v>1800</v>
      </c>
      <c r="HO34" s="129">
        <v>73800</v>
      </c>
      <c r="HP34" s="129">
        <v>11000</v>
      </c>
      <c r="HQ34" s="129">
        <v>19850</v>
      </c>
      <c r="HR34" s="129">
        <v>900</v>
      </c>
      <c r="HS34" s="129">
        <v>68900</v>
      </c>
      <c r="HT34" s="129">
        <v>5500</v>
      </c>
      <c r="HU34" s="129">
        <v>26750</v>
      </c>
      <c r="HV34" s="129">
        <v>700</v>
      </c>
      <c r="HW34" s="129">
        <v>68900</v>
      </c>
      <c r="HX34" s="129">
        <v>5500</v>
      </c>
      <c r="HY34" s="129">
        <v>25916.7</v>
      </c>
      <c r="HZ34" s="129">
        <v>700</v>
      </c>
      <c r="IA34" s="129">
        <v>68900</v>
      </c>
      <c r="IB34" s="129">
        <v>5500</v>
      </c>
      <c r="IC34" s="129">
        <v>24250</v>
      </c>
      <c r="ID34" s="129">
        <v>2500</v>
      </c>
      <c r="IE34" s="129">
        <v>69600</v>
      </c>
      <c r="IF34" s="129">
        <v>5500</v>
      </c>
      <c r="IG34" s="129">
        <v>24250</v>
      </c>
      <c r="IH34" s="129">
        <v>2500</v>
      </c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</row>
    <row r="35" spans="1:410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</row>
    <row r="36" spans="1:410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</row>
    <row r="37" spans="1:410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</row>
    <row r="38" spans="1:410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</row>
    <row r="39" spans="1:410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</row>
    <row r="40" spans="1:410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</row>
    <row r="41" spans="1:410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</row>
    <row r="42" spans="1:410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</row>
    <row r="43" spans="1:410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</row>
    <row r="44" spans="1:410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</row>
    <row r="45" spans="1:410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</row>
    <row r="46" spans="1:410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</row>
    <row r="47" spans="1:410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</row>
    <row r="48" spans="1:410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</row>
    <row r="49" spans="1:24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</row>
    <row r="50" spans="1:24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</row>
    <row r="51" spans="1:24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</row>
    <row r="52" spans="1:24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</row>
    <row r="53" spans="1:24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</row>
    <row r="54" spans="1:24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</row>
    <row r="55" spans="1:24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</row>
    <row r="56" spans="1:24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</row>
    <row r="57" spans="1:24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</row>
    <row r="58" spans="1:24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</row>
    <row r="59" spans="1:24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</row>
    <row r="60" spans="1:24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</row>
    <row r="61" spans="1:24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</row>
    <row r="62" spans="1:24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</row>
    <row r="63" spans="1:24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</row>
    <row r="64" spans="1:242" x14ac:dyDescent="0.25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  <row r="106" spans="1:177" x14ac:dyDescent="0.25">
      <c r="A106" s="5"/>
      <c r="B106" s="5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</row>
    <row r="107" spans="1:177" x14ac:dyDescent="0.25">
      <c r="A107" s="5"/>
      <c r="B107" s="5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</row>
    <row r="108" spans="1:177" x14ac:dyDescent="0.25">
      <c r="B108" s="1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</row>
    <row r="109" spans="1:177" x14ac:dyDescent="0.25">
      <c r="B109" s="1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</row>
    <row r="110" spans="1:177" x14ac:dyDescent="0.25">
      <c r="B110" s="1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</row>
    <row r="111" spans="1:177" x14ac:dyDescent="0.25">
      <c r="B111" s="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</row>
    <row r="112" spans="1:177" x14ac:dyDescent="0.25">
      <c r="B112" s="1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</row>
    <row r="113" spans="2:177" x14ac:dyDescent="0.25">
      <c r="B113" s="1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</row>
    <row r="114" spans="2:177" x14ac:dyDescent="0.25">
      <c r="B114" s="1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</row>
    <row r="115" spans="2:177" x14ac:dyDescent="0.25">
      <c r="B115" s="1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</row>
    <row r="116" spans="2:177" x14ac:dyDescent="0.25">
      <c r="B116" s="1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</row>
    <row r="117" spans="2:177" x14ac:dyDescent="0.25">
      <c r="B117" s="1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</row>
    <row r="118" spans="2:177" x14ac:dyDescent="0.25">
      <c r="B118" s="1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</row>
    <row r="119" spans="2:177" x14ac:dyDescent="0.25">
      <c r="B119" s="1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</row>
    <row r="120" spans="2:177" x14ac:dyDescent="0.25">
      <c r="B120" s="1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</row>
    <row r="121" spans="2:177" x14ac:dyDescent="0.25">
      <c r="B121" s="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</row>
    <row r="122" spans="2:177" x14ac:dyDescent="0.25">
      <c r="B122" s="1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</row>
    <row r="123" spans="2:177" x14ac:dyDescent="0.25">
      <c r="B123" s="1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</row>
    <row r="124" spans="2:177" x14ac:dyDescent="0.25">
      <c r="B124" s="1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</row>
    <row r="125" spans="2:177" x14ac:dyDescent="0.25">
      <c r="B125" s="1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</row>
    <row r="126" spans="2:177" x14ac:dyDescent="0.25">
      <c r="B126" s="1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</row>
    <row r="127" spans="2:177" x14ac:dyDescent="0.25">
      <c r="B127" s="1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</row>
    <row r="128" spans="2:177" x14ac:dyDescent="0.25">
      <c r="B128" s="1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</row>
    <row r="129" spans="2:177" x14ac:dyDescent="0.25">
      <c r="B129" s="1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</row>
    <row r="130" spans="2:177" x14ac:dyDescent="0.25">
      <c r="B130" s="1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</row>
    <row r="131" spans="2:177" x14ac:dyDescent="0.25">
      <c r="B131" s="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</row>
    <row r="132" spans="2:177" x14ac:dyDescent="0.25">
      <c r="B132" s="1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</row>
    <row r="133" spans="2:177" x14ac:dyDescent="0.25">
      <c r="B133" s="1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</row>
    <row r="134" spans="2:177" x14ac:dyDescent="0.25">
      <c r="B134" s="1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</row>
    <row r="135" spans="2:177" x14ac:dyDescent="0.25">
      <c r="B135" s="1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</row>
    <row r="136" spans="2:177" x14ac:dyDescent="0.25">
      <c r="B136" s="1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</row>
    <row r="137" spans="2:177" x14ac:dyDescent="0.25">
      <c r="B137" s="1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</row>
    <row r="138" spans="2:177" x14ac:dyDescent="0.25">
      <c r="B138" s="1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</row>
    <row r="139" spans="2:177" x14ac:dyDescent="0.25">
      <c r="B139" s="1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</row>
    <row r="140" spans="2:177" x14ac:dyDescent="0.25">
      <c r="B140" s="1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</row>
    <row r="141" spans="2:177" x14ac:dyDescent="0.25">
      <c r="B141" s="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</row>
    <row r="142" spans="2:177" x14ac:dyDescent="0.25">
      <c r="B142" s="1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</row>
    <row r="143" spans="2:177" x14ac:dyDescent="0.25">
      <c r="B143" s="1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</row>
    <row r="144" spans="2:177" x14ac:dyDescent="0.25">
      <c r="B144" s="1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</row>
    <row r="145" spans="2:177" x14ac:dyDescent="0.25">
      <c r="B145" s="1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</row>
    <row r="146" spans="2:177" x14ac:dyDescent="0.25">
      <c r="B146" s="1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</row>
    <row r="147" spans="2:177" x14ac:dyDescent="0.25">
      <c r="B147" s="1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</row>
    <row r="148" spans="2:177" x14ac:dyDescent="0.25">
      <c r="B148" s="1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</row>
    <row r="149" spans="2:177" x14ac:dyDescent="0.25">
      <c r="B149" s="1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</row>
    <row r="150" spans="2:177" x14ac:dyDescent="0.25">
      <c r="B150" s="1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</row>
    <row r="151" spans="2:177" x14ac:dyDescent="0.25">
      <c r="B151" s="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</row>
    <row r="152" spans="2:177" x14ac:dyDescent="0.25">
      <c r="B152" s="1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</row>
    <row r="153" spans="2:177" x14ac:dyDescent="0.25">
      <c r="B153" s="1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</row>
    <row r="154" spans="2:177" x14ac:dyDescent="0.25">
      <c r="B154" s="1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</row>
    <row r="155" spans="2:177" x14ac:dyDescent="0.25">
      <c r="B155" s="1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</row>
    <row r="156" spans="2:177" x14ac:dyDescent="0.25">
      <c r="B156" s="1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</row>
    <row r="157" spans="2:177" x14ac:dyDescent="0.25">
      <c r="B157" s="1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</row>
    <row r="158" spans="2:177" x14ac:dyDescent="0.25">
      <c r="B158" s="1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</row>
    <row r="159" spans="2:177" x14ac:dyDescent="0.25">
      <c r="B159" s="1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</row>
    <row r="160" spans="2:177" x14ac:dyDescent="0.25">
      <c r="B160" s="1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</row>
    <row r="161" spans="2:177" x14ac:dyDescent="0.25">
      <c r="B161" s="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</row>
    <row r="162" spans="2:177" x14ac:dyDescent="0.25">
      <c r="B162" s="1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</row>
    <row r="163" spans="2:177" x14ac:dyDescent="0.25">
      <c r="B163" s="1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</row>
    <row r="164" spans="2:177" x14ac:dyDescent="0.25">
      <c r="B164" s="1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</row>
    <row r="165" spans="2:177" x14ac:dyDescent="0.25">
      <c r="B165" s="1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</row>
    <row r="166" spans="2:177" x14ac:dyDescent="0.25">
      <c r="B166" s="1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</row>
    <row r="167" spans="2:177" x14ac:dyDescent="0.25">
      <c r="B167" s="1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</row>
    <row r="168" spans="2:177" x14ac:dyDescent="0.25">
      <c r="B168" s="1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</row>
    <row r="169" spans="2:177" x14ac:dyDescent="0.25">
      <c r="B169" s="1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</row>
    <row r="170" spans="2:177" x14ac:dyDescent="0.25">
      <c r="B170" s="1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</row>
    <row r="171" spans="2:177" x14ac:dyDescent="0.25">
      <c r="B171" s="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</row>
    <row r="172" spans="2:177" x14ac:dyDescent="0.25">
      <c r="B172" s="1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</row>
    <row r="173" spans="2:177" x14ac:dyDescent="0.25">
      <c r="B173" s="1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</row>
    <row r="174" spans="2:177" x14ac:dyDescent="0.25">
      <c r="B174" s="1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</row>
    <row r="175" spans="2:177" x14ac:dyDescent="0.25">
      <c r="B175" s="1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</row>
    <row r="176" spans="2:177" x14ac:dyDescent="0.25">
      <c r="B176" s="1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</row>
    <row r="177" spans="2:177" x14ac:dyDescent="0.25">
      <c r="B177" s="1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</row>
    <row r="178" spans="2:177" x14ac:dyDescent="0.25">
      <c r="B178" s="1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</row>
    <row r="179" spans="2:177" x14ac:dyDescent="0.25">
      <c r="B179" s="1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</row>
    <row r="180" spans="2:177" x14ac:dyDescent="0.25">
      <c r="B180" s="1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</row>
    <row r="181" spans="2:177" x14ac:dyDescent="0.25">
      <c r="B181" s="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</row>
    <row r="182" spans="2:177" x14ac:dyDescent="0.25">
      <c r="B182" s="1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</row>
    <row r="183" spans="2:177" x14ac:dyDescent="0.25">
      <c r="B183" s="1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</row>
    <row r="184" spans="2:177" x14ac:dyDescent="0.25">
      <c r="B184" s="1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</row>
    <row r="185" spans="2:177" x14ac:dyDescent="0.25">
      <c r="B185" s="1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</row>
    <row r="186" spans="2:177" x14ac:dyDescent="0.25">
      <c r="B186" s="1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</row>
    <row r="187" spans="2:177" x14ac:dyDescent="0.25">
      <c r="B187" s="1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</row>
    <row r="188" spans="2:177" x14ac:dyDescent="0.25">
      <c r="B188" s="1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</row>
    <row r="189" spans="2:177" x14ac:dyDescent="0.25">
      <c r="B189" s="1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</row>
    <row r="190" spans="2:177" x14ac:dyDescent="0.25">
      <c r="B190" s="1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</row>
    <row r="191" spans="2:177" x14ac:dyDescent="0.25">
      <c r="B191" s="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</row>
    <row r="192" spans="2:177" x14ac:dyDescent="0.25">
      <c r="B192" s="1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</row>
    <row r="193" spans="2:177" x14ac:dyDescent="0.25">
      <c r="B193" s="1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</row>
    <row r="194" spans="2:177" x14ac:dyDescent="0.25">
      <c r="B194" s="1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</row>
    <row r="195" spans="2:177" x14ac:dyDescent="0.25">
      <c r="B195" s="1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</row>
    <row r="196" spans="2:177" x14ac:dyDescent="0.25">
      <c r="B196" s="1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</row>
    <row r="197" spans="2:177" x14ac:dyDescent="0.25">
      <c r="B197" s="1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</row>
    <row r="198" spans="2:177" x14ac:dyDescent="0.25">
      <c r="B198" s="1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</row>
    <row r="199" spans="2:177" x14ac:dyDescent="0.25">
      <c r="B199" s="1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</row>
    <row r="200" spans="2:177" x14ac:dyDescent="0.25">
      <c r="B200" s="1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</row>
    <row r="201" spans="2:177" x14ac:dyDescent="0.25">
      <c r="B201" s="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</row>
    <row r="202" spans="2:177" x14ac:dyDescent="0.25">
      <c r="B202" s="1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</row>
    <row r="203" spans="2:177" x14ac:dyDescent="0.25">
      <c r="B203" s="1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</row>
    <row r="204" spans="2:177" x14ac:dyDescent="0.25">
      <c r="B204" s="1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</row>
    <row r="205" spans="2:177" x14ac:dyDescent="0.25">
      <c r="B205" s="1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</row>
    <row r="206" spans="2:177" x14ac:dyDescent="0.25">
      <c r="B206" s="1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</row>
    <row r="207" spans="2:177" x14ac:dyDescent="0.25">
      <c r="B207" s="1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</row>
    <row r="208" spans="2:177" x14ac:dyDescent="0.25">
      <c r="B208" s="1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</row>
    <row r="209" spans="2:177" x14ac:dyDescent="0.25">
      <c r="B209" s="1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</row>
    <row r="210" spans="2:177" x14ac:dyDescent="0.25">
      <c r="B210" s="1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</row>
    <row r="211" spans="2:177" x14ac:dyDescent="0.25">
      <c r="B211" s="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</row>
    <row r="212" spans="2:177" x14ac:dyDescent="0.25">
      <c r="B212" s="1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</row>
    <row r="213" spans="2:177" x14ac:dyDescent="0.25">
      <c r="B213" s="1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</row>
    <row r="214" spans="2:177" x14ac:dyDescent="0.25">
      <c r="B214" s="1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</row>
    <row r="215" spans="2:177" x14ac:dyDescent="0.25">
      <c r="B215" s="1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</row>
    <row r="216" spans="2:177" x14ac:dyDescent="0.25">
      <c r="B216" s="1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</row>
    <row r="217" spans="2:177" x14ac:dyDescent="0.25">
      <c r="B217" s="1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</row>
    <row r="218" spans="2:177" x14ac:dyDescent="0.25">
      <c r="B218" s="1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</row>
    <row r="219" spans="2:177" x14ac:dyDescent="0.25">
      <c r="B219" s="1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</row>
    <row r="220" spans="2:177" x14ac:dyDescent="0.25">
      <c r="B220" s="1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</row>
    <row r="221" spans="2:177" x14ac:dyDescent="0.25">
      <c r="B221" s="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</row>
    <row r="222" spans="2:177" x14ac:dyDescent="0.25">
      <c r="B222" s="1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</row>
    <row r="223" spans="2:177" x14ac:dyDescent="0.25">
      <c r="B223" s="1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</row>
    <row r="224" spans="2:177" x14ac:dyDescent="0.25">
      <c r="B224" s="1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</row>
    <row r="225" spans="2:177" x14ac:dyDescent="0.25">
      <c r="B225" s="1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</row>
    <row r="226" spans="2:177" x14ac:dyDescent="0.25">
      <c r="B226" s="1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</row>
    <row r="227" spans="2:177" x14ac:dyDescent="0.25">
      <c r="B227" s="1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</row>
    <row r="228" spans="2:177" x14ac:dyDescent="0.25">
      <c r="B228" s="1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</row>
    <row r="229" spans="2:177" x14ac:dyDescent="0.25">
      <c r="B229" s="1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</row>
    <row r="230" spans="2:177" x14ac:dyDescent="0.25">
      <c r="B230" s="1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</row>
    <row r="231" spans="2:177" x14ac:dyDescent="0.25">
      <c r="B231" s="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</row>
    <row r="232" spans="2:177" x14ac:dyDescent="0.25">
      <c r="B232" s="1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</row>
    <row r="233" spans="2:177" x14ac:dyDescent="0.25">
      <c r="B233" s="1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</row>
    <row r="234" spans="2:177" x14ac:dyDescent="0.25">
      <c r="B234" s="1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</row>
    <row r="235" spans="2:177" x14ac:dyDescent="0.25">
      <c r="B235" s="1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</row>
    <row r="236" spans="2:177" x14ac:dyDescent="0.25">
      <c r="B236" s="1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</row>
    <row r="237" spans="2:177" x14ac:dyDescent="0.25">
      <c r="B237" s="1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</row>
    <row r="238" spans="2:177" x14ac:dyDescent="0.25">
      <c r="B238" s="1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</row>
    <row r="239" spans="2:177" x14ac:dyDescent="0.25">
      <c r="B239" s="1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</row>
    <row r="240" spans="2:177" x14ac:dyDescent="0.25">
      <c r="B240" s="1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</row>
    <row r="241" spans="2:177" x14ac:dyDescent="0.25">
      <c r="B241" s="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</row>
    <row r="242" spans="2:177" x14ac:dyDescent="0.25">
      <c r="B242" s="1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</row>
    <row r="243" spans="2:177" x14ac:dyDescent="0.25">
      <c r="B243" s="1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</row>
    <row r="244" spans="2:177" x14ac:dyDescent="0.25">
      <c r="B244" s="1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</row>
    <row r="245" spans="2:177" x14ac:dyDescent="0.25">
      <c r="B245" s="1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</row>
    <row r="246" spans="2:177" x14ac:dyDescent="0.25">
      <c r="B246" s="1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</row>
    <row r="247" spans="2:177" x14ac:dyDescent="0.25">
      <c r="B247" s="1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</row>
    <row r="248" spans="2:177" x14ac:dyDescent="0.25">
      <c r="B248" s="1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</row>
    <row r="249" spans="2:177" x14ac:dyDescent="0.25">
      <c r="B249" s="1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</row>
    <row r="250" spans="2:177" x14ac:dyDescent="0.25">
      <c r="B250" s="1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</row>
    <row r="251" spans="2:177" x14ac:dyDescent="0.25">
      <c r="B251" s="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</row>
    <row r="252" spans="2:177" x14ac:dyDescent="0.25">
      <c r="B252" s="1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</row>
    <row r="253" spans="2:177" x14ac:dyDescent="0.25">
      <c r="B253" s="1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</row>
    <row r="254" spans="2:177" x14ac:dyDescent="0.25">
      <c r="B254" s="1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</row>
    <row r="255" spans="2:177" x14ac:dyDescent="0.25">
      <c r="B255" s="1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</row>
    <row r="256" spans="2:177" x14ac:dyDescent="0.25">
      <c r="B256" s="1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</row>
    <row r="257" spans="2:177" x14ac:dyDescent="0.25">
      <c r="B257" s="1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</row>
    <row r="258" spans="2:177" x14ac:dyDescent="0.25">
      <c r="B258" s="1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</row>
    <row r="259" spans="2:177" x14ac:dyDescent="0.25">
      <c r="B259" s="1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</row>
    <row r="260" spans="2:177" x14ac:dyDescent="0.25">
      <c r="B260" s="1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</row>
    <row r="261" spans="2:177" x14ac:dyDescent="0.25">
      <c r="B261" s="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</row>
    <row r="262" spans="2:177" x14ac:dyDescent="0.25">
      <c r="B262" s="1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</row>
    <row r="263" spans="2:177" x14ac:dyDescent="0.25">
      <c r="B263" s="1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</row>
    <row r="264" spans="2:177" x14ac:dyDescent="0.25">
      <c r="B264" s="1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</row>
    <row r="265" spans="2:177" x14ac:dyDescent="0.25">
      <c r="B265" s="1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</row>
    <row r="266" spans="2:177" x14ac:dyDescent="0.25">
      <c r="B266" s="1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</row>
    <row r="267" spans="2:177" x14ac:dyDescent="0.25">
      <c r="B267" s="1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</row>
    <row r="268" spans="2:177" x14ac:dyDescent="0.25">
      <c r="B268" s="1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</row>
    <row r="269" spans="2:177" x14ac:dyDescent="0.25">
      <c r="B269" s="1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</row>
    <row r="270" spans="2:177" x14ac:dyDescent="0.25">
      <c r="B270" s="1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</row>
    <row r="271" spans="2:177" x14ac:dyDescent="0.25">
      <c r="B271" s="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</row>
    <row r="272" spans="2:177" x14ac:dyDescent="0.25">
      <c r="B272" s="1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</row>
    <row r="273" spans="2:177" x14ac:dyDescent="0.25">
      <c r="B273" s="1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</row>
    <row r="274" spans="2:177" x14ac:dyDescent="0.25">
      <c r="B274" s="1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</row>
    <row r="275" spans="2:177" x14ac:dyDescent="0.25">
      <c r="B275" s="1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</row>
    <row r="276" spans="2:177" x14ac:dyDescent="0.25">
      <c r="B276" s="1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</row>
    <row r="277" spans="2:177" x14ac:dyDescent="0.25">
      <c r="B277" s="1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</row>
    <row r="278" spans="2:177" x14ac:dyDescent="0.25">
      <c r="B278" s="1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</row>
    <row r="279" spans="2:177" x14ac:dyDescent="0.25">
      <c r="B279" s="1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</row>
    <row r="280" spans="2:177" x14ac:dyDescent="0.25">
      <c r="B280" s="1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</row>
    <row r="281" spans="2:177" x14ac:dyDescent="0.25">
      <c r="B281" s="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</row>
    <row r="282" spans="2:177" x14ac:dyDescent="0.25">
      <c r="B282" s="1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</row>
    <row r="283" spans="2:177" x14ac:dyDescent="0.25">
      <c r="B283" s="1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</row>
    <row r="284" spans="2:177" x14ac:dyDescent="0.25">
      <c r="B284" s="1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</row>
    <row r="285" spans="2:177" x14ac:dyDescent="0.25">
      <c r="B285" s="1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</row>
    <row r="286" spans="2:177" x14ac:dyDescent="0.25">
      <c r="B286" s="1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</row>
    <row r="287" spans="2:177" x14ac:dyDescent="0.25">
      <c r="B287" s="1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</row>
    <row r="288" spans="2:177" x14ac:dyDescent="0.25">
      <c r="B288" s="1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</row>
    <row r="289" spans="2:177" x14ac:dyDescent="0.25">
      <c r="B289" s="1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</row>
    <row r="290" spans="2:177" x14ac:dyDescent="0.25">
      <c r="B290" s="1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</row>
    <row r="291" spans="2:177" x14ac:dyDescent="0.25">
      <c r="B291" s="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</row>
    <row r="292" spans="2:177" x14ac:dyDescent="0.25">
      <c r="B292" s="1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</row>
    <row r="293" spans="2:177" x14ac:dyDescent="0.25">
      <c r="B293" s="1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</row>
    <row r="294" spans="2:177" x14ac:dyDescent="0.25">
      <c r="B294" s="1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</row>
    <row r="295" spans="2:177" x14ac:dyDescent="0.25">
      <c r="B295" s="1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</row>
    <row r="296" spans="2:177" x14ac:dyDescent="0.25">
      <c r="B296" s="1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</row>
    <row r="297" spans="2:177" x14ac:dyDescent="0.25">
      <c r="B297" s="1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</row>
    <row r="298" spans="2:177" x14ac:dyDescent="0.25">
      <c r="B298" s="1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</row>
    <row r="299" spans="2:177" x14ac:dyDescent="0.25">
      <c r="B299" s="1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</row>
    <row r="300" spans="2:177" x14ac:dyDescent="0.25">
      <c r="B300" s="1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</row>
    <row r="301" spans="2:177" x14ac:dyDescent="0.25">
      <c r="B301" s="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</row>
    <row r="302" spans="2:177" x14ac:dyDescent="0.25">
      <c r="B302" s="1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</row>
    <row r="303" spans="2:177" x14ac:dyDescent="0.25">
      <c r="B303" s="1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</row>
    <row r="304" spans="2:177" x14ac:dyDescent="0.25">
      <c r="B304" s="1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</row>
    <row r="305" spans="2:177" x14ac:dyDescent="0.25">
      <c r="B305" s="1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</row>
    <row r="306" spans="2:177" x14ac:dyDescent="0.25">
      <c r="B306" s="1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</row>
    <row r="307" spans="2:177" x14ac:dyDescent="0.25">
      <c r="B307" s="1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</row>
    <row r="308" spans="2:177" x14ac:dyDescent="0.25">
      <c r="B308" s="1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</row>
    <row r="309" spans="2:177" x14ac:dyDescent="0.25">
      <c r="B309" s="1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</row>
    <row r="310" spans="2:177" x14ac:dyDescent="0.25">
      <c r="B310" s="1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</row>
    <row r="311" spans="2:177" x14ac:dyDescent="0.25">
      <c r="B311" s="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</row>
    <row r="312" spans="2:177" x14ac:dyDescent="0.25">
      <c r="B312" s="1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</row>
    <row r="313" spans="2:177" x14ac:dyDescent="0.25">
      <c r="B313" s="1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</row>
    <row r="314" spans="2:177" x14ac:dyDescent="0.25">
      <c r="B314" s="1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</row>
    <row r="315" spans="2:177" x14ac:dyDescent="0.25">
      <c r="B315" s="1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</row>
    <row r="316" spans="2:177" x14ac:dyDescent="0.25">
      <c r="B316" s="1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</row>
    <row r="317" spans="2:177" x14ac:dyDescent="0.25">
      <c r="B317" s="1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</row>
    <row r="318" spans="2:177" x14ac:dyDescent="0.25">
      <c r="B318" s="1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</row>
    <row r="319" spans="2:177" x14ac:dyDescent="0.25">
      <c r="B319" s="1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</row>
    <row r="320" spans="2:177" x14ac:dyDescent="0.25">
      <c r="B320" s="1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</row>
    <row r="321" spans="2:177" x14ac:dyDescent="0.25">
      <c r="B321" s="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</row>
    <row r="322" spans="2:177" x14ac:dyDescent="0.25">
      <c r="B322" s="1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</row>
    <row r="323" spans="2:177" x14ac:dyDescent="0.25">
      <c r="B323" s="1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</row>
    <row r="324" spans="2:177" x14ac:dyDescent="0.25">
      <c r="B324" s="1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</row>
    <row r="325" spans="2:177" x14ac:dyDescent="0.25">
      <c r="B325" s="1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</row>
    <row r="326" spans="2:177" x14ac:dyDescent="0.25">
      <c r="B326" s="1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</row>
    <row r="327" spans="2:177" x14ac:dyDescent="0.25">
      <c r="B327" s="1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</row>
    <row r="328" spans="2:177" x14ac:dyDescent="0.25">
      <c r="B328" s="1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</row>
    <row r="329" spans="2:177" x14ac:dyDescent="0.25">
      <c r="B329" s="1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</row>
    <row r="330" spans="2:177" x14ac:dyDescent="0.25">
      <c r="B330" s="1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</row>
    <row r="331" spans="2:177" x14ac:dyDescent="0.25">
      <c r="B331" s="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</row>
    <row r="332" spans="2:177" x14ac:dyDescent="0.25">
      <c r="B332" s="1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</row>
    <row r="333" spans="2:177" x14ac:dyDescent="0.25">
      <c r="B333" s="1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</row>
    <row r="334" spans="2:177" x14ac:dyDescent="0.25">
      <c r="B334" s="1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</row>
    <row r="335" spans="2:177" x14ac:dyDescent="0.25">
      <c r="B335" s="1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</row>
    <row r="336" spans="2:177" x14ac:dyDescent="0.25">
      <c r="B336" s="1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</row>
    <row r="337" spans="2:177" x14ac:dyDescent="0.25">
      <c r="B337" s="1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</row>
    <row r="338" spans="2:177" x14ac:dyDescent="0.25">
      <c r="B338" s="1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</row>
    <row r="339" spans="2:177" x14ac:dyDescent="0.25">
      <c r="B339" s="1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</row>
    <row r="340" spans="2:177" x14ac:dyDescent="0.25">
      <c r="B340" s="1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</row>
    <row r="341" spans="2:177" x14ac:dyDescent="0.25">
      <c r="B341" s="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</row>
    <row r="342" spans="2:177" x14ac:dyDescent="0.25">
      <c r="B342" s="1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</row>
    <row r="343" spans="2:177" x14ac:dyDescent="0.25">
      <c r="B343" s="1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</row>
    <row r="344" spans="2:177" x14ac:dyDescent="0.25">
      <c r="B344" s="1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</row>
    <row r="345" spans="2:177" x14ac:dyDescent="0.25">
      <c r="B345" s="1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</row>
    <row r="346" spans="2:177" x14ac:dyDescent="0.25">
      <c r="B346" s="1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</row>
    <row r="347" spans="2:177" x14ac:dyDescent="0.25">
      <c r="B347" s="1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</row>
    <row r="348" spans="2:177" x14ac:dyDescent="0.25">
      <c r="B348" s="1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</row>
    <row r="349" spans="2:177" x14ac:dyDescent="0.25">
      <c r="B349" s="1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</row>
    <row r="350" spans="2:177" x14ac:dyDescent="0.25">
      <c r="B350" s="1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</row>
    <row r="351" spans="2:177" x14ac:dyDescent="0.25">
      <c r="B351" s="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</row>
    <row r="352" spans="2:177" x14ac:dyDescent="0.25">
      <c r="B352" s="1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</row>
    <row r="353" spans="2:177" x14ac:dyDescent="0.25">
      <c r="B353" s="1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</row>
    <row r="354" spans="2:177" x14ac:dyDescent="0.25">
      <c r="B354" s="1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</row>
    <row r="355" spans="2:177" x14ac:dyDescent="0.25">
      <c r="B355" s="1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</row>
    <row r="356" spans="2:177" x14ac:dyDescent="0.25">
      <c r="B356" s="1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</row>
    <row r="357" spans="2:177" x14ac:dyDescent="0.25">
      <c r="B357" s="1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</row>
    <row r="358" spans="2:177" x14ac:dyDescent="0.25">
      <c r="B358" s="1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</row>
    <row r="359" spans="2:177" x14ac:dyDescent="0.25">
      <c r="B359" s="1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</row>
    <row r="360" spans="2:177" x14ac:dyDescent="0.25">
      <c r="B360" s="1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</row>
    <row r="361" spans="2:177" x14ac:dyDescent="0.25">
      <c r="B361" s="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</row>
    <row r="362" spans="2:177" x14ac:dyDescent="0.25">
      <c r="B362" s="1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</row>
    <row r="363" spans="2:177" x14ac:dyDescent="0.25">
      <c r="B363" s="1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</row>
    <row r="364" spans="2:177" x14ac:dyDescent="0.25">
      <c r="B364" s="1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</row>
    <row r="365" spans="2:177" x14ac:dyDescent="0.25">
      <c r="B365" s="1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</row>
    <row r="366" spans="2:177" x14ac:dyDescent="0.25">
      <c r="B366" s="1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</row>
    <row r="367" spans="2:177" x14ac:dyDescent="0.25">
      <c r="B367" s="1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</row>
    <row r="368" spans="2:177" x14ac:dyDescent="0.25">
      <c r="B368" s="1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</row>
    <row r="369" spans="2:177" x14ac:dyDescent="0.25">
      <c r="B369" s="1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</row>
    <row r="370" spans="2:177" x14ac:dyDescent="0.25">
      <c r="B370" s="1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</row>
    <row r="371" spans="2:177" x14ac:dyDescent="0.25">
      <c r="B371" s="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</row>
    <row r="372" spans="2:177" x14ac:dyDescent="0.25">
      <c r="B372" s="1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</row>
    <row r="373" spans="2:177" x14ac:dyDescent="0.25">
      <c r="B373" s="1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</row>
    <row r="374" spans="2:177" x14ac:dyDescent="0.25">
      <c r="B374" s="1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</row>
    <row r="375" spans="2:177" x14ac:dyDescent="0.25">
      <c r="B375" s="1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</row>
    <row r="376" spans="2:177" x14ac:dyDescent="0.25">
      <c r="B376" s="1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</row>
    <row r="377" spans="2:177" x14ac:dyDescent="0.25">
      <c r="B377" s="1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</row>
    <row r="378" spans="2:177" x14ac:dyDescent="0.25">
      <c r="B378" s="1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</row>
    <row r="379" spans="2:177" x14ac:dyDescent="0.25">
      <c r="B379" s="1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</row>
    <row r="380" spans="2:177" x14ac:dyDescent="0.25">
      <c r="B380" s="1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</row>
    <row r="381" spans="2:177" x14ac:dyDescent="0.25">
      <c r="B381" s="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</row>
    <row r="382" spans="2:177" x14ac:dyDescent="0.25">
      <c r="B382" s="1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</row>
    <row r="383" spans="2:177" x14ac:dyDescent="0.25">
      <c r="B383" s="1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</row>
    <row r="384" spans="2:177" x14ac:dyDescent="0.25">
      <c r="B384" s="1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</row>
    <row r="385" spans="2:177" x14ac:dyDescent="0.25">
      <c r="B385" s="1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</row>
    <row r="386" spans="2:177" x14ac:dyDescent="0.25">
      <c r="B386" s="1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</row>
    <row r="387" spans="2:177" x14ac:dyDescent="0.25">
      <c r="B387" s="1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</row>
    <row r="388" spans="2:177" x14ac:dyDescent="0.25">
      <c r="B388" s="1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</row>
    <row r="389" spans="2:177" x14ac:dyDescent="0.25">
      <c r="B389" s="1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</row>
    <row r="390" spans="2:177" x14ac:dyDescent="0.25">
      <c r="B390" s="1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</row>
    <row r="391" spans="2:177" x14ac:dyDescent="0.25">
      <c r="B391" s="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</row>
    <row r="392" spans="2:177" x14ac:dyDescent="0.25">
      <c r="B392" s="1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</row>
    <row r="393" spans="2:177" x14ac:dyDescent="0.25">
      <c r="B393" s="1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</row>
    <row r="394" spans="2:177" x14ac:dyDescent="0.25">
      <c r="B394" s="1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</row>
    <row r="395" spans="2:177" x14ac:dyDescent="0.25">
      <c r="B395" s="1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</row>
    <row r="396" spans="2:177" x14ac:dyDescent="0.25">
      <c r="B396" s="1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</row>
    <row r="397" spans="2:177" x14ac:dyDescent="0.25">
      <c r="B397" s="1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</row>
    <row r="398" spans="2:177" x14ac:dyDescent="0.25">
      <c r="B398" s="1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</row>
    <row r="399" spans="2:177" x14ac:dyDescent="0.25">
      <c r="B399" s="1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</row>
    <row r="400" spans="2:177" x14ac:dyDescent="0.25">
      <c r="B400" s="1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</row>
    <row r="401" spans="2:177" x14ac:dyDescent="0.25">
      <c r="B401" s="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</row>
    <row r="402" spans="2:177" x14ac:dyDescent="0.25">
      <c r="B402" s="1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</row>
    <row r="403" spans="2:177" x14ac:dyDescent="0.25">
      <c r="B403" s="1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</row>
    <row r="404" spans="2:177" x14ac:dyDescent="0.25">
      <c r="B404" s="1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</row>
    <row r="405" spans="2:177" x14ac:dyDescent="0.25">
      <c r="B405" s="1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</row>
    <row r="406" spans="2:177" x14ac:dyDescent="0.25">
      <c r="B406" s="1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</row>
    <row r="407" spans="2:177" x14ac:dyDescent="0.25">
      <c r="B407" s="1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</row>
    <row r="408" spans="2:177" x14ac:dyDescent="0.25">
      <c r="B408" s="1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</row>
    <row r="409" spans="2:177" x14ac:dyDescent="0.25">
      <c r="B409" s="1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</row>
    <row r="410" spans="2:177" x14ac:dyDescent="0.25">
      <c r="B410" s="1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</row>
    <row r="411" spans="2:177" x14ac:dyDescent="0.25">
      <c r="B411" s="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</row>
    <row r="412" spans="2:177" x14ac:dyDescent="0.25">
      <c r="B412" s="1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</row>
    <row r="413" spans="2:177" x14ac:dyDescent="0.25">
      <c r="B413" s="1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</row>
    <row r="414" spans="2:177" x14ac:dyDescent="0.25">
      <c r="B414" s="1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</row>
    <row r="415" spans="2:177" x14ac:dyDescent="0.25">
      <c r="B415" s="1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</row>
    <row r="416" spans="2:177" x14ac:dyDescent="0.25">
      <c r="B416" s="1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</row>
    <row r="417" spans="2:177" x14ac:dyDescent="0.25">
      <c r="B417" s="1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</row>
    <row r="418" spans="2:177" x14ac:dyDescent="0.25">
      <c r="B418" s="1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</row>
    <row r="419" spans="2:177" x14ac:dyDescent="0.25">
      <c r="B419" s="1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</row>
    <row r="420" spans="2:177" x14ac:dyDescent="0.25">
      <c r="B420" s="1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</row>
    <row r="421" spans="2:177" x14ac:dyDescent="0.25">
      <c r="B421" s="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</row>
    <row r="422" spans="2:177" x14ac:dyDescent="0.25">
      <c r="B422" s="1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</row>
    <row r="423" spans="2:177" x14ac:dyDescent="0.25">
      <c r="B423" s="1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</row>
    <row r="424" spans="2:177" x14ac:dyDescent="0.25">
      <c r="B424" s="1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</row>
    <row r="425" spans="2:177" x14ac:dyDescent="0.25">
      <c r="B425" s="1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</row>
    <row r="426" spans="2:177" x14ac:dyDescent="0.25">
      <c r="B426" s="1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</row>
    <row r="427" spans="2:177" x14ac:dyDescent="0.25">
      <c r="B427" s="1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</row>
    <row r="428" spans="2:177" x14ac:dyDescent="0.25">
      <c r="B428" s="1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</row>
    <row r="429" spans="2:177" x14ac:dyDescent="0.25">
      <c r="B429" s="1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</row>
    <row r="430" spans="2:177" x14ac:dyDescent="0.25">
      <c r="B430" s="1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</row>
    <row r="431" spans="2:177" x14ac:dyDescent="0.25">
      <c r="B431" s="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</row>
    <row r="432" spans="2:177" x14ac:dyDescent="0.25">
      <c r="B432" s="1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</row>
    <row r="433" spans="2:177" x14ac:dyDescent="0.25">
      <c r="B433" s="1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</row>
    <row r="434" spans="2:177" x14ac:dyDescent="0.25">
      <c r="B434" s="1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</row>
    <row r="435" spans="2:177" x14ac:dyDescent="0.25">
      <c r="B435" s="1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</row>
    <row r="436" spans="2:177" x14ac:dyDescent="0.25">
      <c r="B436" s="1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</row>
    <row r="437" spans="2:177" x14ac:dyDescent="0.25">
      <c r="B437" s="1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</row>
    <row r="438" spans="2:177" x14ac:dyDescent="0.25">
      <c r="B438" s="1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</row>
    <row r="439" spans="2:177" x14ac:dyDescent="0.25">
      <c r="B439" s="1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</row>
    <row r="440" spans="2:177" x14ac:dyDescent="0.25">
      <c r="B440" s="1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</row>
    <row r="441" spans="2:177" x14ac:dyDescent="0.25">
      <c r="B441" s="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</row>
    <row r="442" spans="2:177" x14ac:dyDescent="0.25">
      <c r="B442" s="1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</row>
    <row r="443" spans="2:177" x14ac:dyDescent="0.25">
      <c r="B443" s="1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</row>
    <row r="444" spans="2:177" x14ac:dyDescent="0.25">
      <c r="B444" s="1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</row>
    <row r="445" spans="2:177" x14ac:dyDescent="0.25">
      <c r="B445" s="1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</row>
    <row r="446" spans="2:177" x14ac:dyDescent="0.25">
      <c r="B446" s="1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</row>
    <row r="447" spans="2:177" x14ac:dyDescent="0.25">
      <c r="B447" s="1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</row>
    <row r="448" spans="2:177" x14ac:dyDescent="0.25">
      <c r="B448" s="1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</row>
    <row r="449" spans="2:177" x14ac:dyDescent="0.25">
      <c r="B449" s="1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</row>
    <row r="450" spans="2:177" x14ac:dyDescent="0.25">
      <c r="B450" s="1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</row>
    <row r="451" spans="2:177" x14ac:dyDescent="0.25">
      <c r="B451" s="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</row>
    <row r="452" spans="2:177" x14ac:dyDescent="0.25">
      <c r="B452" s="1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</row>
    <row r="453" spans="2:177" x14ac:dyDescent="0.25">
      <c r="B453" s="1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</row>
    <row r="454" spans="2:177" x14ac:dyDescent="0.25">
      <c r="B454" s="1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</row>
    <row r="455" spans="2:177" x14ac:dyDescent="0.25">
      <c r="B455" s="1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</row>
    <row r="456" spans="2:177" x14ac:dyDescent="0.25">
      <c r="B456" s="1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</row>
    <row r="457" spans="2:177" x14ac:dyDescent="0.25">
      <c r="B457" s="1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</row>
    <row r="458" spans="2:177" x14ac:dyDescent="0.25">
      <c r="B458" s="1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</row>
    <row r="459" spans="2:177" x14ac:dyDescent="0.25">
      <c r="B459" s="1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</row>
    <row r="460" spans="2:177" x14ac:dyDescent="0.25">
      <c r="B460" s="1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</row>
    <row r="461" spans="2:177" x14ac:dyDescent="0.25">
      <c r="B461" s="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</row>
    <row r="462" spans="2:177" x14ac:dyDescent="0.25">
      <c r="B462" s="1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</row>
    <row r="463" spans="2:177" x14ac:dyDescent="0.25">
      <c r="B463" s="1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</row>
    <row r="464" spans="2:177" x14ac:dyDescent="0.25">
      <c r="B464" s="1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</row>
    <row r="465" spans="2:177" x14ac:dyDescent="0.25">
      <c r="B465" s="1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</row>
    <row r="466" spans="2:177" x14ac:dyDescent="0.25">
      <c r="B466" s="1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</row>
    <row r="467" spans="2:177" x14ac:dyDescent="0.25">
      <c r="B467" s="1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</row>
    <row r="468" spans="2:177" x14ac:dyDescent="0.25">
      <c r="B468" s="1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</row>
    <row r="469" spans="2:177" x14ac:dyDescent="0.25">
      <c r="B469" s="1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</row>
    <row r="470" spans="2:177" x14ac:dyDescent="0.25">
      <c r="B470" s="1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</row>
    <row r="471" spans="2:177" x14ac:dyDescent="0.25">
      <c r="B471" s="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</row>
    <row r="472" spans="2:177" x14ac:dyDescent="0.25">
      <c r="B472" s="1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</row>
    <row r="473" spans="2:177" x14ac:dyDescent="0.25">
      <c r="B473" s="1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</row>
    <row r="474" spans="2:177" x14ac:dyDescent="0.25">
      <c r="B474" s="1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</row>
    <row r="475" spans="2:177" x14ac:dyDescent="0.25">
      <c r="B475" s="1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</row>
    <row r="476" spans="2:177" x14ac:dyDescent="0.25">
      <c r="B476" s="1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</row>
    <row r="477" spans="2:177" x14ac:dyDescent="0.25">
      <c r="B477" s="1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</row>
    <row r="478" spans="2:177" x14ac:dyDescent="0.25">
      <c r="B478" s="1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</row>
    <row r="479" spans="2:177" x14ac:dyDescent="0.25">
      <c r="B479" s="1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</row>
    <row r="480" spans="2:177" x14ac:dyDescent="0.25">
      <c r="B480" s="1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</row>
    <row r="481" spans="2:177" x14ac:dyDescent="0.25">
      <c r="B481" s="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</row>
    <row r="482" spans="2:177" x14ac:dyDescent="0.25">
      <c r="B482" s="1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</row>
    <row r="483" spans="2:177" x14ac:dyDescent="0.25">
      <c r="B483" s="1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</row>
    <row r="484" spans="2:177" x14ac:dyDescent="0.25">
      <c r="B484" s="1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</row>
    <row r="485" spans="2:177" x14ac:dyDescent="0.25">
      <c r="B485" s="1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</row>
    <row r="486" spans="2:177" x14ac:dyDescent="0.25">
      <c r="B486" s="1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</row>
    <row r="487" spans="2:177" x14ac:dyDescent="0.25">
      <c r="B487" s="1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</row>
    <row r="488" spans="2:177" x14ac:dyDescent="0.25">
      <c r="B488" s="1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</row>
    <row r="489" spans="2:177" x14ac:dyDescent="0.25">
      <c r="B489" s="1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</row>
    <row r="490" spans="2:177" x14ac:dyDescent="0.25">
      <c r="B490" s="1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</row>
    <row r="491" spans="2:177" x14ac:dyDescent="0.25">
      <c r="B491" s="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</row>
    <row r="492" spans="2:177" x14ac:dyDescent="0.25">
      <c r="B492" s="1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</row>
    <row r="493" spans="2:177" x14ac:dyDescent="0.25">
      <c r="B493" s="1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</row>
    <row r="494" spans="2:177" x14ac:dyDescent="0.25">
      <c r="B494" s="1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</row>
    <row r="495" spans="2:177" x14ac:dyDescent="0.25">
      <c r="B495" s="1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</row>
    <row r="496" spans="2:177" x14ac:dyDescent="0.25">
      <c r="B496" s="1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</row>
    <row r="497" spans="2:177" x14ac:dyDescent="0.25">
      <c r="B497" s="1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</row>
    <row r="498" spans="2:177" x14ac:dyDescent="0.25">
      <c r="B498" s="1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</row>
    <row r="499" spans="2:177" x14ac:dyDescent="0.25">
      <c r="B499" s="1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</row>
    <row r="500" spans="2:177" x14ac:dyDescent="0.25">
      <c r="B500" s="1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</row>
    <row r="501" spans="2:177" x14ac:dyDescent="0.25">
      <c r="B501" s="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</row>
    <row r="502" spans="2:177" x14ac:dyDescent="0.25">
      <c r="B502" s="1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</row>
    <row r="503" spans="2:177" x14ac:dyDescent="0.25">
      <c r="B503" s="1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</row>
    <row r="504" spans="2:177" x14ac:dyDescent="0.25">
      <c r="B504" s="1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</row>
    <row r="505" spans="2:177" x14ac:dyDescent="0.25">
      <c r="B505" s="1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</row>
    <row r="506" spans="2:177" x14ac:dyDescent="0.25">
      <c r="B506" s="1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</row>
    <row r="507" spans="2:177" x14ac:dyDescent="0.25">
      <c r="B507" s="1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</row>
    <row r="508" spans="2:177" x14ac:dyDescent="0.25">
      <c r="B508" s="1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</row>
    <row r="509" spans="2:177" x14ac:dyDescent="0.25">
      <c r="B509" s="1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</row>
    <row r="510" spans="2:177" x14ac:dyDescent="0.25">
      <c r="B510" s="1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</row>
    <row r="511" spans="2:177" x14ac:dyDescent="0.25">
      <c r="B511" s="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</row>
    <row r="512" spans="2:177" x14ac:dyDescent="0.25">
      <c r="B512" s="1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</row>
    <row r="513" spans="2:177" x14ac:dyDescent="0.25">
      <c r="B513" s="1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</row>
    <row r="514" spans="2:177" x14ac:dyDescent="0.25">
      <c r="B514" s="1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</row>
    <row r="515" spans="2:177" x14ac:dyDescent="0.25">
      <c r="B515" s="1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</row>
    <row r="516" spans="2:177" x14ac:dyDescent="0.25">
      <c r="B516" s="1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</row>
    <row r="517" spans="2:177" x14ac:dyDescent="0.25">
      <c r="B517" s="1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</row>
    <row r="518" spans="2:177" x14ac:dyDescent="0.25">
      <c r="B518" s="1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</row>
    <row r="519" spans="2:177" x14ac:dyDescent="0.25">
      <c r="B519" s="1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</row>
    <row r="520" spans="2:177" x14ac:dyDescent="0.25">
      <c r="B520" s="1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</row>
    <row r="521" spans="2:177" x14ac:dyDescent="0.25">
      <c r="B521" s="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</row>
    <row r="522" spans="2:177" x14ac:dyDescent="0.25">
      <c r="B522" s="1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</row>
    <row r="523" spans="2:177" x14ac:dyDescent="0.25">
      <c r="B523" s="1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</row>
    <row r="524" spans="2:177" x14ac:dyDescent="0.25">
      <c r="B524" s="1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</row>
    <row r="525" spans="2:177" x14ac:dyDescent="0.25">
      <c r="B525" s="1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</row>
    <row r="526" spans="2:177" x14ac:dyDescent="0.25">
      <c r="B526" s="1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</row>
    <row r="527" spans="2:177" x14ac:dyDescent="0.25">
      <c r="B527" s="1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</row>
    <row r="528" spans="2:177" x14ac:dyDescent="0.25">
      <c r="B528" s="1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</row>
    <row r="529" spans="2:177" x14ac:dyDescent="0.25">
      <c r="B529" s="1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</row>
    <row r="530" spans="2:177" x14ac:dyDescent="0.25">
      <c r="B530" s="1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</row>
    <row r="531" spans="2:177" x14ac:dyDescent="0.25">
      <c r="B531" s="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</row>
    <row r="532" spans="2:177" x14ac:dyDescent="0.25">
      <c r="B532" s="1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</row>
    <row r="533" spans="2:177" x14ac:dyDescent="0.25">
      <c r="B533" s="1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</row>
    <row r="534" spans="2:177" x14ac:dyDescent="0.25">
      <c r="B534" s="1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</row>
    <row r="535" spans="2:177" x14ac:dyDescent="0.25">
      <c r="B535" s="1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</row>
    <row r="536" spans="2:177" x14ac:dyDescent="0.25">
      <c r="B536" s="1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</row>
    <row r="537" spans="2:177" x14ac:dyDescent="0.25">
      <c r="B537" s="1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</row>
    <row r="538" spans="2:177" x14ac:dyDescent="0.25">
      <c r="B538" s="1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</row>
    <row r="539" spans="2:177" x14ac:dyDescent="0.25">
      <c r="B539" s="1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</row>
    <row r="540" spans="2:177" x14ac:dyDescent="0.25">
      <c r="B540" s="1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</row>
    <row r="541" spans="2:177" x14ac:dyDescent="0.25">
      <c r="B541" s="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</row>
    <row r="542" spans="2:177" x14ac:dyDescent="0.25">
      <c r="B542" s="1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</row>
    <row r="543" spans="2:177" x14ac:dyDescent="0.25">
      <c r="B543" s="1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</row>
    <row r="544" spans="2:177" x14ac:dyDescent="0.25">
      <c r="B544" s="1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</row>
    <row r="545" spans="2:177" x14ac:dyDescent="0.25">
      <c r="B545" s="1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</row>
    <row r="546" spans="2:177" x14ac:dyDescent="0.25">
      <c r="B546" s="1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</row>
    <row r="547" spans="2:177" x14ac:dyDescent="0.25">
      <c r="B547" s="1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</row>
    <row r="548" spans="2:177" x14ac:dyDescent="0.25">
      <c r="B548" s="1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</row>
    <row r="549" spans="2:177" x14ac:dyDescent="0.25">
      <c r="B549" s="1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</row>
    <row r="550" spans="2:177" x14ac:dyDescent="0.25">
      <c r="B550" s="1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</row>
    <row r="551" spans="2:177" x14ac:dyDescent="0.25">
      <c r="B551" s="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</row>
    <row r="552" spans="2:177" x14ac:dyDescent="0.25">
      <c r="B552" s="1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</row>
    <row r="553" spans="2:177" x14ac:dyDescent="0.25">
      <c r="B553" s="1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</row>
    <row r="554" spans="2:177" x14ac:dyDescent="0.25">
      <c r="B554" s="1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</row>
    <row r="555" spans="2:177" x14ac:dyDescent="0.25">
      <c r="B555" s="1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</row>
    <row r="556" spans="2:177" x14ac:dyDescent="0.25">
      <c r="B556" s="1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</row>
    <row r="557" spans="2:177" x14ac:dyDescent="0.25">
      <c r="B557" s="1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</row>
    <row r="558" spans="2:177" x14ac:dyDescent="0.25">
      <c r="B558" s="1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</row>
    <row r="559" spans="2:177" x14ac:dyDescent="0.25">
      <c r="B559" s="1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</row>
    <row r="560" spans="2:177" x14ac:dyDescent="0.25">
      <c r="B560" s="1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</row>
    <row r="561" spans="2:177" x14ac:dyDescent="0.25">
      <c r="B561" s="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</row>
    <row r="562" spans="2:177" x14ac:dyDescent="0.25">
      <c r="B562" s="1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</row>
    <row r="563" spans="2:177" x14ac:dyDescent="0.25">
      <c r="B563" s="1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</row>
    <row r="564" spans="2:177" x14ac:dyDescent="0.25">
      <c r="B564" s="1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</row>
    <row r="565" spans="2:177" x14ac:dyDescent="0.25">
      <c r="B565" s="1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</row>
    <row r="566" spans="2:177" x14ac:dyDescent="0.25">
      <c r="B566" s="1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</row>
    <row r="567" spans="2:177" x14ac:dyDescent="0.25">
      <c r="B567" s="1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</row>
    <row r="568" spans="2:177" x14ac:dyDescent="0.25">
      <c r="B568" s="1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</row>
    <row r="569" spans="2:177" x14ac:dyDescent="0.25">
      <c r="B569" s="1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</row>
    <row r="570" spans="2:177" x14ac:dyDescent="0.25">
      <c r="B570" s="1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</row>
    <row r="571" spans="2:177" x14ac:dyDescent="0.25">
      <c r="B571" s="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</row>
    <row r="572" spans="2:177" x14ac:dyDescent="0.25">
      <c r="B572" s="1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</row>
    <row r="573" spans="2:177" x14ac:dyDescent="0.25">
      <c r="B573" s="1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</row>
    <row r="574" spans="2:177" x14ac:dyDescent="0.25">
      <c r="B574" s="1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</row>
    <row r="575" spans="2:177" x14ac:dyDescent="0.25">
      <c r="B575" s="1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</row>
    <row r="576" spans="2:177" x14ac:dyDescent="0.25">
      <c r="B576" s="1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</row>
    <row r="577" spans="2:177" x14ac:dyDescent="0.25">
      <c r="B577" s="1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</row>
    <row r="578" spans="2:177" x14ac:dyDescent="0.25">
      <c r="B578" s="1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</row>
    <row r="579" spans="2:177" x14ac:dyDescent="0.25">
      <c r="B579" s="1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</row>
    <row r="580" spans="2:177" x14ac:dyDescent="0.25">
      <c r="B580" s="1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</row>
    <row r="581" spans="2:177" x14ac:dyDescent="0.25">
      <c r="B581" s="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</row>
    <row r="582" spans="2:177" x14ac:dyDescent="0.25">
      <c r="B582" s="1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</row>
    <row r="583" spans="2:177" x14ac:dyDescent="0.25">
      <c r="B583" s="1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</row>
    <row r="584" spans="2:177" x14ac:dyDescent="0.25">
      <c r="B584" s="1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</row>
    <row r="585" spans="2:177" x14ac:dyDescent="0.25">
      <c r="B585" s="1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</row>
    <row r="586" spans="2:177" x14ac:dyDescent="0.25">
      <c r="B586" s="1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</row>
    <row r="587" spans="2:177" x14ac:dyDescent="0.25">
      <c r="B587" s="1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</row>
    <row r="588" spans="2:177" x14ac:dyDescent="0.25">
      <c r="B588" s="1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</row>
    <row r="589" spans="2:177" x14ac:dyDescent="0.25">
      <c r="B589" s="1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</row>
    <row r="590" spans="2:177" x14ac:dyDescent="0.25">
      <c r="B590" s="1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</row>
    <row r="591" spans="2:177" x14ac:dyDescent="0.25">
      <c r="B591" s="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</row>
    <row r="592" spans="2:177" x14ac:dyDescent="0.25">
      <c r="B592" s="1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</row>
    <row r="593" spans="2:177" x14ac:dyDescent="0.25">
      <c r="B593" s="1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</row>
    <row r="594" spans="2:177" x14ac:dyDescent="0.25">
      <c r="B594" s="1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</row>
    <row r="595" spans="2:177" x14ac:dyDescent="0.25">
      <c r="B595" s="1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</row>
    <row r="596" spans="2:177" x14ac:dyDescent="0.25">
      <c r="B596" s="1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</row>
    <row r="597" spans="2:177" x14ac:dyDescent="0.25">
      <c r="B597" s="1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</row>
    <row r="598" spans="2:177" x14ac:dyDescent="0.25">
      <c r="B598" s="1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</row>
    <row r="599" spans="2:177" x14ac:dyDescent="0.25">
      <c r="B599" s="1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</row>
    <row r="600" spans="2:177" x14ac:dyDescent="0.25">
      <c r="B600" s="1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</row>
    <row r="601" spans="2:177" x14ac:dyDescent="0.25">
      <c r="B601" s="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</row>
    <row r="602" spans="2:177" x14ac:dyDescent="0.25">
      <c r="B602" s="1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</row>
    <row r="603" spans="2:177" x14ac:dyDescent="0.25">
      <c r="B603" s="1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</row>
    <row r="604" spans="2:177" x14ac:dyDescent="0.25">
      <c r="B604" s="1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</row>
    <row r="605" spans="2:177" x14ac:dyDescent="0.25">
      <c r="B605" s="1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</row>
    <row r="606" spans="2:177" x14ac:dyDescent="0.25">
      <c r="B606" s="1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</row>
    <row r="607" spans="2:177" x14ac:dyDescent="0.25">
      <c r="B607" s="1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</row>
    <row r="608" spans="2:177" x14ac:dyDescent="0.25">
      <c r="B608" s="1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</row>
    <row r="609" spans="2:177" x14ac:dyDescent="0.25">
      <c r="B609" s="1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</row>
    <row r="610" spans="2:177" x14ac:dyDescent="0.25">
      <c r="B610" s="1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</row>
    <row r="611" spans="2:177" x14ac:dyDescent="0.25">
      <c r="B611" s="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</row>
    <row r="612" spans="2:177" x14ac:dyDescent="0.25">
      <c r="B612" s="1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</row>
    <row r="613" spans="2:177" x14ac:dyDescent="0.25">
      <c r="B613" s="1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</row>
    <row r="614" spans="2:177" x14ac:dyDescent="0.25">
      <c r="B614" s="1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</row>
    <row r="615" spans="2:177" x14ac:dyDescent="0.25">
      <c r="B615" s="1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</row>
    <row r="616" spans="2:177" x14ac:dyDescent="0.25">
      <c r="B616" s="1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</row>
    <row r="617" spans="2:177" x14ac:dyDescent="0.25">
      <c r="B617" s="1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</row>
    <row r="618" spans="2:177" x14ac:dyDescent="0.25">
      <c r="B618" s="1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</row>
    <row r="619" spans="2:177" x14ac:dyDescent="0.25">
      <c r="B619" s="1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</row>
    <row r="620" spans="2:177" x14ac:dyDescent="0.25">
      <c r="B620" s="1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</row>
    <row r="621" spans="2:177" x14ac:dyDescent="0.25">
      <c r="B621" s="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</row>
    <row r="622" spans="2:177" x14ac:dyDescent="0.25">
      <c r="B622" s="1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</row>
    <row r="623" spans="2:177" x14ac:dyDescent="0.25">
      <c r="B623" s="1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</row>
    <row r="624" spans="2:177" x14ac:dyDescent="0.25">
      <c r="B624" s="1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</row>
    <row r="625" spans="2:177" x14ac:dyDescent="0.25">
      <c r="B625" s="1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</row>
    <row r="626" spans="2:177" x14ac:dyDescent="0.25">
      <c r="B626" s="1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</row>
    <row r="627" spans="2:177" x14ac:dyDescent="0.25">
      <c r="B627" s="1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</row>
    <row r="628" spans="2:177" x14ac:dyDescent="0.25">
      <c r="B628" s="1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</row>
    <row r="629" spans="2:177" x14ac:dyDescent="0.25">
      <c r="B629" s="1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</row>
    <row r="630" spans="2:177" x14ac:dyDescent="0.25">
      <c r="B630" s="1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</row>
    <row r="631" spans="2:177" x14ac:dyDescent="0.25">
      <c r="B631" s="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</row>
    <row r="632" spans="2:177" x14ac:dyDescent="0.25">
      <c r="B632" s="1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</row>
    <row r="633" spans="2:177" x14ac:dyDescent="0.25">
      <c r="B633" s="1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</row>
    <row r="634" spans="2:177" x14ac:dyDescent="0.25">
      <c r="B634" s="1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</row>
    <row r="635" spans="2:177" x14ac:dyDescent="0.25">
      <c r="B635" s="1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</row>
    <row r="636" spans="2:177" x14ac:dyDescent="0.25">
      <c r="B636" s="1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</row>
    <row r="637" spans="2:177" x14ac:dyDescent="0.25">
      <c r="B637" s="1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</row>
    <row r="638" spans="2:177" x14ac:dyDescent="0.25">
      <c r="B638" s="1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</row>
    <row r="639" spans="2:177" x14ac:dyDescent="0.25">
      <c r="B639" s="1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</row>
    <row r="640" spans="2:177" x14ac:dyDescent="0.25">
      <c r="B640" s="1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</row>
    <row r="641" spans="2:177" x14ac:dyDescent="0.25">
      <c r="B641" s="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</row>
    <row r="642" spans="2:177" x14ac:dyDescent="0.25">
      <c r="B642" s="1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</row>
    <row r="643" spans="2:177" x14ac:dyDescent="0.25">
      <c r="B643" s="1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</row>
    <row r="644" spans="2:177" x14ac:dyDescent="0.25">
      <c r="B644" s="1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</row>
    <row r="645" spans="2:177" x14ac:dyDescent="0.25">
      <c r="B645" s="1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</row>
    <row r="646" spans="2:177" x14ac:dyDescent="0.25">
      <c r="B646" s="1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</row>
    <row r="647" spans="2:177" x14ac:dyDescent="0.25">
      <c r="B647" s="1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</row>
    <row r="648" spans="2:177" x14ac:dyDescent="0.25">
      <c r="B648" s="1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</row>
    <row r="649" spans="2:177" x14ac:dyDescent="0.25">
      <c r="B649" s="1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</row>
    <row r="650" spans="2:177" x14ac:dyDescent="0.25">
      <c r="B650" s="1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</row>
    <row r="651" spans="2:177" x14ac:dyDescent="0.25">
      <c r="B651" s="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</row>
    <row r="652" spans="2:177" x14ac:dyDescent="0.25">
      <c r="B652" s="1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</row>
    <row r="653" spans="2:177" x14ac:dyDescent="0.25">
      <c r="B653" s="1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</row>
    <row r="654" spans="2:177" x14ac:dyDescent="0.25">
      <c r="B654" s="1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</row>
    <row r="655" spans="2:177" x14ac:dyDescent="0.25">
      <c r="B655" s="1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</row>
    <row r="656" spans="2:177" x14ac:dyDescent="0.25">
      <c r="B656" s="1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</row>
    <row r="657" spans="2:177" x14ac:dyDescent="0.25">
      <c r="B657" s="1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</row>
    <row r="658" spans="2:177" x14ac:dyDescent="0.25">
      <c r="B658" s="1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</row>
    <row r="659" spans="2:177" x14ac:dyDescent="0.25">
      <c r="B659" s="1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</row>
    <row r="660" spans="2:177" x14ac:dyDescent="0.25">
      <c r="B660" s="1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</row>
    <row r="661" spans="2:177" x14ac:dyDescent="0.25">
      <c r="B661" s="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</row>
    <row r="662" spans="2:177" x14ac:dyDescent="0.25">
      <c r="B662" s="1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</row>
    <row r="663" spans="2:177" x14ac:dyDescent="0.25">
      <c r="B663" s="1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</row>
    <row r="664" spans="2:177" x14ac:dyDescent="0.25">
      <c r="B664" s="1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</row>
    <row r="665" spans="2:177" x14ac:dyDescent="0.25">
      <c r="B665" s="1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</row>
    <row r="666" spans="2:177" x14ac:dyDescent="0.25">
      <c r="B666" s="1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</row>
    <row r="667" spans="2:177" x14ac:dyDescent="0.25">
      <c r="B667" s="1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</row>
    <row r="668" spans="2:177" x14ac:dyDescent="0.25">
      <c r="B668" s="1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</row>
    <row r="669" spans="2:177" x14ac:dyDescent="0.25">
      <c r="B669" s="1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</row>
    <row r="670" spans="2:177" x14ac:dyDescent="0.25">
      <c r="B670" s="1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</row>
    <row r="671" spans="2:177" x14ac:dyDescent="0.25">
      <c r="B671" s="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</row>
    <row r="672" spans="2:177" x14ac:dyDescent="0.25">
      <c r="B672" s="1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</row>
    <row r="673" spans="2:177" x14ac:dyDescent="0.25">
      <c r="B673" s="1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</row>
    <row r="674" spans="2:177" x14ac:dyDescent="0.25">
      <c r="B674" s="1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</row>
    <row r="675" spans="2:177" x14ac:dyDescent="0.25">
      <c r="B675" s="1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</row>
    <row r="676" spans="2:177" x14ac:dyDescent="0.25">
      <c r="B676" s="1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</row>
    <row r="677" spans="2:177" x14ac:dyDescent="0.25">
      <c r="B677" s="1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</row>
    <row r="678" spans="2:177" x14ac:dyDescent="0.25">
      <c r="B678" s="1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</row>
    <row r="679" spans="2:177" x14ac:dyDescent="0.25">
      <c r="B679" s="1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</row>
    <row r="680" spans="2:177" x14ac:dyDescent="0.25">
      <c r="B680" s="1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</row>
    <row r="681" spans="2:177" x14ac:dyDescent="0.25">
      <c r="B681" s="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</row>
    <row r="682" spans="2:177" x14ac:dyDescent="0.25">
      <c r="B682" s="1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</row>
    <row r="683" spans="2:177" x14ac:dyDescent="0.25">
      <c r="B683" s="1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</row>
    <row r="684" spans="2:177" x14ac:dyDescent="0.25">
      <c r="B684" s="1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</row>
    <row r="685" spans="2:177" x14ac:dyDescent="0.25">
      <c r="B685" s="1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</row>
    <row r="686" spans="2:177" x14ac:dyDescent="0.25">
      <c r="B686" s="1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</row>
    <row r="687" spans="2:177" x14ac:dyDescent="0.25">
      <c r="B687" s="1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</row>
    <row r="688" spans="2:177" x14ac:dyDescent="0.25">
      <c r="B688" s="1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</row>
    <row r="689" spans="2:177" x14ac:dyDescent="0.25">
      <c r="B689" s="1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</row>
    <row r="690" spans="2:177" x14ac:dyDescent="0.25">
      <c r="B690" s="1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</row>
    <row r="691" spans="2:177" x14ac:dyDescent="0.25">
      <c r="B691" s="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</row>
    <row r="692" spans="2:177" x14ac:dyDescent="0.25">
      <c r="B692" s="1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</row>
    <row r="693" spans="2:177" x14ac:dyDescent="0.25">
      <c r="B693" s="1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</row>
    <row r="694" spans="2:177" x14ac:dyDescent="0.25">
      <c r="B694" s="1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</row>
    <row r="695" spans="2:177" x14ac:dyDescent="0.25">
      <c r="B695" s="1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</row>
    <row r="696" spans="2:177" x14ac:dyDescent="0.25"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</row>
    <row r="697" spans="2:177" x14ac:dyDescent="0.25"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</row>
    <row r="698" spans="2:177" x14ac:dyDescent="0.25"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</row>
    <row r="699" spans="2:177" x14ac:dyDescent="0.25"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</row>
    <row r="700" spans="2:177" x14ac:dyDescent="0.25"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</row>
    <row r="701" spans="2:177" x14ac:dyDescent="0.25"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</row>
    <row r="702" spans="2:177" x14ac:dyDescent="0.25"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</row>
    <row r="703" spans="2:177" x14ac:dyDescent="0.25"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</row>
    <row r="704" spans="2:177" x14ac:dyDescent="0.25"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</row>
    <row r="705" spans="3:177" x14ac:dyDescent="0.25"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</row>
    <row r="706" spans="3:177" x14ac:dyDescent="0.25"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</row>
    <row r="707" spans="3:177" x14ac:dyDescent="0.25"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</row>
    <row r="708" spans="3:177" x14ac:dyDescent="0.25"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</row>
    <row r="709" spans="3:177" x14ac:dyDescent="0.25"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</row>
    <row r="710" spans="3:177" x14ac:dyDescent="0.25"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</row>
    <row r="711" spans="3:177" x14ac:dyDescent="0.25"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</row>
    <row r="712" spans="3:177" x14ac:dyDescent="0.25"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</row>
    <row r="713" spans="3:177" x14ac:dyDescent="0.25"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</row>
    <row r="714" spans="3:177" x14ac:dyDescent="0.25"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</row>
    <row r="715" spans="3:177" x14ac:dyDescent="0.25"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</row>
    <row r="716" spans="3:177" x14ac:dyDescent="0.25"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</row>
    <row r="717" spans="3:177" x14ac:dyDescent="0.25"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</row>
    <row r="718" spans="3:177" x14ac:dyDescent="0.25"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</row>
    <row r="719" spans="3:177" x14ac:dyDescent="0.25"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</row>
    <row r="720" spans="3:177" x14ac:dyDescent="0.25"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</row>
    <row r="721" spans="3:177" x14ac:dyDescent="0.25"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</row>
    <row r="722" spans="3:177" x14ac:dyDescent="0.25"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</row>
    <row r="723" spans="3:177" x14ac:dyDescent="0.25"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</row>
    <row r="724" spans="3:177" x14ac:dyDescent="0.25"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</row>
    <row r="725" spans="3:177" x14ac:dyDescent="0.25"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</row>
    <row r="726" spans="3:177" x14ac:dyDescent="0.25"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</row>
    <row r="727" spans="3:177" x14ac:dyDescent="0.25"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</row>
    <row r="728" spans="3:177" x14ac:dyDescent="0.25"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</row>
    <row r="729" spans="3:177" x14ac:dyDescent="0.25"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</row>
    <row r="730" spans="3:177" x14ac:dyDescent="0.25"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</row>
    <row r="731" spans="3:177" x14ac:dyDescent="0.25"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</row>
    <row r="732" spans="3:177" x14ac:dyDescent="0.25"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</row>
    <row r="733" spans="3:177" x14ac:dyDescent="0.25"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</row>
    <row r="734" spans="3:177" x14ac:dyDescent="0.25"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</row>
    <row r="735" spans="3:177" x14ac:dyDescent="0.25"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</row>
    <row r="736" spans="3:177" x14ac:dyDescent="0.25"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</row>
    <row r="737" spans="3:177" x14ac:dyDescent="0.25"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</row>
    <row r="738" spans="3:177" x14ac:dyDescent="0.25"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</row>
    <row r="739" spans="3:177" x14ac:dyDescent="0.25"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</row>
    <row r="740" spans="3:177" x14ac:dyDescent="0.25"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</row>
    <row r="741" spans="3:177" x14ac:dyDescent="0.25"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</row>
    <row r="742" spans="3:177" x14ac:dyDescent="0.25"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</row>
    <row r="743" spans="3:177" x14ac:dyDescent="0.25"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</row>
    <row r="744" spans="3:177" x14ac:dyDescent="0.25"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</row>
    <row r="745" spans="3:177" x14ac:dyDescent="0.25"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</row>
    <row r="746" spans="3:177" x14ac:dyDescent="0.25"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</row>
    <row r="747" spans="3:177" x14ac:dyDescent="0.25"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</row>
    <row r="748" spans="3:177" x14ac:dyDescent="0.25"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</row>
    <row r="749" spans="3:177" x14ac:dyDescent="0.25"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</row>
    <row r="750" spans="3:177" x14ac:dyDescent="0.25"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</row>
    <row r="751" spans="3:177" x14ac:dyDescent="0.25"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</row>
    <row r="752" spans="3:177" x14ac:dyDescent="0.25"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</row>
    <row r="753" spans="3:177" x14ac:dyDescent="0.25"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</row>
    <row r="754" spans="3:177" x14ac:dyDescent="0.25"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</row>
    <row r="755" spans="3:177" x14ac:dyDescent="0.25"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</row>
    <row r="756" spans="3:177" x14ac:dyDescent="0.25"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</row>
    <row r="757" spans="3:177" x14ac:dyDescent="0.25"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</row>
    <row r="758" spans="3:177" x14ac:dyDescent="0.25"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</row>
    <row r="759" spans="3:177" x14ac:dyDescent="0.25"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</row>
    <row r="760" spans="3:177" x14ac:dyDescent="0.25"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</row>
    <row r="761" spans="3:177" x14ac:dyDescent="0.25"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</row>
    <row r="762" spans="3:177" x14ac:dyDescent="0.25"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</row>
    <row r="763" spans="3:177" x14ac:dyDescent="0.25"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</row>
    <row r="764" spans="3:177" x14ac:dyDescent="0.25"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</row>
    <row r="765" spans="3:177" x14ac:dyDescent="0.25"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</row>
    <row r="766" spans="3:177" x14ac:dyDescent="0.25"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</row>
    <row r="767" spans="3:177" x14ac:dyDescent="0.25"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</row>
    <row r="768" spans="3:177" x14ac:dyDescent="0.25"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</row>
    <row r="769" spans="3:177" x14ac:dyDescent="0.25"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</row>
    <row r="770" spans="3:177" x14ac:dyDescent="0.25"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</row>
    <row r="771" spans="3:177" x14ac:dyDescent="0.25"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</row>
    <row r="772" spans="3:177" x14ac:dyDescent="0.25"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</row>
    <row r="773" spans="3:177" x14ac:dyDescent="0.25"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</row>
    <row r="774" spans="3:177" x14ac:dyDescent="0.25"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</row>
    <row r="775" spans="3:177" x14ac:dyDescent="0.25"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</row>
    <row r="776" spans="3:177" x14ac:dyDescent="0.25"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</row>
    <row r="777" spans="3:177" x14ac:dyDescent="0.25"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</row>
    <row r="778" spans="3:177" x14ac:dyDescent="0.25"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</row>
    <row r="779" spans="3:177" x14ac:dyDescent="0.25"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</row>
    <row r="780" spans="3:177" x14ac:dyDescent="0.25"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</row>
    <row r="781" spans="3:177" x14ac:dyDescent="0.25"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</row>
    <row r="782" spans="3:177" x14ac:dyDescent="0.25"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</row>
    <row r="783" spans="3:177" x14ac:dyDescent="0.25"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</row>
    <row r="784" spans="3:177" x14ac:dyDescent="0.25"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</row>
    <row r="785" spans="3:177" x14ac:dyDescent="0.25"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</row>
    <row r="786" spans="3:177" x14ac:dyDescent="0.25"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</row>
    <row r="787" spans="3:177" x14ac:dyDescent="0.25"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</row>
    <row r="788" spans="3:177" x14ac:dyDescent="0.25"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</row>
    <row r="789" spans="3:177" x14ac:dyDescent="0.25"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</row>
    <row r="790" spans="3:177" x14ac:dyDescent="0.25"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</row>
    <row r="791" spans="3:177" x14ac:dyDescent="0.25"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</row>
    <row r="792" spans="3:177" x14ac:dyDescent="0.25"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</row>
    <row r="793" spans="3:177" x14ac:dyDescent="0.25"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</row>
    <row r="794" spans="3:177" x14ac:dyDescent="0.25"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</row>
    <row r="795" spans="3:177" x14ac:dyDescent="0.25"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</row>
    <row r="796" spans="3:177" x14ac:dyDescent="0.25"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</row>
    <row r="797" spans="3:177" x14ac:dyDescent="0.25"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</row>
    <row r="798" spans="3:177" x14ac:dyDescent="0.25"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</row>
    <row r="799" spans="3:177" x14ac:dyDescent="0.25"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</row>
    <row r="800" spans="3:177" x14ac:dyDescent="0.25"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</row>
    <row r="801" spans="3:177" x14ac:dyDescent="0.25"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</row>
    <row r="802" spans="3:177" x14ac:dyDescent="0.25"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</row>
    <row r="803" spans="3:177" x14ac:dyDescent="0.25"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</row>
    <row r="804" spans="3:177" x14ac:dyDescent="0.25"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</row>
    <row r="805" spans="3:177" x14ac:dyDescent="0.25"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</row>
    <row r="806" spans="3:177" x14ac:dyDescent="0.25"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</row>
    <row r="807" spans="3:177" x14ac:dyDescent="0.25"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</row>
    <row r="808" spans="3:177" x14ac:dyDescent="0.25"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</row>
    <row r="809" spans="3:177" x14ac:dyDescent="0.25"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</row>
    <row r="810" spans="3:177" x14ac:dyDescent="0.25"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</row>
    <row r="811" spans="3:177" x14ac:dyDescent="0.25"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</row>
    <row r="812" spans="3:177" x14ac:dyDescent="0.25"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</row>
    <row r="813" spans="3:177" x14ac:dyDescent="0.25"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</row>
    <row r="814" spans="3:177" x14ac:dyDescent="0.25"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</row>
    <row r="815" spans="3:177" x14ac:dyDescent="0.25"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</row>
    <row r="816" spans="3:177" x14ac:dyDescent="0.25"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</row>
    <row r="817" spans="3:177" x14ac:dyDescent="0.25"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</row>
    <row r="818" spans="3:177" x14ac:dyDescent="0.25"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</row>
    <row r="819" spans="3:177" x14ac:dyDescent="0.25"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</row>
    <row r="820" spans="3:177" x14ac:dyDescent="0.25"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</row>
    <row r="821" spans="3:177" x14ac:dyDescent="0.25"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</row>
    <row r="822" spans="3:177" x14ac:dyDescent="0.25"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</row>
    <row r="823" spans="3:177" x14ac:dyDescent="0.25"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</row>
    <row r="824" spans="3:177" x14ac:dyDescent="0.25"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</row>
    <row r="825" spans="3:177" x14ac:dyDescent="0.25"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</row>
    <row r="826" spans="3:177" x14ac:dyDescent="0.25"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</row>
    <row r="827" spans="3:177" x14ac:dyDescent="0.25"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</row>
    <row r="828" spans="3:177" x14ac:dyDescent="0.25"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</row>
    <row r="829" spans="3:177" x14ac:dyDescent="0.25"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</row>
    <row r="830" spans="3:177" x14ac:dyDescent="0.25"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</row>
    <row r="831" spans="3:177" x14ac:dyDescent="0.25"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</row>
    <row r="832" spans="3:177" x14ac:dyDescent="0.25"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</row>
    <row r="833" spans="3:177" x14ac:dyDescent="0.25"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</row>
    <row r="834" spans="3:177" x14ac:dyDescent="0.25"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</row>
    <row r="835" spans="3:177" x14ac:dyDescent="0.25"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</row>
    <row r="836" spans="3:177" x14ac:dyDescent="0.25"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</row>
    <row r="837" spans="3:177" x14ac:dyDescent="0.25"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</row>
    <row r="838" spans="3:177" x14ac:dyDescent="0.25"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</row>
    <row r="839" spans="3:177" x14ac:dyDescent="0.25"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</row>
    <row r="840" spans="3:177" x14ac:dyDescent="0.25"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</row>
    <row r="841" spans="3:177" x14ac:dyDescent="0.25"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</row>
    <row r="842" spans="3:177" x14ac:dyDescent="0.25"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</row>
    <row r="843" spans="3:177" x14ac:dyDescent="0.25"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</row>
    <row r="844" spans="3:177" x14ac:dyDescent="0.25"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</row>
    <row r="845" spans="3:177" x14ac:dyDescent="0.25"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</row>
    <row r="846" spans="3:177" x14ac:dyDescent="0.25"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</row>
    <row r="847" spans="3:177" x14ac:dyDescent="0.25"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</row>
    <row r="848" spans="3:177" x14ac:dyDescent="0.25"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</row>
    <row r="849" spans="3:177" x14ac:dyDescent="0.25"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</row>
    <row r="850" spans="3:177" x14ac:dyDescent="0.25"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</row>
    <row r="851" spans="3:177" x14ac:dyDescent="0.25"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</row>
    <row r="852" spans="3:177" x14ac:dyDescent="0.25"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</row>
    <row r="853" spans="3:177" x14ac:dyDescent="0.25"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</row>
    <row r="854" spans="3:177" x14ac:dyDescent="0.25"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</row>
    <row r="855" spans="3:177" x14ac:dyDescent="0.25"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</row>
    <row r="856" spans="3:177" x14ac:dyDescent="0.25"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</row>
    <row r="857" spans="3:177" x14ac:dyDescent="0.25"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</row>
    <row r="858" spans="3:177" x14ac:dyDescent="0.25"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</row>
    <row r="859" spans="3:177" x14ac:dyDescent="0.25"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</row>
    <row r="860" spans="3:177" x14ac:dyDescent="0.25"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</row>
    <row r="861" spans="3:177" x14ac:dyDescent="0.25"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</row>
    <row r="862" spans="3:177" x14ac:dyDescent="0.25"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</row>
    <row r="863" spans="3:177" x14ac:dyDescent="0.25"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</row>
    <row r="864" spans="3:177" x14ac:dyDescent="0.25"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</row>
    <row r="865" spans="3:177" x14ac:dyDescent="0.25"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</row>
    <row r="866" spans="3:177" x14ac:dyDescent="0.25"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</row>
    <row r="867" spans="3:177" x14ac:dyDescent="0.25"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</row>
    <row r="868" spans="3:177" x14ac:dyDescent="0.25"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</row>
    <row r="869" spans="3:177" x14ac:dyDescent="0.25"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</row>
    <row r="870" spans="3:177" x14ac:dyDescent="0.25"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</row>
    <row r="871" spans="3:177" x14ac:dyDescent="0.25"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</row>
    <row r="872" spans="3:177" x14ac:dyDescent="0.25"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</row>
    <row r="873" spans="3:177" x14ac:dyDescent="0.25"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</row>
    <row r="874" spans="3:177" x14ac:dyDescent="0.25"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</row>
    <row r="875" spans="3:177" x14ac:dyDescent="0.25"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</row>
    <row r="876" spans="3:177" x14ac:dyDescent="0.25"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</row>
    <row r="877" spans="3:177" x14ac:dyDescent="0.25"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</row>
    <row r="878" spans="3:177" x14ac:dyDescent="0.25"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</row>
    <row r="879" spans="3:177" x14ac:dyDescent="0.25"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</row>
    <row r="880" spans="3:177" x14ac:dyDescent="0.25"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</row>
    <row r="881" spans="3:177" x14ac:dyDescent="0.25"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</row>
    <row r="882" spans="3:177" x14ac:dyDescent="0.25"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</row>
    <row r="883" spans="3:177" x14ac:dyDescent="0.25"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</row>
    <row r="884" spans="3:177" x14ac:dyDescent="0.25"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</row>
    <row r="885" spans="3:177" x14ac:dyDescent="0.25"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</row>
    <row r="886" spans="3:177" x14ac:dyDescent="0.25"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</row>
    <row r="887" spans="3:177" x14ac:dyDescent="0.25"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</row>
    <row r="888" spans="3:177" x14ac:dyDescent="0.25"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</row>
    <row r="889" spans="3:177" x14ac:dyDescent="0.25"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</row>
    <row r="890" spans="3:177" x14ac:dyDescent="0.25"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</row>
    <row r="891" spans="3:177" x14ac:dyDescent="0.25"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</row>
    <row r="892" spans="3:177" x14ac:dyDescent="0.25"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</row>
    <row r="893" spans="3:177" x14ac:dyDescent="0.25"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</row>
    <row r="894" spans="3:177" x14ac:dyDescent="0.25"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</row>
    <row r="895" spans="3:177" x14ac:dyDescent="0.25"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</row>
    <row r="896" spans="3:177" x14ac:dyDescent="0.25"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</row>
    <row r="897" spans="3:177" x14ac:dyDescent="0.25"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</row>
    <row r="898" spans="3:177" x14ac:dyDescent="0.25"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</row>
    <row r="899" spans="3:177" x14ac:dyDescent="0.25"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</row>
    <row r="900" spans="3:177" x14ac:dyDescent="0.25"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</row>
    <row r="901" spans="3:177" x14ac:dyDescent="0.25"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</row>
    <row r="902" spans="3:177" x14ac:dyDescent="0.25"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</row>
    <row r="903" spans="3:177" x14ac:dyDescent="0.25"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</row>
    <row r="904" spans="3:177" x14ac:dyDescent="0.25"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</row>
    <row r="905" spans="3:177" x14ac:dyDescent="0.25"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</row>
    <row r="906" spans="3:177" x14ac:dyDescent="0.25"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</row>
    <row r="907" spans="3:177" x14ac:dyDescent="0.25"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</row>
    <row r="908" spans="3:177" x14ac:dyDescent="0.25"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</row>
    <row r="909" spans="3:177" x14ac:dyDescent="0.25"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</row>
    <row r="910" spans="3:177" x14ac:dyDescent="0.25"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</row>
    <row r="911" spans="3:177" x14ac:dyDescent="0.25"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</row>
    <row r="912" spans="3:177" x14ac:dyDescent="0.25"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</row>
    <row r="913" spans="3:177" x14ac:dyDescent="0.25"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</row>
    <row r="914" spans="3:177" x14ac:dyDescent="0.25"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</row>
    <row r="915" spans="3:177" x14ac:dyDescent="0.25"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</row>
    <row r="916" spans="3:177" x14ac:dyDescent="0.25"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</row>
    <row r="917" spans="3:177" x14ac:dyDescent="0.25"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</row>
    <row r="918" spans="3:177" x14ac:dyDescent="0.25"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</row>
    <row r="919" spans="3:177" x14ac:dyDescent="0.25"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</row>
    <row r="920" spans="3:177" x14ac:dyDescent="0.25"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</row>
    <row r="921" spans="3:177" x14ac:dyDescent="0.25"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</row>
    <row r="922" spans="3:177" x14ac:dyDescent="0.25"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</row>
    <row r="923" spans="3:177" x14ac:dyDescent="0.25"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</row>
    <row r="924" spans="3:177" x14ac:dyDescent="0.25"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</row>
    <row r="925" spans="3:177" x14ac:dyDescent="0.25"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</row>
    <row r="926" spans="3:177" x14ac:dyDescent="0.25"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</row>
    <row r="927" spans="3:177" x14ac:dyDescent="0.25"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</row>
    <row r="928" spans="3:177" x14ac:dyDescent="0.25"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</row>
    <row r="929" spans="3:177" x14ac:dyDescent="0.25"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</row>
    <row r="930" spans="3:177" x14ac:dyDescent="0.25"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</row>
    <row r="931" spans="3:177" x14ac:dyDescent="0.25"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</row>
    <row r="932" spans="3:177" x14ac:dyDescent="0.25"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</row>
    <row r="933" spans="3:177" x14ac:dyDescent="0.25"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</row>
    <row r="934" spans="3:177" x14ac:dyDescent="0.25"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</row>
    <row r="935" spans="3:177" x14ac:dyDescent="0.25"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</row>
    <row r="936" spans="3:177" x14ac:dyDescent="0.25"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</row>
    <row r="937" spans="3:177" x14ac:dyDescent="0.25"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</row>
    <row r="938" spans="3:177" x14ac:dyDescent="0.25"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</row>
    <row r="939" spans="3:177" x14ac:dyDescent="0.25"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</row>
    <row r="940" spans="3:177" x14ac:dyDescent="0.25"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</row>
    <row r="941" spans="3:177" x14ac:dyDescent="0.25"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</row>
    <row r="942" spans="3:177" x14ac:dyDescent="0.25"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</row>
    <row r="943" spans="3:177" x14ac:dyDescent="0.25"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</row>
    <row r="944" spans="3:177" x14ac:dyDescent="0.25"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</row>
    <row r="945" spans="3:177" x14ac:dyDescent="0.25"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</row>
    <row r="946" spans="3:177" x14ac:dyDescent="0.25"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</row>
    <row r="947" spans="3:177" x14ac:dyDescent="0.25"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</row>
    <row r="948" spans="3:177" x14ac:dyDescent="0.25"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</row>
    <row r="949" spans="3:177" x14ac:dyDescent="0.25"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</row>
    <row r="950" spans="3:177" x14ac:dyDescent="0.25"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</row>
    <row r="951" spans="3:177" x14ac:dyDescent="0.25"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</row>
    <row r="952" spans="3:177" x14ac:dyDescent="0.25"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</row>
    <row r="953" spans="3:177" x14ac:dyDescent="0.25"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</row>
    <row r="954" spans="3:177" x14ac:dyDescent="0.25"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</row>
    <row r="955" spans="3:177" x14ac:dyDescent="0.25"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</row>
    <row r="956" spans="3:177" x14ac:dyDescent="0.25"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</row>
    <row r="957" spans="3:177" x14ac:dyDescent="0.25"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</row>
    <row r="958" spans="3:177" x14ac:dyDescent="0.25"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</row>
    <row r="959" spans="3:177" x14ac:dyDescent="0.25"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</row>
    <row r="960" spans="3:177" x14ac:dyDescent="0.25"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</row>
    <row r="961" spans="3:177" x14ac:dyDescent="0.25"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</row>
    <row r="962" spans="3:177" x14ac:dyDescent="0.25"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</row>
    <row r="963" spans="3:177" x14ac:dyDescent="0.25"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</row>
    <row r="964" spans="3:177" x14ac:dyDescent="0.25"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</row>
    <row r="965" spans="3:177" x14ac:dyDescent="0.25"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</row>
    <row r="966" spans="3:177" x14ac:dyDescent="0.25"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</row>
    <row r="967" spans="3:177" x14ac:dyDescent="0.25"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</row>
    <row r="968" spans="3:177" x14ac:dyDescent="0.25"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</row>
    <row r="969" spans="3:177" x14ac:dyDescent="0.25"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</row>
    <row r="970" spans="3:177" x14ac:dyDescent="0.25"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</row>
    <row r="971" spans="3:177" x14ac:dyDescent="0.25"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</row>
    <row r="972" spans="3:177" x14ac:dyDescent="0.25"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</row>
    <row r="973" spans="3:177" x14ac:dyDescent="0.25"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</row>
    <row r="974" spans="3:177" x14ac:dyDescent="0.25"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</row>
    <row r="975" spans="3:177" x14ac:dyDescent="0.25"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</row>
    <row r="976" spans="3:177" x14ac:dyDescent="0.25"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</row>
    <row r="977" spans="3:177" x14ac:dyDescent="0.25"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</row>
    <row r="978" spans="3:177" x14ac:dyDescent="0.25"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</row>
    <row r="979" spans="3:177" x14ac:dyDescent="0.25"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</row>
    <row r="980" spans="3:177" x14ac:dyDescent="0.25"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</row>
    <row r="981" spans="3:177" x14ac:dyDescent="0.25"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</row>
    <row r="982" spans="3:177" x14ac:dyDescent="0.25"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</row>
    <row r="983" spans="3:177" x14ac:dyDescent="0.25"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</row>
    <row r="984" spans="3:177" x14ac:dyDescent="0.25"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</row>
    <row r="985" spans="3:177" x14ac:dyDescent="0.25"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</row>
    <row r="986" spans="3:177" x14ac:dyDescent="0.25"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</row>
    <row r="987" spans="3:177" x14ac:dyDescent="0.25"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</row>
    <row r="988" spans="3:177" x14ac:dyDescent="0.25"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</row>
    <row r="989" spans="3:177" x14ac:dyDescent="0.25"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</row>
    <row r="990" spans="3:177" x14ac:dyDescent="0.25"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</row>
    <row r="991" spans="3:177" x14ac:dyDescent="0.25"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</row>
    <row r="992" spans="3:177" x14ac:dyDescent="0.25"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</row>
    <row r="993" spans="3:177" x14ac:dyDescent="0.25"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</row>
    <row r="994" spans="3:177" x14ac:dyDescent="0.25"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</row>
    <row r="995" spans="3:177" x14ac:dyDescent="0.25"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</row>
    <row r="996" spans="3:177" x14ac:dyDescent="0.25"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</row>
    <row r="997" spans="3:177" x14ac:dyDescent="0.25"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</row>
    <row r="998" spans="3:177" x14ac:dyDescent="0.25"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</row>
    <row r="999" spans="3:177" x14ac:dyDescent="0.25"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</row>
    <row r="1000" spans="3:177" x14ac:dyDescent="0.25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</row>
    <row r="1001" spans="3:177" x14ac:dyDescent="0.25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</row>
    <row r="1002" spans="3:177" x14ac:dyDescent="0.25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</row>
    <row r="1003" spans="3:177" x14ac:dyDescent="0.25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</row>
    <row r="1004" spans="3:177" x14ac:dyDescent="0.25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</row>
    <row r="1005" spans="3:177" x14ac:dyDescent="0.25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</row>
    <row r="1006" spans="3:177" x14ac:dyDescent="0.25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</row>
    <row r="1007" spans="3:177" x14ac:dyDescent="0.25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</row>
    <row r="1008" spans="3:177" x14ac:dyDescent="0.25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</row>
    <row r="1009" spans="3:177" x14ac:dyDescent="0.25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</row>
    <row r="1010" spans="3:177" x14ac:dyDescent="0.25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</row>
    <row r="1011" spans="3:177" x14ac:dyDescent="0.25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</row>
    <row r="1012" spans="3:177" x14ac:dyDescent="0.25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</row>
    <row r="1013" spans="3:177" x14ac:dyDescent="0.25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</row>
    <row r="1014" spans="3:177" x14ac:dyDescent="0.25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</row>
    <row r="1015" spans="3:177" x14ac:dyDescent="0.25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</row>
    <row r="1016" spans="3:177" x14ac:dyDescent="0.25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</row>
    <row r="1017" spans="3:177" x14ac:dyDescent="0.25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</row>
    <row r="1018" spans="3:177" x14ac:dyDescent="0.25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</row>
    <row r="1019" spans="3:177" x14ac:dyDescent="0.25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</row>
    <row r="1020" spans="3:177" x14ac:dyDescent="0.25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</row>
    <row r="1021" spans="3:177" x14ac:dyDescent="0.25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</row>
    <row r="1022" spans="3:177" x14ac:dyDescent="0.25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</row>
    <row r="1023" spans="3:177" x14ac:dyDescent="0.25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</row>
    <row r="1024" spans="3:177" x14ac:dyDescent="0.25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</row>
    <row r="1025" spans="3:78" x14ac:dyDescent="0.25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</row>
    <row r="1026" spans="3:78" x14ac:dyDescent="0.25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</row>
    <row r="1027" spans="3:78" x14ac:dyDescent="0.25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</row>
    <row r="1028" spans="3:78" x14ac:dyDescent="0.25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</row>
    <row r="1029" spans="3:78" x14ac:dyDescent="0.25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</row>
    <row r="1030" spans="3:78" x14ac:dyDescent="0.25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</row>
    <row r="1031" spans="3:78" x14ac:dyDescent="0.25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</row>
    <row r="1032" spans="3:78" x14ac:dyDescent="0.25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</row>
    <row r="1033" spans="3:78" x14ac:dyDescent="0.25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</row>
    <row r="1034" spans="3:78" x14ac:dyDescent="0.25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</row>
    <row r="1035" spans="3:78" x14ac:dyDescent="0.25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</row>
    <row r="1036" spans="3:78" x14ac:dyDescent="0.25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</row>
    <row r="1037" spans="3:78" x14ac:dyDescent="0.25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</row>
    <row r="1038" spans="3:78" x14ac:dyDescent="0.25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</row>
    <row r="1039" spans="3:78" x14ac:dyDescent="0.25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</row>
    <row r="1040" spans="3:78" x14ac:dyDescent="0.25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</row>
    <row r="1041" spans="3:78" x14ac:dyDescent="0.25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</row>
    <row r="1042" spans="3:78" x14ac:dyDescent="0.25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</row>
    <row r="1043" spans="3:78" x14ac:dyDescent="0.25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</row>
    <row r="1044" spans="3:78" x14ac:dyDescent="0.25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</row>
    <row r="1045" spans="3:78" x14ac:dyDescent="0.25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</row>
    <row r="1046" spans="3:78" x14ac:dyDescent="0.25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</row>
    <row r="1047" spans="3:78" x14ac:dyDescent="0.25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</row>
    <row r="1048" spans="3:78" x14ac:dyDescent="0.25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</row>
    <row r="1049" spans="3:78" x14ac:dyDescent="0.25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</row>
    <row r="1050" spans="3:78" x14ac:dyDescent="0.25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</row>
    <row r="1051" spans="3:78" x14ac:dyDescent="0.25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</row>
    <row r="1052" spans="3:78" x14ac:dyDescent="0.25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</row>
    <row r="1053" spans="3:78" x14ac:dyDescent="0.25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</row>
    <row r="1054" spans="3:78" x14ac:dyDescent="0.25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</row>
    <row r="1055" spans="3:78" x14ac:dyDescent="0.25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</row>
    <row r="1056" spans="3:78" x14ac:dyDescent="0.25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</row>
    <row r="1057" spans="3:78" x14ac:dyDescent="0.25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</row>
    <row r="1058" spans="3:78" x14ac:dyDescent="0.25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</row>
    <row r="1059" spans="3:78" x14ac:dyDescent="0.25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</row>
    <row r="1060" spans="3:78" x14ac:dyDescent="0.25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</row>
    <row r="1061" spans="3:78" x14ac:dyDescent="0.25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</row>
    <row r="1062" spans="3:78" x14ac:dyDescent="0.25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</row>
    <row r="1063" spans="3:78" x14ac:dyDescent="0.25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</row>
    <row r="1064" spans="3:78" x14ac:dyDescent="0.25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</row>
    <row r="1065" spans="3:78" x14ac:dyDescent="0.25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</row>
    <row r="1066" spans="3:78" x14ac:dyDescent="0.25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</row>
    <row r="1067" spans="3:78" x14ac:dyDescent="0.25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</row>
    <row r="1068" spans="3:78" x14ac:dyDescent="0.25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</row>
    <row r="1069" spans="3:78" x14ac:dyDescent="0.25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</row>
    <row r="1070" spans="3:78" x14ac:dyDescent="0.25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</row>
    <row r="1071" spans="3:78" x14ac:dyDescent="0.25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</row>
    <row r="1072" spans="3:78" x14ac:dyDescent="0.25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</row>
    <row r="1073" spans="3:78" x14ac:dyDescent="0.25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</row>
    <row r="1074" spans="3:78" x14ac:dyDescent="0.25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</row>
    <row r="1075" spans="3:78" x14ac:dyDescent="0.25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</row>
    <row r="1076" spans="3:78" x14ac:dyDescent="0.25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</row>
    <row r="1077" spans="3:78" x14ac:dyDescent="0.25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</row>
    <row r="1078" spans="3:78" x14ac:dyDescent="0.25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</row>
    <row r="1079" spans="3:78" x14ac:dyDescent="0.25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</row>
    <row r="1080" spans="3:78" x14ac:dyDescent="0.25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</row>
    <row r="1081" spans="3:78" x14ac:dyDescent="0.25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</row>
    <row r="1082" spans="3:78" x14ac:dyDescent="0.25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</row>
    <row r="1083" spans="3:78" x14ac:dyDescent="0.25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</row>
    <row r="1084" spans="3:78" x14ac:dyDescent="0.25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</row>
    <row r="1085" spans="3:78" x14ac:dyDescent="0.25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</row>
    <row r="1086" spans="3:78" x14ac:dyDescent="0.25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</row>
    <row r="1087" spans="3:78" x14ac:dyDescent="0.25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</row>
    <row r="1088" spans="3:78" x14ac:dyDescent="0.25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</row>
    <row r="1089" spans="3:78" x14ac:dyDescent="0.25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</row>
    <row r="1090" spans="3:78" x14ac:dyDescent="0.25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</row>
    <row r="1091" spans="3:78" x14ac:dyDescent="0.25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</row>
    <row r="1092" spans="3:78" x14ac:dyDescent="0.25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</row>
    <row r="1093" spans="3:78" x14ac:dyDescent="0.25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</row>
    <row r="1094" spans="3:78" x14ac:dyDescent="0.25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</row>
    <row r="1095" spans="3:78" x14ac:dyDescent="0.25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</row>
    <row r="1096" spans="3:78" x14ac:dyDescent="0.25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</row>
    <row r="1097" spans="3:78" x14ac:dyDescent="0.25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</row>
    <row r="1098" spans="3:78" x14ac:dyDescent="0.25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</row>
    <row r="1099" spans="3:78" x14ac:dyDescent="0.25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</row>
    <row r="1100" spans="3:78" x14ac:dyDescent="0.25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</row>
    <row r="1101" spans="3:78" x14ac:dyDescent="0.25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</row>
    <row r="1102" spans="3:78" x14ac:dyDescent="0.25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</row>
    <row r="1103" spans="3:78" x14ac:dyDescent="0.25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</row>
    <row r="1104" spans="3:78" x14ac:dyDescent="0.25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</row>
    <row r="1105" spans="3:78" x14ac:dyDescent="0.25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</row>
    <row r="1106" spans="3:78" x14ac:dyDescent="0.25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</row>
    <row r="1107" spans="3:78" x14ac:dyDescent="0.25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</row>
    <row r="1108" spans="3:78" x14ac:dyDescent="0.25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</row>
    <row r="1109" spans="3:78" x14ac:dyDescent="0.25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</row>
    <row r="1110" spans="3:78" x14ac:dyDescent="0.25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</row>
    <row r="1111" spans="3:78" x14ac:dyDescent="0.25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</row>
    <row r="1112" spans="3:78" x14ac:dyDescent="0.25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</row>
    <row r="1113" spans="3:78" x14ac:dyDescent="0.25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</row>
    <row r="1114" spans="3:78" x14ac:dyDescent="0.25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</row>
    <row r="1115" spans="3:78" x14ac:dyDescent="0.25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</row>
    <row r="1116" spans="3:78" x14ac:dyDescent="0.25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</row>
    <row r="1117" spans="3:78" x14ac:dyDescent="0.25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</row>
    <row r="1118" spans="3:78" x14ac:dyDescent="0.25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</row>
    <row r="1119" spans="3:78" x14ac:dyDescent="0.25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</row>
    <row r="1120" spans="3:78" x14ac:dyDescent="0.25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</row>
    <row r="1121" spans="3:78" x14ac:dyDescent="0.25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</row>
    <row r="1122" spans="3:78" x14ac:dyDescent="0.25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</row>
    <row r="1123" spans="3:78" x14ac:dyDescent="0.25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</row>
    <row r="1124" spans="3:78" x14ac:dyDescent="0.25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</row>
    <row r="1125" spans="3:78" x14ac:dyDescent="0.25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</row>
    <row r="1126" spans="3:78" x14ac:dyDescent="0.25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</row>
    <row r="1127" spans="3:78" x14ac:dyDescent="0.25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</row>
    <row r="1128" spans="3:78" x14ac:dyDescent="0.25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</row>
    <row r="1129" spans="3:78" x14ac:dyDescent="0.25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</row>
    <row r="1130" spans="3:78" x14ac:dyDescent="0.25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</row>
    <row r="1131" spans="3:78" x14ac:dyDescent="0.25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</row>
    <row r="1132" spans="3:78" x14ac:dyDescent="0.25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</row>
    <row r="1133" spans="3:78" x14ac:dyDescent="0.25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</row>
    <row r="1134" spans="3:78" x14ac:dyDescent="0.25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</row>
    <row r="1135" spans="3:78" x14ac:dyDescent="0.25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</row>
    <row r="1136" spans="3:78" x14ac:dyDescent="0.25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</row>
    <row r="1137" spans="3:78" x14ac:dyDescent="0.25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</row>
    <row r="1138" spans="3:78" x14ac:dyDescent="0.25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</row>
    <row r="1139" spans="3:78" x14ac:dyDescent="0.25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</row>
    <row r="1140" spans="3:78" x14ac:dyDescent="0.25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</row>
    <row r="1141" spans="3:78" x14ac:dyDescent="0.25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</row>
    <row r="1142" spans="3:78" x14ac:dyDescent="0.25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</row>
    <row r="1143" spans="3:78" x14ac:dyDescent="0.25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</row>
    <row r="1144" spans="3:78" x14ac:dyDescent="0.25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</row>
    <row r="1145" spans="3:78" x14ac:dyDescent="0.25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</row>
    <row r="1146" spans="3:78" x14ac:dyDescent="0.25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</row>
    <row r="1147" spans="3:78" x14ac:dyDescent="0.25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</row>
    <row r="1148" spans="3:78" x14ac:dyDescent="0.25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</row>
    <row r="1149" spans="3:78" x14ac:dyDescent="0.25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</row>
    <row r="1150" spans="3:78" x14ac:dyDescent="0.25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</row>
    <row r="1151" spans="3:78" x14ac:dyDescent="0.25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</row>
    <row r="1152" spans="3:78" x14ac:dyDescent="0.25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</row>
    <row r="1153" spans="3:78" x14ac:dyDescent="0.25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</row>
    <row r="1154" spans="3:78" x14ac:dyDescent="0.25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</row>
    <row r="1155" spans="3:78" x14ac:dyDescent="0.25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</row>
    <row r="1156" spans="3:78" x14ac:dyDescent="0.25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</row>
    <row r="1157" spans="3:78" x14ac:dyDescent="0.25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</row>
    <row r="1158" spans="3:78" x14ac:dyDescent="0.25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</row>
    <row r="1159" spans="3:78" x14ac:dyDescent="0.25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</row>
    <row r="1160" spans="3:78" x14ac:dyDescent="0.25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</row>
    <row r="1161" spans="3:78" x14ac:dyDescent="0.25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</row>
    <row r="1162" spans="3:78" x14ac:dyDescent="0.25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</row>
    <row r="1163" spans="3:78" x14ac:dyDescent="0.25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</row>
    <row r="1164" spans="3:78" x14ac:dyDescent="0.25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</row>
    <row r="1165" spans="3:78" x14ac:dyDescent="0.25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</row>
    <row r="1166" spans="3:78" x14ac:dyDescent="0.25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</row>
    <row r="1167" spans="3:78" x14ac:dyDescent="0.25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</row>
    <row r="1168" spans="3:78" x14ac:dyDescent="0.25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</row>
    <row r="1169" spans="3:78" x14ac:dyDescent="0.25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</row>
    <row r="1170" spans="3:78" x14ac:dyDescent="0.25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</row>
    <row r="1171" spans="3:78" x14ac:dyDescent="0.25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</row>
    <row r="1172" spans="3:78" x14ac:dyDescent="0.25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</row>
    <row r="1173" spans="3:78" x14ac:dyDescent="0.25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</row>
    <row r="1174" spans="3:78" x14ac:dyDescent="0.25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</row>
    <row r="1175" spans="3:78" x14ac:dyDescent="0.25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</row>
    <row r="1176" spans="3:78" x14ac:dyDescent="0.25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</row>
    <row r="1177" spans="3:78" x14ac:dyDescent="0.25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</row>
    <row r="1178" spans="3:78" x14ac:dyDescent="0.25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</row>
    <row r="1179" spans="3:78" x14ac:dyDescent="0.25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</row>
    <row r="1180" spans="3:78" x14ac:dyDescent="0.25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</row>
    <row r="1181" spans="3:78" x14ac:dyDescent="0.25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</row>
    <row r="1182" spans="3:78" x14ac:dyDescent="0.25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</row>
    <row r="1183" spans="3:78" x14ac:dyDescent="0.25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</row>
    <row r="1184" spans="3:78" x14ac:dyDescent="0.25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</row>
    <row r="1185" spans="3:78" x14ac:dyDescent="0.25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</row>
    <row r="1186" spans="3:78" x14ac:dyDescent="0.25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</row>
    <row r="1187" spans="3:78" x14ac:dyDescent="0.25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</row>
    <row r="1188" spans="3:78" x14ac:dyDescent="0.25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</row>
    <row r="1189" spans="3:78" x14ac:dyDescent="0.25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</row>
    <row r="1190" spans="3:78" x14ac:dyDescent="0.25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</row>
    <row r="1191" spans="3:78" x14ac:dyDescent="0.25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</row>
    <row r="1192" spans="3:78" x14ac:dyDescent="0.25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</row>
    <row r="1193" spans="3:78" x14ac:dyDescent="0.25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</row>
    <row r="1194" spans="3:78" x14ac:dyDescent="0.25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</row>
    <row r="1195" spans="3:78" x14ac:dyDescent="0.25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</row>
    <row r="1196" spans="3:78" x14ac:dyDescent="0.25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</row>
    <row r="1197" spans="3:78" x14ac:dyDescent="0.25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</row>
    <row r="1198" spans="3:78" x14ac:dyDescent="0.25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</row>
    <row r="1199" spans="3:78" x14ac:dyDescent="0.25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</row>
    <row r="1200" spans="3:78" x14ac:dyDescent="0.25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</row>
    <row r="1201" spans="3:78" x14ac:dyDescent="0.25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</row>
    <row r="1202" spans="3:78" x14ac:dyDescent="0.25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</row>
    <row r="1203" spans="3:78" x14ac:dyDescent="0.25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</row>
    <row r="1204" spans="3:78" x14ac:dyDescent="0.25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</row>
    <row r="1205" spans="3:78" x14ac:dyDescent="0.25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</row>
    <row r="1206" spans="3:78" x14ac:dyDescent="0.25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</row>
    <row r="1207" spans="3:78" x14ac:dyDescent="0.25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</row>
    <row r="1208" spans="3:78" x14ac:dyDescent="0.25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</row>
    <row r="1209" spans="3:78" x14ac:dyDescent="0.25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</row>
    <row r="1210" spans="3:78" x14ac:dyDescent="0.25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</row>
    <row r="1211" spans="3:78" x14ac:dyDescent="0.25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</row>
    <row r="1212" spans="3:78" x14ac:dyDescent="0.25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</row>
    <row r="1213" spans="3:78" x14ac:dyDescent="0.25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</row>
    <row r="1214" spans="3:78" x14ac:dyDescent="0.25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</row>
    <row r="1215" spans="3:78" x14ac:dyDescent="0.25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</row>
    <row r="1216" spans="3:78" x14ac:dyDescent="0.25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</row>
    <row r="1217" spans="3:78" x14ac:dyDescent="0.25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</row>
    <row r="1218" spans="3:78" x14ac:dyDescent="0.25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</row>
    <row r="1219" spans="3:78" x14ac:dyDescent="0.25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</row>
    <row r="1220" spans="3:78" x14ac:dyDescent="0.25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</row>
    <row r="1221" spans="3:78" x14ac:dyDescent="0.25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</row>
    <row r="1222" spans="3:78" x14ac:dyDescent="0.25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</row>
    <row r="1223" spans="3:78" x14ac:dyDescent="0.25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</row>
    <row r="1224" spans="3:78" x14ac:dyDescent="0.25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</row>
    <row r="1225" spans="3:78" x14ac:dyDescent="0.25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</row>
    <row r="1226" spans="3:78" x14ac:dyDescent="0.25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</row>
    <row r="1227" spans="3:78" x14ac:dyDescent="0.25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</row>
    <row r="1228" spans="3:78" x14ac:dyDescent="0.25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</row>
    <row r="1229" spans="3:78" x14ac:dyDescent="0.25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</row>
    <row r="1230" spans="3:78" x14ac:dyDescent="0.25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</row>
    <row r="1231" spans="3:78" x14ac:dyDescent="0.25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</row>
    <row r="1232" spans="3:78" x14ac:dyDescent="0.25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</row>
    <row r="1233" spans="3:78" x14ac:dyDescent="0.25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</row>
    <row r="1234" spans="3:78" x14ac:dyDescent="0.25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</row>
    <row r="1235" spans="3:78" x14ac:dyDescent="0.25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</row>
    <row r="1236" spans="3:78" x14ac:dyDescent="0.25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</row>
    <row r="1237" spans="3:78" x14ac:dyDescent="0.25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</row>
    <row r="1238" spans="3:78" x14ac:dyDescent="0.25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</row>
    <row r="1239" spans="3:78" x14ac:dyDescent="0.25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</row>
    <row r="1240" spans="3:78" x14ac:dyDescent="0.25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</row>
    <row r="1241" spans="3:78" x14ac:dyDescent="0.25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</row>
    <row r="1242" spans="3:78" x14ac:dyDescent="0.25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</row>
    <row r="1243" spans="3:78" x14ac:dyDescent="0.25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</row>
    <row r="1244" spans="3:78" x14ac:dyDescent="0.25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</row>
    <row r="1245" spans="3:78" x14ac:dyDescent="0.25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</row>
    <row r="1246" spans="3:78" x14ac:dyDescent="0.25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</row>
    <row r="1247" spans="3:78" x14ac:dyDescent="0.25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</row>
    <row r="1248" spans="3:78" x14ac:dyDescent="0.25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</row>
    <row r="1249" spans="3:78" x14ac:dyDescent="0.25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</row>
    <row r="1250" spans="3:78" x14ac:dyDescent="0.25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</row>
    <row r="1251" spans="3:78" x14ac:dyDescent="0.25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</row>
    <row r="1252" spans="3:78" x14ac:dyDescent="0.25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</row>
    <row r="1253" spans="3:78" x14ac:dyDescent="0.25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</row>
    <row r="1254" spans="3:78" x14ac:dyDescent="0.25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</row>
    <row r="1255" spans="3:78" x14ac:dyDescent="0.25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</row>
    <row r="1256" spans="3:78" x14ac:dyDescent="0.25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</row>
    <row r="1257" spans="3:78" x14ac:dyDescent="0.25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</row>
    <row r="1258" spans="3:78" x14ac:dyDescent="0.25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</row>
    <row r="1259" spans="3:78" x14ac:dyDescent="0.25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</row>
    <row r="1260" spans="3:78" x14ac:dyDescent="0.25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</row>
    <row r="1261" spans="3:78" x14ac:dyDescent="0.25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</row>
    <row r="1262" spans="3:78" x14ac:dyDescent="0.25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</row>
    <row r="1263" spans="3:78" x14ac:dyDescent="0.25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</row>
    <row r="1264" spans="3:78" x14ac:dyDescent="0.25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</row>
    <row r="1265" spans="3:78" x14ac:dyDescent="0.25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</row>
    <row r="1266" spans="3:78" x14ac:dyDescent="0.25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</row>
    <row r="1267" spans="3:78" x14ac:dyDescent="0.25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</row>
    <row r="1268" spans="3:78" x14ac:dyDescent="0.25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</row>
    <row r="1269" spans="3:78" x14ac:dyDescent="0.25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</row>
    <row r="1270" spans="3:78" x14ac:dyDescent="0.25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</row>
    <row r="1271" spans="3:78" x14ac:dyDescent="0.25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</row>
    <row r="1272" spans="3:78" x14ac:dyDescent="0.25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</row>
    <row r="1273" spans="3:78" x14ac:dyDescent="0.25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</row>
    <row r="1274" spans="3:78" x14ac:dyDescent="0.25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</row>
    <row r="1275" spans="3:78" x14ac:dyDescent="0.25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</row>
    <row r="1276" spans="3:78" x14ac:dyDescent="0.25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</row>
    <row r="1277" spans="3:78" x14ac:dyDescent="0.25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</row>
    <row r="1278" spans="3:78" x14ac:dyDescent="0.25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</row>
    <row r="1279" spans="3:78" x14ac:dyDescent="0.25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</row>
    <row r="1280" spans="3:78" x14ac:dyDescent="0.25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</row>
    <row r="1281" spans="3:78" x14ac:dyDescent="0.25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</row>
    <row r="1282" spans="3:78" x14ac:dyDescent="0.25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</row>
    <row r="1283" spans="3:78" x14ac:dyDescent="0.25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</row>
    <row r="1284" spans="3:78" x14ac:dyDescent="0.25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</row>
    <row r="1285" spans="3:78" x14ac:dyDescent="0.25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</row>
    <row r="1286" spans="3:78" x14ac:dyDescent="0.25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</row>
    <row r="1287" spans="3:78" x14ac:dyDescent="0.25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</row>
    <row r="1288" spans="3:78" x14ac:dyDescent="0.25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</row>
    <row r="1289" spans="3:78" x14ac:dyDescent="0.25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</row>
    <row r="1290" spans="3:78" x14ac:dyDescent="0.25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</row>
    <row r="1291" spans="3:78" x14ac:dyDescent="0.25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</row>
    <row r="1292" spans="3:78" x14ac:dyDescent="0.25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</row>
    <row r="1293" spans="3:78" x14ac:dyDescent="0.25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</row>
    <row r="1294" spans="3:78" x14ac:dyDescent="0.25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</row>
    <row r="1295" spans="3:78" x14ac:dyDescent="0.25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</row>
    <row r="1296" spans="3:78" x14ac:dyDescent="0.25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</row>
    <row r="1297" spans="3:78" x14ac:dyDescent="0.25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</row>
    <row r="1298" spans="3:78" x14ac:dyDescent="0.25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</row>
    <row r="1299" spans="3:78" x14ac:dyDescent="0.25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</row>
    <row r="1300" spans="3:78" x14ac:dyDescent="0.25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</row>
    <row r="1301" spans="3:78" x14ac:dyDescent="0.25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</row>
    <row r="1302" spans="3:78" x14ac:dyDescent="0.25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</row>
    <row r="1303" spans="3:78" x14ac:dyDescent="0.25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</row>
    <row r="1304" spans="3:78" x14ac:dyDescent="0.25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</row>
    <row r="1305" spans="3:78" x14ac:dyDescent="0.25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</row>
    <row r="1306" spans="3:78" x14ac:dyDescent="0.25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</row>
    <row r="1307" spans="3:78" x14ac:dyDescent="0.25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</row>
    <row r="1308" spans="3:78" x14ac:dyDescent="0.25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</row>
    <row r="1309" spans="3:78" x14ac:dyDescent="0.25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</row>
    <row r="1310" spans="3:78" x14ac:dyDescent="0.25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</row>
    <row r="1311" spans="3:78" x14ac:dyDescent="0.25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</row>
    <row r="1312" spans="3:78" x14ac:dyDescent="0.25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</row>
    <row r="1313" spans="3:78" x14ac:dyDescent="0.25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</row>
    <row r="1314" spans="3:78" x14ac:dyDescent="0.25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</row>
    <row r="1315" spans="3:78" x14ac:dyDescent="0.25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</row>
    <row r="1316" spans="3:78" x14ac:dyDescent="0.25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</row>
    <row r="1317" spans="3:78" x14ac:dyDescent="0.25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</row>
    <row r="1318" spans="3:78" x14ac:dyDescent="0.25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</row>
    <row r="1319" spans="3:78" x14ac:dyDescent="0.25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</row>
    <row r="1320" spans="3:78" x14ac:dyDescent="0.25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</row>
    <row r="1321" spans="3:78" x14ac:dyDescent="0.25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</row>
    <row r="1322" spans="3:78" x14ac:dyDescent="0.25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</row>
    <row r="1323" spans="3:78" x14ac:dyDescent="0.25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</row>
    <row r="1324" spans="3:78" x14ac:dyDescent="0.25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</row>
    <row r="1325" spans="3:78" x14ac:dyDescent="0.25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</row>
    <row r="1326" spans="3:78" x14ac:dyDescent="0.25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</row>
    <row r="1327" spans="3:78" x14ac:dyDescent="0.25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</row>
    <row r="1328" spans="3:78" x14ac:dyDescent="0.25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</row>
    <row r="1329" spans="3:78" x14ac:dyDescent="0.25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</row>
    <row r="1330" spans="3:78" x14ac:dyDescent="0.25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</row>
    <row r="1331" spans="3:78" x14ac:dyDescent="0.25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</row>
    <row r="1332" spans="3:78" x14ac:dyDescent="0.25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</row>
    <row r="1333" spans="3:78" x14ac:dyDescent="0.25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</row>
    <row r="1334" spans="3:78" x14ac:dyDescent="0.25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</row>
    <row r="1335" spans="3:78" x14ac:dyDescent="0.25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</row>
    <row r="1336" spans="3:78" x14ac:dyDescent="0.25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</row>
    <row r="1337" spans="3:78" x14ac:dyDescent="0.25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</row>
    <row r="1338" spans="3:78" x14ac:dyDescent="0.25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</row>
    <row r="1339" spans="3:78" x14ac:dyDescent="0.25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</row>
    <row r="1340" spans="3:78" x14ac:dyDescent="0.25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</row>
    <row r="1341" spans="3:78" x14ac:dyDescent="0.25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</row>
    <row r="1342" spans="3:78" x14ac:dyDescent="0.25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</row>
    <row r="1343" spans="3:78" x14ac:dyDescent="0.25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</row>
    <row r="1344" spans="3:78" x14ac:dyDescent="0.25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</row>
    <row r="1345" spans="3:78" x14ac:dyDescent="0.25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</row>
    <row r="1346" spans="3:78" x14ac:dyDescent="0.25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</row>
    <row r="1347" spans="3:78" x14ac:dyDescent="0.25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</row>
    <row r="1348" spans="3:78" x14ac:dyDescent="0.25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</row>
    <row r="1349" spans="3:78" x14ac:dyDescent="0.25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</row>
    <row r="1350" spans="3:78" x14ac:dyDescent="0.25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</row>
    <row r="1351" spans="3:78" x14ac:dyDescent="0.25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</row>
    <row r="1352" spans="3:78" x14ac:dyDescent="0.25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</row>
    <row r="1353" spans="3:78" x14ac:dyDescent="0.25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</row>
    <row r="1354" spans="3:78" x14ac:dyDescent="0.25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</row>
    <row r="1355" spans="3:78" x14ac:dyDescent="0.25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</row>
    <row r="1356" spans="3:78" x14ac:dyDescent="0.25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</row>
    <row r="1357" spans="3:78" x14ac:dyDescent="0.25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</row>
    <row r="1358" spans="3:78" x14ac:dyDescent="0.25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</row>
    <row r="1359" spans="3:78" x14ac:dyDescent="0.25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</row>
    <row r="1360" spans="3:78" x14ac:dyDescent="0.25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</row>
    <row r="1361" spans="3:78" x14ac:dyDescent="0.25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</row>
    <row r="1362" spans="3:78" x14ac:dyDescent="0.25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</row>
    <row r="1363" spans="3:78" x14ac:dyDescent="0.25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</row>
    <row r="1364" spans="3:78" x14ac:dyDescent="0.25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</row>
    <row r="1365" spans="3:78" x14ac:dyDescent="0.25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</row>
    <row r="1366" spans="3:78" x14ac:dyDescent="0.25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</row>
    <row r="1367" spans="3:78" x14ac:dyDescent="0.25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</row>
    <row r="1368" spans="3:78" x14ac:dyDescent="0.25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</row>
    <row r="1369" spans="3:78" x14ac:dyDescent="0.25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</row>
    <row r="1370" spans="3:78" x14ac:dyDescent="0.25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</row>
    <row r="1371" spans="3:78" x14ac:dyDescent="0.25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</row>
    <row r="1372" spans="3:78" x14ac:dyDescent="0.25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</row>
    <row r="1373" spans="3:78" x14ac:dyDescent="0.25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</row>
    <row r="1374" spans="3:78" x14ac:dyDescent="0.25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</row>
    <row r="1375" spans="3:78" x14ac:dyDescent="0.25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</row>
    <row r="1376" spans="3:78" x14ac:dyDescent="0.25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</row>
    <row r="1377" spans="3:78" x14ac:dyDescent="0.25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</row>
    <row r="1378" spans="3:78" x14ac:dyDescent="0.25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</row>
    <row r="1379" spans="3:78" x14ac:dyDescent="0.25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</row>
    <row r="1380" spans="3:78" x14ac:dyDescent="0.25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</row>
    <row r="1381" spans="3:78" x14ac:dyDescent="0.25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</row>
    <row r="1382" spans="3:78" x14ac:dyDescent="0.25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</row>
    <row r="1383" spans="3:78" x14ac:dyDescent="0.25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</row>
    <row r="1384" spans="3:78" x14ac:dyDescent="0.25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</row>
    <row r="1385" spans="3:78" x14ac:dyDescent="0.25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</row>
    <row r="1386" spans="3:78" x14ac:dyDescent="0.25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</row>
    <row r="1387" spans="3:78" x14ac:dyDescent="0.25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</row>
    <row r="1388" spans="3:78" x14ac:dyDescent="0.25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</row>
    <row r="1389" spans="3:78" x14ac:dyDescent="0.25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</row>
    <row r="1390" spans="3:78" x14ac:dyDescent="0.25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</row>
    <row r="1391" spans="3:78" x14ac:dyDescent="0.25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</row>
    <row r="1392" spans="3:78" x14ac:dyDescent="0.25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</row>
    <row r="1393" spans="3:78" x14ac:dyDescent="0.25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</row>
    <row r="1394" spans="3:78" x14ac:dyDescent="0.25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</row>
    <row r="1395" spans="3:78" x14ac:dyDescent="0.25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</row>
    <row r="1396" spans="3:78" x14ac:dyDescent="0.25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</row>
    <row r="1397" spans="3:78" x14ac:dyDescent="0.25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</row>
    <row r="1398" spans="3:78" x14ac:dyDescent="0.25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</row>
    <row r="1399" spans="3:78" x14ac:dyDescent="0.25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</row>
    <row r="1400" spans="3:78" x14ac:dyDescent="0.25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</row>
    <row r="1401" spans="3:78" x14ac:dyDescent="0.25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</row>
    <row r="1402" spans="3:78" x14ac:dyDescent="0.25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</row>
    <row r="1403" spans="3:78" x14ac:dyDescent="0.25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</row>
    <row r="1404" spans="3:78" x14ac:dyDescent="0.25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</row>
    <row r="1405" spans="3:78" x14ac:dyDescent="0.25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</row>
    <row r="1406" spans="3:78" x14ac:dyDescent="0.25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</row>
    <row r="1407" spans="3:78" x14ac:dyDescent="0.25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</row>
    <row r="1408" spans="3:78" x14ac:dyDescent="0.25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</row>
    <row r="1409" spans="3:78" x14ac:dyDescent="0.25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</row>
    <row r="1410" spans="3:78" x14ac:dyDescent="0.25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</row>
    <row r="1411" spans="3:78" x14ac:dyDescent="0.25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</row>
    <row r="1412" spans="3:78" x14ac:dyDescent="0.25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</row>
    <row r="1413" spans="3:78" x14ac:dyDescent="0.25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</row>
    <row r="1414" spans="3:78" x14ac:dyDescent="0.25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</row>
    <row r="1415" spans="3:78" x14ac:dyDescent="0.25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</row>
    <row r="1416" spans="3:78" x14ac:dyDescent="0.25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</row>
    <row r="1417" spans="3:78" x14ac:dyDescent="0.25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</row>
    <row r="1418" spans="3:78" x14ac:dyDescent="0.25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</row>
    <row r="1419" spans="3:78" x14ac:dyDescent="0.25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</row>
    <row r="1420" spans="3:78" x14ac:dyDescent="0.25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</row>
    <row r="1421" spans="3:78" x14ac:dyDescent="0.25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</row>
    <row r="1422" spans="3:78" x14ac:dyDescent="0.25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</row>
    <row r="1423" spans="3:78" x14ac:dyDescent="0.25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</row>
    <row r="1424" spans="3:78" x14ac:dyDescent="0.25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</row>
    <row r="1425" spans="3:78" x14ac:dyDescent="0.25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</row>
    <row r="1426" spans="3:78" x14ac:dyDescent="0.25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</row>
    <row r="1427" spans="3:78" x14ac:dyDescent="0.25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</row>
    <row r="1428" spans="3:78" x14ac:dyDescent="0.25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</row>
    <row r="1429" spans="3:78" x14ac:dyDescent="0.25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</row>
    <row r="1430" spans="3:78" x14ac:dyDescent="0.25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</row>
    <row r="1431" spans="3:78" x14ac:dyDescent="0.25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</row>
    <row r="1432" spans="3:78" x14ac:dyDescent="0.25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</row>
    <row r="1433" spans="3:78" x14ac:dyDescent="0.25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</row>
    <row r="1434" spans="3:78" x14ac:dyDescent="0.25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</row>
    <row r="1435" spans="3:78" x14ac:dyDescent="0.25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</row>
    <row r="1436" spans="3:78" x14ac:dyDescent="0.25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</row>
    <row r="1437" spans="3:78" x14ac:dyDescent="0.25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</row>
    <row r="1438" spans="3:78" x14ac:dyDescent="0.25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</row>
    <row r="1439" spans="3:78" x14ac:dyDescent="0.25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</row>
    <row r="1440" spans="3:78" x14ac:dyDescent="0.25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</row>
    <row r="1441" spans="3:78" x14ac:dyDescent="0.25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</row>
    <row r="1442" spans="3:78" x14ac:dyDescent="0.25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</row>
    <row r="1443" spans="3:78" x14ac:dyDescent="0.25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</row>
    <row r="1444" spans="3:78" x14ac:dyDescent="0.25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</row>
    <row r="1445" spans="3:78" x14ac:dyDescent="0.25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</row>
    <row r="1446" spans="3:78" x14ac:dyDescent="0.25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</row>
    <row r="1447" spans="3:78" x14ac:dyDescent="0.25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</row>
    <row r="1448" spans="3:78" x14ac:dyDescent="0.25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</row>
    <row r="1449" spans="3:78" x14ac:dyDescent="0.25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</row>
    <row r="1450" spans="3:78" x14ac:dyDescent="0.25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</row>
    <row r="1451" spans="3:78" x14ac:dyDescent="0.25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</row>
    <row r="1452" spans="3:78" x14ac:dyDescent="0.25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</row>
    <row r="1453" spans="3:78" x14ac:dyDescent="0.25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</row>
    <row r="1454" spans="3:78" x14ac:dyDescent="0.25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</row>
    <row r="1455" spans="3:78" x14ac:dyDescent="0.25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</row>
    <row r="1456" spans="3:78" x14ac:dyDescent="0.25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</row>
    <row r="1457" spans="3:78" x14ac:dyDescent="0.25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</row>
    <row r="1458" spans="3:78" x14ac:dyDescent="0.25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</row>
    <row r="1459" spans="3:78" x14ac:dyDescent="0.25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</row>
    <row r="1460" spans="3:78" x14ac:dyDescent="0.25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</row>
    <row r="1461" spans="3:78" x14ac:dyDescent="0.25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</row>
    <row r="1462" spans="3:78" x14ac:dyDescent="0.25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</row>
    <row r="1463" spans="3:78" x14ac:dyDescent="0.25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</row>
    <row r="1464" spans="3:78" x14ac:dyDescent="0.25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</row>
    <row r="1465" spans="3:78" x14ac:dyDescent="0.25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</row>
    <row r="1466" spans="3:78" x14ac:dyDescent="0.25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</row>
    <row r="1467" spans="3:78" x14ac:dyDescent="0.25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</row>
    <row r="1468" spans="3:78" x14ac:dyDescent="0.25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</row>
    <row r="1469" spans="3:78" x14ac:dyDescent="0.25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</row>
    <row r="1470" spans="3:78" x14ac:dyDescent="0.25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</row>
    <row r="1471" spans="3:78" x14ac:dyDescent="0.25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</row>
    <row r="1472" spans="3:78" x14ac:dyDescent="0.25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</row>
    <row r="1473" spans="3:78" x14ac:dyDescent="0.25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</row>
    <row r="1474" spans="3:78" x14ac:dyDescent="0.25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</row>
    <row r="1475" spans="3:78" x14ac:dyDescent="0.25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</row>
    <row r="1476" spans="3:78" x14ac:dyDescent="0.25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</row>
    <row r="1477" spans="3:78" x14ac:dyDescent="0.25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</row>
    <row r="1478" spans="3:78" x14ac:dyDescent="0.25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</row>
    <row r="1479" spans="3:78" x14ac:dyDescent="0.25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</row>
    <row r="1480" spans="3:78" x14ac:dyDescent="0.25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</row>
    <row r="1481" spans="3:78" x14ac:dyDescent="0.25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</row>
    <row r="1482" spans="3:78" x14ac:dyDescent="0.25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</row>
    <row r="1483" spans="3:78" x14ac:dyDescent="0.25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</row>
    <row r="1484" spans="3:78" x14ac:dyDescent="0.25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</row>
    <row r="1485" spans="3:78" x14ac:dyDescent="0.25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</row>
    <row r="1486" spans="3:78" x14ac:dyDescent="0.25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</row>
    <row r="1487" spans="3:78" x14ac:dyDescent="0.25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</row>
    <row r="1488" spans="3:78" x14ac:dyDescent="0.25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</row>
    <row r="1489" spans="3:78" x14ac:dyDescent="0.25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</row>
    <row r="1490" spans="3:78" x14ac:dyDescent="0.25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</row>
    <row r="1491" spans="3:78" x14ac:dyDescent="0.25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</row>
    <row r="1492" spans="3:78" x14ac:dyDescent="0.25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</row>
    <row r="1493" spans="3:78" x14ac:dyDescent="0.25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</row>
    <row r="1494" spans="3:78" x14ac:dyDescent="0.25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</row>
    <row r="1495" spans="3:78" x14ac:dyDescent="0.25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</row>
    <row r="1496" spans="3:78" x14ac:dyDescent="0.25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</row>
    <row r="1497" spans="3:78" x14ac:dyDescent="0.25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</row>
    <row r="1498" spans="3:78" x14ac:dyDescent="0.25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</row>
    <row r="1499" spans="3:78" x14ac:dyDescent="0.25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</row>
    <row r="1500" spans="3:78" x14ac:dyDescent="0.25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</row>
    <row r="1501" spans="3:78" x14ac:dyDescent="0.25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</row>
    <row r="1502" spans="3:78" x14ac:dyDescent="0.25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</row>
    <row r="1503" spans="3:78" x14ac:dyDescent="0.25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</row>
    <row r="1504" spans="3:78" x14ac:dyDescent="0.25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</row>
    <row r="1505" spans="3:78" x14ac:dyDescent="0.25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</row>
    <row r="1506" spans="3:78" x14ac:dyDescent="0.25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</row>
    <row r="1507" spans="3:78" x14ac:dyDescent="0.25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</row>
    <row r="1508" spans="3:78" x14ac:dyDescent="0.25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</row>
    <row r="1509" spans="3:78" x14ac:dyDescent="0.25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</row>
    <row r="1510" spans="3:78" x14ac:dyDescent="0.25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</row>
    <row r="1511" spans="3:78" x14ac:dyDescent="0.25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</row>
    <row r="1512" spans="3:78" x14ac:dyDescent="0.25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</row>
    <row r="1513" spans="3:78" x14ac:dyDescent="0.25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</row>
    <row r="1514" spans="3:78" x14ac:dyDescent="0.25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</row>
    <row r="1515" spans="3:78" x14ac:dyDescent="0.25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</row>
    <row r="1516" spans="3:78" x14ac:dyDescent="0.25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</row>
    <row r="1517" spans="3:78" x14ac:dyDescent="0.25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</row>
    <row r="1518" spans="3:78" x14ac:dyDescent="0.25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</row>
    <row r="1519" spans="3:78" x14ac:dyDescent="0.25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</row>
    <row r="1520" spans="3:78" x14ac:dyDescent="0.25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</row>
    <row r="1521" spans="3:78" x14ac:dyDescent="0.25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</row>
    <row r="1522" spans="3:78" x14ac:dyDescent="0.25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</row>
    <row r="1523" spans="3:78" x14ac:dyDescent="0.25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</row>
    <row r="1524" spans="3:78" x14ac:dyDescent="0.25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</row>
    <row r="1525" spans="3:78" x14ac:dyDescent="0.25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</row>
    <row r="1526" spans="3:78" x14ac:dyDescent="0.25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</row>
    <row r="1527" spans="3:78" x14ac:dyDescent="0.25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</row>
    <row r="1528" spans="3:78" x14ac:dyDescent="0.25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</row>
    <row r="1529" spans="3:78" x14ac:dyDescent="0.25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</row>
    <row r="1530" spans="3:78" x14ac:dyDescent="0.25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</row>
    <row r="1531" spans="3:78" x14ac:dyDescent="0.25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</row>
    <row r="1532" spans="3:78" x14ac:dyDescent="0.25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</row>
    <row r="1533" spans="3:78" x14ac:dyDescent="0.25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</row>
    <row r="1534" spans="3:78" x14ac:dyDescent="0.25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</row>
    <row r="1535" spans="3:78" x14ac:dyDescent="0.25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</row>
    <row r="1536" spans="3:78" x14ac:dyDescent="0.25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</row>
    <row r="1537" spans="3:78" x14ac:dyDescent="0.25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</row>
    <row r="1538" spans="3:78" x14ac:dyDescent="0.25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</row>
    <row r="1539" spans="3:78" x14ac:dyDescent="0.25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</row>
    <row r="1540" spans="3:78" x14ac:dyDescent="0.25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</row>
    <row r="1541" spans="3:78" x14ac:dyDescent="0.25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</row>
    <row r="1542" spans="3:78" x14ac:dyDescent="0.25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</row>
    <row r="1543" spans="3:78" x14ac:dyDescent="0.25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</row>
    <row r="1544" spans="3:78" x14ac:dyDescent="0.25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</row>
    <row r="1545" spans="3:78" x14ac:dyDescent="0.25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</row>
    <row r="1546" spans="3:78" x14ac:dyDescent="0.25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</row>
    <row r="1547" spans="3:78" x14ac:dyDescent="0.25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</row>
    <row r="1548" spans="3:78" x14ac:dyDescent="0.25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</row>
    <row r="1549" spans="3:78" x14ac:dyDescent="0.25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</row>
    <row r="1550" spans="3:78" x14ac:dyDescent="0.25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</row>
    <row r="1551" spans="3:78" x14ac:dyDescent="0.25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</row>
    <row r="1552" spans="3:78" x14ac:dyDescent="0.25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</row>
    <row r="1553" spans="3:78" x14ac:dyDescent="0.25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</row>
    <row r="1554" spans="3:78" x14ac:dyDescent="0.25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</row>
    <row r="1555" spans="3:78" x14ac:dyDescent="0.25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</row>
    <row r="1556" spans="3:78" x14ac:dyDescent="0.25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</row>
    <row r="1557" spans="3:78" x14ac:dyDescent="0.25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</row>
    <row r="1558" spans="3:78" x14ac:dyDescent="0.25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</row>
    <row r="1559" spans="3:78" x14ac:dyDescent="0.25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</row>
    <row r="1560" spans="3:78" x14ac:dyDescent="0.25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</row>
    <row r="1561" spans="3:78" x14ac:dyDescent="0.25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</row>
    <row r="1562" spans="3:78" x14ac:dyDescent="0.25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</row>
    <row r="1563" spans="3:78" x14ac:dyDescent="0.25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</row>
    <row r="1564" spans="3:78" x14ac:dyDescent="0.25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</row>
    <row r="1565" spans="3:78" x14ac:dyDescent="0.25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</row>
    <row r="1566" spans="3:78" x14ac:dyDescent="0.25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</row>
    <row r="1567" spans="3:78" x14ac:dyDescent="0.25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</row>
    <row r="1568" spans="3:78" x14ac:dyDescent="0.25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</row>
    <row r="1569" spans="3:78" x14ac:dyDescent="0.25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</row>
    <row r="1570" spans="3:78" x14ac:dyDescent="0.25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</row>
    <row r="1571" spans="3:78" x14ac:dyDescent="0.25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</row>
    <row r="1572" spans="3:78" x14ac:dyDescent="0.25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</row>
    <row r="1573" spans="3:78" x14ac:dyDescent="0.25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</row>
    <row r="1574" spans="3:78" x14ac:dyDescent="0.25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</row>
    <row r="1575" spans="3:78" x14ac:dyDescent="0.25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</row>
    <row r="1576" spans="3:78" x14ac:dyDescent="0.25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</row>
    <row r="1577" spans="3:78" x14ac:dyDescent="0.25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</row>
    <row r="1578" spans="3:78" x14ac:dyDescent="0.25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</row>
    <row r="1579" spans="3:78" x14ac:dyDescent="0.25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</row>
    <row r="1580" spans="3:78" x14ac:dyDescent="0.25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</row>
    <row r="1581" spans="3:78" x14ac:dyDescent="0.25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</row>
    <row r="1582" spans="3:78" x14ac:dyDescent="0.25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</row>
    <row r="1583" spans="3:78" x14ac:dyDescent="0.25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</row>
    <row r="1584" spans="3:78" x14ac:dyDescent="0.25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</row>
    <row r="1585" spans="3:78" x14ac:dyDescent="0.25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</row>
    <row r="1586" spans="3:78" x14ac:dyDescent="0.25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</row>
    <row r="1587" spans="3:78" x14ac:dyDescent="0.25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</row>
    <row r="1588" spans="3:78" x14ac:dyDescent="0.25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</row>
    <row r="1589" spans="3:78" x14ac:dyDescent="0.25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</row>
    <row r="1590" spans="3:78" x14ac:dyDescent="0.25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</row>
    <row r="1591" spans="3:78" x14ac:dyDescent="0.25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</row>
    <row r="1592" spans="3:78" x14ac:dyDescent="0.25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</row>
    <row r="1593" spans="3:78" x14ac:dyDescent="0.25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</row>
    <row r="1594" spans="3:78" x14ac:dyDescent="0.25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</row>
    <row r="1595" spans="3:78" x14ac:dyDescent="0.25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</row>
    <row r="1596" spans="3:78" x14ac:dyDescent="0.25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</row>
    <row r="1597" spans="3:78" x14ac:dyDescent="0.25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</row>
    <row r="1598" spans="3:78" x14ac:dyDescent="0.25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</row>
    <row r="1599" spans="3:78" x14ac:dyDescent="0.25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</row>
    <row r="1600" spans="3:78" x14ac:dyDescent="0.25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</row>
    <row r="1601" spans="3:78" x14ac:dyDescent="0.25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</row>
    <row r="1602" spans="3:78" x14ac:dyDescent="0.25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</row>
    <row r="1603" spans="3:78" x14ac:dyDescent="0.25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</row>
    <row r="1604" spans="3:78" x14ac:dyDescent="0.25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</row>
    <row r="1605" spans="3:78" x14ac:dyDescent="0.25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</row>
    <row r="1606" spans="3:78" x14ac:dyDescent="0.25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</row>
    <row r="1607" spans="3:78" x14ac:dyDescent="0.25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</row>
    <row r="1608" spans="3:78" x14ac:dyDescent="0.25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</row>
    <row r="1609" spans="3:78" x14ac:dyDescent="0.25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</row>
    <row r="1610" spans="3:78" x14ac:dyDescent="0.25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</row>
    <row r="1611" spans="3:78" x14ac:dyDescent="0.25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</row>
    <row r="1612" spans="3:78" x14ac:dyDescent="0.25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</row>
    <row r="1613" spans="3:78" x14ac:dyDescent="0.25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</row>
    <row r="1614" spans="3:78" x14ac:dyDescent="0.25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</row>
    <row r="1615" spans="3:78" x14ac:dyDescent="0.25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</row>
    <row r="1616" spans="3:78" x14ac:dyDescent="0.25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</row>
    <row r="1617" spans="3:78" x14ac:dyDescent="0.25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</row>
    <row r="1618" spans="3:78" x14ac:dyDescent="0.25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</row>
    <row r="1619" spans="3:78" x14ac:dyDescent="0.25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</row>
    <row r="1620" spans="3:78" x14ac:dyDescent="0.25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</row>
    <row r="1621" spans="3:78" x14ac:dyDescent="0.25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</row>
    <row r="1622" spans="3:78" x14ac:dyDescent="0.25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</row>
    <row r="1623" spans="3:78" x14ac:dyDescent="0.25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</row>
    <row r="1624" spans="3:78" x14ac:dyDescent="0.25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</row>
    <row r="1625" spans="3:78" x14ac:dyDescent="0.25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</row>
    <row r="1626" spans="3:78" x14ac:dyDescent="0.25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</row>
    <row r="1627" spans="3:78" x14ac:dyDescent="0.25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</row>
    <row r="1628" spans="3:78" x14ac:dyDescent="0.25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</row>
    <row r="1629" spans="3:78" x14ac:dyDescent="0.25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</row>
    <row r="1630" spans="3:78" x14ac:dyDescent="0.25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</row>
    <row r="1631" spans="3:78" x14ac:dyDescent="0.25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</row>
    <row r="1632" spans="3:78" x14ac:dyDescent="0.25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</row>
    <row r="1633" spans="3:78" x14ac:dyDescent="0.25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</row>
    <row r="1634" spans="3:78" x14ac:dyDescent="0.25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</row>
    <row r="1635" spans="3:78" x14ac:dyDescent="0.25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</row>
    <row r="1636" spans="3:78" x14ac:dyDescent="0.25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</row>
    <row r="1637" spans="3:78" x14ac:dyDescent="0.25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</row>
    <row r="1638" spans="3:78" x14ac:dyDescent="0.25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</row>
    <row r="1639" spans="3:78" x14ac:dyDescent="0.25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</row>
    <row r="1640" spans="3:78" x14ac:dyDescent="0.25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</row>
    <row r="1641" spans="3:78" x14ac:dyDescent="0.25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</row>
    <row r="1642" spans="3:78" x14ac:dyDescent="0.25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</row>
    <row r="1643" spans="3:78" x14ac:dyDescent="0.25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</row>
    <row r="1644" spans="3:78" x14ac:dyDescent="0.25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</row>
    <row r="1645" spans="3:78" x14ac:dyDescent="0.25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</row>
    <row r="1646" spans="3:78" x14ac:dyDescent="0.25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</row>
    <row r="1647" spans="3:78" x14ac:dyDescent="0.25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</row>
    <row r="1648" spans="3:78" x14ac:dyDescent="0.25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</row>
    <row r="1649" spans="3:78" x14ac:dyDescent="0.25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</row>
    <row r="1650" spans="3:78" x14ac:dyDescent="0.25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</row>
    <row r="1651" spans="3:78" x14ac:dyDescent="0.25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</row>
    <row r="1652" spans="3:78" x14ac:dyDescent="0.25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</row>
    <row r="1653" spans="3:78" x14ac:dyDescent="0.25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</row>
    <row r="1654" spans="3:78" x14ac:dyDescent="0.25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</row>
    <row r="1655" spans="3:78" x14ac:dyDescent="0.25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</row>
    <row r="1656" spans="3:78" x14ac:dyDescent="0.25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</row>
    <row r="1657" spans="3:78" x14ac:dyDescent="0.25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</row>
    <row r="1658" spans="3:78" x14ac:dyDescent="0.25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</row>
    <row r="1659" spans="3:78" x14ac:dyDescent="0.25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</row>
    <row r="1660" spans="3:78" x14ac:dyDescent="0.25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</row>
    <row r="1661" spans="3:78" x14ac:dyDescent="0.25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</row>
    <row r="1662" spans="3:78" x14ac:dyDescent="0.25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</row>
    <row r="1663" spans="3:78" x14ac:dyDescent="0.25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</row>
    <row r="1664" spans="3:78" x14ac:dyDescent="0.25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</row>
    <row r="1665" spans="3:78" x14ac:dyDescent="0.25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</row>
    <row r="1666" spans="3:78" x14ac:dyDescent="0.25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</row>
    <row r="1667" spans="3:78" x14ac:dyDescent="0.25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</row>
    <row r="1668" spans="3:78" x14ac:dyDescent="0.25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</row>
    <row r="1669" spans="3:78" x14ac:dyDescent="0.25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</row>
    <row r="1670" spans="3:78" x14ac:dyDescent="0.25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</row>
    <row r="1671" spans="3:78" x14ac:dyDescent="0.25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</row>
    <row r="1672" spans="3:78" x14ac:dyDescent="0.25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</row>
    <row r="1673" spans="3:78" x14ac:dyDescent="0.25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</row>
    <row r="1674" spans="3:78" x14ac:dyDescent="0.25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</row>
    <row r="1675" spans="3:78" x14ac:dyDescent="0.25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</row>
    <row r="1676" spans="3:78" x14ac:dyDescent="0.25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</row>
    <row r="1677" spans="3:78" x14ac:dyDescent="0.25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</row>
    <row r="1678" spans="3:78" x14ac:dyDescent="0.25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</row>
    <row r="1679" spans="3:78" x14ac:dyDescent="0.25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</row>
    <row r="1680" spans="3:78" x14ac:dyDescent="0.25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</row>
    <row r="1681" spans="3:78" x14ac:dyDescent="0.25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</row>
    <row r="1682" spans="3:78" x14ac:dyDescent="0.25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</row>
    <row r="1683" spans="3:78" x14ac:dyDescent="0.25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</row>
    <row r="1684" spans="3:78" x14ac:dyDescent="0.25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</row>
    <row r="1685" spans="3:78" x14ac:dyDescent="0.25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</row>
    <row r="1686" spans="3:78" x14ac:dyDescent="0.25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</row>
    <row r="1687" spans="3:78" x14ac:dyDescent="0.25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</row>
    <row r="1688" spans="3:78" x14ac:dyDescent="0.25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</row>
    <row r="1689" spans="3:78" x14ac:dyDescent="0.25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</row>
    <row r="1690" spans="3:78" x14ac:dyDescent="0.25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</row>
    <row r="1691" spans="3:78" x14ac:dyDescent="0.25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</row>
    <row r="1692" spans="3:78" x14ac:dyDescent="0.25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</row>
    <row r="1693" spans="3:78" x14ac:dyDescent="0.25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</row>
    <row r="1694" spans="3:78" x14ac:dyDescent="0.25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</row>
    <row r="1695" spans="3:78" x14ac:dyDescent="0.25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</row>
    <row r="1696" spans="3:78" x14ac:dyDescent="0.25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</row>
    <row r="1697" spans="3:78" x14ac:dyDescent="0.25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</row>
    <row r="1698" spans="3:78" x14ac:dyDescent="0.25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</row>
    <row r="1699" spans="3:78" x14ac:dyDescent="0.25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</row>
    <row r="1700" spans="3:78" x14ac:dyDescent="0.25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</row>
    <row r="1701" spans="3:78" x14ac:dyDescent="0.25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</row>
    <row r="1702" spans="3:78" x14ac:dyDescent="0.25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</row>
    <row r="1703" spans="3:78" x14ac:dyDescent="0.25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</row>
    <row r="1704" spans="3:78" x14ac:dyDescent="0.25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</row>
    <row r="1705" spans="3:78" x14ac:dyDescent="0.25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</row>
    <row r="1706" spans="3:78" x14ac:dyDescent="0.25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</row>
    <row r="1707" spans="3:78" x14ac:dyDescent="0.25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</row>
    <row r="1708" spans="3:78" x14ac:dyDescent="0.25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</row>
    <row r="1709" spans="3:78" x14ac:dyDescent="0.25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</row>
    <row r="1710" spans="3:78" x14ac:dyDescent="0.25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</row>
    <row r="1711" spans="3:78" x14ac:dyDescent="0.25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</row>
    <row r="1712" spans="3:78" x14ac:dyDescent="0.25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</row>
    <row r="1713" spans="3:78" x14ac:dyDescent="0.25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</row>
    <row r="1714" spans="3:78" x14ac:dyDescent="0.25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</row>
    <row r="1715" spans="3:78" x14ac:dyDescent="0.25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</row>
    <row r="1716" spans="3:78" x14ac:dyDescent="0.25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</row>
    <row r="1717" spans="3:78" x14ac:dyDescent="0.25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</row>
    <row r="1718" spans="3:78" x14ac:dyDescent="0.25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</row>
    <row r="1719" spans="3:78" x14ac:dyDescent="0.25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</row>
    <row r="1720" spans="3:78" x14ac:dyDescent="0.25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</row>
    <row r="1721" spans="3:78" x14ac:dyDescent="0.25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</row>
    <row r="1722" spans="3:78" x14ac:dyDescent="0.25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</row>
    <row r="1723" spans="3:78" x14ac:dyDescent="0.25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</row>
    <row r="1724" spans="3:78" x14ac:dyDescent="0.25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</row>
    <row r="1725" spans="3:78" x14ac:dyDescent="0.25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</row>
    <row r="1726" spans="3:78" x14ac:dyDescent="0.25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</row>
    <row r="1727" spans="3:78" x14ac:dyDescent="0.25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</row>
    <row r="1728" spans="3:78" x14ac:dyDescent="0.25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</row>
    <row r="1729" spans="3:78" x14ac:dyDescent="0.25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</row>
    <row r="1730" spans="3:78" x14ac:dyDescent="0.25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</row>
    <row r="1731" spans="3:78" x14ac:dyDescent="0.25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</row>
    <row r="1732" spans="3:78" x14ac:dyDescent="0.25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</row>
    <row r="1733" spans="3:78" x14ac:dyDescent="0.25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</row>
    <row r="1734" spans="3:78" x14ac:dyDescent="0.25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</row>
    <row r="1735" spans="3:78" x14ac:dyDescent="0.25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</row>
    <row r="1736" spans="3:78" x14ac:dyDescent="0.25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</row>
    <row r="1737" spans="3:78" x14ac:dyDescent="0.25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</row>
    <row r="1738" spans="3:78" x14ac:dyDescent="0.25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</row>
    <row r="1739" spans="3:78" x14ac:dyDescent="0.25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</row>
    <row r="1740" spans="3:78" x14ac:dyDescent="0.25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</row>
    <row r="1741" spans="3:78" x14ac:dyDescent="0.25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</row>
    <row r="1742" spans="3:78" x14ac:dyDescent="0.25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</row>
    <row r="1743" spans="3:78" x14ac:dyDescent="0.25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</row>
    <row r="1744" spans="3:78" x14ac:dyDescent="0.25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</row>
    <row r="1745" spans="3:78" x14ac:dyDescent="0.25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</row>
    <row r="1746" spans="3:78" x14ac:dyDescent="0.25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</row>
    <row r="1747" spans="3:78" x14ac:dyDescent="0.25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</row>
    <row r="1748" spans="3:78" x14ac:dyDescent="0.25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</row>
    <row r="1749" spans="3:78" x14ac:dyDescent="0.25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</row>
    <row r="1750" spans="3:78" x14ac:dyDescent="0.25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</row>
    <row r="1751" spans="3:78" x14ac:dyDescent="0.25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</row>
    <row r="1752" spans="3:78" x14ac:dyDescent="0.25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</row>
    <row r="1753" spans="3:78" x14ac:dyDescent="0.25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</row>
    <row r="1754" spans="3:78" x14ac:dyDescent="0.25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</row>
    <row r="1755" spans="3:78" x14ac:dyDescent="0.25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</row>
    <row r="1756" spans="3:78" x14ac:dyDescent="0.25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</row>
    <row r="1757" spans="3:78" x14ac:dyDescent="0.25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</row>
    <row r="1758" spans="3:78" x14ac:dyDescent="0.25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</row>
    <row r="1759" spans="3:78" x14ac:dyDescent="0.25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</row>
    <row r="1760" spans="3:78" x14ac:dyDescent="0.25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</row>
    <row r="1761" spans="3:78" x14ac:dyDescent="0.25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</row>
    <row r="1762" spans="3:78" x14ac:dyDescent="0.25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</row>
    <row r="1763" spans="3:78" x14ac:dyDescent="0.25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</row>
    <row r="1764" spans="3:78" x14ac:dyDescent="0.25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</row>
    <row r="1765" spans="3:78" x14ac:dyDescent="0.25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</row>
    <row r="1766" spans="3:78" x14ac:dyDescent="0.25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</row>
    <row r="1767" spans="3:78" x14ac:dyDescent="0.25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</row>
    <row r="1768" spans="3:78" x14ac:dyDescent="0.25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</row>
    <row r="1769" spans="3:78" x14ac:dyDescent="0.25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</row>
    <row r="1770" spans="3:78" x14ac:dyDescent="0.25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</row>
    <row r="1771" spans="3:78" x14ac:dyDescent="0.25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</row>
    <row r="1772" spans="3:78" x14ac:dyDescent="0.25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</row>
    <row r="1773" spans="3:78" x14ac:dyDescent="0.25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</row>
    <row r="1774" spans="3:78" x14ac:dyDescent="0.25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</row>
    <row r="1775" spans="3:78" x14ac:dyDescent="0.25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</row>
    <row r="1776" spans="3:78" x14ac:dyDescent="0.25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</row>
    <row r="1777" spans="3:78" x14ac:dyDescent="0.25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</row>
    <row r="1778" spans="3:78" x14ac:dyDescent="0.25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</row>
    <row r="1779" spans="3:78" x14ac:dyDescent="0.25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</row>
    <row r="1780" spans="3:78" x14ac:dyDescent="0.25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</row>
    <row r="1781" spans="3:78" x14ac:dyDescent="0.25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</row>
    <row r="1782" spans="3:78" x14ac:dyDescent="0.25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</row>
    <row r="1783" spans="3:78" x14ac:dyDescent="0.25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</row>
    <row r="1784" spans="3:78" x14ac:dyDescent="0.25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</row>
    <row r="1785" spans="3:78" x14ac:dyDescent="0.25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</row>
    <row r="1786" spans="3:78" x14ac:dyDescent="0.25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</row>
    <row r="1787" spans="3:78" x14ac:dyDescent="0.25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</row>
    <row r="1788" spans="3:78" x14ac:dyDescent="0.25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</row>
    <row r="1789" spans="3:78" x14ac:dyDescent="0.25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</row>
    <row r="1790" spans="3:78" x14ac:dyDescent="0.25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</row>
    <row r="1791" spans="3:78" x14ac:dyDescent="0.25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</row>
    <row r="1792" spans="3:78" x14ac:dyDescent="0.25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</row>
    <row r="1793" spans="3:78" x14ac:dyDescent="0.25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</row>
    <row r="1794" spans="3:78" x14ac:dyDescent="0.25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</row>
    <row r="1795" spans="3:78" x14ac:dyDescent="0.25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</row>
    <row r="1796" spans="3:78" x14ac:dyDescent="0.25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</row>
    <row r="1797" spans="3:78" x14ac:dyDescent="0.25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</row>
    <row r="1798" spans="3:78" x14ac:dyDescent="0.25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</row>
    <row r="1799" spans="3:78" x14ac:dyDescent="0.25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</row>
    <row r="1800" spans="3:78" x14ac:dyDescent="0.25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</row>
    <row r="1801" spans="3:78" x14ac:dyDescent="0.25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</row>
    <row r="1802" spans="3:78" x14ac:dyDescent="0.25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</row>
    <row r="1803" spans="3:78" x14ac:dyDescent="0.25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</row>
    <row r="1804" spans="3:78" x14ac:dyDescent="0.25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</row>
    <row r="1805" spans="3:78" x14ac:dyDescent="0.25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</row>
    <row r="1806" spans="3:78" x14ac:dyDescent="0.25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</row>
    <row r="1807" spans="3:78" x14ac:dyDescent="0.25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</row>
    <row r="1808" spans="3:78" x14ac:dyDescent="0.25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</row>
    <row r="1809" spans="3:78" x14ac:dyDescent="0.25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</row>
    <row r="1810" spans="3:78" x14ac:dyDescent="0.25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</row>
    <row r="1811" spans="3:78" x14ac:dyDescent="0.25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</row>
    <row r="1812" spans="3:78" x14ac:dyDescent="0.25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</row>
    <row r="1813" spans="3:78" x14ac:dyDescent="0.25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</row>
    <row r="1814" spans="3:78" x14ac:dyDescent="0.25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</row>
    <row r="1815" spans="3:78" x14ac:dyDescent="0.25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</row>
    <row r="1816" spans="3:78" x14ac:dyDescent="0.25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</row>
    <row r="1817" spans="3:78" x14ac:dyDescent="0.25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</row>
    <row r="1818" spans="3:78" x14ac:dyDescent="0.25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</row>
    <row r="1819" spans="3:78" x14ac:dyDescent="0.25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</row>
    <row r="1820" spans="3:78" x14ac:dyDescent="0.25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</row>
    <row r="1821" spans="3:78" x14ac:dyDescent="0.25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</row>
    <row r="1822" spans="3:78" x14ac:dyDescent="0.25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</row>
    <row r="1823" spans="3:78" x14ac:dyDescent="0.25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</row>
    <row r="1824" spans="3:78" x14ac:dyDescent="0.25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</row>
    <row r="1825" spans="3:78" x14ac:dyDescent="0.25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</row>
    <row r="1826" spans="3:78" x14ac:dyDescent="0.25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</row>
    <row r="1827" spans="3:78" x14ac:dyDescent="0.25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</row>
    <row r="1828" spans="3:78" x14ac:dyDescent="0.25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</row>
    <row r="1829" spans="3:78" x14ac:dyDescent="0.25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</row>
    <row r="1830" spans="3:78" x14ac:dyDescent="0.25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</row>
    <row r="1831" spans="3:78" x14ac:dyDescent="0.25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</row>
    <row r="1832" spans="3:78" x14ac:dyDescent="0.25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</row>
    <row r="1833" spans="3:78" x14ac:dyDescent="0.25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</row>
    <row r="1834" spans="3:78" x14ac:dyDescent="0.25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</row>
    <row r="1835" spans="3:78" x14ac:dyDescent="0.25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</row>
    <row r="1836" spans="3:78" x14ac:dyDescent="0.25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</row>
    <row r="1837" spans="3:78" x14ac:dyDescent="0.25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</row>
    <row r="1838" spans="3:78" x14ac:dyDescent="0.25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</row>
    <row r="1839" spans="3:78" x14ac:dyDescent="0.25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</row>
    <row r="1840" spans="3:78" x14ac:dyDescent="0.25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</row>
    <row r="1841" spans="3:78" x14ac:dyDescent="0.25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</row>
    <row r="1842" spans="3:78" x14ac:dyDescent="0.25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</row>
    <row r="1843" spans="3:78" x14ac:dyDescent="0.25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</row>
    <row r="1844" spans="3:78" x14ac:dyDescent="0.25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</row>
    <row r="1845" spans="3:78" x14ac:dyDescent="0.25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</row>
    <row r="1846" spans="3:78" x14ac:dyDescent="0.25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</row>
    <row r="1847" spans="3:78" x14ac:dyDescent="0.25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</row>
    <row r="1848" spans="3:78" x14ac:dyDescent="0.25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</row>
    <row r="1849" spans="3:78" x14ac:dyDescent="0.25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</row>
    <row r="1850" spans="3:78" x14ac:dyDescent="0.25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</row>
    <row r="1851" spans="3:78" x14ac:dyDescent="0.25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</row>
    <row r="1852" spans="3:78" x14ac:dyDescent="0.25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</row>
    <row r="1853" spans="3:78" x14ac:dyDescent="0.25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</row>
    <row r="1854" spans="3:78" x14ac:dyDescent="0.25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</row>
    <row r="1855" spans="3:78" x14ac:dyDescent="0.25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</row>
    <row r="1856" spans="3:78" x14ac:dyDescent="0.25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</row>
    <row r="1857" spans="3:78" x14ac:dyDescent="0.25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</row>
    <row r="1858" spans="3:78" x14ac:dyDescent="0.25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</row>
    <row r="1859" spans="3:78" x14ac:dyDescent="0.25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</row>
    <row r="1860" spans="3:78" x14ac:dyDescent="0.25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</row>
    <row r="1861" spans="3:78" x14ac:dyDescent="0.25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</row>
    <row r="1862" spans="3:78" x14ac:dyDescent="0.25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</row>
    <row r="1863" spans="3:78" x14ac:dyDescent="0.25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</row>
    <row r="1864" spans="3:78" x14ac:dyDescent="0.25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</row>
    <row r="1865" spans="3:78" x14ac:dyDescent="0.25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</row>
    <row r="1866" spans="3:78" x14ac:dyDescent="0.25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</row>
    <row r="1867" spans="3:78" x14ac:dyDescent="0.25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</row>
    <row r="1868" spans="3:78" x14ac:dyDescent="0.25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</row>
    <row r="1869" spans="3:78" x14ac:dyDescent="0.25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</row>
    <row r="1870" spans="3:78" x14ac:dyDescent="0.25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</row>
    <row r="1871" spans="3:78" x14ac:dyDescent="0.25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</row>
    <row r="1872" spans="3:78" x14ac:dyDescent="0.25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</row>
    <row r="1873" spans="3:78" x14ac:dyDescent="0.25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</row>
    <row r="1874" spans="3:78" x14ac:dyDescent="0.25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</row>
    <row r="1875" spans="3:78" x14ac:dyDescent="0.25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</row>
    <row r="1876" spans="3:78" x14ac:dyDescent="0.25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</row>
    <row r="1877" spans="3:78" x14ac:dyDescent="0.25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</row>
    <row r="1878" spans="3:78" x14ac:dyDescent="0.25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</row>
    <row r="1879" spans="3:78" x14ac:dyDescent="0.25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</row>
    <row r="1880" spans="3:78" x14ac:dyDescent="0.25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</row>
    <row r="1881" spans="3:78" x14ac:dyDescent="0.25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</row>
    <row r="1882" spans="3:78" x14ac:dyDescent="0.25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</row>
    <row r="1883" spans="3:78" x14ac:dyDescent="0.25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</row>
    <row r="1884" spans="3:78" x14ac:dyDescent="0.25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</row>
    <row r="1885" spans="3:78" x14ac:dyDescent="0.25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</row>
    <row r="1886" spans="3:78" x14ac:dyDescent="0.25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</row>
    <row r="1887" spans="3:78" x14ac:dyDescent="0.25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</row>
    <row r="1888" spans="3:78" x14ac:dyDescent="0.25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</row>
    <row r="1889" spans="3:78" x14ac:dyDescent="0.25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</row>
    <row r="1890" spans="3:78" x14ac:dyDescent="0.25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</row>
    <row r="1891" spans="3:78" x14ac:dyDescent="0.25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</row>
    <row r="1892" spans="3:78" x14ac:dyDescent="0.25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</row>
    <row r="1893" spans="3:78" x14ac:dyDescent="0.25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</row>
    <row r="1894" spans="3:78" x14ac:dyDescent="0.25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</row>
    <row r="1895" spans="3:78" x14ac:dyDescent="0.25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</row>
    <row r="1896" spans="3:78" x14ac:dyDescent="0.25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</row>
    <row r="1897" spans="3:78" x14ac:dyDescent="0.25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</row>
    <row r="1898" spans="3:78" x14ac:dyDescent="0.25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</row>
    <row r="1899" spans="3:78" x14ac:dyDescent="0.25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</row>
    <row r="1900" spans="3:78" x14ac:dyDescent="0.25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</row>
    <row r="1901" spans="3:78" x14ac:dyDescent="0.25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</row>
    <row r="1902" spans="3:78" x14ac:dyDescent="0.25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</row>
    <row r="1903" spans="3:78" x14ac:dyDescent="0.25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</row>
    <row r="1904" spans="3:78" x14ac:dyDescent="0.25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</row>
    <row r="1905" spans="3:78" x14ac:dyDescent="0.25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</row>
    <row r="1906" spans="3:78" x14ac:dyDescent="0.25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</row>
    <row r="1907" spans="3:78" x14ac:dyDescent="0.25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</row>
    <row r="1908" spans="3:78" x14ac:dyDescent="0.25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</row>
    <row r="1909" spans="3:78" x14ac:dyDescent="0.25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</row>
    <row r="1910" spans="3:78" x14ac:dyDescent="0.25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</row>
    <row r="1911" spans="3:78" x14ac:dyDescent="0.25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</row>
    <row r="1912" spans="3:78" x14ac:dyDescent="0.25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</row>
    <row r="1913" spans="3:78" x14ac:dyDescent="0.25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</row>
    <row r="1914" spans="3:78" x14ac:dyDescent="0.25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</row>
    <row r="1915" spans="3:78" x14ac:dyDescent="0.25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</row>
    <row r="1916" spans="3:78" x14ac:dyDescent="0.25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</row>
    <row r="1917" spans="3:78" x14ac:dyDescent="0.25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</row>
    <row r="1918" spans="3:78" x14ac:dyDescent="0.25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</row>
    <row r="1919" spans="3:78" x14ac:dyDescent="0.25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</row>
    <row r="1920" spans="3:78" x14ac:dyDescent="0.25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</row>
    <row r="1921" spans="3:78" x14ac:dyDescent="0.25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</row>
    <row r="1922" spans="3:78" x14ac:dyDescent="0.25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</row>
    <row r="1923" spans="3:78" x14ac:dyDescent="0.25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</row>
    <row r="1924" spans="3:78" x14ac:dyDescent="0.25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</row>
    <row r="1925" spans="3:78" x14ac:dyDescent="0.25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</row>
    <row r="1926" spans="3:78" x14ac:dyDescent="0.25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</row>
    <row r="1927" spans="3:78" x14ac:dyDescent="0.25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</row>
    <row r="1928" spans="3:78" x14ac:dyDescent="0.25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</row>
    <row r="1929" spans="3:78" x14ac:dyDescent="0.25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</row>
    <row r="1930" spans="3:78" x14ac:dyDescent="0.25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</row>
    <row r="1931" spans="3:78" x14ac:dyDescent="0.25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</row>
    <row r="1932" spans="3:78" x14ac:dyDescent="0.25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</row>
    <row r="1933" spans="3:78" x14ac:dyDescent="0.25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</row>
    <row r="1934" spans="3:78" x14ac:dyDescent="0.25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</row>
    <row r="1935" spans="3:78" x14ac:dyDescent="0.25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</row>
    <row r="1936" spans="3:78" x14ac:dyDescent="0.25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</row>
    <row r="1937" spans="3:78" x14ac:dyDescent="0.25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</row>
    <row r="1938" spans="3:78" x14ac:dyDescent="0.25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</row>
    <row r="1939" spans="3:78" x14ac:dyDescent="0.25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</row>
    <row r="1940" spans="3:78" x14ac:dyDescent="0.25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</row>
    <row r="1941" spans="3:78" x14ac:dyDescent="0.25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</row>
    <row r="1942" spans="3:78" x14ac:dyDescent="0.25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</row>
    <row r="1943" spans="3:78" x14ac:dyDescent="0.25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</row>
    <row r="1944" spans="3:78" x14ac:dyDescent="0.25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</row>
    <row r="1945" spans="3:78" x14ac:dyDescent="0.25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</row>
    <row r="1946" spans="3:78" x14ac:dyDescent="0.25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</row>
    <row r="1947" spans="3:78" x14ac:dyDescent="0.25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</row>
    <row r="1948" spans="3:78" x14ac:dyDescent="0.25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</row>
    <row r="1949" spans="3:78" x14ac:dyDescent="0.25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</row>
    <row r="1950" spans="3:78" x14ac:dyDescent="0.25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</row>
    <row r="1951" spans="3:78" x14ac:dyDescent="0.25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</row>
    <row r="1952" spans="3:78" x14ac:dyDescent="0.25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</row>
    <row r="1953" spans="3:78" x14ac:dyDescent="0.25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</row>
    <row r="1954" spans="3:78" x14ac:dyDescent="0.25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</row>
    <row r="1955" spans="3:78" x14ac:dyDescent="0.25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</row>
    <row r="1956" spans="3:78" x14ac:dyDescent="0.25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</row>
    <row r="1957" spans="3:78" x14ac:dyDescent="0.25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</row>
    <row r="1958" spans="3:78" x14ac:dyDescent="0.25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</row>
    <row r="1959" spans="3:78" x14ac:dyDescent="0.25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</row>
    <row r="1960" spans="3:78" x14ac:dyDescent="0.25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</row>
    <row r="1961" spans="3:78" x14ac:dyDescent="0.25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</row>
    <row r="1962" spans="3:78" x14ac:dyDescent="0.25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</row>
    <row r="1963" spans="3:78" x14ac:dyDescent="0.25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</row>
    <row r="1964" spans="3:78" x14ac:dyDescent="0.25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</row>
    <row r="1965" spans="3:78" x14ac:dyDescent="0.25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</row>
    <row r="1966" spans="3:78" x14ac:dyDescent="0.25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</row>
    <row r="1967" spans="3:78" x14ac:dyDescent="0.25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</row>
    <row r="1968" spans="3:78" x14ac:dyDescent="0.25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</row>
    <row r="1969" spans="3:78" x14ac:dyDescent="0.25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</row>
    <row r="1970" spans="3:78" x14ac:dyDescent="0.25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</row>
    <row r="1971" spans="3:78" x14ac:dyDescent="0.25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</row>
    <row r="1972" spans="3:78" x14ac:dyDescent="0.25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</row>
    <row r="1973" spans="3:78" x14ac:dyDescent="0.25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</row>
    <row r="1974" spans="3:78" x14ac:dyDescent="0.25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</row>
    <row r="1975" spans="3:78" x14ac:dyDescent="0.25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</row>
    <row r="1976" spans="3:78" x14ac:dyDescent="0.25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</row>
    <row r="1977" spans="3:78" x14ac:dyDescent="0.25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</row>
    <row r="1978" spans="3:78" x14ac:dyDescent="0.25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</row>
    <row r="1979" spans="3:78" x14ac:dyDescent="0.25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</row>
    <row r="1980" spans="3:78" x14ac:dyDescent="0.25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</row>
    <row r="1981" spans="3:78" x14ac:dyDescent="0.25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</row>
    <row r="1982" spans="3:78" x14ac:dyDescent="0.25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</row>
    <row r="1983" spans="3:78" x14ac:dyDescent="0.25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</row>
    <row r="1984" spans="3:78" x14ac:dyDescent="0.25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</row>
    <row r="1985" spans="3:78" x14ac:dyDescent="0.25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</row>
    <row r="1986" spans="3:78" x14ac:dyDescent="0.25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</row>
    <row r="1987" spans="3:78" x14ac:dyDescent="0.25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</row>
    <row r="1988" spans="3:78" x14ac:dyDescent="0.25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</row>
    <row r="1989" spans="3:78" x14ac:dyDescent="0.25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</row>
    <row r="1990" spans="3:78" x14ac:dyDescent="0.25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</row>
    <row r="1991" spans="3:78" x14ac:dyDescent="0.25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</row>
    <row r="1992" spans="3:78" x14ac:dyDescent="0.25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</row>
    <row r="1993" spans="3:78" x14ac:dyDescent="0.25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</row>
    <row r="1994" spans="3:78" x14ac:dyDescent="0.25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</row>
    <row r="1995" spans="3:78" x14ac:dyDescent="0.25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</row>
    <row r="1996" spans="3:78" x14ac:dyDescent="0.25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</row>
    <row r="1997" spans="3:78" x14ac:dyDescent="0.25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</row>
    <row r="1998" spans="3:78" x14ac:dyDescent="0.25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</row>
    <row r="1999" spans="3:78" x14ac:dyDescent="0.25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</row>
    <row r="2000" spans="3:78" x14ac:dyDescent="0.25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</row>
    <row r="2001" spans="3:78" x14ac:dyDescent="0.25">
      <c r="C2001"/>
      <c r="D2001" s="4"/>
      <c r="E2001"/>
      <c r="F2001" s="4"/>
      <c r="G2001"/>
      <c r="H2001" s="4"/>
      <c r="I2001"/>
      <c r="J2001" s="4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  <c r="BF2001"/>
      <c r="BG2001"/>
      <c r="BH2001"/>
      <c r="BI2001"/>
      <c r="BJ2001"/>
      <c r="BK2001"/>
      <c r="BL2001"/>
      <c r="BM2001"/>
      <c r="BN2001"/>
      <c r="BO2001"/>
      <c r="BP2001"/>
      <c r="BQ2001"/>
      <c r="BR2001"/>
      <c r="BS2001"/>
      <c r="BT2001"/>
      <c r="BU2001"/>
      <c r="BV2001"/>
      <c r="BW2001"/>
      <c r="BX2001"/>
      <c r="BY2001"/>
      <c r="BZ2001"/>
    </row>
    <row r="2002" spans="3:78" x14ac:dyDescent="0.25">
      <c r="C2002"/>
      <c r="D2002" s="4"/>
      <c r="E2002"/>
      <c r="F2002" s="4"/>
      <c r="G2002"/>
      <c r="H2002" s="4"/>
      <c r="I2002"/>
      <c r="J2002" s="4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  <c r="BF2002"/>
      <c r="BG2002"/>
      <c r="BH2002"/>
      <c r="BI2002"/>
      <c r="BJ2002"/>
      <c r="BK2002"/>
      <c r="BL2002"/>
      <c r="BM2002"/>
      <c r="BN2002"/>
      <c r="BO2002"/>
      <c r="BP2002"/>
      <c r="BQ2002"/>
      <c r="BR2002"/>
      <c r="BS2002"/>
      <c r="BT2002"/>
      <c r="BU2002"/>
      <c r="BV2002"/>
      <c r="BW2002"/>
      <c r="BX2002"/>
      <c r="BY2002"/>
      <c r="BZ2002"/>
    </row>
    <row r="2003" spans="3:78" x14ac:dyDescent="0.25">
      <c r="C2003"/>
      <c r="D2003" s="4"/>
      <c r="E2003"/>
      <c r="F2003" s="4"/>
      <c r="G2003"/>
      <c r="H2003" s="4"/>
      <c r="I2003"/>
      <c r="J2003" s="4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  <c r="BF2003"/>
      <c r="BG2003"/>
      <c r="BH2003"/>
      <c r="BI2003"/>
      <c r="BJ2003"/>
      <c r="BK2003"/>
      <c r="BL2003"/>
      <c r="BM2003"/>
      <c r="BN2003"/>
      <c r="BO2003"/>
      <c r="BP2003"/>
      <c r="BQ2003"/>
      <c r="BR2003"/>
      <c r="BS2003"/>
      <c r="BT2003"/>
      <c r="BU2003"/>
      <c r="BV2003"/>
      <c r="BW2003"/>
      <c r="BX2003"/>
      <c r="BY2003"/>
      <c r="BZ2003"/>
    </row>
    <row r="2004" spans="3:78" x14ac:dyDescent="0.25">
      <c r="C2004"/>
      <c r="D2004" s="4"/>
      <c r="E2004"/>
      <c r="F2004" s="4"/>
      <c r="G2004"/>
      <c r="H2004" s="4"/>
      <c r="I2004"/>
      <c r="J2004" s="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  <c r="BF2004"/>
      <c r="BG2004"/>
      <c r="BH2004"/>
      <c r="BI2004"/>
      <c r="BJ2004"/>
      <c r="BK2004"/>
      <c r="BL2004"/>
      <c r="BM2004"/>
      <c r="BN2004"/>
      <c r="BO2004"/>
      <c r="BP2004"/>
      <c r="BQ2004"/>
      <c r="BR2004"/>
      <c r="BS2004"/>
      <c r="BT2004"/>
      <c r="BU2004"/>
      <c r="BV2004"/>
      <c r="BW2004"/>
      <c r="BX2004"/>
      <c r="BY2004"/>
      <c r="BZ2004"/>
    </row>
    <row r="2005" spans="3:78" x14ac:dyDescent="0.25">
      <c r="C2005"/>
      <c r="D2005" s="4"/>
      <c r="E2005"/>
      <c r="F2005" s="4"/>
      <c r="G2005"/>
      <c r="H2005" s="4"/>
      <c r="I2005"/>
      <c r="J2005" s="4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  <c r="BF2005"/>
      <c r="BG2005"/>
      <c r="BH2005"/>
      <c r="BI2005"/>
      <c r="BJ2005"/>
      <c r="BK2005"/>
      <c r="BL2005"/>
      <c r="BM2005"/>
      <c r="BN2005"/>
      <c r="BO2005"/>
      <c r="BP2005"/>
      <c r="BQ2005"/>
      <c r="BR2005"/>
      <c r="BS2005"/>
      <c r="BT2005"/>
      <c r="BU2005"/>
      <c r="BV2005"/>
      <c r="BW2005"/>
      <c r="BX2005"/>
      <c r="BY2005"/>
      <c r="BZ2005"/>
    </row>
    <row r="2006" spans="3:78" x14ac:dyDescent="0.25">
      <c r="C2006"/>
      <c r="D2006" s="4"/>
      <c r="E2006"/>
      <c r="F2006" s="4"/>
      <c r="G2006"/>
      <c r="H2006" s="4"/>
      <c r="I2006"/>
      <c r="J2006" s="4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  <c r="BF2006"/>
      <c r="BG2006"/>
      <c r="BH2006"/>
      <c r="BI2006"/>
      <c r="BJ2006"/>
      <c r="BK2006"/>
      <c r="BL2006"/>
      <c r="BM2006"/>
      <c r="BN2006"/>
      <c r="BO2006"/>
      <c r="BP2006"/>
      <c r="BQ2006"/>
      <c r="BR2006"/>
      <c r="BS2006"/>
      <c r="BT2006"/>
      <c r="BU2006"/>
      <c r="BV2006"/>
      <c r="BW2006"/>
      <c r="BX2006"/>
      <c r="BY2006"/>
      <c r="BZ2006"/>
    </row>
    <row r="2007" spans="3:78" x14ac:dyDescent="0.25">
      <c r="C2007"/>
      <c r="D2007" s="4"/>
      <c r="E2007"/>
      <c r="F2007" s="4"/>
      <c r="G2007"/>
      <c r="H2007" s="4"/>
      <c r="I2007"/>
      <c r="J2007" s="4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  <c r="BF2007"/>
      <c r="BG2007"/>
      <c r="BH2007"/>
      <c r="BI2007"/>
      <c r="BJ2007"/>
      <c r="BK2007"/>
      <c r="BL2007"/>
      <c r="BM2007"/>
      <c r="BN2007"/>
      <c r="BO2007"/>
      <c r="BP2007"/>
      <c r="BQ2007"/>
      <c r="BR2007"/>
      <c r="BS2007"/>
      <c r="BT2007"/>
      <c r="BU2007"/>
      <c r="BV2007"/>
      <c r="BW2007"/>
      <c r="BX2007"/>
      <c r="BY2007"/>
      <c r="BZ2007"/>
    </row>
    <row r="2008" spans="3:78" x14ac:dyDescent="0.25">
      <c r="C2008"/>
      <c r="D2008" s="4"/>
      <c r="E2008"/>
      <c r="F2008" s="4"/>
      <c r="G2008"/>
      <c r="H2008" s="4"/>
      <c r="I2008"/>
      <c r="J2008" s="4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  <c r="BF2008"/>
      <c r="BG2008"/>
      <c r="BH2008"/>
      <c r="BI2008"/>
      <c r="BJ2008"/>
      <c r="BK2008"/>
      <c r="BL2008"/>
      <c r="BM2008"/>
      <c r="BN2008"/>
      <c r="BO2008"/>
      <c r="BP2008"/>
      <c r="BQ2008"/>
      <c r="BR2008"/>
      <c r="BS2008"/>
      <c r="BT2008"/>
      <c r="BU2008"/>
      <c r="BV2008"/>
      <c r="BW2008"/>
      <c r="BX2008"/>
      <c r="BY2008"/>
      <c r="BZ2008"/>
    </row>
    <row r="2009" spans="3:78" x14ac:dyDescent="0.25">
      <c r="C2009"/>
      <c r="D2009" s="4"/>
      <c r="E2009"/>
      <c r="F2009" s="4"/>
      <c r="G2009"/>
      <c r="H2009" s="4"/>
      <c r="I2009"/>
      <c r="J2009" s="4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  <c r="BF2009"/>
      <c r="BG2009"/>
      <c r="BH2009"/>
      <c r="BI2009"/>
      <c r="BJ2009"/>
      <c r="BK2009"/>
      <c r="BL2009"/>
      <c r="BM2009"/>
      <c r="BN2009"/>
      <c r="BO2009"/>
      <c r="BP2009"/>
      <c r="BQ2009"/>
      <c r="BR2009"/>
      <c r="BS2009"/>
      <c r="BT2009"/>
      <c r="BU2009"/>
      <c r="BV2009"/>
      <c r="BW2009"/>
      <c r="BX2009"/>
      <c r="BY2009"/>
      <c r="BZ2009"/>
    </row>
    <row r="2010" spans="3:78" x14ac:dyDescent="0.25">
      <c r="C2010"/>
      <c r="D2010" s="4"/>
      <c r="E2010"/>
      <c r="F2010" s="4"/>
      <c r="G2010"/>
      <c r="H2010" s="4"/>
      <c r="I2010"/>
      <c r="J2010" s="4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  <c r="BF2010"/>
      <c r="BG2010"/>
      <c r="BH2010"/>
      <c r="BI2010"/>
      <c r="BJ2010"/>
      <c r="BK2010"/>
      <c r="BL2010"/>
      <c r="BM2010"/>
      <c r="BN2010"/>
      <c r="BO2010"/>
      <c r="BP2010"/>
      <c r="BQ2010"/>
      <c r="BR2010"/>
      <c r="BS2010"/>
      <c r="BT2010"/>
      <c r="BU2010"/>
      <c r="BV2010"/>
      <c r="BW2010"/>
      <c r="BX2010"/>
      <c r="BY2010"/>
      <c r="BZ2010"/>
    </row>
    <row r="2011" spans="3:78" x14ac:dyDescent="0.25">
      <c r="C2011"/>
      <c r="D2011" s="4"/>
      <c r="E2011"/>
      <c r="F2011" s="4"/>
      <c r="G2011"/>
      <c r="H2011" s="4"/>
      <c r="I2011"/>
      <c r="J2011" s="4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  <c r="BF2011"/>
      <c r="BG2011"/>
      <c r="BH2011"/>
      <c r="BI2011"/>
      <c r="BJ2011"/>
      <c r="BK2011"/>
      <c r="BL2011"/>
      <c r="BM2011"/>
      <c r="BN2011"/>
      <c r="BO2011"/>
      <c r="BP2011"/>
      <c r="BQ2011"/>
      <c r="BR2011"/>
      <c r="BS2011"/>
      <c r="BT2011"/>
      <c r="BU2011"/>
      <c r="BV2011"/>
      <c r="BW2011"/>
      <c r="BX2011"/>
      <c r="BY2011"/>
      <c r="BZ2011"/>
    </row>
    <row r="2012" spans="3:78" x14ac:dyDescent="0.25">
      <c r="C2012"/>
      <c r="D2012" s="4"/>
      <c r="E2012"/>
      <c r="F2012" s="4"/>
      <c r="G2012"/>
      <c r="H2012" s="4"/>
      <c r="I2012"/>
      <c r="J2012" s="4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  <c r="BF2012"/>
      <c r="BG2012"/>
      <c r="BH2012"/>
      <c r="BI2012"/>
      <c r="BJ2012"/>
      <c r="BK2012"/>
      <c r="BL2012"/>
      <c r="BM2012"/>
      <c r="BN2012"/>
      <c r="BO2012"/>
      <c r="BP2012"/>
      <c r="BQ2012"/>
      <c r="BR2012"/>
      <c r="BS2012"/>
      <c r="BT2012"/>
      <c r="BU2012"/>
      <c r="BV2012"/>
      <c r="BW2012"/>
      <c r="BX2012"/>
      <c r="BY2012"/>
      <c r="BZ2012"/>
    </row>
    <row r="2013" spans="3:78" x14ac:dyDescent="0.25">
      <c r="C2013"/>
      <c r="D2013" s="4"/>
      <c r="E2013"/>
      <c r="F2013" s="4"/>
      <c r="G2013"/>
      <c r="H2013" s="4"/>
      <c r="I2013"/>
      <c r="J2013" s="4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  <c r="BF2013"/>
      <c r="BG2013"/>
      <c r="BH2013"/>
      <c r="BI2013"/>
      <c r="BJ2013"/>
      <c r="BK2013"/>
      <c r="BL2013"/>
      <c r="BM2013"/>
      <c r="BN2013"/>
      <c r="BO2013"/>
      <c r="BP2013"/>
      <c r="BQ2013"/>
      <c r="BR2013"/>
      <c r="BS2013"/>
      <c r="BT2013"/>
      <c r="BU2013"/>
      <c r="BV2013"/>
      <c r="BW2013"/>
      <c r="BX2013"/>
      <c r="BY2013"/>
      <c r="BZ2013"/>
    </row>
    <row r="2014" spans="3:78" x14ac:dyDescent="0.25">
      <c r="C2014"/>
      <c r="D2014" s="4"/>
      <c r="E2014"/>
      <c r="F2014" s="4"/>
      <c r="G2014"/>
      <c r="H2014" s="4"/>
      <c r="I2014"/>
      <c r="J2014" s="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  <c r="BF2014"/>
      <c r="BG2014"/>
      <c r="BH2014"/>
      <c r="BI2014"/>
      <c r="BJ2014"/>
      <c r="BK2014"/>
      <c r="BL2014"/>
      <c r="BM2014"/>
      <c r="BN2014"/>
      <c r="BO2014"/>
      <c r="BP2014"/>
      <c r="BQ2014"/>
      <c r="BR2014"/>
      <c r="BS2014"/>
      <c r="BT2014"/>
      <c r="BU2014"/>
      <c r="BV2014"/>
      <c r="BW2014"/>
      <c r="BX2014"/>
      <c r="BY2014"/>
      <c r="BZ2014"/>
    </row>
    <row r="2015" spans="3:78" x14ac:dyDescent="0.25">
      <c r="C2015"/>
      <c r="D2015" s="4"/>
      <c r="E2015"/>
      <c r="F2015" s="4"/>
      <c r="G2015"/>
      <c r="H2015" s="4"/>
      <c r="I2015"/>
      <c r="J2015" s="4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  <c r="BF2015"/>
      <c r="BG2015"/>
      <c r="BH2015"/>
      <c r="BI2015"/>
      <c r="BJ2015"/>
      <c r="BK2015"/>
      <c r="BL2015"/>
      <c r="BM2015"/>
      <c r="BN2015"/>
      <c r="BO2015"/>
      <c r="BP2015"/>
      <c r="BQ2015"/>
      <c r="BR2015"/>
      <c r="BS2015"/>
      <c r="BT2015"/>
      <c r="BU2015"/>
      <c r="BV2015"/>
      <c r="BW2015"/>
      <c r="BX2015"/>
      <c r="BY2015"/>
      <c r="BZ2015"/>
    </row>
    <row r="2016" spans="3:78" x14ac:dyDescent="0.25">
      <c r="C2016"/>
      <c r="D2016" s="4"/>
      <c r="E2016"/>
      <c r="F2016" s="4"/>
      <c r="G2016"/>
      <c r="H2016" s="4"/>
      <c r="I2016"/>
      <c r="J2016" s="4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  <c r="BF2016"/>
      <c r="BG2016"/>
      <c r="BH2016"/>
      <c r="BI2016"/>
      <c r="BJ2016"/>
      <c r="BK2016"/>
      <c r="BL2016"/>
      <c r="BM2016"/>
      <c r="BN2016"/>
      <c r="BO2016"/>
      <c r="BP2016"/>
      <c r="BQ2016"/>
      <c r="BR2016"/>
      <c r="BS2016"/>
      <c r="BT2016"/>
      <c r="BU2016"/>
      <c r="BV2016"/>
      <c r="BW2016"/>
      <c r="BX2016"/>
      <c r="BY2016"/>
      <c r="BZ2016"/>
    </row>
    <row r="2017" spans="3:78" x14ac:dyDescent="0.25">
      <c r="C2017"/>
      <c r="D2017" s="4"/>
      <c r="E2017"/>
      <c r="F2017" s="4"/>
      <c r="G2017"/>
      <c r="H2017" s="4"/>
      <c r="I2017"/>
      <c r="J2017" s="4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  <c r="BF2017"/>
      <c r="BG2017"/>
      <c r="BH2017"/>
      <c r="BI2017"/>
      <c r="BJ2017"/>
      <c r="BK2017"/>
      <c r="BL2017"/>
      <c r="BM2017"/>
      <c r="BN2017"/>
      <c r="BO2017"/>
      <c r="BP2017"/>
      <c r="BQ2017"/>
      <c r="BR2017"/>
      <c r="BS2017"/>
      <c r="BT2017"/>
      <c r="BU2017"/>
      <c r="BV2017"/>
      <c r="BW2017"/>
      <c r="BX2017"/>
      <c r="BY2017"/>
      <c r="BZ2017"/>
    </row>
    <row r="2018" spans="3:78" x14ac:dyDescent="0.25">
      <c r="C2018"/>
      <c r="D2018" s="4"/>
      <c r="E2018"/>
      <c r="F2018" s="4"/>
      <c r="G2018"/>
      <c r="H2018" s="4"/>
      <c r="I2018"/>
      <c r="J2018" s="4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  <c r="BF2018"/>
      <c r="BG2018"/>
      <c r="BH2018"/>
      <c r="BI2018"/>
      <c r="BJ2018"/>
      <c r="BK2018"/>
      <c r="BL2018"/>
      <c r="BM2018"/>
      <c r="BN2018"/>
      <c r="BO2018"/>
      <c r="BP2018"/>
      <c r="BQ2018"/>
      <c r="BR2018"/>
      <c r="BS2018"/>
      <c r="BT2018"/>
      <c r="BU2018"/>
      <c r="BV2018"/>
      <c r="BW2018"/>
      <c r="BX2018"/>
      <c r="BY2018"/>
      <c r="BZ2018"/>
    </row>
    <row r="2019" spans="3:78" x14ac:dyDescent="0.25">
      <c r="C2019"/>
      <c r="D2019" s="4"/>
      <c r="E2019"/>
      <c r="F2019" s="4"/>
      <c r="G2019"/>
      <c r="H2019" s="4"/>
      <c r="I2019"/>
      <c r="J2019" s="4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  <c r="BF2019"/>
      <c r="BG2019"/>
      <c r="BH2019"/>
      <c r="BI2019"/>
      <c r="BJ2019"/>
      <c r="BK2019"/>
      <c r="BL2019"/>
      <c r="BM2019"/>
      <c r="BN2019"/>
      <c r="BO2019"/>
      <c r="BP2019"/>
      <c r="BQ2019"/>
      <c r="BR2019"/>
      <c r="BS2019"/>
      <c r="BT2019"/>
      <c r="BU2019"/>
      <c r="BV2019"/>
      <c r="BW2019"/>
      <c r="BX2019"/>
      <c r="BY2019"/>
      <c r="BZ2019"/>
    </row>
    <row r="2020" spans="3:78" x14ac:dyDescent="0.25">
      <c r="C2020"/>
      <c r="D2020" s="4"/>
      <c r="E2020"/>
      <c r="F2020" s="4"/>
      <c r="G2020"/>
      <c r="H2020" s="4"/>
      <c r="I2020"/>
      <c r="J2020" s="4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  <c r="BF2020"/>
      <c r="BG2020"/>
      <c r="BH2020"/>
      <c r="BI2020"/>
      <c r="BJ2020"/>
      <c r="BK2020"/>
      <c r="BL2020"/>
      <c r="BM2020"/>
      <c r="BN2020"/>
      <c r="BO2020"/>
      <c r="BP2020"/>
      <c r="BQ2020"/>
      <c r="BR2020"/>
      <c r="BS2020"/>
      <c r="BT2020"/>
      <c r="BU2020"/>
      <c r="BV2020"/>
      <c r="BW2020"/>
      <c r="BX2020"/>
      <c r="BY2020"/>
      <c r="BZ2020"/>
    </row>
    <row r="2021" spans="3:78" x14ac:dyDescent="0.25">
      <c r="C2021"/>
      <c r="D2021" s="4"/>
      <c r="E2021"/>
      <c r="F2021" s="4"/>
      <c r="G2021"/>
      <c r="H2021" s="4"/>
      <c r="I2021"/>
      <c r="J2021" s="4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  <c r="BF2021"/>
      <c r="BG2021"/>
      <c r="BH2021"/>
      <c r="BI2021"/>
      <c r="BJ2021"/>
      <c r="BK2021"/>
      <c r="BL2021"/>
      <c r="BM2021"/>
      <c r="BN2021"/>
      <c r="BO2021"/>
      <c r="BP2021"/>
      <c r="BQ2021"/>
      <c r="BR2021"/>
      <c r="BS2021"/>
      <c r="BT2021"/>
      <c r="BU2021"/>
      <c r="BV2021"/>
      <c r="BW2021"/>
      <c r="BX2021"/>
      <c r="BY2021"/>
      <c r="BZ2021"/>
    </row>
    <row r="2022" spans="3:78" x14ac:dyDescent="0.25">
      <c r="C2022"/>
      <c r="D2022" s="4"/>
      <c r="E2022"/>
      <c r="F2022" s="4"/>
      <c r="G2022"/>
      <c r="H2022" s="4"/>
      <c r="I2022"/>
      <c r="J2022" s="4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  <c r="BF2022"/>
      <c r="BG2022"/>
      <c r="BH2022"/>
      <c r="BI2022"/>
      <c r="BJ2022"/>
      <c r="BK2022"/>
      <c r="BL2022"/>
      <c r="BM2022"/>
      <c r="BN2022"/>
      <c r="BO2022"/>
      <c r="BP2022"/>
      <c r="BQ2022"/>
      <c r="BR2022"/>
      <c r="BS2022"/>
      <c r="BT2022"/>
      <c r="BU2022"/>
      <c r="BV2022"/>
      <c r="BW2022"/>
      <c r="BX2022"/>
      <c r="BY2022"/>
      <c r="BZ2022"/>
    </row>
    <row r="2023" spans="3:78" x14ac:dyDescent="0.25">
      <c r="C2023"/>
      <c r="D2023" s="4"/>
      <c r="E2023"/>
      <c r="F2023" s="4"/>
      <c r="G2023"/>
      <c r="H2023" s="4"/>
      <c r="I2023"/>
      <c r="J2023" s="4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  <c r="BF2023"/>
      <c r="BG2023"/>
      <c r="BH2023"/>
      <c r="BI2023"/>
      <c r="BJ2023"/>
      <c r="BK2023"/>
      <c r="BL2023"/>
      <c r="BM2023"/>
      <c r="BN2023"/>
      <c r="BO2023"/>
      <c r="BP2023"/>
      <c r="BQ2023"/>
      <c r="BR2023"/>
      <c r="BS2023"/>
      <c r="BT2023"/>
      <c r="BU2023"/>
      <c r="BV2023"/>
      <c r="BW2023"/>
      <c r="BX2023"/>
      <c r="BY2023"/>
      <c r="BZ2023"/>
    </row>
    <row r="2024" spans="3:78" x14ac:dyDescent="0.25">
      <c r="C2024"/>
      <c r="D2024" s="4"/>
      <c r="E2024"/>
      <c r="F2024" s="4"/>
      <c r="G2024"/>
      <c r="H2024" s="4"/>
      <c r="I2024"/>
      <c r="J2024" s="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  <c r="BF2024"/>
      <c r="BG2024"/>
      <c r="BH2024"/>
      <c r="BI2024"/>
      <c r="BJ2024"/>
      <c r="BK2024"/>
      <c r="BL2024"/>
      <c r="BM2024"/>
      <c r="BN2024"/>
      <c r="BO2024"/>
      <c r="BP2024"/>
      <c r="BQ2024"/>
      <c r="BR2024"/>
      <c r="BS2024"/>
      <c r="BT2024"/>
      <c r="BU2024"/>
      <c r="BV2024"/>
      <c r="BW2024"/>
      <c r="BX2024"/>
      <c r="BY2024"/>
      <c r="BZ2024"/>
    </row>
    <row r="2025" spans="3:78" x14ac:dyDescent="0.25">
      <c r="C2025"/>
      <c r="D2025" s="4"/>
      <c r="E2025"/>
      <c r="F2025" s="4"/>
      <c r="G2025"/>
      <c r="H2025" s="4"/>
      <c r="I2025"/>
      <c r="J2025" s="4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  <c r="BF2025"/>
      <c r="BG2025"/>
      <c r="BH2025"/>
      <c r="BI2025"/>
      <c r="BJ2025"/>
      <c r="BK2025"/>
      <c r="BL2025"/>
      <c r="BM2025"/>
      <c r="BN2025"/>
      <c r="BO2025"/>
      <c r="BP2025"/>
      <c r="BQ2025"/>
      <c r="BR2025"/>
      <c r="BS2025"/>
      <c r="BT2025"/>
      <c r="BU2025"/>
      <c r="BV2025"/>
      <c r="BW2025"/>
      <c r="BX2025"/>
      <c r="BY2025"/>
      <c r="BZ2025"/>
    </row>
    <row r="2026" spans="3:78" x14ac:dyDescent="0.25">
      <c r="C2026"/>
      <c r="D2026" s="4"/>
      <c r="E2026"/>
      <c r="F2026" s="4"/>
      <c r="G2026"/>
      <c r="H2026" s="4"/>
      <c r="I2026"/>
      <c r="J2026" s="4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  <c r="BF2026"/>
      <c r="BG2026"/>
      <c r="BH2026"/>
      <c r="BI2026"/>
      <c r="BJ2026"/>
      <c r="BK2026"/>
      <c r="BL2026"/>
      <c r="BM2026"/>
      <c r="BN2026"/>
      <c r="BO2026"/>
      <c r="BP2026"/>
      <c r="BQ2026"/>
      <c r="BR2026"/>
      <c r="BS2026"/>
      <c r="BT2026"/>
      <c r="BU2026"/>
      <c r="BV2026"/>
      <c r="BW2026"/>
      <c r="BX2026"/>
      <c r="BY2026"/>
      <c r="BZ2026"/>
    </row>
    <row r="2027" spans="3:78" x14ac:dyDescent="0.25">
      <c r="C2027"/>
      <c r="D2027" s="4"/>
      <c r="E2027"/>
      <c r="F2027" s="4"/>
      <c r="G2027"/>
      <c r="H2027" s="4"/>
      <c r="I2027"/>
      <c r="J2027" s="4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  <c r="BF2027"/>
      <c r="BG2027"/>
      <c r="BH2027"/>
      <c r="BI2027"/>
      <c r="BJ2027"/>
      <c r="BK2027"/>
      <c r="BL2027"/>
      <c r="BM2027"/>
      <c r="BN2027"/>
      <c r="BO2027"/>
      <c r="BP2027"/>
      <c r="BQ2027"/>
      <c r="BR2027"/>
      <c r="BS2027"/>
      <c r="BT2027"/>
      <c r="BU2027"/>
      <c r="BV2027"/>
      <c r="BW2027"/>
      <c r="BX2027"/>
      <c r="BY2027"/>
      <c r="BZ2027"/>
    </row>
    <row r="2028" spans="3:78" x14ac:dyDescent="0.25">
      <c r="C2028"/>
      <c r="D2028" s="4"/>
      <c r="E2028"/>
      <c r="F2028" s="4"/>
      <c r="G2028"/>
      <c r="H2028" s="4"/>
      <c r="I2028"/>
      <c r="J2028" s="4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  <c r="BF2028"/>
      <c r="BG2028"/>
      <c r="BH2028"/>
      <c r="BI2028"/>
      <c r="BJ2028"/>
      <c r="BK2028"/>
      <c r="BL2028"/>
      <c r="BM2028"/>
      <c r="BN2028"/>
      <c r="BO2028"/>
      <c r="BP2028"/>
      <c r="BQ2028"/>
      <c r="BR2028"/>
      <c r="BS2028"/>
      <c r="BT2028"/>
      <c r="BU2028"/>
      <c r="BV2028"/>
      <c r="BW2028"/>
      <c r="BX2028"/>
      <c r="BY2028"/>
      <c r="BZ2028"/>
    </row>
    <row r="2029" spans="3:78" x14ac:dyDescent="0.25">
      <c r="C2029"/>
      <c r="D2029" s="4"/>
      <c r="E2029"/>
      <c r="F2029" s="4"/>
      <c r="G2029"/>
      <c r="H2029" s="4"/>
      <c r="I2029"/>
      <c r="J2029" s="4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  <c r="BF2029"/>
      <c r="BG2029"/>
      <c r="BH2029"/>
      <c r="BI2029"/>
      <c r="BJ2029"/>
      <c r="BK2029"/>
      <c r="BL2029"/>
      <c r="BM2029"/>
      <c r="BN2029"/>
      <c r="BO2029"/>
      <c r="BP2029"/>
      <c r="BQ2029"/>
      <c r="BR2029"/>
      <c r="BS2029"/>
      <c r="BT2029"/>
      <c r="BU2029"/>
      <c r="BV2029"/>
      <c r="BW2029"/>
      <c r="BX2029"/>
      <c r="BY2029"/>
      <c r="BZ2029"/>
    </row>
    <row r="2030" spans="3:78" x14ac:dyDescent="0.25">
      <c r="C2030"/>
      <c r="D2030" s="4"/>
      <c r="E2030"/>
      <c r="F2030" s="4"/>
      <c r="G2030"/>
      <c r="H2030" s="4"/>
      <c r="I2030"/>
      <c r="J2030" s="4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  <c r="BF2030"/>
      <c r="BG2030"/>
      <c r="BH2030"/>
      <c r="BI2030"/>
      <c r="BJ2030"/>
      <c r="BK2030"/>
      <c r="BL2030"/>
      <c r="BM2030"/>
      <c r="BN2030"/>
      <c r="BO2030"/>
      <c r="BP2030"/>
      <c r="BQ2030"/>
      <c r="BR2030"/>
      <c r="BS2030"/>
      <c r="BT2030"/>
      <c r="BU2030"/>
      <c r="BV2030"/>
      <c r="BW2030"/>
      <c r="BX2030"/>
      <c r="BY2030"/>
      <c r="BZ2030"/>
    </row>
    <row r="2031" spans="3:78" x14ac:dyDescent="0.25">
      <c r="C2031"/>
      <c r="D2031" s="4"/>
      <c r="E2031"/>
      <c r="F2031" s="4"/>
      <c r="G2031"/>
      <c r="H2031" s="4"/>
      <c r="I2031"/>
      <c r="J2031" s="4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  <c r="BF2031"/>
      <c r="BG2031"/>
      <c r="BH2031"/>
      <c r="BI2031"/>
      <c r="BJ2031"/>
      <c r="BK2031"/>
      <c r="BL2031"/>
      <c r="BM2031"/>
      <c r="BN2031"/>
      <c r="BO2031"/>
      <c r="BP2031"/>
      <c r="BQ2031"/>
      <c r="BR2031"/>
      <c r="BS2031"/>
      <c r="BT2031"/>
      <c r="BU2031"/>
      <c r="BV2031"/>
      <c r="BW2031"/>
      <c r="BX2031"/>
      <c r="BY2031"/>
      <c r="BZ2031"/>
    </row>
    <row r="2032" spans="3:78" x14ac:dyDescent="0.25">
      <c r="C2032"/>
      <c r="D2032" s="4"/>
      <c r="E2032"/>
      <c r="F2032" s="4"/>
      <c r="G2032"/>
      <c r="H2032" s="4"/>
      <c r="I2032"/>
      <c r="J2032" s="4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  <c r="BF2032"/>
      <c r="BG2032"/>
      <c r="BH2032"/>
      <c r="BI2032"/>
      <c r="BJ2032"/>
      <c r="BK2032"/>
      <c r="BL2032"/>
      <c r="BM2032"/>
      <c r="BN2032"/>
      <c r="BO2032"/>
      <c r="BP2032"/>
      <c r="BQ2032"/>
      <c r="BR2032"/>
      <c r="BS2032"/>
      <c r="BT2032"/>
      <c r="BU2032"/>
      <c r="BV2032"/>
      <c r="BW2032"/>
      <c r="BX2032"/>
      <c r="BY2032"/>
      <c r="BZ2032"/>
    </row>
    <row r="2033" spans="3:78" x14ac:dyDescent="0.25">
      <c r="C2033"/>
      <c r="D2033" s="4"/>
      <c r="E2033"/>
      <c r="F2033" s="4"/>
      <c r="G2033"/>
      <c r="H2033" s="4"/>
      <c r="I2033"/>
      <c r="J2033" s="4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  <c r="BF2033"/>
      <c r="BG2033"/>
      <c r="BH2033"/>
      <c r="BI2033"/>
      <c r="BJ2033"/>
      <c r="BK2033"/>
      <c r="BL2033"/>
      <c r="BM2033"/>
      <c r="BN2033"/>
      <c r="BO2033"/>
      <c r="BP2033"/>
      <c r="BQ2033"/>
      <c r="BR2033"/>
      <c r="BS2033"/>
      <c r="BT2033"/>
      <c r="BU2033"/>
      <c r="BV2033"/>
      <c r="BW2033"/>
      <c r="BX2033"/>
      <c r="BY2033"/>
      <c r="BZ2033"/>
    </row>
    <row r="2034" spans="3:78" x14ac:dyDescent="0.25">
      <c r="C2034"/>
      <c r="D2034" s="4"/>
      <c r="E2034"/>
      <c r="F2034" s="4"/>
      <c r="G2034"/>
      <c r="H2034" s="4"/>
      <c r="I2034"/>
      <c r="J2034" s="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  <c r="BF2034"/>
      <c r="BG2034"/>
      <c r="BH2034"/>
      <c r="BI2034"/>
      <c r="BJ2034"/>
      <c r="BK2034"/>
      <c r="BL2034"/>
      <c r="BM2034"/>
      <c r="BN2034"/>
      <c r="BO2034"/>
      <c r="BP2034"/>
      <c r="BQ2034"/>
      <c r="BR2034"/>
      <c r="BS2034"/>
      <c r="BT2034"/>
      <c r="BU2034"/>
      <c r="BV2034"/>
      <c r="BW2034"/>
      <c r="BX2034"/>
      <c r="BY2034"/>
      <c r="BZ2034"/>
    </row>
    <row r="2035" spans="3:78" x14ac:dyDescent="0.25">
      <c r="C2035"/>
      <c r="D2035" s="4"/>
      <c r="E2035"/>
      <c r="F2035" s="4"/>
      <c r="G2035"/>
      <c r="H2035" s="4"/>
      <c r="I2035"/>
      <c r="J2035" s="4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  <c r="BF2035"/>
      <c r="BG2035"/>
      <c r="BH2035"/>
      <c r="BI2035"/>
      <c r="BJ2035"/>
      <c r="BK2035"/>
      <c r="BL2035"/>
      <c r="BM2035"/>
      <c r="BN2035"/>
      <c r="BO2035"/>
      <c r="BP2035"/>
      <c r="BQ2035"/>
      <c r="BR2035"/>
      <c r="BS2035"/>
      <c r="BT2035"/>
      <c r="BU2035"/>
      <c r="BV2035"/>
      <c r="BW2035"/>
      <c r="BX2035"/>
      <c r="BY2035"/>
      <c r="BZ2035"/>
    </row>
    <row r="2036" spans="3:78" x14ac:dyDescent="0.25">
      <c r="C2036"/>
      <c r="D2036" s="4"/>
      <c r="E2036"/>
      <c r="F2036" s="4"/>
      <c r="G2036"/>
      <c r="H2036" s="4"/>
      <c r="I2036"/>
      <c r="J2036" s="4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  <c r="BF2036"/>
      <c r="BG2036"/>
      <c r="BH2036"/>
      <c r="BI2036"/>
      <c r="BJ2036"/>
      <c r="BK2036"/>
      <c r="BL2036"/>
      <c r="BM2036"/>
      <c r="BN2036"/>
      <c r="BO2036"/>
      <c r="BP2036"/>
      <c r="BQ2036"/>
      <c r="BR2036"/>
      <c r="BS2036"/>
      <c r="BT2036"/>
      <c r="BU2036"/>
      <c r="BV2036"/>
      <c r="BW2036"/>
      <c r="BX2036"/>
      <c r="BY2036"/>
      <c r="BZ2036"/>
    </row>
    <row r="2037" spans="3:78" x14ac:dyDescent="0.25">
      <c r="C2037"/>
      <c r="D2037" s="4"/>
      <c r="E2037"/>
      <c r="F2037" s="4"/>
      <c r="G2037"/>
      <c r="H2037" s="4"/>
      <c r="I2037"/>
      <c r="J2037" s="4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  <c r="BF2037"/>
      <c r="BG2037"/>
      <c r="BH2037"/>
      <c r="BI2037"/>
      <c r="BJ2037"/>
      <c r="BK2037"/>
      <c r="BL2037"/>
      <c r="BM2037"/>
      <c r="BN2037"/>
      <c r="BO2037"/>
      <c r="BP2037"/>
      <c r="BQ2037"/>
      <c r="BR2037"/>
      <c r="BS2037"/>
      <c r="BT2037"/>
      <c r="BU2037"/>
      <c r="BV2037"/>
      <c r="BW2037"/>
      <c r="BX2037"/>
      <c r="BY2037"/>
      <c r="BZ2037"/>
    </row>
    <row r="2038" spans="3:78" x14ac:dyDescent="0.25">
      <c r="C2038"/>
      <c r="D2038" s="4"/>
      <c r="E2038"/>
      <c r="F2038" s="4"/>
      <c r="G2038"/>
      <c r="H2038" s="4"/>
      <c r="I2038"/>
      <c r="J2038" s="4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  <c r="BF2038"/>
      <c r="BG2038"/>
      <c r="BH2038"/>
      <c r="BI2038"/>
      <c r="BJ2038"/>
      <c r="BK2038"/>
      <c r="BL2038"/>
      <c r="BM2038"/>
      <c r="BN2038"/>
      <c r="BO2038"/>
      <c r="BP2038"/>
      <c r="BQ2038"/>
      <c r="BR2038"/>
      <c r="BS2038"/>
      <c r="BT2038"/>
      <c r="BU2038"/>
      <c r="BV2038"/>
      <c r="BW2038"/>
      <c r="BX2038"/>
      <c r="BY2038"/>
      <c r="BZ2038"/>
    </row>
    <row r="2039" spans="3:78" x14ac:dyDescent="0.25">
      <c r="C2039"/>
      <c r="D2039" s="4"/>
      <c r="E2039"/>
      <c r="F2039" s="4"/>
      <c r="G2039"/>
      <c r="H2039" s="4"/>
      <c r="I2039"/>
      <c r="J2039" s="4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  <c r="BF2039"/>
      <c r="BG2039"/>
      <c r="BH2039"/>
      <c r="BI2039"/>
      <c r="BJ2039"/>
      <c r="BK2039"/>
      <c r="BL2039"/>
      <c r="BM2039"/>
      <c r="BN2039"/>
      <c r="BO2039"/>
      <c r="BP2039"/>
      <c r="BQ2039"/>
      <c r="BR2039"/>
      <c r="BS2039"/>
      <c r="BT2039"/>
      <c r="BU2039"/>
      <c r="BV2039"/>
      <c r="BW2039"/>
      <c r="BX2039"/>
      <c r="BY2039"/>
      <c r="BZ2039"/>
    </row>
    <row r="2040" spans="3:78" x14ac:dyDescent="0.25">
      <c r="C2040"/>
      <c r="D2040" s="4"/>
      <c r="E2040"/>
      <c r="F2040" s="4"/>
      <c r="G2040"/>
      <c r="H2040" s="4"/>
      <c r="I2040"/>
      <c r="J2040" s="4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  <c r="BF2040"/>
      <c r="BG2040"/>
      <c r="BH2040"/>
      <c r="BI2040"/>
      <c r="BJ2040"/>
      <c r="BK2040"/>
      <c r="BL2040"/>
      <c r="BM2040"/>
      <c r="BN2040"/>
      <c r="BO2040"/>
      <c r="BP2040"/>
      <c r="BQ2040"/>
      <c r="BR2040"/>
      <c r="BS2040"/>
      <c r="BT2040"/>
      <c r="BU2040"/>
      <c r="BV2040"/>
      <c r="BW2040"/>
      <c r="BX2040"/>
      <c r="BY2040"/>
      <c r="BZ2040"/>
    </row>
    <row r="2041" spans="3:78" x14ac:dyDescent="0.25">
      <c r="C2041"/>
      <c r="D2041" s="4"/>
      <c r="E2041"/>
      <c r="F2041" s="4"/>
      <c r="G2041"/>
      <c r="H2041" s="4"/>
      <c r="I2041"/>
      <c r="J2041" s="4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  <c r="BF2041"/>
      <c r="BG2041"/>
      <c r="BH2041"/>
      <c r="BI2041"/>
      <c r="BJ2041"/>
      <c r="BK2041"/>
      <c r="BL2041"/>
      <c r="BM2041"/>
      <c r="BN2041"/>
      <c r="BO2041"/>
      <c r="BP2041"/>
      <c r="BQ2041"/>
      <c r="BR2041"/>
      <c r="BS2041"/>
      <c r="BT2041"/>
      <c r="BU2041"/>
      <c r="BV2041"/>
      <c r="BW2041"/>
      <c r="BX2041"/>
      <c r="BY2041"/>
      <c r="BZ2041"/>
    </row>
    <row r="2042" spans="3:78" x14ac:dyDescent="0.25">
      <c r="C2042"/>
      <c r="D2042" s="4"/>
      <c r="E2042"/>
      <c r="F2042" s="4"/>
      <c r="G2042"/>
      <c r="H2042" s="4"/>
      <c r="I2042"/>
      <c r="J2042" s="4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  <c r="BF2042"/>
      <c r="BG2042"/>
      <c r="BH2042"/>
      <c r="BI2042"/>
      <c r="BJ2042"/>
      <c r="BK2042"/>
      <c r="BL2042"/>
      <c r="BM2042"/>
      <c r="BN2042"/>
      <c r="BO2042"/>
      <c r="BP2042"/>
      <c r="BQ2042"/>
      <c r="BR2042"/>
      <c r="BS2042"/>
      <c r="BT2042"/>
      <c r="BU2042"/>
      <c r="BV2042"/>
      <c r="BW2042"/>
      <c r="BX2042"/>
      <c r="BY2042"/>
      <c r="BZ2042"/>
    </row>
    <row r="2043" spans="3:78" x14ac:dyDescent="0.25">
      <c r="C2043"/>
      <c r="D2043" s="4"/>
      <c r="E2043"/>
      <c r="F2043" s="4"/>
      <c r="G2043"/>
      <c r="H2043" s="4"/>
      <c r="I2043"/>
      <c r="J2043" s="4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  <c r="BF2043"/>
      <c r="BG2043"/>
      <c r="BH2043"/>
      <c r="BI2043"/>
      <c r="BJ2043"/>
      <c r="BK2043"/>
      <c r="BL2043"/>
      <c r="BM2043"/>
      <c r="BN2043"/>
      <c r="BO2043"/>
      <c r="BP2043"/>
      <c r="BQ2043"/>
      <c r="BR2043"/>
      <c r="BS2043"/>
      <c r="BT2043"/>
      <c r="BU2043"/>
      <c r="BV2043"/>
      <c r="BW2043"/>
      <c r="BX2043"/>
      <c r="BY2043"/>
      <c r="BZ2043"/>
    </row>
    <row r="2044" spans="3:78" x14ac:dyDescent="0.25">
      <c r="C2044"/>
      <c r="D2044" s="4"/>
      <c r="E2044"/>
      <c r="F2044" s="4"/>
      <c r="G2044"/>
      <c r="H2044" s="4"/>
      <c r="I2044"/>
      <c r="J2044" s="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  <c r="BF2044"/>
      <c r="BG2044"/>
      <c r="BH2044"/>
      <c r="BI2044"/>
      <c r="BJ2044"/>
      <c r="BK2044"/>
      <c r="BL2044"/>
      <c r="BM2044"/>
      <c r="BN2044"/>
      <c r="BO2044"/>
      <c r="BP2044"/>
      <c r="BQ2044"/>
      <c r="BR2044"/>
      <c r="BS2044"/>
      <c r="BT2044"/>
      <c r="BU2044"/>
      <c r="BV2044"/>
      <c r="BW2044"/>
      <c r="BX2044"/>
      <c r="BY2044"/>
      <c r="BZ2044"/>
    </row>
    <row r="2045" spans="3:78" x14ac:dyDescent="0.25">
      <c r="C2045"/>
      <c r="D2045" s="4"/>
      <c r="E2045"/>
      <c r="F2045" s="4"/>
      <c r="G2045"/>
      <c r="H2045" s="4"/>
      <c r="I2045"/>
      <c r="J2045" s="4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  <c r="BF2045"/>
      <c r="BG2045"/>
      <c r="BH2045"/>
      <c r="BI2045"/>
      <c r="BJ2045"/>
      <c r="BK2045"/>
      <c r="BL2045"/>
      <c r="BM2045"/>
      <c r="BN2045"/>
      <c r="BO2045"/>
      <c r="BP2045"/>
      <c r="BQ2045"/>
      <c r="BR2045"/>
      <c r="BS2045"/>
      <c r="BT2045"/>
      <c r="BU2045"/>
      <c r="BV2045"/>
      <c r="BW2045"/>
      <c r="BX2045"/>
      <c r="BY2045"/>
      <c r="BZ2045"/>
    </row>
    <row r="2046" spans="3:78" x14ac:dyDescent="0.25">
      <c r="C2046"/>
      <c r="D2046" s="4"/>
      <c r="E2046"/>
      <c r="F2046" s="4"/>
      <c r="G2046"/>
      <c r="H2046" s="4"/>
      <c r="I2046"/>
      <c r="J2046" s="4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  <c r="BF2046"/>
      <c r="BG2046"/>
      <c r="BH2046"/>
      <c r="BI2046"/>
      <c r="BJ2046"/>
      <c r="BK2046"/>
      <c r="BL2046"/>
      <c r="BM2046"/>
      <c r="BN2046"/>
      <c r="BO2046"/>
      <c r="BP2046"/>
      <c r="BQ2046"/>
      <c r="BR2046"/>
      <c r="BS2046"/>
      <c r="BT2046"/>
      <c r="BU2046"/>
      <c r="BV2046"/>
      <c r="BW2046"/>
      <c r="BX2046"/>
      <c r="BY2046"/>
      <c r="BZ2046"/>
    </row>
    <row r="2047" spans="3:78" x14ac:dyDescent="0.25">
      <c r="C2047"/>
      <c r="D2047" s="4"/>
      <c r="E2047"/>
      <c r="F2047" s="4"/>
      <c r="G2047"/>
      <c r="H2047" s="4"/>
      <c r="I2047"/>
      <c r="J2047" s="4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  <c r="BF2047"/>
      <c r="BG2047"/>
      <c r="BH2047"/>
      <c r="BI2047"/>
      <c r="BJ2047"/>
      <c r="BK2047"/>
      <c r="BL2047"/>
      <c r="BM2047"/>
      <c r="BN2047"/>
      <c r="BO2047"/>
      <c r="BP2047"/>
      <c r="BQ2047"/>
      <c r="BR2047"/>
      <c r="BS2047"/>
      <c r="BT2047"/>
      <c r="BU2047"/>
      <c r="BV2047"/>
      <c r="BW2047"/>
      <c r="BX2047"/>
      <c r="BY2047"/>
      <c r="BZ2047"/>
    </row>
    <row r="2048" spans="3:78" x14ac:dyDescent="0.25">
      <c r="C2048"/>
      <c r="D2048" s="4"/>
      <c r="E2048"/>
      <c r="F2048" s="4"/>
      <c r="G2048"/>
      <c r="H2048" s="4"/>
      <c r="I2048"/>
      <c r="J2048" s="4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  <c r="BF2048"/>
      <c r="BG2048"/>
      <c r="BH2048"/>
      <c r="BI2048"/>
      <c r="BJ2048"/>
      <c r="BK2048"/>
      <c r="BL2048"/>
      <c r="BM2048"/>
      <c r="BN2048"/>
      <c r="BO2048"/>
      <c r="BP2048"/>
      <c r="BQ2048"/>
      <c r="BR2048"/>
      <c r="BS2048"/>
      <c r="BT2048"/>
      <c r="BU2048"/>
      <c r="BV2048"/>
      <c r="BW2048"/>
      <c r="BX2048"/>
      <c r="BY2048"/>
      <c r="BZ2048"/>
    </row>
    <row r="2049" spans="3:78" x14ac:dyDescent="0.25">
      <c r="C2049"/>
      <c r="D2049" s="4"/>
      <c r="E2049"/>
      <c r="F2049" s="4"/>
      <c r="G2049"/>
      <c r="H2049" s="4"/>
      <c r="I2049"/>
      <c r="J2049" s="4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  <c r="BF2049"/>
      <c r="BG2049"/>
      <c r="BH2049"/>
      <c r="BI2049"/>
      <c r="BJ2049"/>
      <c r="BK2049"/>
      <c r="BL2049"/>
      <c r="BM2049"/>
      <c r="BN2049"/>
      <c r="BO2049"/>
      <c r="BP2049"/>
      <c r="BQ2049"/>
      <c r="BR2049"/>
      <c r="BS2049"/>
      <c r="BT2049"/>
      <c r="BU2049"/>
      <c r="BV2049"/>
      <c r="BW2049"/>
      <c r="BX2049"/>
      <c r="BY2049"/>
      <c r="BZ2049"/>
    </row>
    <row r="2050" spans="3:78" x14ac:dyDescent="0.25">
      <c r="C2050"/>
      <c r="D2050" s="4"/>
      <c r="E2050"/>
      <c r="F2050" s="4"/>
      <c r="G2050"/>
      <c r="H2050" s="4"/>
      <c r="I2050"/>
      <c r="J2050" s="4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  <c r="BF2050"/>
      <c r="BG2050"/>
      <c r="BH2050"/>
      <c r="BI2050"/>
      <c r="BJ2050"/>
      <c r="BK2050"/>
      <c r="BL2050"/>
      <c r="BM2050"/>
      <c r="BN2050"/>
      <c r="BO2050"/>
      <c r="BP2050"/>
      <c r="BQ2050"/>
      <c r="BR2050"/>
      <c r="BS2050"/>
      <c r="BT2050"/>
      <c r="BU2050"/>
      <c r="BV2050"/>
      <c r="BW2050"/>
      <c r="BX2050"/>
      <c r="BY2050"/>
      <c r="BZ2050"/>
    </row>
    <row r="2051" spans="3:78" x14ac:dyDescent="0.25">
      <c r="C2051"/>
      <c r="D2051" s="4"/>
      <c r="E2051"/>
      <c r="F2051" s="4"/>
      <c r="G2051"/>
      <c r="H2051" s="4"/>
      <c r="I2051"/>
      <c r="J2051" s="4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  <c r="BF2051"/>
      <c r="BG2051"/>
      <c r="BH2051"/>
      <c r="BI2051"/>
      <c r="BJ2051"/>
      <c r="BK2051"/>
      <c r="BL2051"/>
      <c r="BM2051"/>
      <c r="BN2051"/>
      <c r="BO2051"/>
      <c r="BP2051"/>
      <c r="BQ2051"/>
      <c r="BR2051"/>
      <c r="BS2051"/>
      <c r="BT2051"/>
      <c r="BU2051"/>
      <c r="BV2051"/>
      <c r="BW2051"/>
      <c r="BX2051"/>
      <c r="BY2051"/>
      <c r="BZ2051"/>
    </row>
    <row r="2052" spans="3:78" x14ac:dyDescent="0.25">
      <c r="C2052"/>
      <c r="D2052" s="4"/>
      <c r="E2052"/>
      <c r="F2052" s="4"/>
      <c r="G2052"/>
      <c r="H2052" s="4"/>
      <c r="I2052"/>
      <c r="J2052" s="4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  <c r="BF2052"/>
      <c r="BG2052"/>
      <c r="BH2052"/>
      <c r="BI2052"/>
      <c r="BJ2052"/>
      <c r="BK2052"/>
      <c r="BL2052"/>
      <c r="BM2052"/>
      <c r="BN2052"/>
      <c r="BO2052"/>
      <c r="BP2052"/>
      <c r="BQ2052"/>
      <c r="BR2052"/>
      <c r="BS2052"/>
      <c r="BT2052"/>
      <c r="BU2052"/>
      <c r="BV2052"/>
      <c r="BW2052"/>
      <c r="BX2052"/>
      <c r="BY2052"/>
      <c r="BZ2052"/>
    </row>
    <row r="2053" spans="3:78" x14ac:dyDescent="0.25">
      <c r="C2053"/>
      <c r="D2053" s="4"/>
      <c r="E2053"/>
      <c r="F2053" s="4"/>
      <c r="G2053"/>
      <c r="H2053" s="4"/>
      <c r="I2053"/>
      <c r="J2053" s="4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  <c r="BF2053"/>
      <c r="BG2053"/>
      <c r="BH2053"/>
      <c r="BI2053"/>
      <c r="BJ2053"/>
      <c r="BK2053"/>
      <c r="BL2053"/>
      <c r="BM2053"/>
      <c r="BN2053"/>
      <c r="BO2053"/>
      <c r="BP2053"/>
      <c r="BQ2053"/>
      <c r="BR2053"/>
      <c r="BS2053"/>
      <c r="BT2053"/>
      <c r="BU2053"/>
      <c r="BV2053"/>
      <c r="BW2053"/>
      <c r="BX2053"/>
      <c r="BY2053"/>
      <c r="BZ2053"/>
    </row>
    <row r="2054" spans="3:78" x14ac:dyDescent="0.25">
      <c r="C2054"/>
      <c r="D2054" s="4"/>
      <c r="E2054"/>
      <c r="F2054" s="4"/>
      <c r="G2054"/>
      <c r="H2054" s="4"/>
      <c r="I2054"/>
      <c r="J2054" s="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  <c r="BF2054"/>
      <c r="BG2054"/>
      <c r="BH2054"/>
      <c r="BI2054"/>
      <c r="BJ2054"/>
      <c r="BK2054"/>
      <c r="BL2054"/>
      <c r="BM2054"/>
      <c r="BN2054"/>
      <c r="BO2054"/>
      <c r="BP2054"/>
      <c r="BQ2054"/>
      <c r="BR2054"/>
      <c r="BS2054"/>
      <c r="BT2054"/>
      <c r="BU2054"/>
      <c r="BV2054"/>
      <c r="BW2054"/>
      <c r="BX2054"/>
      <c r="BY2054"/>
      <c r="BZ2054"/>
    </row>
    <row r="2055" spans="3:78" x14ac:dyDescent="0.25">
      <c r="C2055"/>
      <c r="D2055" s="4"/>
      <c r="E2055"/>
      <c r="F2055" s="4"/>
      <c r="G2055"/>
      <c r="H2055" s="4"/>
      <c r="I2055"/>
      <c r="J2055" s="4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  <c r="BF2055"/>
      <c r="BG2055"/>
      <c r="BH2055"/>
      <c r="BI2055"/>
      <c r="BJ2055"/>
      <c r="BK2055"/>
      <c r="BL2055"/>
      <c r="BM2055"/>
      <c r="BN2055"/>
      <c r="BO2055"/>
      <c r="BP2055"/>
      <c r="BQ2055"/>
      <c r="BR2055"/>
      <c r="BS2055"/>
      <c r="BT2055"/>
      <c r="BU2055"/>
      <c r="BV2055"/>
      <c r="BW2055"/>
      <c r="BX2055"/>
      <c r="BY2055"/>
      <c r="BZ2055"/>
    </row>
    <row r="2056" spans="3:78" x14ac:dyDescent="0.25">
      <c r="C2056"/>
      <c r="D2056" s="4"/>
      <c r="E2056"/>
      <c r="F2056" s="4"/>
      <c r="G2056"/>
      <c r="H2056" s="4"/>
      <c r="I2056"/>
      <c r="J2056" s="4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  <c r="BF2056"/>
      <c r="BG2056"/>
      <c r="BH2056"/>
      <c r="BI2056"/>
      <c r="BJ2056"/>
      <c r="BK2056"/>
      <c r="BL2056"/>
      <c r="BM2056"/>
      <c r="BN2056"/>
      <c r="BO2056"/>
      <c r="BP2056"/>
      <c r="BQ2056"/>
      <c r="BR2056"/>
      <c r="BS2056"/>
      <c r="BT2056"/>
      <c r="BU2056"/>
      <c r="BV2056"/>
      <c r="BW2056"/>
      <c r="BX2056"/>
      <c r="BY2056"/>
      <c r="BZ2056"/>
    </row>
    <row r="2057" spans="3:78" x14ac:dyDescent="0.25">
      <c r="C2057"/>
      <c r="D2057" s="4"/>
      <c r="E2057"/>
      <c r="F2057" s="4"/>
      <c r="G2057"/>
      <c r="H2057" s="4"/>
      <c r="I2057"/>
      <c r="J2057" s="4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  <c r="BF2057"/>
      <c r="BG2057"/>
      <c r="BH2057"/>
      <c r="BI2057"/>
      <c r="BJ2057"/>
      <c r="BK2057"/>
      <c r="BL2057"/>
      <c r="BM2057"/>
      <c r="BN2057"/>
      <c r="BO2057"/>
      <c r="BP2057"/>
      <c r="BQ2057"/>
      <c r="BR2057"/>
      <c r="BS2057"/>
      <c r="BT2057"/>
      <c r="BU2057"/>
      <c r="BV2057"/>
      <c r="BW2057"/>
      <c r="BX2057"/>
      <c r="BY2057"/>
      <c r="BZ2057"/>
    </row>
    <row r="2058" spans="3:78" x14ac:dyDescent="0.25">
      <c r="C2058"/>
      <c r="D2058" s="4"/>
      <c r="E2058"/>
      <c r="F2058" s="4"/>
      <c r="G2058"/>
      <c r="H2058" s="4"/>
      <c r="I2058"/>
      <c r="J2058" s="4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  <c r="BF2058"/>
      <c r="BG2058"/>
      <c r="BH2058"/>
      <c r="BI2058"/>
      <c r="BJ2058"/>
      <c r="BK2058"/>
      <c r="BL2058"/>
      <c r="BM2058"/>
      <c r="BN2058"/>
      <c r="BO2058"/>
      <c r="BP2058"/>
      <c r="BQ2058"/>
      <c r="BR2058"/>
      <c r="BS2058"/>
      <c r="BT2058"/>
      <c r="BU2058"/>
      <c r="BV2058"/>
      <c r="BW2058"/>
      <c r="BX2058"/>
      <c r="BY2058"/>
      <c r="BZ2058"/>
    </row>
    <row r="2059" spans="3:78" x14ac:dyDescent="0.25">
      <c r="C2059"/>
      <c r="D2059" s="4"/>
      <c r="E2059"/>
      <c r="F2059" s="4"/>
      <c r="G2059"/>
      <c r="H2059" s="4"/>
      <c r="I2059"/>
      <c r="J2059" s="4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  <c r="BF2059"/>
      <c r="BG2059"/>
      <c r="BH2059"/>
      <c r="BI2059"/>
      <c r="BJ2059"/>
      <c r="BK2059"/>
      <c r="BL2059"/>
      <c r="BM2059"/>
      <c r="BN2059"/>
      <c r="BO2059"/>
      <c r="BP2059"/>
      <c r="BQ2059"/>
      <c r="BR2059"/>
      <c r="BS2059"/>
      <c r="BT2059"/>
      <c r="BU2059"/>
      <c r="BV2059"/>
      <c r="BW2059"/>
      <c r="BX2059"/>
      <c r="BY2059"/>
      <c r="BZ2059"/>
    </row>
    <row r="2060" spans="3:78" x14ac:dyDescent="0.25">
      <c r="C2060"/>
      <c r="D2060" s="4"/>
      <c r="E2060"/>
      <c r="F2060" s="4"/>
      <c r="G2060"/>
      <c r="H2060" s="4"/>
      <c r="I2060"/>
      <c r="J2060" s="4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  <c r="BF2060"/>
      <c r="BG2060"/>
      <c r="BH2060"/>
      <c r="BI2060"/>
      <c r="BJ2060"/>
      <c r="BK2060"/>
      <c r="BL2060"/>
      <c r="BM2060"/>
      <c r="BN2060"/>
      <c r="BO2060"/>
      <c r="BP2060"/>
      <c r="BQ2060"/>
      <c r="BR2060"/>
      <c r="BS2060"/>
      <c r="BT2060"/>
      <c r="BU2060"/>
      <c r="BV2060"/>
      <c r="BW2060"/>
      <c r="BX2060"/>
      <c r="BY2060"/>
      <c r="BZ2060"/>
    </row>
    <row r="2061" spans="3:78" x14ac:dyDescent="0.25">
      <c r="C2061"/>
      <c r="D2061" s="4"/>
      <c r="E2061"/>
      <c r="F2061" s="4"/>
      <c r="G2061"/>
      <c r="H2061" s="4"/>
      <c r="I2061"/>
      <c r="J2061" s="4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  <c r="BF2061"/>
      <c r="BG2061"/>
      <c r="BH2061"/>
      <c r="BI2061"/>
      <c r="BJ2061"/>
      <c r="BK2061"/>
      <c r="BL2061"/>
      <c r="BM2061"/>
      <c r="BN2061"/>
      <c r="BO2061"/>
      <c r="BP2061"/>
      <c r="BQ2061"/>
      <c r="BR2061"/>
      <c r="BS2061"/>
      <c r="BT2061"/>
      <c r="BU2061"/>
      <c r="BV2061"/>
      <c r="BW2061"/>
      <c r="BX2061"/>
      <c r="BY2061"/>
      <c r="BZ2061"/>
    </row>
    <row r="2062" spans="3:78" x14ac:dyDescent="0.25">
      <c r="C2062"/>
      <c r="D2062" s="4"/>
      <c r="E2062"/>
      <c r="F2062" s="4"/>
      <c r="G2062"/>
      <c r="H2062" s="4"/>
      <c r="I2062"/>
      <c r="J2062" s="4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  <c r="BF2062"/>
      <c r="BG2062"/>
      <c r="BH2062"/>
      <c r="BI2062"/>
      <c r="BJ2062"/>
      <c r="BK2062"/>
      <c r="BL2062"/>
      <c r="BM2062"/>
      <c r="BN2062"/>
      <c r="BO2062"/>
      <c r="BP2062"/>
      <c r="BQ2062"/>
      <c r="BR2062"/>
      <c r="BS2062"/>
      <c r="BT2062"/>
      <c r="BU2062"/>
      <c r="BV2062"/>
      <c r="BW2062"/>
      <c r="BX2062"/>
      <c r="BY2062"/>
      <c r="BZ2062"/>
    </row>
    <row r="2063" spans="3:78" x14ac:dyDescent="0.25">
      <c r="C2063"/>
      <c r="D2063" s="4"/>
      <c r="E2063"/>
      <c r="F2063" s="4"/>
      <c r="G2063"/>
      <c r="H2063" s="4"/>
      <c r="I2063"/>
      <c r="J2063" s="4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  <c r="BF2063"/>
      <c r="BG2063"/>
      <c r="BH2063"/>
      <c r="BI2063"/>
      <c r="BJ2063"/>
      <c r="BK2063"/>
      <c r="BL2063"/>
      <c r="BM2063"/>
      <c r="BN2063"/>
      <c r="BO2063"/>
      <c r="BP2063"/>
      <c r="BQ2063"/>
      <c r="BR2063"/>
      <c r="BS2063"/>
      <c r="BT2063"/>
      <c r="BU2063"/>
      <c r="BV2063"/>
      <c r="BW2063"/>
      <c r="BX2063"/>
      <c r="BY2063"/>
      <c r="BZ2063"/>
    </row>
    <row r="2064" spans="3:78" x14ac:dyDescent="0.25">
      <c r="C2064"/>
      <c r="D2064" s="4"/>
      <c r="E2064"/>
      <c r="F2064" s="4"/>
      <c r="G2064"/>
      <c r="H2064" s="4"/>
      <c r="I2064"/>
      <c r="J2064" s="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  <c r="BF2064"/>
      <c r="BG2064"/>
      <c r="BH2064"/>
      <c r="BI2064"/>
      <c r="BJ2064"/>
      <c r="BK2064"/>
      <c r="BL2064"/>
      <c r="BM2064"/>
      <c r="BN2064"/>
      <c r="BO2064"/>
      <c r="BP2064"/>
      <c r="BQ2064"/>
      <c r="BR2064"/>
      <c r="BS2064"/>
      <c r="BT2064"/>
      <c r="BU2064"/>
      <c r="BV2064"/>
      <c r="BW2064"/>
      <c r="BX2064"/>
      <c r="BY2064"/>
      <c r="BZ2064"/>
    </row>
    <row r="2065" spans="3:78" x14ac:dyDescent="0.25">
      <c r="C2065"/>
      <c r="D2065" s="4"/>
      <c r="E2065"/>
      <c r="F2065" s="4"/>
      <c r="G2065"/>
      <c r="H2065" s="4"/>
      <c r="I2065"/>
      <c r="J2065" s="4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  <c r="BF2065"/>
      <c r="BG2065"/>
      <c r="BH2065"/>
      <c r="BI2065"/>
      <c r="BJ2065"/>
      <c r="BK2065"/>
      <c r="BL2065"/>
      <c r="BM2065"/>
      <c r="BN2065"/>
      <c r="BO2065"/>
      <c r="BP2065"/>
      <c r="BQ2065"/>
      <c r="BR2065"/>
      <c r="BS2065"/>
      <c r="BT2065"/>
      <c r="BU2065"/>
      <c r="BV2065"/>
      <c r="BW2065"/>
      <c r="BX2065"/>
      <c r="BY2065"/>
      <c r="BZ2065"/>
    </row>
    <row r="2066" spans="3:78" x14ac:dyDescent="0.25">
      <c r="C2066"/>
      <c r="D2066" s="4"/>
      <c r="E2066"/>
      <c r="F2066" s="4"/>
      <c r="G2066"/>
      <c r="H2066" s="4"/>
      <c r="I2066"/>
      <c r="J2066" s="4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  <c r="BF2066"/>
      <c r="BG2066"/>
      <c r="BH2066"/>
      <c r="BI2066"/>
      <c r="BJ2066"/>
      <c r="BK2066"/>
      <c r="BL2066"/>
      <c r="BM2066"/>
      <c r="BN2066"/>
      <c r="BO2066"/>
      <c r="BP2066"/>
      <c r="BQ2066"/>
      <c r="BR2066"/>
      <c r="BS2066"/>
      <c r="BT2066"/>
      <c r="BU2066"/>
      <c r="BV2066"/>
      <c r="BW2066"/>
      <c r="BX2066"/>
      <c r="BY2066"/>
      <c r="BZ2066"/>
    </row>
    <row r="2067" spans="3:78" x14ac:dyDescent="0.25">
      <c r="C2067"/>
      <c r="D2067" s="4"/>
      <c r="E2067"/>
      <c r="F2067" s="4"/>
      <c r="G2067"/>
      <c r="H2067" s="4"/>
      <c r="I2067"/>
      <c r="J2067" s="4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  <c r="BF2067"/>
      <c r="BG2067"/>
      <c r="BH2067"/>
      <c r="BI2067"/>
      <c r="BJ2067"/>
      <c r="BK2067"/>
      <c r="BL2067"/>
      <c r="BM2067"/>
      <c r="BN2067"/>
      <c r="BO2067"/>
      <c r="BP2067"/>
      <c r="BQ2067"/>
      <c r="BR2067"/>
      <c r="BS2067"/>
      <c r="BT2067"/>
      <c r="BU2067"/>
      <c r="BV2067"/>
      <c r="BW2067"/>
      <c r="BX2067"/>
      <c r="BY2067"/>
      <c r="BZ2067"/>
    </row>
    <row r="2068" spans="3:78" x14ac:dyDescent="0.25">
      <c r="C2068"/>
      <c r="D2068" s="4"/>
      <c r="E2068"/>
      <c r="F2068" s="4"/>
      <c r="G2068"/>
      <c r="H2068" s="4"/>
      <c r="I2068"/>
      <c r="J2068" s="4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  <c r="BF2068"/>
      <c r="BG2068"/>
      <c r="BH2068"/>
      <c r="BI2068"/>
      <c r="BJ2068"/>
      <c r="BK2068"/>
      <c r="BL2068"/>
      <c r="BM2068"/>
      <c r="BN2068"/>
      <c r="BO2068"/>
      <c r="BP2068"/>
      <c r="BQ2068"/>
      <c r="BR2068"/>
      <c r="BS2068"/>
      <c r="BT2068"/>
      <c r="BU2068"/>
      <c r="BV2068"/>
      <c r="BW2068"/>
      <c r="BX2068"/>
      <c r="BY2068"/>
      <c r="BZ2068"/>
    </row>
    <row r="2069" spans="3:78" x14ac:dyDescent="0.25">
      <c r="C2069"/>
      <c r="D2069" s="4"/>
      <c r="E2069"/>
      <c r="F2069" s="4"/>
      <c r="G2069"/>
      <c r="H2069" s="4"/>
      <c r="I2069"/>
      <c r="J2069" s="4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  <c r="BF2069"/>
      <c r="BG2069"/>
      <c r="BH2069"/>
      <c r="BI2069"/>
      <c r="BJ2069"/>
      <c r="BK2069"/>
      <c r="BL2069"/>
      <c r="BM2069"/>
      <c r="BN2069"/>
      <c r="BO2069"/>
      <c r="BP2069"/>
      <c r="BQ2069"/>
      <c r="BR2069"/>
      <c r="BS2069"/>
      <c r="BT2069"/>
      <c r="BU2069"/>
      <c r="BV2069"/>
      <c r="BW2069"/>
      <c r="BX2069"/>
      <c r="BY2069"/>
      <c r="BZ2069"/>
    </row>
    <row r="2070" spans="3:78" x14ac:dyDescent="0.25">
      <c r="C2070"/>
      <c r="D2070" s="4"/>
      <c r="E2070"/>
      <c r="F2070" s="4"/>
      <c r="G2070"/>
      <c r="H2070" s="4"/>
      <c r="I2070"/>
      <c r="J2070" s="4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  <c r="BF2070"/>
      <c r="BG2070"/>
      <c r="BH2070"/>
      <c r="BI2070"/>
      <c r="BJ2070"/>
      <c r="BK2070"/>
      <c r="BL2070"/>
      <c r="BM2070"/>
      <c r="BN2070"/>
      <c r="BO2070"/>
      <c r="BP2070"/>
      <c r="BQ2070"/>
      <c r="BR2070"/>
      <c r="BS2070"/>
      <c r="BT2070"/>
      <c r="BU2070"/>
      <c r="BV2070"/>
      <c r="BW2070"/>
      <c r="BX2070"/>
      <c r="BY2070"/>
      <c r="BZ2070"/>
    </row>
    <row r="2071" spans="3:78" x14ac:dyDescent="0.25">
      <c r="C2071"/>
      <c r="D2071" s="4"/>
      <c r="E2071"/>
      <c r="F2071" s="4"/>
      <c r="G2071"/>
      <c r="H2071" s="4"/>
      <c r="I2071"/>
      <c r="J2071" s="4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  <c r="BF2071"/>
      <c r="BG2071"/>
      <c r="BH2071"/>
      <c r="BI2071"/>
      <c r="BJ2071"/>
      <c r="BK2071"/>
      <c r="BL2071"/>
      <c r="BM2071"/>
      <c r="BN2071"/>
      <c r="BO2071"/>
      <c r="BP2071"/>
      <c r="BQ2071"/>
      <c r="BR2071"/>
      <c r="BS2071"/>
      <c r="BT2071"/>
      <c r="BU2071"/>
      <c r="BV2071"/>
      <c r="BW2071"/>
      <c r="BX2071"/>
      <c r="BY2071"/>
      <c r="BZ2071"/>
    </row>
    <row r="2072" spans="3:78" x14ac:dyDescent="0.25">
      <c r="C2072"/>
      <c r="D2072" s="4"/>
      <c r="E2072"/>
      <c r="F2072" s="4"/>
      <c r="G2072"/>
      <c r="H2072" s="4"/>
      <c r="I2072"/>
      <c r="J2072" s="4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  <c r="BF2072"/>
      <c r="BG2072"/>
      <c r="BH2072"/>
      <c r="BI2072"/>
      <c r="BJ2072"/>
      <c r="BK2072"/>
      <c r="BL2072"/>
      <c r="BM2072"/>
      <c r="BN2072"/>
      <c r="BO2072"/>
      <c r="BP2072"/>
      <c r="BQ2072"/>
      <c r="BR2072"/>
      <c r="BS2072"/>
      <c r="BT2072"/>
      <c r="BU2072"/>
      <c r="BV2072"/>
      <c r="BW2072"/>
      <c r="BX2072"/>
      <c r="BY2072"/>
      <c r="BZ2072"/>
    </row>
    <row r="2073" spans="3:78" x14ac:dyDescent="0.25">
      <c r="C2073"/>
      <c r="D2073" s="4"/>
      <c r="E2073"/>
      <c r="F2073" s="4"/>
      <c r="G2073"/>
      <c r="H2073" s="4"/>
      <c r="I2073"/>
      <c r="J2073" s="4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  <c r="BF2073"/>
      <c r="BG2073"/>
      <c r="BH2073"/>
      <c r="BI2073"/>
      <c r="BJ2073"/>
      <c r="BK2073"/>
      <c r="BL2073"/>
      <c r="BM2073"/>
      <c r="BN2073"/>
      <c r="BO2073"/>
      <c r="BP2073"/>
      <c r="BQ2073"/>
      <c r="BR2073"/>
      <c r="BS2073"/>
      <c r="BT2073"/>
      <c r="BU2073"/>
      <c r="BV2073"/>
      <c r="BW2073"/>
      <c r="BX2073"/>
      <c r="BY2073"/>
      <c r="BZ2073"/>
    </row>
    <row r="2074" spans="3:78" x14ac:dyDescent="0.25">
      <c r="C2074"/>
      <c r="D2074" s="4"/>
      <c r="E2074"/>
      <c r="F2074" s="4"/>
      <c r="G2074"/>
      <c r="H2074" s="4"/>
      <c r="I2074"/>
      <c r="J2074" s="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  <c r="BF2074"/>
      <c r="BG2074"/>
      <c r="BH2074"/>
      <c r="BI2074"/>
      <c r="BJ2074"/>
      <c r="BK2074"/>
      <c r="BL2074"/>
      <c r="BM2074"/>
      <c r="BN2074"/>
      <c r="BO2074"/>
      <c r="BP2074"/>
      <c r="BQ2074"/>
      <c r="BR2074"/>
      <c r="BS2074"/>
      <c r="BT2074"/>
      <c r="BU2074"/>
      <c r="BV2074"/>
      <c r="BW2074"/>
      <c r="BX2074"/>
      <c r="BY2074"/>
      <c r="BZ2074"/>
    </row>
    <row r="2075" spans="3:78" x14ac:dyDescent="0.25">
      <c r="C2075"/>
      <c r="D2075" s="4"/>
      <c r="E2075"/>
      <c r="F2075" s="4"/>
      <c r="G2075"/>
      <c r="H2075" s="4"/>
      <c r="I2075"/>
      <c r="J2075" s="4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  <c r="BF2075"/>
      <c r="BG2075"/>
      <c r="BH2075"/>
      <c r="BI2075"/>
      <c r="BJ2075"/>
      <c r="BK2075"/>
      <c r="BL2075"/>
      <c r="BM2075"/>
      <c r="BN2075"/>
      <c r="BO2075"/>
      <c r="BP2075"/>
      <c r="BQ2075"/>
      <c r="BR2075"/>
      <c r="BS2075"/>
      <c r="BT2075"/>
      <c r="BU2075"/>
      <c r="BV2075"/>
      <c r="BW2075"/>
      <c r="BX2075"/>
      <c r="BY2075"/>
      <c r="BZ2075"/>
    </row>
    <row r="2076" spans="3:78" x14ac:dyDescent="0.25">
      <c r="C2076"/>
      <c r="D2076" s="4"/>
      <c r="E2076"/>
      <c r="F2076" s="4"/>
      <c r="G2076"/>
      <c r="H2076" s="4"/>
      <c r="I2076"/>
      <c r="J2076" s="4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  <c r="BF2076"/>
      <c r="BG2076"/>
      <c r="BH2076"/>
      <c r="BI2076"/>
      <c r="BJ2076"/>
      <c r="BK2076"/>
      <c r="BL2076"/>
      <c r="BM2076"/>
      <c r="BN2076"/>
      <c r="BO2076"/>
      <c r="BP2076"/>
      <c r="BQ2076"/>
      <c r="BR2076"/>
      <c r="BS2076"/>
      <c r="BT2076"/>
      <c r="BU2076"/>
      <c r="BV2076"/>
      <c r="BW2076"/>
      <c r="BX2076"/>
      <c r="BY2076"/>
      <c r="BZ2076"/>
    </row>
    <row r="2077" spans="3:78" x14ac:dyDescent="0.25">
      <c r="C2077"/>
      <c r="D2077" s="4"/>
      <c r="E2077"/>
      <c r="F2077" s="4"/>
      <c r="G2077"/>
      <c r="H2077" s="4"/>
      <c r="I2077"/>
      <c r="J2077" s="4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  <c r="BF2077"/>
      <c r="BG2077"/>
      <c r="BH2077"/>
      <c r="BI2077"/>
      <c r="BJ2077"/>
      <c r="BK2077"/>
      <c r="BL2077"/>
      <c r="BM2077"/>
      <c r="BN2077"/>
      <c r="BO2077"/>
      <c r="BP2077"/>
      <c r="BQ2077"/>
      <c r="BR2077"/>
      <c r="BS2077"/>
      <c r="BT2077"/>
      <c r="BU2077"/>
      <c r="BV2077"/>
      <c r="BW2077"/>
      <c r="BX2077"/>
      <c r="BY2077"/>
      <c r="BZ2077"/>
    </row>
    <row r="2078" spans="3:78" x14ac:dyDescent="0.25">
      <c r="C2078"/>
      <c r="D2078" s="4"/>
      <c r="E2078"/>
      <c r="F2078" s="4"/>
      <c r="G2078"/>
      <c r="H2078" s="4"/>
      <c r="I2078"/>
      <c r="J2078" s="4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  <c r="BF2078"/>
      <c r="BG2078"/>
      <c r="BH2078"/>
      <c r="BI2078"/>
      <c r="BJ2078"/>
      <c r="BK2078"/>
      <c r="BL2078"/>
      <c r="BM2078"/>
      <c r="BN2078"/>
      <c r="BO2078"/>
      <c r="BP2078"/>
      <c r="BQ2078"/>
      <c r="BR2078"/>
      <c r="BS2078"/>
      <c r="BT2078"/>
      <c r="BU2078"/>
      <c r="BV2078"/>
      <c r="BW2078"/>
      <c r="BX2078"/>
      <c r="BY2078"/>
      <c r="BZ2078"/>
    </row>
    <row r="2079" spans="3:78" x14ac:dyDescent="0.25">
      <c r="C2079"/>
      <c r="D2079" s="4"/>
      <c r="E2079"/>
      <c r="F2079" s="4"/>
      <c r="G2079"/>
      <c r="H2079" s="4"/>
      <c r="I2079"/>
      <c r="J2079" s="4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  <c r="BF2079"/>
      <c r="BG2079"/>
      <c r="BH2079"/>
      <c r="BI2079"/>
      <c r="BJ2079"/>
      <c r="BK2079"/>
      <c r="BL2079"/>
      <c r="BM2079"/>
      <c r="BN2079"/>
      <c r="BO2079"/>
      <c r="BP2079"/>
      <c r="BQ2079"/>
      <c r="BR2079"/>
      <c r="BS2079"/>
      <c r="BT2079"/>
      <c r="BU2079"/>
      <c r="BV2079"/>
      <c r="BW2079"/>
      <c r="BX2079"/>
      <c r="BY2079"/>
      <c r="BZ2079"/>
    </row>
    <row r="2080" spans="3:78" x14ac:dyDescent="0.25">
      <c r="C2080"/>
      <c r="D2080" s="4"/>
      <c r="E2080"/>
      <c r="F2080" s="4"/>
      <c r="G2080"/>
      <c r="H2080" s="4"/>
      <c r="I2080"/>
      <c r="J2080" s="4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  <c r="BF2080"/>
      <c r="BG2080"/>
      <c r="BH2080"/>
      <c r="BI2080"/>
      <c r="BJ2080"/>
      <c r="BK2080"/>
      <c r="BL2080"/>
      <c r="BM2080"/>
      <c r="BN2080"/>
      <c r="BO2080"/>
      <c r="BP2080"/>
      <c r="BQ2080"/>
      <c r="BR2080"/>
      <c r="BS2080"/>
      <c r="BT2080"/>
      <c r="BU2080"/>
      <c r="BV2080"/>
      <c r="BW2080"/>
      <c r="BX2080"/>
      <c r="BY2080"/>
      <c r="BZ2080"/>
    </row>
    <row r="2081" spans="3:78" x14ac:dyDescent="0.25">
      <c r="C2081"/>
      <c r="D2081" s="4"/>
      <c r="E2081"/>
      <c r="F2081" s="4"/>
      <c r="G2081"/>
      <c r="H2081" s="4"/>
      <c r="I2081"/>
      <c r="J2081" s="4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  <c r="BF2081"/>
      <c r="BG2081"/>
      <c r="BH2081"/>
      <c r="BI2081"/>
      <c r="BJ2081"/>
      <c r="BK2081"/>
      <c r="BL2081"/>
      <c r="BM2081"/>
      <c r="BN2081"/>
      <c r="BO2081"/>
      <c r="BP2081"/>
      <c r="BQ2081"/>
      <c r="BR2081"/>
      <c r="BS2081"/>
      <c r="BT2081"/>
      <c r="BU2081"/>
      <c r="BV2081"/>
      <c r="BW2081"/>
      <c r="BX2081"/>
      <c r="BY2081"/>
      <c r="BZ2081"/>
    </row>
    <row r="2082" spans="3:78" x14ac:dyDescent="0.25">
      <c r="C2082"/>
      <c r="D2082" s="4"/>
      <c r="E2082"/>
      <c r="F2082" s="4"/>
      <c r="G2082"/>
      <c r="H2082" s="4"/>
      <c r="I2082"/>
      <c r="J2082" s="4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  <c r="BF2082"/>
      <c r="BG2082"/>
      <c r="BH2082"/>
      <c r="BI2082"/>
      <c r="BJ2082"/>
      <c r="BK2082"/>
      <c r="BL2082"/>
      <c r="BM2082"/>
      <c r="BN2082"/>
      <c r="BO2082"/>
      <c r="BP2082"/>
      <c r="BQ2082"/>
      <c r="BR2082"/>
      <c r="BS2082"/>
      <c r="BT2082"/>
      <c r="BU2082"/>
      <c r="BV2082"/>
      <c r="BW2082"/>
      <c r="BX2082"/>
      <c r="BY2082"/>
      <c r="BZ2082"/>
    </row>
    <row r="2083" spans="3:78" x14ac:dyDescent="0.25">
      <c r="C2083"/>
      <c r="D2083" s="4"/>
      <c r="E2083"/>
      <c r="F2083" s="4"/>
      <c r="G2083"/>
      <c r="H2083" s="4"/>
      <c r="I2083"/>
      <c r="J2083" s="4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  <c r="BF2083"/>
      <c r="BG2083"/>
      <c r="BH2083"/>
      <c r="BI2083"/>
      <c r="BJ2083"/>
      <c r="BK2083"/>
      <c r="BL2083"/>
      <c r="BM2083"/>
      <c r="BN2083"/>
      <c r="BO2083"/>
      <c r="BP2083"/>
      <c r="BQ2083"/>
      <c r="BR2083"/>
      <c r="BS2083"/>
      <c r="BT2083"/>
      <c r="BU2083"/>
      <c r="BV2083"/>
      <c r="BW2083"/>
      <c r="BX2083"/>
      <c r="BY2083"/>
      <c r="BZ2083"/>
    </row>
    <row r="2084" spans="3:78" x14ac:dyDescent="0.25">
      <c r="C2084"/>
      <c r="D2084" s="4"/>
      <c r="E2084"/>
      <c r="F2084" s="4"/>
      <c r="G2084"/>
      <c r="H2084" s="4"/>
      <c r="I2084"/>
      <c r="J2084" s="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  <c r="BF2084"/>
      <c r="BG2084"/>
      <c r="BH2084"/>
      <c r="BI2084"/>
      <c r="BJ2084"/>
      <c r="BK2084"/>
      <c r="BL2084"/>
      <c r="BM2084"/>
      <c r="BN2084"/>
      <c r="BO2084"/>
      <c r="BP2084"/>
      <c r="BQ2084"/>
      <c r="BR2084"/>
      <c r="BS2084"/>
      <c r="BT2084"/>
      <c r="BU2084"/>
      <c r="BV2084"/>
      <c r="BW2084"/>
      <c r="BX2084"/>
      <c r="BY2084"/>
      <c r="BZ2084"/>
    </row>
    <row r="2085" spans="3:78" x14ac:dyDescent="0.25">
      <c r="C2085"/>
      <c r="D2085" s="4"/>
      <c r="E2085"/>
      <c r="F2085" s="4"/>
      <c r="G2085"/>
      <c r="H2085" s="4"/>
      <c r="I2085"/>
      <c r="J2085" s="4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  <c r="BF2085"/>
      <c r="BG2085"/>
      <c r="BH2085"/>
      <c r="BI2085"/>
      <c r="BJ2085"/>
      <c r="BK2085"/>
      <c r="BL2085"/>
      <c r="BM2085"/>
      <c r="BN2085"/>
      <c r="BO2085"/>
      <c r="BP2085"/>
      <c r="BQ2085"/>
      <c r="BR2085"/>
      <c r="BS2085"/>
      <c r="BT2085"/>
      <c r="BU2085"/>
      <c r="BV2085"/>
      <c r="BW2085"/>
      <c r="BX2085"/>
      <c r="BY2085"/>
      <c r="BZ2085"/>
    </row>
    <row r="2086" spans="3:78" x14ac:dyDescent="0.25">
      <c r="C2086"/>
      <c r="D2086" s="4"/>
      <c r="E2086"/>
      <c r="F2086" s="4"/>
      <c r="G2086"/>
      <c r="H2086" s="4"/>
      <c r="I2086"/>
      <c r="J2086" s="4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  <c r="BF2086"/>
      <c r="BG2086"/>
      <c r="BH2086"/>
      <c r="BI2086"/>
      <c r="BJ2086"/>
      <c r="BK2086"/>
      <c r="BL2086"/>
      <c r="BM2086"/>
      <c r="BN2086"/>
      <c r="BO2086"/>
      <c r="BP2086"/>
      <c r="BQ2086"/>
      <c r="BR2086"/>
      <c r="BS2086"/>
      <c r="BT2086"/>
      <c r="BU2086"/>
      <c r="BV2086"/>
      <c r="BW2086"/>
      <c r="BX2086"/>
      <c r="BY2086"/>
      <c r="BZ2086"/>
    </row>
    <row r="2087" spans="3:78" x14ac:dyDescent="0.25">
      <c r="C2087"/>
      <c r="D2087" s="4"/>
      <c r="E2087"/>
      <c r="F2087" s="4"/>
      <c r="G2087"/>
      <c r="H2087" s="4"/>
      <c r="I2087"/>
      <c r="J2087" s="4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  <c r="BF2087"/>
      <c r="BG2087"/>
      <c r="BH2087"/>
      <c r="BI2087"/>
      <c r="BJ2087"/>
      <c r="BK2087"/>
      <c r="BL2087"/>
      <c r="BM2087"/>
      <c r="BN2087"/>
      <c r="BO2087"/>
      <c r="BP2087"/>
      <c r="BQ2087"/>
      <c r="BR2087"/>
      <c r="BS2087"/>
      <c r="BT2087"/>
      <c r="BU2087"/>
      <c r="BV2087"/>
      <c r="BW2087"/>
      <c r="BX2087"/>
      <c r="BY2087"/>
      <c r="BZ2087"/>
    </row>
    <row r="2088" spans="3:78" x14ac:dyDescent="0.25">
      <c r="C2088"/>
      <c r="D2088" s="4"/>
      <c r="E2088"/>
      <c r="F2088" s="4"/>
      <c r="G2088"/>
      <c r="H2088" s="4"/>
      <c r="I2088"/>
      <c r="J2088" s="4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  <c r="BF2088"/>
      <c r="BG2088"/>
      <c r="BH2088"/>
      <c r="BI2088"/>
      <c r="BJ2088"/>
      <c r="BK2088"/>
      <c r="BL2088"/>
      <c r="BM2088"/>
      <c r="BN2088"/>
      <c r="BO2088"/>
      <c r="BP2088"/>
      <c r="BQ2088"/>
      <c r="BR2088"/>
      <c r="BS2088"/>
      <c r="BT2088"/>
      <c r="BU2088"/>
      <c r="BV2088"/>
      <c r="BW2088"/>
      <c r="BX2088"/>
      <c r="BY2088"/>
      <c r="BZ2088"/>
    </row>
    <row r="2089" spans="3:78" x14ac:dyDescent="0.25">
      <c r="C2089"/>
      <c r="D2089" s="4"/>
      <c r="E2089"/>
      <c r="F2089" s="4"/>
      <c r="G2089"/>
      <c r="H2089" s="4"/>
      <c r="I2089"/>
      <c r="J2089" s="4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  <c r="BF2089"/>
      <c r="BG2089"/>
      <c r="BH2089"/>
      <c r="BI2089"/>
      <c r="BJ2089"/>
      <c r="BK2089"/>
      <c r="BL2089"/>
      <c r="BM2089"/>
      <c r="BN2089"/>
      <c r="BO2089"/>
      <c r="BP2089"/>
      <c r="BQ2089"/>
      <c r="BR2089"/>
      <c r="BS2089"/>
      <c r="BT2089"/>
      <c r="BU2089"/>
      <c r="BV2089"/>
      <c r="BW2089"/>
      <c r="BX2089"/>
      <c r="BY2089"/>
      <c r="BZ2089"/>
    </row>
    <row r="2090" spans="3:78" x14ac:dyDescent="0.25">
      <c r="C2090"/>
      <c r="D2090" s="4"/>
      <c r="E2090"/>
      <c r="F2090" s="4"/>
      <c r="G2090"/>
      <c r="H2090" s="4"/>
      <c r="I2090"/>
      <c r="J2090" s="4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  <c r="BF2090"/>
      <c r="BG2090"/>
      <c r="BH2090"/>
      <c r="BI2090"/>
      <c r="BJ2090"/>
      <c r="BK2090"/>
      <c r="BL2090"/>
      <c r="BM2090"/>
      <c r="BN2090"/>
      <c r="BO2090"/>
      <c r="BP2090"/>
      <c r="BQ2090"/>
      <c r="BR2090"/>
      <c r="BS2090"/>
      <c r="BT2090"/>
      <c r="BU2090"/>
      <c r="BV2090"/>
      <c r="BW2090"/>
      <c r="BX2090"/>
      <c r="BY2090"/>
      <c r="BZ2090"/>
    </row>
    <row r="2091" spans="3:78" x14ac:dyDescent="0.25">
      <c r="C2091"/>
      <c r="D2091" s="4"/>
      <c r="E2091"/>
      <c r="F2091" s="4"/>
      <c r="G2091"/>
      <c r="H2091" s="4"/>
      <c r="I2091"/>
      <c r="J2091" s="4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  <c r="BF2091"/>
      <c r="BG2091"/>
      <c r="BH2091"/>
      <c r="BI2091"/>
      <c r="BJ2091"/>
      <c r="BK2091"/>
      <c r="BL2091"/>
      <c r="BM2091"/>
      <c r="BN2091"/>
      <c r="BO2091"/>
      <c r="BP2091"/>
      <c r="BQ2091"/>
      <c r="BR2091"/>
      <c r="BS2091"/>
      <c r="BT2091"/>
      <c r="BU2091"/>
      <c r="BV2091"/>
      <c r="BW2091"/>
      <c r="BX2091"/>
      <c r="BY2091"/>
      <c r="BZ2091"/>
    </row>
    <row r="2092" spans="3:78" x14ac:dyDescent="0.25">
      <c r="C2092"/>
      <c r="D2092" s="4"/>
      <c r="E2092"/>
      <c r="F2092" s="4"/>
      <c r="G2092"/>
      <c r="H2092" s="4"/>
      <c r="I2092"/>
      <c r="J2092" s="4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  <c r="BF2092"/>
      <c r="BG2092"/>
      <c r="BH2092"/>
      <c r="BI2092"/>
      <c r="BJ2092"/>
      <c r="BK2092"/>
      <c r="BL2092"/>
      <c r="BM2092"/>
      <c r="BN2092"/>
      <c r="BO2092"/>
      <c r="BP2092"/>
      <c r="BQ2092"/>
      <c r="BR2092"/>
      <c r="BS2092"/>
      <c r="BT2092"/>
      <c r="BU2092"/>
      <c r="BV2092"/>
      <c r="BW2092"/>
      <c r="BX2092"/>
      <c r="BY2092"/>
      <c r="BZ2092"/>
    </row>
    <row r="2093" spans="3:78" x14ac:dyDescent="0.25">
      <c r="C2093"/>
      <c r="D2093" s="4"/>
      <c r="E2093"/>
      <c r="F2093" s="4"/>
      <c r="G2093"/>
      <c r="H2093" s="4"/>
      <c r="I2093"/>
      <c r="J2093" s="4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  <c r="BF2093"/>
      <c r="BG2093"/>
      <c r="BH2093"/>
      <c r="BI2093"/>
      <c r="BJ2093"/>
      <c r="BK2093"/>
      <c r="BL2093"/>
      <c r="BM2093"/>
      <c r="BN2093"/>
      <c r="BO2093"/>
      <c r="BP2093"/>
      <c r="BQ2093"/>
      <c r="BR2093"/>
      <c r="BS2093"/>
      <c r="BT2093"/>
      <c r="BU2093"/>
      <c r="BV2093"/>
      <c r="BW2093"/>
      <c r="BX2093"/>
      <c r="BY2093"/>
      <c r="BZ2093"/>
    </row>
    <row r="2094" spans="3:78" x14ac:dyDescent="0.25">
      <c r="C2094"/>
      <c r="D2094" s="4"/>
      <c r="E2094"/>
      <c r="F2094" s="4"/>
      <c r="G2094"/>
      <c r="H2094" s="4"/>
      <c r="I2094"/>
      <c r="J2094" s="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  <c r="BF2094"/>
      <c r="BG2094"/>
      <c r="BH2094"/>
      <c r="BI2094"/>
      <c r="BJ2094"/>
      <c r="BK2094"/>
      <c r="BL2094"/>
      <c r="BM2094"/>
      <c r="BN2094"/>
      <c r="BO2094"/>
      <c r="BP2094"/>
      <c r="BQ2094"/>
      <c r="BR2094"/>
      <c r="BS2094"/>
      <c r="BT2094"/>
      <c r="BU2094"/>
      <c r="BV2094"/>
      <c r="BW2094"/>
      <c r="BX2094"/>
      <c r="BY2094"/>
      <c r="BZ2094"/>
    </row>
    <row r="2095" spans="3:78" x14ac:dyDescent="0.25">
      <c r="C2095"/>
      <c r="D2095" s="4"/>
      <c r="E2095"/>
      <c r="F2095" s="4"/>
      <c r="G2095"/>
      <c r="H2095" s="4"/>
      <c r="I2095"/>
      <c r="J2095" s="4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  <c r="BF2095"/>
      <c r="BG2095"/>
      <c r="BH2095"/>
      <c r="BI2095"/>
      <c r="BJ2095"/>
      <c r="BK2095"/>
      <c r="BL2095"/>
      <c r="BM2095"/>
      <c r="BN2095"/>
      <c r="BO2095"/>
      <c r="BP2095"/>
      <c r="BQ2095"/>
      <c r="BR2095"/>
      <c r="BS2095"/>
      <c r="BT2095"/>
      <c r="BU2095"/>
      <c r="BV2095"/>
      <c r="BW2095"/>
      <c r="BX2095"/>
      <c r="BY2095"/>
      <c r="BZ2095"/>
    </row>
    <row r="2096" spans="3:78" x14ac:dyDescent="0.25">
      <c r="C2096"/>
      <c r="D2096" s="4"/>
      <c r="E2096"/>
      <c r="F2096" s="4"/>
      <c r="G2096"/>
      <c r="H2096" s="4"/>
      <c r="I2096"/>
      <c r="J2096" s="4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  <c r="BF2096"/>
      <c r="BG2096"/>
      <c r="BH2096"/>
      <c r="BI2096"/>
      <c r="BJ2096"/>
      <c r="BK2096"/>
      <c r="BL2096"/>
      <c r="BM2096"/>
      <c r="BN2096"/>
      <c r="BO2096"/>
      <c r="BP2096"/>
      <c r="BQ2096"/>
      <c r="BR2096"/>
      <c r="BS2096"/>
      <c r="BT2096"/>
      <c r="BU2096"/>
      <c r="BV2096"/>
      <c r="BW2096"/>
      <c r="BX2096"/>
      <c r="BY2096"/>
      <c r="BZ2096"/>
    </row>
    <row r="2097" spans="3:78" x14ac:dyDescent="0.25">
      <c r="C2097"/>
      <c r="D2097" s="4"/>
      <c r="E2097"/>
      <c r="F2097" s="4"/>
      <c r="G2097"/>
      <c r="H2097" s="4"/>
      <c r="I2097"/>
      <c r="J2097" s="4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  <c r="BF2097"/>
      <c r="BG2097"/>
      <c r="BH2097"/>
      <c r="BI2097"/>
      <c r="BJ2097"/>
      <c r="BK2097"/>
      <c r="BL2097"/>
      <c r="BM2097"/>
      <c r="BN2097"/>
      <c r="BO2097"/>
      <c r="BP2097"/>
      <c r="BQ2097"/>
      <c r="BR2097"/>
      <c r="BS2097"/>
      <c r="BT2097"/>
      <c r="BU2097"/>
      <c r="BV2097"/>
      <c r="BW2097"/>
      <c r="BX2097"/>
      <c r="BY2097"/>
      <c r="BZ2097"/>
    </row>
    <row r="2098" spans="3:78" x14ac:dyDescent="0.25">
      <c r="C2098"/>
      <c r="D2098" s="4"/>
      <c r="E2098"/>
      <c r="F2098" s="4"/>
      <c r="G2098"/>
      <c r="H2098" s="4"/>
      <c r="I2098"/>
      <c r="J2098" s="4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  <c r="BF2098"/>
      <c r="BG2098"/>
      <c r="BH2098"/>
      <c r="BI2098"/>
      <c r="BJ2098"/>
      <c r="BK2098"/>
      <c r="BL2098"/>
      <c r="BM2098"/>
      <c r="BN2098"/>
      <c r="BO2098"/>
      <c r="BP2098"/>
      <c r="BQ2098"/>
      <c r="BR2098"/>
      <c r="BS2098"/>
      <c r="BT2098"/>
      <c r="BU2098"/>
      <c r="BV2098"/>
      <c r="BW2098"/>
      <c r="BX2098"/>
      <c r="BY2098"/>
      <c r="BZ2098"/>
    </row>
    <row r="2099" spans="3:78" x14ac:dyDescent="0.25">
      <c r="C2099"/>
      <c r="D2099" s="4"/>
      <c r="E2099"/>
      <c r="F2099" s="4"/>
      <c r="G2099"/>
      <c r="H2099" s="4"/>
      <c r="I2099"/>
      <c r="J2099" s="4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  <c r="BF2099"/>
      <c r="BG2099"/>
      <c r="BH2099"/>
      <c r="BI2099"/>
      <c r="BJ2099"/>
      <c r="BK2099"/>
      <c r="BL2099"/>
      <c r="BM2099"/>
      <c r="BN2099"/>
      <c r="BO2099"/>
      <c r="BP2099"/>
      <c r="BQ2099"/>
      <c r="BR2099"/>
      <c r="BS2099"/>
      <c r="BT2099"/>
      <c r="BU2099"/>
      <c r="BV2099"/>
      <c r="BW2099"/>
      <c r="BX2099"/>
      <c r="BY2099"/>
      <c r="BZ2099"/>
    </row>
    <row r="2100" spans="3:78" x14ac:dyDescent="0.25">
      <c r="C2100"/>
      <c r="D2100" s="4"/>
      <c r="E2100"/>
      <c r="F2100" s="4"/>
      <c r="G2100"/>
      <c r="H2100" s="4"/>
      <c r="I2100"/>
      <c r="J2100" s="4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  <c r="BF2100"/>
      <c r="BG2100"/>
      <c r="BH2100"/>
      <c r="BI2100"/>
      <c r="BJ2100"/>
      <c r="BK2100"/>
      <c r="BL2100"/>
      <c r="BM2100"/>
      <c r="BN2100"/>
      <c r="BO2100"/>
      <c r="BP2100"/>
      <c r="BQ2100"/>
      <c r="BR2100"/>
      <c r="BS2100"/>
      <c r="BT2100"/>
      <c r="BU2100"/>
      <c r="BV2100"/>
      <c r="BW2100"/>
      <c r="BX2100"/>
      <c r="BY2100"/>
      <c r="BZ2100"/>
    </row>
    <row r="2101" spans="3:78" x14ac:dyDescent="0.25">
      <c r="C2101"/>
      <c r="D2101" s="4"/>
      <c r="E2101"/>
      <c r="F2101" s="4"/>
      <c r="G2101"/>
      <c r="H2101" s="4"/>
      <c r="I2101"/>
      <c r="J2101" s="4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  <c r="BF2101"/>
      <c r="BG2101"/>
      <c r="BH2101"/>
      <c r="BI2101"/>
      <c r="BJ2101"/>
      <c r="BK2101"/>
      <c r="BL2101"/>
      <c r="BM2101"/>
      <c r="BN2101"/>
      <c r="BO2101"/>
      <c r="BP2101"/>
      <c r="BQ2101"/>
      <c r="BR2101"/>
      <c r="BS2101"/>
      <c r="BT2101"/>
      <c r="BU2101"/>
      <c r="BV2101"/>
      <c r="BW2101"/>
      <c r="BX2101"/>
      <c r="BY2101"/>
      <c r="BZ2101"/>
    </row>
    <row r="2102" spans="3:78" x14ac:dyDescent="0.25">
      <c r="C2102"/>
      <c r="D2102" s="4"/>
      <c r="E2102"/>
      <c r="F2102" s="4"/>
      <c r="G2102"/>
      <c r="H2102" s="4"/>
      <c r="I2102"/>
      <c r="J2102" s="4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  <c r="BF2102"/>
      <c r="BG2102"/>
      <c r="BH2102"/>
      <c r="BI2102"/>
      <c r="BJ2102"/>
      <c r="BK2102"/>
      <c r="BL2102"/>
      <c r="BM2102"/>
      <c r="BN2102"/>
      <c r="BO2102"/>
      <c r="BP2102"/>
      <c r="BQ2102"/>
      <c r="BR2102"/>
      <c r="BS2102"/>
      <c r="BT2102"/>
      <c r="BU2102"/>
      <c r="BV2102"/>
      <c r="BW2102"/>
      <c r="BX2102"/>
      <c r="BY2102"/>
      <c r="BZ2102"/>
    </row>
    <row r="2103" spans="3:78" x14ac:dyDescent="0.25">
      <c r="C2103"/>
      <c r="D2103" s="4"/>
      <c r="E2103"/>
      <c r="F2103" s="4"/>
      <c r="G2103"/>
      <c r="H2103" s="4"/>
      <c r="I2103"/>
      <c r="J2103" s="4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  <c r="BF2103"/>
      <c r="BG2103"/>
      <c r="BH2103"/>
      <c r="BI2103"/>
      <c r="BJ2103"/>
      <c r="BK2103"/>
      <c r="BL2103"/>
      <c r="BM2103"/>
      <c r="BN2103"/>
      <c r="BO2103"/>
      <c r="BP2103"/>
      <c r="BQ2103"/>
      <c r="BR2103"/>
      <c r="BS2103"/>
      <c r="BT2103"/>
      <c r="BU2103"/>
      <c r="BV2103"/>
      <c r="BW2103"/>
      <c r="BX2103"/>
      <c r="BY2103"/>
      <c r="BZ2103"/>
    </row>
    <row r="2104" spans="3:78" x14ac:dyDescent="0.25">
      <c r="C2104"/>
      <c r="D2104" s="4"/>
      <c r="E2104"/>
      <c r="F2104" s="4"/>
      <c r="G2104"/>
      <c r="H2104" s="4"/>
      <c r="I2104"/>
      <c r="J2104" s="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  <c r="BF2104"/>
      <c r="BG2104"/>
      <c r="BH2104"/>
      <c r="BI2104"/>
      <c r="BJ2104"/>
      <c r="BK2104"/>
      <c r="BL2104"/>
      <c r="BM2104"/>
      <c r="BN2104"/>
      <c r="BO2104"/>
      <c r="BP2104"/>
      <c r="BQ2104"/>
      <c r="BR2104"/>
      <c r="BS2104"/>
      <c r="BT2104"/>
      <c r="BU2104"/>
      <c r="BV2104"/>
      <c r="BW2104"/>
      <c r="BX2104"/>
      <c r="BY2104"/>
      <c r="BZ2104"/>
    </row>
    <row r="2105" spans="3:78" x14ac:dyDescent="0.25">
      <c r="C2105"/>
      <c r="D2105" s="4"/>
      <c r="E2105"/>
      <c r="F2105" s="4"/>
      <c r="G2105"/>
      <c r="H2105" s="4"/>
      <c r="I2105"/>
      <c r="J2105" s="4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  <c r="BF2105"/>
      <c r="BG2105"/>
      <c r="BH2105"/>
      <c r="BI2105"/>
      <c r="BJ2105"/>
      <c r="BK2105"/>
      <c r="BL2105"/>
      <c r="BM2105"/>
      <c r="BN2105"/>
      <c r="BO2105"/>
      <c r="BP2105"/>
      <c r="BQ2105"/>
      <c r="BR2105"/>
      <c r="BS2105"/>
      <c r="BT2105"/>
      <c r="BU2105"/>
      <c r="BV2105"/>
      <c r="BW2105"/>
      <c r="BX2105"/>
      <c r="BY2105"/>
      <c r="BZ2105"/>
    </row>
    <row r="2106" spans="3:78" x14ac:dyDescent="0.25">
      <c r="C2106"/>
      <c r="D2106" s="4"/>
      <c r="E2106"/>
      <c r="F2106" s="4"/>
      <c r="G2106"/>
      <c r="H2106" s="4"/>
      <c r="I2106"/>
      <c r="J2106" s="4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  <c r="BF2106"/>
      <c r="BG2106"/>
      <c r="BH2106"/>
      <c r="BI2106"/>
      <c r="BJ2106"/>
      <c r="BK2106"/>
      <c r="BL2106"/>
      <c r="BM2106"/>
      <c r="BN2106"/>
      <c r="BO2106"/>
      <c r="BP2106"/>
      <c r="BQ2106"/>
      <c r="BR2106"/>
      <c r="BS2106"/>
      <c r="BT2106"/>
      <c r="BU2106"/>
      <c r="BV2106"/>
      <c r="BW2106"/>
      <c r="BX2106"/>
      <c r="BY2106"/>
      <c r="BZ2106"/>
    </row>
    <row r="2107" spans="3:78" x14ac:dyDescent="0.25">
      <c r="C2107"/>
      <c r="D2107" s="4"/>
      <c r="E2107"/>
      <c r="F2107" s="4"/>
      <c r="G2107"/>
      <c r="H2107" s="4"/>
      <c r="I2107"/>
      <c r="J2107" s="4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  <c r="BF2107"/>
      <c r="BG2107"/>
      <c r="BH2107"/>
      <c r="BI2107"/>
      <c r="BJ2107"/>
      <c r="BK2107"/>
      <c r="BL2107"/>
      <c r="BM2107"/>
      <c r="BN2107"/>
      <c r="BO2107"/>
      <c r="BP2107"/>
      <c r="BQ2107"/>
      <c r="BR2107"/>
      <c r="BS2107"/>
      <c r="BT2107"/>
      <c r="BU2107"/>
      <c r="BV2107"/>
      <c r="BW2107"/>
      <c r="BX2107"/>
      <c r="BY2107"/>
      <c r="BZ2107"/>
    </row>
    <row r="2108" spans="3:78" x14ac:dyDescent="0.25">
      <c r="C2108"/>
      <c r="D2108" s="4"/>
      <c r="E2108"/>
      <c r="F2108" s="4"/>
      <c r="G2108"/>
      <c r="H2108" s="4"/>
      <c r="I2108"/>
      <c r="J2108" s="4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  <c r="BF2108"/>
      <c r="BG2108"/>
      <c r="BH2108"/>
      <c r="BI2108"/>
      <c r="BJ2108"/>
      <c r="BK2108"/>
      <c r="BL2108"/>
      <c r="BM2108"/>
      <c r="BN2108"/>
      <c r="BO2108"/>
      <c r="BP2108"/>
      <c r="BQ2108"/>
      <c r="BR2108"/>
      <c r="BS2108"/>
      <c r="BT2108"/>
      <c r="BU2108"/>
      <c r="BV2108"/>
      <c r="BW2108"/>
      <c r="BX2108"/>
      <c r="BY2108"/>
      <c r="BZ2108"/>
    </row>
    <row r="2109" spans="3:78" x14ac:dyDescent="0.25">
      <c r="C2109"/>
      <c r="D2109" s="4"/>
      <c r="E2109"/>
      <c r="F2109" s="4"/>
      <c r="G2109"/>
      <c r="H2109" s="4"/>
      <c r="I2109"/>
      <c r="J2109" s="4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  <c r="BF2109"/>
      <c r="BG2109"/>
      <c r="BH2109"/>
      <c r="BI2109"/>
      <c r="BJ2109"/>
      <c r="BK2109"/>
      <c r="BL2109"/>
      <c r="BM2109"/>
      <c r="BN2109"/>
      <c r="BO2109"/>
      <c r="BP2109"/>
      <c r="BQ2109"/>
      <c r="BR2109"/>
      <c r="BS2109"/>
      <c r="BT2109"/>
      <c r="BU2109"/>
      <c r="BV2109"/>
      <c r="BW2109"/>
      <c r="BX2109"/>
      <c r="BY2109"/>
      <c r="BZ2109"/>
    </row>
    <row r="2110" spans="3:78" x14ac:dyDescent="0.25">
      <c r="C2110"/>
      <c r="D2110" s="4"/>
      <c r="E2110"/>
      <c r="F2110" s="4"/>
      <c r="G2110"/>
      <c r="H2110" s="4"/>
      <c r="I2110"/>
      <c r="J2110" s="4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  <c r="BF2110"/>
      <c r="BG2110"/>
      <c r="BH2110"/>
      <c r="BI2110"/>
      <c r="BJ2110"/>
      <c r="BK2110"/>
      <c r="BL2110"/>
      <c r="BM2110"/>
      <c r="BN2110"/>
      <c r="BO2110"/>
      <c r="BP2110"/>
      <c r="BQ2110"/>
      <c r="BR2110"/>
      <c r="BS2110"/>
      <c r="BT2110"/>
      <c r="BU2110"/>
      <c r="BV2110"/>
      <c r="BW2110"/>
      <c r="BX2110"/>
      <c r="BY2110"/>
      <c r="BZ2110"/>
    </row>
    <row r="2111" spans="3:78" x14ac:dyDescent="0.25">
      <c r="C2111"/>
      <c r="D2111" s="4"/>
      <c r="E2111"/>
      <c r="F2111" s="4"/>
      <c r="G2111"/>
      <c r="H2111" s="4"/>
      <c r="I2111"/>
      <c r="J2111" s="4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  <c r="BF2111"/>
      <c r="BG2111"/>
      <c r="BH2111"/>
      <c r="BI2111"/>
      <c r="BJ2111"/>
      <c r="BK2111"/>
      <c r="BL2111"/>
      <c r="BM2111"/>
      <c r="BN2111"/>
      <c r="BO2111"/>
      <c r="BP2111"/>
      <c r="BQ2111"/>
      <c r="BR2111"/>
      <c r="BS2111"/>
      <c r="BT2111"/>
      <c r="BU2111"/>
      <c r="BV2111"/>
      <c r="BW2111"/>
      <c r="BX2111"/>
      <c r="BY2111"/>
      <c r="BZ2111"/>
    </row>
    <row r="2112" spans="3:78" x14ac:dyDescent="0.25">
      <c r="C2112"/>
      <c r="D2112" s="4"/>
      <c r="E2112"/>
      <c r="F2112" s="4"/>
      <c r="G2112"/>
      <c r="H2112" s="4"/>
      <c r="I2112"/>
      <c r="J2112" s="4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  <c r="BF2112"/>
      <c r="BG2112"/>
      <c r="BH2112"/>
      <c r="BI2112"/>
      <c r="BJ2112"/>
      <c r="BK2112"/>
      <c r="BL2112"/>
      <c r="BM2112"/>
      <c r="BN2112"/>
      <c r="BO2112"/>
      <c r="BP2112"/>
      <c r="BQ2112"/>
      <c r="BR2112"/>
      <c r="BS2112"/>
      <c r="BT2112"/>
      <c r="BU2112"/>
      <c r="BV2112"/>
      <c r="BW2112"/>
      <c r="BX2112"/>
      <c r="BY2112"/>
      <c r="BZ2112"/>
    </row>
    <row r="2113" spans="3:78" x14ac:dyDescent="0.25">
      <c r="C2113"/>
      <c r="D2113" s="4"/>
      <c r="E2113"/>
      <c r="F2113" s="4"/>
      <c r="G2113"/>
      <c r="H2113" s="4"/>
      <c r="I2113"/>
      <c r="J2113" s="4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  <c r="BF2113"/>
      <c r="BG2113"/>
      <c r="BH2113"/>
      <c r="BI2113"/>
      <c r="BJ2113"/>
      <c r="BK2113"/>
      <c r="BL2113"/>
      <c r="BM2113"/>
      <c r="BN2113"/>
      <c r="BO2113"/>
      <c r="BP2113"/>
      <c r="BQ2113"/>
      <c r="BR2113"/>
      <c r="BS2113"/>
      <c r="BT2113"/>
      <c r="BU2113"/>
      <c r="BV2113"/>
      <c r="BW2113"/>
      <c r="BX2113"/>
      <c r="BY2113"/>
      <c r="BZ2113"/>
    </row>
    <row r="2114" spans="3:78" x14ac:dyDescent="0.25">
      <c r="C2114"/>
      <c r="D2114" s="4"/>
      <c r="E2114"/>
      <c r="F2114" s="4"/>
      <c r="G2114"/>
      <c r="H2114" s="4"/>
      <c r="I2114"/>
      <c r="J2114" s="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  <c r="BF2114"/>
      <c r="BG2114"/>
      <c r="BH2114"/>
      <c r="BI2114"/>
      <c r="BJ2114"/>
      <c r="BK2114"/>
      <c r="BL2114"/>
      <c r="BM2114"/>
      <c r="BN2114"/>
      <c r="BO2114"/>
      <c r="BP2114"/>
      <c r="BQ2114"/>
      <c r="BR2114"/>
      <c r="BS2114"/>
      <c r="BT2114"/>
      <c r="BU2114"/>
      <c r="BV2114"/>
      <c r="BW2114"/>
      <c r="BX2114"/>
      <c r="BY2114"/>
      <c r="BZ2114"/>
    </row>
    <row r="2115" spans="3:78" x14ac:dyDescent="0.25">
      <c r="C2115"/>
      <c r="D2115" s="4"/>
      <c r="E2115"/>
      <c r="F2115" s="4"/>
      <c r="G2115"/>
      <c r="H2115" s="4"/>
      <c r="I2115"/>
      <c r="J2115" s="4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  <c r="BF2115"/>
      <c r="BG2115"/>
      <c r="BH2115"/>
      <c r="BI2115"/>
      <c r="BJ2115"/>
      <c r="BK2115"/>
      <c r="BL2115"/>
      <c r="BM2115"/>
      <c r="BN2115"/>
      <c r="BO2115"/>
      <c r="BP2115"/>
      <c r="BQ2115"/>
      <c r="BR2115"/>
      <c r="BS2115"/>
      <c r="BT2115"/>
      <c r="BU2115"/>
      <c r="BV2115"/>
      <c r="BW2115"/>
      <c r="BX2115"/>
      <c r="BY2115"/>
      <c r="BZ2115"/>
    </row>
    <row r="2116" spans="3:78" x14ac:dyDescent="0.25">
      <c r="C2116"/>
      <c r="D2116" s="4"/>
      <c r="E2116"/>
      <c r="F2116" s="4"/>
      <c r="G2116"/>
      <c r="H2116" s="4"/>
      <c r="I2116"/>
      <c r="J2116" s="4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  <c r="BF2116"/>
      <c r="BG2116"/>
      <c r="BH2116"/>
      <c r="BI2116"/>
      <c r="BJ2116"/>
      <c r="BK2116"/>
      <c r="BL2116"/>
      <c r="BM2116"/>
      <c r="BN2116"/>
      <c r="BO2116"/>
      <c r="BP2116"/>
      <c r="BQ2116"/>
      <c r="BR2116"/>
      <c r="BS2116"/>
      <c r="BT2116"/>
      <c r="BU2116"/>
      <c r="BV2116"/>
      <c r="BW2116"/>
      <c r="BX2116"/>
      <c r="BY2116"/>
      <c r="BZ2116"/>
    </row>
    <row r="2117" spans="3:78" x14ac:dyDescent="0.25">
      <c r="C2117"/>
      <c r="D2117" s="4"/>
      <c r="E2117"/>
      <c r="F2117" s="4"/>
      <c r="G2117"/>
      <c r="H2117" s="4"/>
      <c r="I2117"/>
      <c r="J2117" s="4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  <c r="BF2117"/>
      <c r="BG2117"/>
      <c r="BH2117"/>
      <c r="BI2117"/>
      <c r="BJ2117"/>
      <c r="BK2117"/>
      <c r="BL2117"/>
      <c r="BM2117"/>
      <c r="BN2117"/>
      <c r="BO2117"/>
      <c r="BP2117"/>
      <c r="BQ2117"/>
      <c r="BR2117"/>
      <c r="BS2117"/>
      <c r="BT2117"/>
      <c r="BU2117"/>
      <c r="BV2117"/>
      <c r="BW2117"/>
      <c r="BX2117"/>
      <c r="BY2117"/>
      <c r="BZ2117"/>
    </row>
    <row r="2118" spans="3:78" x14ac:dyDescent="0.25">
      <c r="C2118"/>
      <c r="D2118" s="4"/>
      <c r="E2118"/>
      <c r="F2118" s="4"/>
      <c r="G2118"/>
      <c r="H2118" s="4"/>
      <c r="I2118"/>
      <c r="J2118" s="4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  <c r="BF2118"/>
      <c r="BG2118"/>
      <c r="BH2118"/>
      <c r="BI2118"/>
      <c r="BJ2118"/>
      <c r="BK2118"/>
      <c r="BL2118"/>
      <c r="BM2118"/>
      <c r="BN2118"/>
      <c r="BO2118"/>
      <c r="BP2118"/>
      <c r="BQ2118"/>
      <c r="BR2118"/>
      <c r="BS2118"/>
      <c r="BT2118"/>
      <c r="BU2118"/>
      <c r="BV2118"/>
      <c r="BW2118"/>
      <c r="BX2118"/>
      <c r="BY2118"/>
      <c r="BZ2118"/>
    </row>
    <row r="2119" spans="3:78" x14ac:dyDescent="0.25">
      <c r="C2119"/>
      <c r="D2119" s="4"/>
      <c r="E2119"/>
      <c r="F2119" s="4"/>
      <c r="G2119"/>
      <c r="H2119" s="4"/>
      <c r="I2119"/>
      <c r="J2119" s="4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  <c r="BF2119"/>
      <c r="BG2119"/>
      <c r="BH2119"/>
      <c r="BI2119"/>
      <c r="BJ2119"/>
      <c r="BK2119"/>
      <c r="BL2119"/>
      <c r="BM2119"/>
      <c r="BN2119"/>
      <c r="BO2119"/>
      <c r="BP2119"/>
      <c r="BQ2119"/>
      <c r="BR2119"/>
      <c r="BS2119"/>
      <c r="BT2119"/>
      <c r="BU2119"/>
      <c r="BV2119"/>
      <c r="BW2119"/>
      <c r="BX2119"/>
      <c r="BY2119"/>
      <c r="BZ2119"/>
    </row>
    <row r="2120" spans="3:78" x14ac:dyDescent="0.25">
      <c r="C2120"/>
      <c r="D2120" s="4"/>
      <c r="E2120"/>
      <c r="F2120" s="4"/>
      <c r="G2120"/>
      <c r="H2120" s="4"/>
      <c r="I2120"/>
      <c r="J2120" s="4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  <c r="BF2120"/>
      <c r="BG2120"/>
      <c r="BH2120"/>
      <c r="BI2120"/>
      <c r="BJ2120"/>
      <c r="BK2120"/>
      <c r="BL2120"/>
      <c r="BM2120"/>
      <c r="BN2120"/>
      <c r="BO2120"/>
      <c r="BP2120"/>
      <c r="BQ2120"/>
      <c r="BR2120"/>
      <c r="BS2120"/>
      <c r="BT2120"/>
      <c r="BU2120"/>
      <c r="BV2120"/>
      <c r="BW2120"/>
      <c r="BX2120"/>
      <c r="BY2120"/>
      <c r="BZ2120"/>
    </row>
    <row r="2121" spans="3:78" x14ac:dyDescent="0.25">
      <c r="C2121"/>
      <c r="D2121" s="4"/>
      <c r="E2121"/>
      <c r="F2121" s="4"/>
      <c r="G2121"/>
      <c r="H2121" s="4"/>
      <c r="I2121"/>
      <c r="J2121" s="4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  <c r="BF2121"/>
      <c r="BG2121"/>
      <c r="BH2121"/>
      <c r="BI2121"/>
      <c r="BJ2121"/>
      <c r="BK2121"/>
      <c r="BL2121"/>
      <c r="BM2121"/>
      <c r="BN2121"/>
      <c r="BO2121"/>
      <c r="BP2121"/>
      <c r="BQ2121"/>
      <c r="BR2121"/>
      <c r="BS2121"/>
      <c r="BT2121"/>
      <c r="BU2121"/>
      <c r="BV2121"/>
      <c r="BW2121"/>
      <c r="BX2121"/>
      <c r="BY2121"/>
      <c r="BZ2121"/>
    </row>
    <row r="2122" spans="3:78" x14ac:dyDescent="0.25">
      <c r="C2122"/>
      <c r="D2122" s="4"/>
      <c r="E2122"/>
      <c r="F2122" s="4"/>
      <c r="G2122"/>
      <c r="H2122" s="4"/>
      <c r="I2122"/>
      <c r="J2122" s="4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  <c r="BF2122"/>
      <c r="BG2122"/>
      <c r="BH2122"/>
      <c r="BI2122"/>
      <c r="BJ2122"/>
      <c r="BK2122"/>
      <c r="BL2122"/>
      <c r="BM2122"/>
      <c r="BN2122"/>
      <c r="BO2122"/>
      <c r="BP2122"/>
      <c r="BQ2122"/>
      <c r="BR2122"/>
      <c r="BS2122"/>
      <c r="BT2122"/>
      <c r="BU2122"/>
      <c r="BV2122"/>
      <c r="BW2122"/>
      <c r="BX2122"/>
      <c r="BY2122"/>
      <c r="BZ2122"/>
    </row>
    <row r="2123" spans="3:78" x14ac:dyDescent="0.25">
      <c r="C2123"/>
      <c r="D2123" s="4"/>
      <c r="E2123"/>
      <c r="F2123" s="4"/>
      <c r="G2123"/>
      <c r="H2123" s="4"/>
      <c r="I2123"/>
      <c r="J2123" s="4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  <c r="BF2123"/>
      <c r="BG2123"/>
      <c r="BH2123"/>
      <c r="BI2123"/>
      <c r="BJ2123"/>
      <c r="BK2123"/>
      <c r="BL2123"/>
      <c r="BM2123"/>
      <c r="BN2123"/>
      <c r="BO2123"/>
      <c r="BP2123"/>
      <c r="BQ2123"/>
      <c r="BR2123"/>
      <c r="BS2123"/>
      <c r="BT2123"/>
      <c r="BU2123"/>
      <c r="BV2123"/>
      <c r="BW2123"/>
      <c r="BX2123"/>
      <c r="BY2123"/>
      <c r="BZ2123"/>
    </row>
    <row r="2124" spans="3:78" x14ac:dyDescent="0.25">
      <c r="C2124"/>
      <c r="D2124" s="4"/>
      <c r="E2124"/>
      <c r="F2124" s="4"/>
      <c r="G2124"/>
      <c r="H2124" s="4"/>
      <c r="I2124"/>
      <c r="J2124" s="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  <c r="BF2124"/>
      <c r="BG2124"/>
      <c r="BH2124"/>
      <c r="BI2124"/>
      <c r="BJ2124"/>
      <c r="BK2124"/>
      <c r="BL2124"/>
      <c r="BM2124"/>
      <c r="BN2124"/>
      <c r="BO2124"/>
      <c r="BP2124"/>
      <c r="BQ2124"/>
      <c r="BR2124"/>
      <c r="BS2124"/>
      <c r="BT2124"/>
      <c r="BU2124"/>
      <c r="BV2124"/>
      <c r="BW2124"/>
      <c r="BX2124"/>
      <c r="BY2124"/>
      <c r="BZ2124"/>
    </row>
    <row r="2125" spans="3:78" x14ac:dyDescent="0.25">
      <c r="C2125"/>
      <c r="D2125" s="4"/>
      <c r="E2125"/>
      <c r="F2125" s="4"/>
      <c r="G2125"/>
      <c r="H2125" s="4"/>
      <c r="I2125"/>
      <c r="J2125" s="4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  <c r="BF2125"/>
      <c r="BG2125"/>
      <c r="BH2125"/>
      <c r="BI2125"/>
      <c r="BJ2125"/>
      <c r="BK2125"/>
      <c r="BL2125"/>
      <c r="BM2125"/>
      <c r="BN2125"/>
      <c r="BO2125"/>
      <c r="BP2125"/>
      <c r="BQ2125"/>
      <c r="BR2125"/>
      <c r="BS2125"/>
      <c r="BT2125"/>
      <c r="BU2125"/>
      <c r="BV2125"/>
      <c r="BW2125"/>
      <c r="BX2125"/>
      <c r="BY2125"/>
      <c r="BZ2125"/>
    </row>
    <row r="2126" spans="3:78" x14ac:dyDescent="0.25">
      <c r="C2126"/>
      <c r="D2126" s="4"/>
      <c r="E2126"/>
      <c r="F2126" s="4"/>
      <c r="G2126"/>
      <c r="H2126" s="4"/>
      <c r="I2126"/>
      <c r="J2126" s="4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  <c r="BF2126"/>
      <c r="BG2126"/>
      <c r="BH2126"/>
      <c r="BI2126"/>
      <c r="BJ2126"/>
      <c r="BK2126"/>
      <c r="BL2126"/>
      <c r="BM2126"/>
      <c r="BN2126"/>
      <c r="BO2126"/>
      <c r="BP2126"/>
      <c r="BQ2126"/>
      <c r="BR2126"/>
      <c r="BS2126"/>
      <c r="BT2126"/>
      <c r="BU2126"/>
      <c r="BV2126"/>
      <c r="BW2126"/>
      <c r="BX2126"/>
      <c r="BY2126"/>
      <c r="BZ2126"/>
    </row>
    <row r="2127" spans="3:78" x14ac:dyDescent="0.25">
      <c r="C2127"/>
      <c r="D2127" s="4"/>
      <c r="E2127"/>
      <c r="F2127" s="4"/>
      <c r="G2127"/>
      <c r="H2127" s="4"/>
      <c r="I2127"/>
      <c r="J2127" s="4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  <c r="BF2127"/>
      <c r="BG2127"/>
      <c r="BH2127"/>
      <c r="BI2127"/>
      <c r="BJ2127"/>
      <c r="BK2127"/>
      <c r="BL2127"/>
      <c r="BM2127"/>
      <c r="BN2127"/>
      <c r="BO2127"/>
      <c r="BP2127"/>
      <c r="BQ2127"/>
      <c r="BR2127"/>
      <c r="BS2127"/>
      <c r="BT2127"/>
      <c r="BU2127"/>
      <c r="BV2127"/>
      <c r="BW2127"/>
      <c r="BX2127"/>
      <c r="BY2127"/>
      <c r="BZ2127"/>
    </row>
    <row r="2128" spans="3:78" x14ac:dyDescent="0.25">
      <c r="C2128"/>
      <c r="D2128" s="4"/>
      <c r="E2128"/>
      <c r="F2128" s="4"/>
      <c r="G2128"/>
      <c r="H2128" s="4"/>
      <c r="I2128"/>
      <c r="J2128" s="4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  <c r="BF2128"/>
      <c r="BG2128"/>
      <c r="BH2128"/>
      <c r="BI2128"/>
      <c r="BJ2128"/>
      <c r="BK2128"/>
      <c r="BL2128"/>
      <c r="BM2128"/>
      <c r="BN2128"/>
      <c r="BO2128"/>
      <c r="BP2128"/>
      <c r="BQ2128"/>
      <c r="BR2128"/>
      <c r="BS2128"/>
      <c r="BT2128"/>
      <c r="BU2128"/>
      <c r="BV2128"/>
      <c r="BW2128"/>
      <c r="BX2128"/>
      <c r="BY2128"/>
      <c r="BZ2128"/>
    </row>
    <row r="2129" spans="3:78" x14ac:dyDescent="0.25">
      <c r="C2129"/>
      <c r="D2129" s="4"/>
      <c r="E2129"/>
      <c r="F2129" s="4"/>
      <c r="G2129"/>
      <c r="H2129" s="4"/>
      <c r="I2129"/>
      <c r="J2129" s="4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  <c r="BF2129"/>
      <c r="BG2129"/>
      <c r="BH2129"/>
      <c r="BI2129"/>
      <c r="BJ2129"/>
      <c r="BK2129"/>
      <c r="BL2129"/>
      <c r="BM2129"/>
      <c r="BN2129"/>
      <c r="BO2129"/>
      <c r="BP2129"/>
      <c r="BQ2129"/>
      <c r="BR2129"/>
      <c r="BS2129"/>
      <c r="BT2129"/>
      <c r="BU2129"/>
      <c r="BV2129"/>
      <c r="BW2129"/>
      <c r="BX2129"/>
      <c r="BY2129"/>
      <c r="BZ2129"/>
    </row>
    <row r="2130" spans="3:78" x14ac:dyDescent="0.25">
      <c r="C2130"/>
      <c r="D2130" s="4"/>
      <c r="E2130"/>
      <c r="F2130" s="4"/>
      <c r="G2130"/>
      <c r="H2130" s="4"/>
      <c r="I2130"/>
      <c r="J2130" s="4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  <c r="BF2130"/>
      <c r="BG2130"/>
      <c r="BH2130"/>
      <c r="BI2130"/>
      <c r="BJ2130"/>
      <c r="BK2130"/>
      <c r="BL2130"/>
      <c r="BM2130"/>
      <c r="BN2130"/>
      <c r="BO2130"/>
      <c r="BP2130"/>
      <c r="BQ2130"/>
      <c r="BR2130"/>
      <c r="BS2130"/>
      <c r="BT2130"/>
      <c r="BU2130"/>
      <c r="BV2130"/>
      <c r="BW2130"/>
      <c r="BX2130"/>
      <c r="BY2130"/>
      <c r="BZ2130"/>
    </row>
    <row r="2131" spans="3:78" x14ac:dyDescent="0.25">
      <c r="C2131"/>
      <c r="D2131" s="4"/>
      <c r="E2131"/>
      <c r="F2131" s="4"/>
      <c r="G2131"/>
      <c r="H2131" s="4"/>
      <c r="I2131"/>
      <c r="J2131" s="4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  <c r="BF2131"/>
      <c r="BG2131"/>
      <c r="BH2131"/>
      <c r="BI2131"/>
      <c r="BJ2131"/>
      <c r="BK2131"/>
      <c r="BL2131"/>
      <c r="BM2131"/>
      <c r="BN2131"/>
      <c r="BO2131"/>
      <c r="BP2131"/>
      <c r="BQ2131"/>
      <c r="BR2131"/>
      <c r="BS2131"/>
      <c r="BT2131"/>
      <c r="BU2131"/>
      <c r="BV2131"/>
      <c r="BW2131"/>
      <c r="BX2131"/>
      <c r="BY2131"/>
      <c r="BZ2131"/>
    </row>
    <row r="2132" spans="3:78" x14ac:dyDescent="0.25">
      <c r="C2132"/>
      <c r="D2132" s="4"/>
      <c r="E2132"/>
      <c r="F2132" s="4"/>
      <c r="G2132"/>
      <c r="H2132" s="4"/>
      <c r="I2132"/>
      <c r="J2132" s="4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  <c r="BF2132"/>
      <c r="BG2132"/>
      <c r="BH2132"/>
      <c r="BI2132"/>
      <c r="BJ2132"/>
      <c r="BK2132"/>
      <c r="BL2132"/>
      <c r="BM2132"/>
      <c r="BN2132"/>
      <c r="BO2132"/>
      <c r="BP2132"/>
      <c r="BQ2132"/>
      <c r="BR2132"/>
      <c r="BS2132"/>
      <c r="BT2132"/>
      <c r="BU2132"/>
      <c r="BV2132"/>
      <c r="BW2132"/>
      <c r="BX2132"/>
      <c r="BY2132"/>
      <c r="BZ2132"/>
    </row>
    <row r="2133" spans="3:78" x14ac:dyDescent="0.25">
      <c r="C2133"/>
      <c r="D2133" s="4"/>
      <c r="E2133"/>
      <c r="F2133" s="4"/>
      <c r="G2133"/>
      <c r="H2133" s="4"/>
      <c r="I2133"/>
      <c r="J2133" s="4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  <c r="BF2133"/>
      <c r="BG2133"/>
      <c r="BH2133"/>
      <c r="BI2133"/>
      <c r="BJ2133"/>
      <c r="BK2133"/>
      <c r="BL2133"/>
      <c r="BM2133"/>
      <c r="BN2133"/>
      <c r="BO2133"/>
      <c r="BP2133"/>
      <c r="BQ2133"/>
      <c r="BR2133"/>
      <c r="BS2133"/>
      <c r="BT2133"/>
      <c r="BU2133"/>
      <c r="BV2133"/>
      <c r="BW2133"/>
      <c r="BX2133"/>
      <c r="BY2133"/>
      <c r="BZ2133"/>
    </row>
    <row r="2134" spans="3:78" x14ac:dyDescent="0.25">
      <c r="C2134"/>
      <c r="D2134" s="4"/>
      <c r="E2134"/>
      <c r="F2134" s="4"/>
      <c r="G2134"/>
      <c r="H2134" s="4"/>
      <c r="I2134"/>
      <c r="J2134" s="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  <c r="BF2134"/>
      <c r="BG2134"/>
      <c r="BH2134"/>
      <c r="BI2134"/>
      <c r="BJ2134"/>
      <c r="BK2134"/>
      <c r="BL2134"/>
      <c r="BM2134"/>
      <c r="BN2134"/>
      <c r="BO2134"/>
      <c r="BP2134"/>
      <c r="BQ2134"/>
      <c r="BR2134"/>
      <c r="BS2134"/>
      <c r="BT2134"/>
      <c r="BU2134"/>
      <c r="BV2134"/>
      <c r="BW2134"/>
      <c r="BX2134"/>
      <c r="BY2134"/>
      <c r="BZ2134"/>
    </row>
    <row r="2135" spans="3:78" x14ac:dyDescent="0.25">
      <c r="C2135"/>
      <c r="D2135" s="4"/>
      <c r="E2135"/>
      <c r="F2135" s="4"/>
      <c r="G2135"/>
      <c r="H2135" s="4"/>
      <c r="I2135"/>
      <c r="J2135" s="4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  <c r="BF2135"/>
      <c r="BG2135"/>
      <c r="BH2135"/>
      <c r="BI2135"/>
      <c r="BJ2135"/>
      <c r="BK2135"/>
      <c r="BL2135"/>
      <c r="BM2135"/>
      <c r="BN2135"/>
      <c r="BO2135"/>
      <c r="BP2135"/>
      <c r="BQ2135"/>
      <c r="BR2135"/>
      <c r="BS2135"/>
      <c r="BT2135"/>
      <c r="BU2135"/>
      <c r="BV2135"/>
      <c r="BW2135"/>
      <c r="BX2135"/>
      <c r="BY2135"/>
      <c r="BZ2135"/>
    </row>
    <row r="2136" spans="3:78" x14ac:dyDescent="0.25">
      <c r="C2136"/>
      <c r="D2136" s="4"/>
      <c r="E2136"/>
      <c r="F2136" s="4"/>
      <c r="G2136"/>
      <c r="H2136" s="4"/>
      <c r="I2136"/>
      <c r="J2136" s="4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  <c r="BF2136"/>
      <c r="BG2136"/>
      <c r="BH2136"/>
      <c r="BI2136"/>
      <c r="BJ2136"/>
      <c r="BK2136"/>
      <c r="BL2136"/>
      <c r="BM2136"/>
      <c r="BN2136"/>
      <c r="BO2136"/>
      <c r="BP2136"/>
      <c r="BQ2136"/>
      <c r="BR2136"/>
      <c r="BS2136"/>
      <c r="BT2136"/>
      <c r="BU2136"/>
      <c r="BV2136"/>
      <c r="BW2136"/>
      <c r="BX2136"/>
      <c r="BY2136"/>
      <c r="BZ2136"/>
    </row>
    <row r="2137" spans="3:78" x14ac:dyDescent="0.25">
      <c r="C2137"/>
      <c r="D2137" s="4"/>
      <c r="E2137"/>
      <c r="F2137" s="4"/>
      <c r="G2137"/>
      <c r="H2137" s="4"/>
      <c r="I2137"/>
      <c r="J2137" s="4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  <c r="BF2137"/>
      <c r="BG2137"/>
      <c r="BH2137"/>
      <c r="BI2137"/>
      <c r="BJ2137"/>
      <c r="BK2137"/>
      <c r="BL2137"/>
      <c r="BM2137"/>
      <c r="BN2137"/>
      <c r="BO2137"/>
      <c r="BP2137"/>
      <c r="BQ2137"/>
      <c r="BR2137"/>
      <c r="BS2137"/>
      <c r="BT2137"/>
      <c r="BU2137"/>
      <c r="BV2137"/>
      <c r="BW2137"/>
      <c r="BX2137"/>
      <c r="BY2137"/>
      <c r="BZ2137"/>
    </row>
    <row r="2138" spans="3:78" x14ac:dyDescent="0.25">
      <c r="C2138"/>
      <c r="D2138" s="4"/>
      <c r="E2138"/>
      <c r="F2138" s="4"/>
      <c r="G2138"/>
      <c r="H2138" s="4"/>
      <c r="I2138"/>
      <c r="J2138" s="4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  <c r="BF2138"/>
      <c r="BG2138"/>
      <c r="BH2138"/>
      <c r="BI2138"/>
      <c r="BJ2138"/>
      <c r="BK2138"/>
      <c r="BL2138"/>
      <c r="BM2138"/>
      <c r="BN2138"/>
      <c r="BO2138"/>
      <c r="BP2138"/>
      <c r="BQ2138"/>
      <c r="BR2138"/>
      <c r="BS2138"/>
      <c r="BT2138"/>
      <c r="BU2138"/>
      <c r="BV2138"/>
      <c r="BW2138"/>
      <c r="BX2138"/>
      <c r="BY2138"/>
      <c r="BZ2138"/>
    </row>
    <row r="2139" spans="3:78" x14ac:dyDescent="0.25">
      <c r="C2139"/>
      <c r="D2139" s="4"/>
      <c r="E2139"/>
      <c r="F2139" s="4"/>
      <c r="G2139"/>
      <c r="H2139" s="4"/>
      <c r="I2139"/>
      <c r="J2139" s="4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  <c r="BF2139"/>
      <c r="BG2139"/>
      <c r="BH2139"/>
      <c r="BI2139"/>
      <c r="BJ2139"/>
      <c r="BK2139"/>
      <c r="BL2139"/>
      <c r="BM2139"/>
      <c r="BN2139"/>
      <c r="BO2139"/>
      <c r="BP2139"/>
      <c r="BQ2139"/>
      <c r="BR2139"/>
      <c r="BS2139"/>
      <c r="BT2139"/>
      <c r="BU2139"/>
      <c r="BV2139"/>
      <c r="BW2139"/>
      <c r="BX2139"/>
      <c r="BY2139"/>
      <c r="BZ2139"/>
    </row>
    <row r="2140" spans="3:78" x14ac:dyDescent="0.25">
      <c r="C2140"/>
      <c r="D2140" s="4"/>
      <c r="E2140"/>
      <c r="F2140" s="4"/>
      <c r="G2140"/>
      <c r="H2140" s="4"/>
      <c r="I2140"/>
      <c r="J2140" s="4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  <c r="BF2140"/>
      <c r="BG2140"/>
      <c r="BH2140"/>
      <c r="BI2140"/>
      <c r="BJ2140"/>
      <c r="BK2140"/>
      <c r="BL2140"/>
      <c r="BM2140"/>
      <c r="BN2140"/>
      <c r="BO2140"/>
      <c r="BP2140"/>
      <c r="BQ2140"/>
      <c r="BR2140"/>
      <c r="BS2140"/>
      <c r="BT2140"/>
      <c r="BU2140"/>
      <c r="BV2140"/>
      <c r="BW2140"/>
      <c r="BX2140"/>
      <c r="BY2140"/>
      <c r="BZ2140"/>
    </row>
    <row r="2141" spans="3:78" x14ac:dyDescent="0.25">
      <c r="C2141"/>
      <c r="D2141" s="4"/>
      <c r="E2141"/>
      <c r="F2141" s="4"/>
      <c r="G2141"/>
      <c r="H2141" s="4"/>
      <c r="I2141"/>
      <c r="J2141" s="4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  <c r="BF2141"/>
      <c r="BG2141"/>
      <c r="BH2141"/>
      <c r="BI2141"/>
      <c r="BJ2141"/>
      <c r="BK2141"/>
      <c r="BL2141"/>
      <c r="BM2141"/>
      <c r="BN2141"/>
      <c r="BO2141"/>
      <c r="BP2141"/>
      <c r="BQ2141"/>
      <c r="BR2141"/>
      <c r="BS2141"/>
      <c r="BT2141"/>
      <c r="BU2141"/>
      <c r="BV2141"/>
      <c r="BW2141"/>
      <c r="BX2141"/>
      <c r="BY2141"/>
      <c r="BZ2141"/>
    </row>
    <row r="2142" spans="3:78" x14ac:dyDescent="0.25">
      <c r="C2142"/>
      <c r="D2142" s="4"/>
      <c r="E2142"/>
      <c r="F2142" s="4"/>
      <c r="G2142"/>
      <c r="H2142" s="4"/>
      <c r="I2142"/>
      <c r="J2142" s="4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  <c r="BF2142"/>
      <c r="BG2142"/>
      <c r="BH2142"/>
      <c r="BI2142"/>
      <c r="BJ2142"/>
      <c r="BK2142"/>
      <c r="BL2142"/>
      <c r="BM2142"/>
      <c r="BN2142"/>
      <c r="BO2142"/>
      <c r="BP2142"/>
      <c r="BQ2142"/>
      <c r="BR2142"/>
      <c r="BS2142"/>
      <c r="BT2142"/>
      <c r="BU2142"/>
      <c r="BV2142"/>
      <c r="BW2142"/>
      <c r="BX2142"/>
      <c r="BY2142"/>
      <c r="BZ2142"/>
    </row>
    <row r="2143" spans="3:78" x14ac:dyDescent="0.25">
      <c r="C2143"/>
      <c r="D2143" s="4"/>
      <c r="E2143"/>
      <c r="F2143" s="4"/>
      <c r="G2143"/>
      <c r="H2143" s="4"/>
      <c r="I2143"/>
      <c r="J2143" s="4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  <c r="BF2143"/>
      <c r="BG2143"/>
      <c r="BH2143"/>
      <c r="BI2143"/>
      <c r="BJ2143"/>
      <c r="BK2143"/>
      <c r="BL2143"/>
      <c r="BM2143"/>
      <c r="BN2143"/>
      <c r="BO2143"/>
      <c r="BP2143"/>
      <c r="BQ2143"/>
      <c r="BR2143"/>
      <c r="BS2143"/>
      <c r="BT2143"/>
      <c r="BU2143"/>
      <c r="BV2143"/>
      <c r="BW2143"/>
      <c r="BX2143"/>
      <c r="BY2143"/>
      <c r="BZ2143"/>
    </row>
    <row r="2144" spans="3:78" x14ac:dyDescent="0.25">
      <c r="C2144"/>
      <c r="D2144" s="4"/>
      <c r="E2144"/>
      <c r="F2144" s="4"/>
      <c r="G2144"/>
      <c r="H2144" s="4"/>
      <c r="I2144"/>
      <c r="J2144" s="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  <c r="BF2144"/>
      <c r="BG2144"/>
      <c r="BH2144"/>
      <c r="BI2144"/>
      <c r="BJ2144"/>
      <c r="BK2144"/>
      <c r="BL2144"/>
      <c r="BM2144"/>
      <c r="BN2144"/>
      <c r="BO2144"/>
      <c r="BP2144"/>
      <c r="BQ2144"/>
      <c r="BR2144"/>
      <c r="BS2144"/>
      <c r="BT2144"/>
      <c r="BU2144"/>
      <c r="BV2144"/>
      <c r="BW2144"/>
      <c r="BX2144"/>
      <c r="BY2144"/>
      <c r="BZ2144"/>
    </row>
    <row r="2145" spans="3:78" x14ac:dyDescent="0.25">
      <c r="C2145"/>
      <c r="D2145" s="4"/>
      <c r="E2145"/>
      <c r="F2145" s="4"/>
      <c r="G2145"/>
      <c r="H2145" s="4"/>
      <c r="I2145"/>
      <c r="J2145" s="4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  <c r="BF2145"/>
      <c r="BG2145"/>
      <c r="BH2145"/>
      <c r="BI2145"/>
      <c r="BJ2145"/>
      <c r="BK2145"/>
      <c r="BL2145"/>
      <c r="BM2145"/>
      <c r="BN2145"/>
      <c r="BO2145"/>
      <c r="BP2145"/>
      <c r="BQ2145"/>
      <c r="BR2145"/>
      <c r="BS2145"/>
      <c r="BT2145"/>
      <c r="BU2145"/>
      <c r="BV2145"/>
      <c r="BW2145"/>
      <c r="BX2145"/>
      <c r="BY2145"/>
      <c r="BZ2145"/>
    </row>
    <row r="2146" spans="3:78" x14ac:dyDescent="0.25">
      <c r="C2146"/>
      <c r="D2146" s="4"/>
      <c r="E2146"/>
      <c r="F2146" s="4"/>
      <c r="G2146"/>
      <c r="H2146" s="4"/>
      <c r="I2146"/>
      <c r="J2146" s="4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  <c r="BF2146"/>
      <c r="BG2146"/>
      <c r="BH2146"/>
      <c r="BI2146"/>
      <c r="BJ2146"/>
      <c r="BK2146"/>
      <c r="BL2146"/>
      <c r="BM2146"/>
      <c r="BN2146"/>
      <c r="BO2146"/>
      <c r="BP2146"/>
      <c r="BQ2146"/>
      <c r="BR2146"/>
      <c r="BS2146"/>
      <c r="BT2146"/>
      <c r="BU2146"/>
      <c r="BV2146"/>
      <c r="BW2146"/>
      <c r="BX2146"/>
      <c r="BY2146"/>
      <c r="BZ2146"/>
    </row>
    <row r="2147" spans="3:78" x14ac:dyDescent="0.25">
      <c r="C2147"/>
      <c r="D2147" s="4"/>
      <c r="E2147"/>
      <c r="F2147" s="4"/>
      <c r="G2147"/>
      <c r="H2147" s="4"/>
      <c r="I2147"/>
      <c r="J2147" s="4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  <c r="BF2147"/>
      <c r="BG2147"/>
      <c r="BH2147"/>
      <c r="BI2147"/>
      <c r="BJ2147"/>
      <c r="BK2147"/>
      <c r="BL2147"/>
      <c r="BM2147"/>
      <c r="BN2147"/>
      <c r="BO2147"/>
      <c r="BP2147"/>
      <c r="BQ2147"/>
      <c r="BR2147"/>
      <c r="BS2147"/>
      <c r="BT2147"/>
      <c r="BU2147"/>
      <c r="BV2147"/>
      <c r="BW2147"/>
      <c r="BX2147"/>
      <c r="BY2147"/>
      <c r="BZ2147"/>
    </row>
    <row r="2148" spans="3:78" x14ac:dyDescent="0.25">
      <c r="C2148"/>
      <c r="D2148" s="4"/>
      <c r="E2148"/>
      <c r="F2148" s="4"/>
      <c r="G2148"/>
      <c r="H2148" s="4"/>
      <c r="I2148"/>
      <c r="J2148" s="4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  <c r="BF2148"/>
      <c r="BG2148"/>
      <c r="BH2148"/>
      <c r="BI2148"/>
      <c r="BJ2148"/>
      <c r="BK2148"/>
      <c r="BL2148"/>
      <c r="BM2148"/>
      <c r="BN2148"/>
      <c r="BO2148"/>
      <c r="BP2148"/>
      <c r="BQ2148"/>
      <c r="BR2148"/>
      <c r="BS2148"/>
      <c r="BT2148"/>
      <c r="BU2148"/>
      <c r="BV2148"/>
      <c r="BW2148"/>
      <c r="BX2148"/>
      <c r="BY2148"/>
      <c r="BZ2148"/>
    </row>
    <row r="2149" spans="3:78" x14ac:dyDescent="0.25">
      <c r="C2149"/>
      <c r="D2149" s="4"/>
      <c r="E2149"/>
      <c r="F2149" s="4"/>
      <c r="G2149"/>
      <c r="H2149" s="4"/>
      <c r="I2149"/>
      <c r="J2149" s="4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  <c r="BF2149"/>
      <c r="BG2149"/>
      <c r="BH2149"/>
      <c r="BI2149"/>
      <c r="BJ2149"/>
      <c r="BK2149"/>
      <c r="BL2149"/>
      <c r="BM2149"/>
      <c r="BN2149"/>
      <c r="BO2149"/>
      <c r="BP2149"/>
      <c r="BQ2149"/>
      <c r="BR2149"/>
      <c r="BS2149"/>
      <c r="BT2149"/>
      <c r="BU2149"/>
      <c r="BV2149"/>
      <c r="BW2149"/>
      <c r="BX2149"/>
      <c r="BY2149"/>
      <c r="BZ2149"/>
    </row>
    <row r="2150" spans="3:78" x14ac:dyDescent="0.25">
      <c r="C2150"/>
      <c r="D2150" s="4"/>
      <c r="E2150"/>
      <c r="F2150" s="4"/>
      <c r="G2150"/>
      <c r="H2150" s="4"/>
      <c r="I2150"/>
      <c r="J2150" s="4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  <c r="BF2150"/>
      <c r="BG2150"/>
      <c r="BH2150"/>
      <c r="BI2150"/>
      <c r="BJ2150"/>
      <c r="BK2150"/>
      <c r="BL2150"/>
      <c r="BM2150"/>
      <c r="BN2150"/>
      <c r="BO2150"/>
      <c r="BP2150"/>
      <c r="BQ2150"/>
      <c r="BR2150"/>
      <c r="BS2150"/>
      <c r="BT2150"/>
      <c r="BU2150"/>
      <c r="BV2150"/>
      <c r="BW2150"/>
      <c r="BX2150"/>
      <c r="BY2150"/>
      <c r="BZ2150"/>
    </row>
    <row r="2151" spans="3:78" x14ac:dyDescent="0.25">
      <c r="C2151"/>
      <c r="D2151" s="4"/>
      <c r="E2151"/>
      <c r="F2151" s="4"/>
      <c r="G2151"/>
      <c r="H2151" s="4"/>
      <c r="I2151"/>
      <c r="J2151" s="4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  <c r="BF2151"/>
      <c r="BG2151"/>
      <c r="BH2151"/>
      <c r="BI2151"/>
      <c r="BJ2151"/>
      <c r="BK2151"/>
      <c r="BL2151"/>
      <c r="BM2151"/>
      <c r="BN2151"/>
      <c r="BO2151"/>
      <c r="BP2151"/>
      <c r="BQ2151"/>
      <c r="BR2151"/>
      <c r="BS2151"/>
      <c r="BT2151"/>
      <c r="BU2151"/>
      <c r="BV2151"/>
      <c r="BW2151"/>
      <c r="BX2151"/>
      <c r="BY2151"/>
      <c r="BZ2151"/>
    </row>
    <row r="2152" spans="3:78" x14ac:dyDescent="0.25">
      <c r="C2152"/>
      <c r="D2152" s="4"/>
      <c r="E2152"/>
      <c r="F2152" s="4"/>
      <c r="G2152"/>
      <c r="H2152" s="4"/>
      <c r="I2152"/>
      <c r="J2152" s="4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  <c r="BF2152"/>
      <c r="BG2152"/>
      <c r="BH2152"/>
      <c r="BI2152"/>
      <c r="BJ2152"/>
      <c r="BK2152"/>
      <c r="BL2152"/>
      <c r="BM2152"/>
      <c r="BN2152"/>
      <c r="BO2152"/>
      <c r="BP2152"/>
      <c r="BQ2152"/>
      <c r="BR2152"/>
      <c r="BS2152"/>
      <c r="BT2152"/>
      <c r="BU2152"/>
      <c r="BV2152"/>
      <c r="BW2152"/>
      <c r="BX2152"/>
      <c r="BY2152"/>
      <c r="BZ2152"/>
    </row>
    <row r="2153" spans="3:78" x14ac:dyDescent="0.25">
      <c r="C2153"/>
      <c r="D2153" s="4"/>
      <c r="E2153"/>
      <c r="F2153" s="4"/>
      <c r="G2153"/>
      <c r="H2153" s="4"/>
      <c r="I2153"/>
      <c r="J2153" s="4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  <c r="BF2153"/>
      <c r="BG2153"/>
      <c r="BH2153"/>
      <c r="BI2153"/>
      <c r="BJ2153"/>
      <c r="BK2153"/>
      <c r="BL2153"/>
      <c r="BM2153"/>
      <c r="BN2153"/>
      <c r="BO2153"/>
      <c r="BP2153"/>
      <c r="BQ2153"/>
      <c r="BR2153"/>
      <c r="BS2153"/>
      <c r="BT2153"/>
      <c r="BU2153"/>
      <c r="BV2153"/>
      <c r="BW2153"/>
      <c r="BX2153"/>
      <c r="BY2153"/>
      <c r="BZ2153"/>
    </row>
    <row r="2154" spans="3:78" x14ac:dyDescent="0.25">
      <c r="C2154"/>
      <c r="D2154" s="4"/>
      <c r="E2154"/>
      <c r="F2154" s="4"/>
      <c r="G2154"/>
      <c r="H2154" s="4"/>
      <c r="I2154"/>
      <c r="J2154" s="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  <c r="BF2154"/>
      <c r="BG2154"/>
      <c r="BH2154"/>
      <c r="BI2154"/>
      <c r="BJ2154"/>
      <c r="BK2154"/>
      <c r="BL2154"/>
      <c r="BM2154"/>
      <c r="BN2154"/>
      <c r="BO2154"/>
      <c r="BP2154"/>
      <c r="BQ2154"/>
      <c r="BR2154"/>
      <c r="BS2154"/>
      <c r="BT2154"/>
      <c r="BU2154"/>
      <c r="BV2154"/>
      <c r="BW2154"/>
      <c r="BX2154"/>
      <c r="BY2154"/>
      <c r="BZ2154"/>
    </row>
    <row r="2155" spans="3:78" x14ac:dyDescent="0.25">
      <c r="C2155"/>
      <c r="D2155" s="4"/>
      <c r="E2155"/>
      <c r="F2155" s="4"/>
      <c r="G2155"/>
      <c r="H2155" s="4"/>
      <c r="I2155"/>
      <c r="J2155" s="4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  <c r="BF2155"/>
      <c r="BG2155"/>
      <c r="BH2155"/>
      <c r="BI2155"/>
      <c r="BJ2155"/>
      <c r="BK2155"/>
      <c r="BL2155"/>
      <c r="BM2155"/>
      <c r="BN2155"/>
      <c r="BO2155"/>
      <c r="BP2155"/>
      <c r="BQ2155"/>
      <c r="BR2155"/>
      <c r="BS2155"/>
      <c r="BT2155"/>
      <c r="BU2155"/>
      <c r="BV2155"/>
      <c r="BW2155"/>
      <c r="BX2155"/>
      <c r="BY2155"/>
      <c r="BZ2155"/>
    </row>
    <row r="2156" spans="3:78" x14ac:dyDescent="0.25">
      <c r="C2156"/>
      <c r="D2156" s="4"/>
      <c r="E2156"/>
      <c r="F2156" s="4"/>
      <c r="G2156"/>
      <c r="H2156" s="4"/>
      <c r="I2156"/>
      <c r="J2156" s="4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  <c r="BF2156"/>
      <c r="BG2156"/>
      <c r="BH2156"/>
      <c r="BI2156"/>
      <c r="BJ2156"/>
      <c r="BK2156"/>
      <c r="BL2156"/>
      <c r="BM2156"/>
      <c r="BN2156"/>
      <c r="BO2156"/>
      <c r="BP2156"/>
      <c r="BQ2156"/>
      <c r="BR2156"/>
      <c r="BS2156"/>
      <c r="BT2156"/>
      <c r="BU2156"/>
      <c r="BV2156"/>
      <c r="BW2156"/>
      <c r="BX2156"/>
      <c r="BY2156"/>
      <c r="BZ2156"/>
    </row>
    <row r="2157" spans="3:78" x14ac:dyDescent="0.25">
      <c r="C2157"/>
      <c r="D2157" s="4"/>
      <c r="E2157"/>
      <c r="F2157" s="4"/>
      <c r="G2157"/>
      <c r="H2157" s="4"/>
      <c r="I2157"/>
      <c r="J2157" s="4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  <c r="BF2157"/>
      <c r="BG2157"/>
      <c r="BH2157"/>
      <c r="BI2157"/>
      <c r="BJ2157"/>
      <c r="BK2157"/>
      <c r="BL2157"/>
      <c r="BM2157"/>
      <c r="BN2157"/>
      <c r="BO2157"/>
      <c r="BP2157"/>
      <c r="BQ2157"/>
      <c r="BR2157"/>
      <c r="BS2157"/>
      <c r="BT2157"/>
      <c r="BU2157"/>
      <c r="BV2157"/>
      <c r="BW2157"/>
      <c r="BX2157"/>
      <c r="BY2157"/>
      <c r="BZ2157"/>
    </row>
    <row r="2158" spans="3:78" x14ac:dyDescent="0.25">
      <c r="C2158"/>
      <c r="D2158" s="4"/>
      <c r="E2158"/>
      <c r="F2158" s="4"/>
      <c r="G2158"/>
      <c r="H2158" s="4"/>
      <c r="I2158"/>
      <c r="J2158" s="4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  <c r="BF2158"/>
      <c r="BG2158"/>
      <c r="BH2158"/>
      <c r="BI2158"/>
      <c r="BJ2158"/>
      <c r="BK2158"/>
      <c r="BL2158"/>
      <c r="BM2158"/>
      <c r="BN2158"/>
      <c r="BO2158"/>
      <c r="BP2158"/>
      <c r="BQ2158"/>
      <c r="BR2158"/>
      <c r="BS2158"/>
      <c r="BT2158"/>
      <c r="BU2158"/>
      <c r="BV2158"/>
      <c r="BW2158"/>
      <c r="BX2158"/>
      <c r="BY2158"/>
      <c r="BZ2158"/>
    </row>
    <row r="2159" spans="3:78" x14ac:dyDescent="0.25">
      <c r="C2159"/>
      <c r="D2159" s="4"/>
      <c r="E2159"/>
      <c r="F2159" s="4"/>
      <c r="G2159"/>
      <c r="H2159" s="4"/>
      <c r="I2159"/>
      <c r="J2159" s="4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  <c r="BF2159"/>
      <c r="BG2159"/>
      <c r="BH2159"/>
      <c r="BI2159"/>
      <c r="BJ2159"/>
      <c r="BK2159"/>
      <c r="BL2159"/>
      <c r="BM2159"/>
      <c r="BN2159"/>
      <c r="BO2159"/>
      <c r="BP2159"/>
      <c r="BQ2159"/>
      <c r="BR2159"/>
      <c r="BS2159"/>
      <c r="BT2159"/>
      <c r="BU2159"/>
      <c r="BV2159"/>
      <c r="BW2159"/>
      <c r="BX2159"/>
      <c r="BY2159"/>
      <c r="BZ2159"/>
    </row>
    <row r="2160" spans="3:78" x14ac:dyDescent="0.25">
      <c r="C2160"/>
      <c r="D2160" s="4"/>
      <c r="E2160"/>
      <c r="F2160" s="4"/>
      <c r="G2160"/>
      <c r="H2160" s="4"/>
      <c r="I2160"/>
      <c r="J2160" s="4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  <c r="BF2160"/>
      <c r="BG2160"/>
      <c r="BH2160"/>
      <c r="BI2160"/>
      <c r="BJ2160"/>
      <c r="BK2160"/>
      <c r="BL2160"/>
      <c r="BM2160"/>
      <c r="BN2160"/>
      <c r="BO2160"/>
      <c r="BP2160"/>
      <c r="BQ2160"/>
      <c r="BR2160"/>
      <c r="BS2160"/>
      <c r="BT2160"/>
      <c r="BU2160"/>
      <c r="BV2160"/>
      <c r="BW2160"/>
      <c r="BX2160"/>
      <c r="BY2160"/>
      <c r="BZ2160"/>
    </row>
    <row r="2161" spans="3:78" x14ac:dyDescent="0.25">
      <c r="C2161"/>
      <c r="D2161" s="4"/>
      <c r="E2161"/>
      <c r="F2161" s="4"/>
      <c r="G2161"/>
      <c r="H2161" s="4"/>
      <c r="I2161"/>
      <c r="J2161" s="4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  <c r="BF2161"/>
      <c r="BG2161"/>
      <c r="BH2161"/>
      <c r="BI2161"/>
      <c r="BJ2161"/>
      <c r="BK2161"/>
      <c r="BL2161"/>
      <c r="BM2161"/>
      <c r="BN2161"/>
      <c r="BO2161"/>
      <c r="BP2161"/>
      <c r="BQ2161"/>
      <c r="BR2161"/>
      <c r="BS2161"/>
      <c r="BT2161"/>
      <c r="BU2161"/>
      <c r="BV2161"/>
      <c r="BW2161"/>
      <c r="BX2161"/>
      <c r="BY2161"/>
      <c r="BZ2161"/>
    </row>
    <row r="2162" spans="3:78" x14ac:dyDescent="0.25">
      <c r="C2162"/>
      <c r="D2162" s="4"/>
      <c r="E2162"/>
      <c r="F2162" s="4"/>
      <c r="G2162"/>
      <c r="H2162" s="4"/>
      <c r="I2162"/>
      <c r="J2162" s="4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  <c r="BF2162"/>
      <c r="BG2162"/>
      <c r="BH2162"/>
      <c r="BI2162"/>
      <c r="BJ2162"/>
      <c r="BK2162"/>
      <c r="BL2162"/>
      <c r="BM2162"/>
      <c r="BN2162"/>
      <c r="BO2162"/>
      <c r="BP2162"/>
      <c r="BQ2162"/>
      <c r="BR2162"/>
      <c r="BS2162"/>
      <c r="BT2162"/>
      <c r="BU2162"/>
      <c r="BV2162"/>
      <c r="BW2162"/>
      <c r="BX2162"/>
      <c r="BY2162"/>
      <c r="BZ2162"/>
    </row>
    <row r="2163" spans="3:78" x14ac:dyDescent="0.25">
      <c r="C2163"/>
      <c r="D2163" s="4"/>
      <c r="E2163"/>
      <c r="F2163" s="4"/>
      <c r="G2163"/>
      <c r="H2163" s="4"/>
      <c r="I2163"/>
      <c r="J2163" s="4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  <c r="BF2163"/>
      <c r="BG2163"/>
      <c r="BH2163"/>
      <c r="BI2163"/>
      <c r="BJ2163"/>
      <c r="BK2163"/>
      <c r="BL2163"/>
      <c r="BM2163"/>
      <c r="BN2163"/>
      <c r="BO2163"/>
      <c r="BP2163"/>
      <c r="BQ2163"/>
      <c r="BR2163"/>
      <c r="BS2163"/>
      <c r="BT2163"/>
      <c r="BU2163"/>
      <c r="BV2163"/>
      <c r="BW2163"/>
      <c r="BX2163"/>
      <c r="BY2163"/>
      <c r="BZ2163"/>
    </row>
    <row r="2164" spans="3:78" x14ac:dyDescent="0.25">
      <c r="C2164"/>
      <c r="D2164" s="4"/>
      <c r="E2164"/>
      <c r="F2164" s="4"/>
      <c r="G2164"/>
      <c r="H2164" s="4"/>
      <c r="I2164"/>
      <c r="J2164" s="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  <c r="BF2164"/>
      <c r="BG2164"/>
      <c r="BH2164"/>
      <c r="BI2164"/>
      <c r="BJ2164"/>
      <c r="BK2164"/>
      <c r="BL2164"/>
      <c r="BM2164"/>
      <c r="BN2164"/>
      <c r="BO2164"/>
      <c r="BP2164"/>
      <c r="BQ2164"/>
      <c r="BR2164"/>
      <c r="BS2164"/>
      <c r="BT2164"/>
      <c r="BU2164"/>
      <c r="BV2164"/>
      <c r="BW2164"/>
      <c r="BX2164"/>
      <c r="BY2164"/>
      <c r="BZ2164"/>
    </row>
    <row r="2165" spans="3:78" x14ac:dyDescent="0.25">
      <c r="C2165"/>
      <c r="D2165" s="4"/>
      <c r="E2165"/>
      <c r="F2165" s="4"/>
      <c r="G2165"/>
      <c r="H2165" s="4"/>
      <c r="I2165"/>
      <c r="J2165" s="4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  <c r="BF2165"/>
      <c r="BG2165"/>
      <c r="BH2165"/>
      <c r="BI2165"/>
      <c r="BJ2165"/>
      <c r="BK2165"/>
      <c r="BL2165"/>
      <c r="BM2165"/>
      <c r="BN2165"/>
      <c r="BO2165"/>
      <c r="BP2165"/>
      <c r="BQ2165"/>
      <c r="BR2165"/>
      <c r="BS2165"/>
      <c r="BT2165"/>
      <c r="BU2165"/>
      <c r="BV2165"/>
      <c r="BW2165"/>
      <c r="BX2165"/>
      <c r="BY2165"/>
      <c r="BZ2165"/>
    </row>
    <row r="2166" spans="3:78" x14ac:dyDescent="0.25">
      <c r="C2166"/>
      <c r="D2166" s="4"/>
      <c r="E2166"/>
      <c r="F2166" s="4"/>
      <c r="G2166"/>
      <c r="H2166" s="4"/>
      <c r="I2166"/>
      <c r="J2166" s="4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  <c r="BF2166"/>
      <c r="BG2166"/>
      <c r="BH2166"/>
      <c r="BI2166"/>
      <c r="BJ2166"/>
      <c r="BK2166"/>
      <c r="BL2166"/>
      <c r="BM2166"/>
      <c r="BN2166"/>
      <c r="BO2166"/>
      <c r="BP2166"/>
      <c r="BQ2166"/>
      <c r="BR2166"/>
      <c r="BS2166"/>
      <c r="BT2166"/>
      <c r="BU2166"/>
      <c r="BV2166"/>
      <c r="BW2166"/>
      <c r="BX2166"/>
      <c r="BY2166"/>
      <c r="BZ2166"/>
    </row>
    <row r="2167" spans="3:78" x14ac:dyDescent="0.25">
      <c r="C2167"/>
      <c r="D2167" s="4"/>
      <c r="E2167"/>
      <c r="F2167" s="4"/>
      <c r="G2167"/>
      <c r="H2167" s="4"/>
      <c r="I2167"/>
      <c r="J2167" s="4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  <c r="BF2167"/>
      <c r="BG2167"/>
      <c r="BH2167"/>
      <c r="BI2167"/>
      <c r="BJ2167"/>
      <c r="BK2167"/>
      <c r="BL2167"/>
      <c r="BM2167"/>
      <c r="BN2167"/>
      <c r="BO2167"/>
      <c r="BP2167"/>
      <c r="BQ2167"/>
      <c r="BR2167"/>
      <c r="BS2167"/>
      <c r="BT2167"/>
      <c r="BU2167"/>
      <c r="BV2167"/>
      <c r="BW2167"/>
      <c r="BX2167"/>
      <c r="BY2167"/>
      <c r="BZ2167"/>
    </row>
    <row r="2168" spans="3:78" x14ac:dyDescent="0.25">
      <c r="C2168"/>
      <c r="D2168" s="4"/>
      <c r="E2168"/>
      <c r="F2168" s="4"/>
      <c r="G2168"/>
      <c r="H2168" s="4"/>
      <c r="I2168"/>
      <c r="J2168" s="4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  <c r="BF2168"/>
      <c r="BG2168"/>
      <c r="BH2168"/>
      <c r="BI2168"/>
      <c r="BJ2168"/>
      <c r="BK2168"/>
      <c r="BL2168"/>
      <c r="BM2168"/>
      <c r="BN2168"/>
      <c r="BO2168"/>
      <c r="BP2168"/>
      <c r="BQ2168"/>
      <c r="BR2168"/>
      <c r="BS2168"/>
      <c r="BT2168"/>
      <c r="BU2168"/>
      <c r="BV2168"/>
      <c r="BW2168"/>
      <c r="BX2168"/>
      <c r="BY2168"/>
      <c r="BZ2168"/>
    </row>
    <row r="2169" spans="3:78" x14ac:dyDescent="0.25">
      <c r="C2169"/>
      <c r="D2169" s="4"/>
      <c r="E2169"/>
      <c r="F2169" s="4"/>
      <c r="G2169"/>
      <c r="H2169" s="4"/>
      <c r="I2169"/>
      <c r="J2169" s="4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  <c r="BF2169"/>
      <c r="BG2169"/>
      <c r="BH2169"/>
      <c r="BI2169"/>
      <c r="BJ2169"/>
      <c r="BK2169"/>
      <c r="BL2169"/>
      <c r="BM2169"/>
      <c r="BN2169"/>
      <c r="BO2169"/>
      <c r="BP2169"/>
      <c r="BQ2169"/>
      <c r="BR2169"/>
      <c r="BS2169"/>
      <c r="BT2169"/>
      <c r="BU2169"/>
      <c r="BV2169"/>
      <c r="BW2169"/>
      <c r="BX2169"/>
      <c r="BY2169"/>
      <c r="BZ2169"/>
    </row>
    <row r="2170" spans="3:78" x14ac:dyDescent="0.25">
      <c r="C2170"/>
      <c r="D2170" s="4"/>
      <c r="E2170"/>
      <c r="F2170" s="4"/>
      <c r="G2170"/>
      <c r="H2170" s="4"/>
      <c r="I2170"/>
      <c r="J2170" s="4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  <c r="BF2170"/>
      <c r="BG2170"/>
      <c r="BH2170"/>
      <c r="BI2170"/>
      <c r="BJ2170"/>
      <c r="BK2170"/>
      <c r="BL2170"/>
      <c r="BM2170"/>
      <c r="BN2170"/>
      <c r="BO2170"/>
      <c r="BP2170"/>
      <c r="BQ2170"/>
      <c r="BR2170"/>
      <c r="BS2170"/>
      <c r="BT2170"/>
      <c r="BU2170"/>
      <c r="BV2170"/>
      <c r="BW2170"/>
      <c r="BX2170"/>
      <c r="BY2170"/>
      <c r="BZ2170"/>
    </row>
    <row r="2171" spans="3:78" x14ac:dyDescent="0.25">
      <c r="C2171"/>
      <c r="D2171" s="4"/>
      <c r="E2171"/>
      <c r="F2171" s="4"/>
      <c r="G2171"/>
      <c r="H2171" s="4"/>
      <c r="I2171"/>
      <c r="J2171" s="4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  <c r="BF2171"/>
      <c r="BG2171"/>
      <c r="BH2171"/>
      <c r="BI2171"/>
      <c r="BJ2171"/>
      <c r="BK2171"/>
      <c r="BL2171"/>
      <c r="BM2171"/>
      <c r="BN2171"/>
      <c r="BO2171"/>
      <c r="BP2171"/>
      <c r="BQ2171"/>
      <c r="BR2171"/>
      <c r="BS2171"/>
      <c r="BT2171"/>
      <c r="BU2171"/>
      <c r="BV2171"/>
      <c r="BW2171"/>
      <c r="BX2171"/>
      <c r="BY2171"/>
      <c r="BZ2171"/>
    </row>
    <row r="2172" spans="3:78" x14ac:dyDescent="0.25">
      <c r="C2172"/>
      <c r="D2172" s="4"/>
      <c r="E2172"/>
      <c r="F2172" s="4"/>
      <c r="G2172"/>
      <c r="H2172" s="4"/>
      <c r="I2172"/>
      <c r="J2172" s="4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  <c r="BF2172"/>
      <c r="BG2172"/>
      <c r="BH2172"/>
      <c r="BI2172"/>
      <c r="BJ2172"/>
      <c r="BK2172"/>
      <c r="BL2172"/>
      <c r="BM2172"/>
      <c r="BN2172"/>
      <c r="BO2172"/>
      <c r="BP2172"/>
      <c r="BQ2172"/>
      <c r="BR2172"/>
      <c r="BS2172"/>
      <c r="BT2172"/>
      <c r="BU2172"/>
      <c r="BV2172"/>
      <c r="BW2172"/>
      <c r="BX2172"/>
      <c r="BY2172"/>
      <c r="BZ2172"/>
    </row>
    <row r="2173" spans="3:78" x14ac:dyDescent="0.25">
      <c r="C2173"/>
      <c r="D2173" s="4"/>
      <c r="E2173"/>
      <c r="F2173" s="4"/>
      <c r="G2173"/>
      <c r="H2173" s="4"/>
      <c r="I2173"/>
      <c r="J2173" s="4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  <c r="BF2173"/>
      <c r="BG2173"/>
      <c r="BH2173"/>
      <c r="BI2173"/>
      <c r="BJ2173"/>
      <c r="BK2173"/>
      <c r="BL2173"/>
      <c r="BM2173"/>
      <c r="BN2173"/>
      <c r="BO2173"/>
      <c r="BP2173"/>
      <c r="BQ2173"/>
      <c r="BR2173"/>
      <c r="BS2173"/>
      <c r="BT2173"/>
      <c r="BU2173"/>
      <c r="BV2173"/>
      <c r="BW2173"/>
      <c r="BX2173"/>
      <c r="BY2173"/>
      <c r="BZ2173"/>
    </row>
    <row r="2174" spans="3:78" x14ac:dyDescent="0.25">
      <c r="C2174"/>
      <c r="D2174" s="4"/>
      <c r="E2174"/>
      <c r="F2174" s="4"/>
      <c r="G2174"/>
      <c r="H2174" s="4"/>
      <c r="I2174"/>
      <c r="J2174" s="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  <c r="BF2174"/>
      <c r="BG2174"/>
      <c r="BH2174"/>
      <c r="BI2174"/>
      <c r="BJ2174"/>
      <c r="BK2174"/>
      <c r="BL2174"/>
      <c r="BM2174"/>
      <c r="BN2174"/>
      <c r="BO2174"/>
      <c r="BP2174"/>
      <c r="BQ2174"/>
      <c r="BR2174"/>
      <c r="BS2174"/>
      <c r="BT2174"/>
      <c r="BU2174"/>
      <c r="BV2174"/>
      <c r="BW2174"/>
      <c r="BX2174"/>
      <c r="BY2174"/>
      <c r="BZ2174"/>
    </row>
    <row r="2175" spans="3:78" x14ac:dyDescent="0.25">
      <c r="C2175"/>
      <c r="D2175" s="4"/>
      <c r="E2175"/>
      <c r="F2175" s="4"/>
      <c r="G2175"/>
      <c r="H2175" s="4"/>
      <c r="I2175"/>
      <c r="J2175" s="4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  <c r="BF2175"/>
      <c r="BG2175"/>
      <c r="BH2175"/>
      <c r="BI2175"/>
      <c r="BJ2175"/>
      <c r="BK2175"/>
      <c r="BL2175"/>
      <c r="BM2175"/>
      <c r="BN2175"/>
      <c r="BO2175"/>
      <c r="BP2175"/>
      <c r="BQ2175"/>
      <c r="BR2175"/>
      <c r="BS2175"/>
      <c r="BT2175"/>
      <c r="BU2175"/>
      <c r="BV2175"/>
      <c r="BW2175"/>
      <c r="BX2175"/>
      <c r="BY2175"/>
      <c r="BZ2175"/>
    </row>
    <row r="2176" spans="3:78" x14ac:dyDescent="0.25">
      <c r="C2176"/>
      <c r="D2176" s="4"/>
      <c r="E2176"/>
      <c r="F2176" s="4"/>
      <c r="G2176"/>
      <c r="H2176" s="4"/>
      <c r="I2176"/>
      <c r="J2176" s="4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  <c r="BF2176"/>
      <c r="BG2176"/>
      <c r="BH2176"/>
      <c r="BI2176"/>
      <c r="BJ2176"/>
      <c r="BK2176"/>
      <c r="BL2176"/>
      <c r="BM2176"/>
      <c r="BN2176"/>
      <c r="BO2176"/>
      <c r="BP2176"/>
      <c r="BQ2176"/>
      <c r="BR2176"/>
      <c r="BS2176"/>
      <c r="BT2176"/>
      <c r="BU2176"/>
      <c r="BV2176"/>
      <c r="BW2176"/>
      <c r="BX2176"/>
      <c r="BY2176"/>
      <c r="BZ2176"/>
    </row>
    <row r="2177" spans="3:78" x14ac:dyDescent="0.25">
      <c r="C2177"/>
      <c r="D2177" s="4"/>
      <c r="E2177"/>
      <c r="F2177" s="4"/>
      <c r="G2177"/>
      <c r="H2177" s="4"/>
      <c r="I2177"/>
      <c r="J2177" s="4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  <c r="BF2177"/>
      <c r="BG2177"/>
      <c r="BH2177"/>
      <c r="BI2177"/>
      <c r="BJ2177"/>
      <c r="BK2177"/>
      <c r="BL2177"/>
      <c r="BM2177"/>
      <c r="BN2177"/>
      <c r="BO2177"/>
      <c r="BP2177"/>
      <c r="BQ2177"/>
      <c r="BR2177"/>
      <c r="BS2177"/>
      <c r="BT2177"/>
      <c r="BU2177"/>
      <c r="BV2177"/>
      <c r="BW2177"/>
      <c r="BX2177"/>
      <c r="BY2177"/>
      <c r="BZ2177"/>
    </row>
    <row r="2178" spans="3:78" x14ac:dyDescent="0.25">
      <c r="C2178"/>
      <c r="D2178" s="4"/>
      <c r="E2178"/>
      <c r="F2178" s="4"/>
      <c r="G2178"/>
      <c r="H2178" s="4"/>
      <c r="I2178"/>
      <c r="J2178" s="4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  <c r="BF2178"/>
      <c r="BG2178"/>
      <c r="BH2178"/>
      <c r="BI2178"/>
      <c r="BJ2178"/>
      <c r="BK2178"/>
      <c r="BL2178"/>
      <c r="BM2178"/>
      <c r="BN2178"/>
      <c r="BO2178"/>
      <c r="BP2178"/>
      <c r="BQ2178"/>
      <c r="BR2178"/>
      <c r="BS2178"/>
      <c r="BT2178"/>
      <c r="BU2178"/>
      <c r="BV2178"/>
      <c r="BW2178"/>
      <c r="BX2178"/>
      <c r="BY2178"/>
      <c r="BZ2178"/>
    </row>
    <row r="2179" spans="3:78" x14ac:dyDescent="0.25">
      <c r="C2179"/>
      <c r="D2179" s="4"/>
      <c r="E2179"/>
      <c r="F2179" s="4"/>
      <c r="G2179"/>
      <c r="H2179" s="4"/>
      <c r="I2179"/>
      <c r="J2179" s="4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  <c r="BF2179"/>
      <c r="BG2179"/>
      <c r="BH2179"/>
      <c r="BI2179"/>
      <c r="BJ2179"/>
      <c r="BK2179"/>
      <c r="BL2179"/>
      <c r="BM2179"/>
      <c r="BN2179"/>
      <c r="BO2179"/>
      <c r="BP2179"/>
      <c r="BQ2179"/>
      <c r="BR2179"/>
      <c r="BS2179"/>
      <c r="BT2179"/>
      <c r="BU2179"/>
      <c r="BV2179"/>
      <c r="BW2179"/>
      <c r="BX2179"/>
      <c r="BY2179"/>
      <c r="BZ2179"/>
    </row>
    <row r="2180" spans="3:78" x14ac:dyDescent="0.25">
      <c r="C2180"/>
      <c r="D2180" s="4"/>
      <c r="E2180"/>
      <c r="F2180" s="4"/>
      <c r="G2180"/>
      <c r="H2180" s="4"/>
      <c r="I2180"/>
      <c r="J2180" s="4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  <c r="BF2180"/>
      <c r="BG2180"/>
      <c r="BH2180"/>
      <c r="BI2180"/>
      <c r="BJ2180"/>
      <c r="BK2180"/>
      <c r="BL2180"/>
      <c r="BM2180"/>
      <c r="BN2180"/>
      <c r="BO2180"/>
      <c r="BP2180"/>
      <c r="BQ2180"/>
      <c r="BR2180"/>
      <c r="BS2180"/>
      <c r="BT2180"/>
      <c r="BU2180"/>
      <c r="BV2180"/>
      <c r="BW2180"/>
      <c r="BX2180"/>
      <c r="BY2180"/>
      <c r="BZ2180"/>
    </row>
    <row r="2181" spans="3:78" x14ac:dyDescent="0.25">
      <c r="C2181"/>
      <c r="D2181" s="4"/>
      <c r="E2181"/>
      <c r="F2181" s="4"/>
      <c r="G2181"/>
      <c r="H2181" s="4"/>
      <c r="I2181"/>
      <c r="J2181" s="4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  <c r="BF2181"/>
      <c r="BG2181"/>
      <c r="BH2181"/>
      <c r="BI2181"/>
      <c r="BJ2181"/>
      <c r="BK2181"/>
      <c r="BL2181"/>
      <c r="BM2181"/>
      <c r="BN2181"/>
      <c r="BO2181"/>
      <c r="BP2181"/>
      <c r="BQ2181"/>
      <c r="BR2181"/>
      <c r="BS2181"/>
      <c r="BT2181"/>
      <c r="BU2181"/>
      <c r="BV2181"/>
      <c r="BW2181"/>
      <c r="BX2181"/>
      <c r="BY2181"/>
      <c r="BZ2181"/>
    </row>
    <row r="2182" spans="3:78" x14ac:dyDescent="0.25">
      <c r="C2182"/>
      <c r="D2182" s="4"/>
      <c r="E2182"/>
      <c r="F2182" s="4"/>
      <c r="G2182"/>
      <c r="H2182" s="4"/>
      <c r="I2182"/>
      <c r="J2182" s="4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  <c r="BF2182"/>
      <c r="BG2182"/>
      <c r="BH2182"/>
      <c r="BI2182"/>
      <c r="BJ2182"/>
      <c r="BK2182"/>
      <c r="BL2182"/>
      <c r="BM2182"/>
      <c r="BN2182"/>
      <c r="BO2182"/>
      <c r="BP2182"/>
      <c r="BQ2182"/>
      <c r="BR2182"/>
      <c r="BS2182"/>
      <c r="BT2182"/>
      <c r="BU2182"/>
      <c r="BV2182"/>
      <c r="BW2182"/>
      <c r="BX2182"/>
      <c r="BY2182"/>
      <c r="BZ2182"/>
    </row>
    <row r="2183" spans="3:78" x14ac:dyDescent="0.25">
      <c r="C2183"/>
      <c r="D2183" s="4"/>
      <c r="E2183"/>
      <c r="F2183" s="4"/>
      <c r="G2183"/>
      <c r="H2183" s="4"/>
      <c r="I2183"/>
      <c r="J2183" s="4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  <c r="BF2183"/>
      <c r="BG2183"/>
      <c r="BH2183"/>
      <c r="BI2183"/>
      <c r="BJ2183"/>
      <c r="BK2183"/>
      <c r="BL2183"/>
      <c r="BM2183"/>
      <c r="BN2183"/>
      <c r="BO2183"/>
      <c r="BP2183"/>
      <c r="BQ2183"/>
      <c r="BR2183"/>
      <c r="BS2183"/>
      <c r="BT2183"/>
      <c r="BU2183"/>
      <c r="BV2183"/>
      <c r="BW2183"/>
      <c r="BX2183"/>
      <c r="BY2183"/>
      <c r="BZ2183"/>
    </row>
    <row r="2184" spans="3:78" x14ac:dyDescent="0.25">
      <c r="C2184"/>
      <c r="D2184" s="4"/>
      <c r="E2184"/>
      <c r="F2184" s="4"/>
      <c r="G2184"/>
      <c r="H2184" s="4"/>
      <c r="I2184"/>
      <c r="J2184" s="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  <c r="BF2184"/>
      <c r="BG2184"/>
      <c r="BH2184"/>
      <c r="BI2184"/>
      <c r="BJ2184"/>
      <c r="BK2184"/>
      <c r="BL2184"/>
      <c r="BM2184"/>
      <c r="BN2184"/>
      <c r="BO2184"/>
      <c r="BP2184"/>
      <c r="BQ2184"/>
      <c r="BR2184"/>
      <c r="BS2184"/>
      <c r="BT2184"/>
      <c r="BU2184"/>
      <c r="BV2184"/>
      <c r="BW2184"/>
      <c r="BX2184"/>
      <c r="BY2184"/>
      <c r="BZ2184"/>
    </row>
    <row r="2185" spans="3:78" x14ac:dyDescent="0.25">
      <c r="C2185"/>
      <c r="D2185" s="4"/>
      <c r="E2185"/>
      <c r="F2185" s="4"/>
      <c r="G2185"/>
      <c r="H2185" s="4"/>
      <c r="I2185"/>
      <c r="J2185" s="4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  <c r="BF2185"/>
      <c r="BG2185"/>
      <c r="BH2185"/>
      <c r="BI2185"/>
      <c r="BJ2185"/>
      <c r="BK2185"/>
      <c r="BL2185"/>
      <c r="BM2185"/>
      <c r="BN2185"/>
      <c r="BO2185"/>
      <c r="BP2185"/>
      <c r="BQ2185"/>
      <c r="BR2185"/>
      <c r="BS2185"/>
      <c r="BT2185"/>
      <c r="BU2185"/>
      <c r="BV2185"/>
      <c r="BW2185"/>
      <c r="BX2185"/>
      <c r="BY2185"/>
      <c r="BZ2185"/>
    </row>
    <row r="2186" spans="3:78" x14ac:dyDescent="0.25">
      <c r="C2186"/>
      <c r="D2186" s="4"/>
      <c r="E2186"/>
      <c r="F2186" s="4"/>
      <c r="G2186"/>
      <c r="H2186" s="4"/>
      <c r="I2186"/>
      <c r="J2186" s="4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  <c r="BF2186"/>
      <c r="BG2186"/>
      <c r="BH2186"/>
      <c r="BI2186"/>
      <c r="BJ2186"/>
      <c r="BK2186"/>
      <c r="BL2186"/>
      <c r="BM2186"/>
      <c r="BN2186"/>
      <c r="BO2186"/>
      <c r="BP2186"/>
      <c r="BQ2186"/>
      <c r="BR2186"/>
      <c r="BS2186"/>
      <c r="BT2186"/>
      <c r="BU2186"/>
      <c r="BV2186"/>
      <c r="BW2186"/>
      <c r="BX2186"/>
      <c r="BY2186"/>
      <c r="BZ2186"/>
    </row>
    <row r="2187" spans="3:78" x14ac:dyDescent="0.25">
      <c r="C2187"/>
      <c r="D2187" s="4"/>
      <c r="E2187"/>
      <c r="F2187" s="4"/>
      <c r="G2187"/>
      <c r="H2187" s="4"/>
      <c r="I2187"/>
      <c r="J2187" s="4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  <c r="BF2187"/>
      <c r="BG2187"/>
      <c r="BH2187"/>
      <c r="BI2187"/>
      <c r="BJ2187"/>
      <c r="BK2187"/>
      <c r="BL2187"/>
      <c r="BM2187"/>
      <c r="BN2187"/>
      <c r="BO2187"/>
      <c r="BP2187"/>
      <c r="BQ2187"/>
      <c r="BR2187"/>
      <c r="BS2187"/>
      <c r="BT2187"/>
      <c r="BU2187"/>
      <c r="BV2187"/>
      <c r="BW2187"/>
      <c r="BX2187"/>
      <c r="BY2187"/>
      <c r="BZ2187"/>
    </row>
    <row r="2188" spans="3:78" x14ac:dyDescent="0.25">
      <c r="C2188"/>
      <c r="D2188" s="4"/>
      <c r="E2188"/>
      <c r="F2188" s="4"/>
      <c r="G2188"/>
      <c r="H2188" s="4"/>
      <c r="I2188"/>
      <c r="J2188" s="4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  <c r="BF2188"/>
      <c r="BG2188"/>
      <c r="BH2188"/>
      <c r="BI2188"/>
      <c r="BJ2188"/>
      <c r="BK2188"/>
      <c r="BL2188"/>
      <c r="BM2188"/>
      <c r="BN2188"/>
      <c r="BO2188"/>
      <c r="BP2188"/>
      <c r="BQ2188"/>
      <c r="BR2188"/>
      <c r="BS2188"/>
      <c r="BT2188"/>
      <c r="BU2188"/>
      <c r="BV2188"/>
      <c r="BW2188"/>
      <c r="BX2188"/>
      <c r="BY2188"/>
      <c r="BZ2188"/>
    </row>
    <row r="2189" spans="3:78" x14ac:dyDescent="0.25">
      <c r="C2189"/>
      <c r="D2189" s="4"/>
      <c r="E2189"/>
      <c r="F2189" s="4"/>
      <c r="G2189"/>
      <c r="H2189" s="4"/>
      <c r="I2189"/>
      <c r="J2189" s="4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  <c r="BF2189"/>
      <c r="BG2189"/>
      <c r="BH2189"/>
      <c r="BI2189"/>
      <c r="BJ2189"/>
      <c r="BK2189"/>
      <c r="BL2189"/>
      <c r="BM2189"/>
      <c r="BN2189"/>
      <c r="BO2189"/>
      <c r="BP2189"/>
      <c r="BQ2189"/>
      <c r="BR2189"/>
      <c r="BS2189"/>
      <c r="BT2189"/>
      <c r="BU2189"/>
      <c r="BV2189"/>
      <c r="BW2189"/>
      <c r="BX2189"/>
      <c r="BY2189"/>
      <c r="BZ2189"/>
    </row>
    <row r="2190" spans="3:78" x14ac:dyDescent="0.25">
      <c r="C2190"/>
      <c r="D2190" s="4"/>
      <c r="E2190"/>
      <c r="F2190" s="4"/>
      <c r="G2190"/>
      <c r="H2190" s="4"/>
      <c r="I2190"/>
      <c r="J2190" s="4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  <c r="BF2190"/>
      <c r="BG2190"/>
      <c r="BH2190"/>
      <c r="BI2190"/>
      <c r="BJ2190"/>
      <c r="BK2190"/>
      <c r="BL2190"/>
      <c r="BM2190"/>
      <c r="BN2190"/>
      <c r="BO2190"/>
      <c r="BP2190"/>
      <c r="BQ2190"/>
      <c r="BR2190"/>
      <c r="BS2190"/>
      <c r="BT2190"/>
      <c r="BU2190"/>
      <c r="BV2190"/>
      <c r="BW2190"/>
      <c r="BX2190"/>
      <c r="BY2190"/>
      <c r="BZ2190"/>
    </row>
    <row r="2191" spans="3:78" x14ac:dyDescent="0.25">
      <c r="C2191"/>
      <c r="D2191" s="4"/>
      <c r="E2191"/>
      <c r="F2191" s="4"/>
      <c r="G2191"/>
      <c r="H2191" s="4"/>
      <c r="I2191"/>
      <c r="J2191" s="4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  <c r="BF2191"/>
      <c r="BG2191"/>
      <c r="BH2191"/>
      <c r="BI2191"/>
      <c r="BJ2191"/>
      <c r="BK2191"/>
      <c r="BL2191"/>
      <c r="BM2191"/>
      <c r="BN2191"/>
      <c r="BO2191"/>
      <c r="BP2191"/>
      <c r="BQ2191"/>
      <c r="BR2191"/>
      <c r="BS2191"/>
      <c r="BT2191"/>
      <c r="BU2191"/>
      <c r="BV2191"/>
      <c r="BW2191"/>
      <c r="BX2191"/>
      <c r="BY2191"/>
      <c r="BZ2191"/>
    </row>
    <row r="2192" spans="3:78" x14ac:dyDescent="0.25">
      <c r="C2192"/>
      <c r="D2192" s="4"/>
      <c r="E2192"/>
      <c r="F2192" s="4"/>
      <c r="G2192"/>
      <c r="H2192" s="4"/>
      <c r="I2192"/>
      <c r="J2192" s="4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  <c r="BF2192"/>
      <c r="BG2192"/>
      <c r="BH2192"/>
      <c r="BI2192"/>
      <c r="BJ2192"/>
      <c r="BK2192"/>
      <c r="BL2192"/>
      <c r="BM2192"/>
      <c r="BN2192"/>
      <c r="BO2192"/>
      <c r="BP2192"/>
      <c r="BQ2192"/>
      <c r="BR2192"/>
      <c r="BS2192"/>
      <c r="BT2192"/>
      <c r="BU2192"/>
      <c r="BV2192"/>
      <c r="BW2192"/>
      <c r="BX2192"/>
      <c r="BY2192"/>
      <c r="BZ2192"/>
    </row>
    <row r="2193" spans="3:78" x14ac:dyDescent="0.25">
      <c r="C2193"/>
      <c r="D2193" s="4"/>
      <c r="E2193"/>
      <c r="F2193" s="4"/>
      <c r="G2193"/>
      <c r="H2193" s="4"/>
      <c r="I2193"/>
      <c r="J2193" s="4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  <c r="BF2193"/>
      <c r="BG2193"/>
      <c r="BH2193"/>
      <c r="BI2193"/>
      <c r="BJ2193"/>
      <c r="BK2193"/>
      <c r="BL2193"/>
      <c r="BM2193"/>
      <c r="BN2193"/>
      <c r="BO2193"/>
      <c r="BP2193"/>
      <c r="BQ2193"/>
      <c r="BR2193"/>
      <c r="BS2193"/>
      <c r="BT2193"/>
      <c r="BU2193"/>
      <c r="BV2193"/>
      <c r="BW2193"/>
      <c r="BX2193"/>
      <c r="BY2193"/>
      <c r="BZ2193"/>
    </row>
    <row r="2194" spans="3:78" x14ac:dyDescent="0.25">
      <c r="C2194"/>
      <c r="D2194" s="4"/>
      <c r="E2194"/>
      <c r="F2194" s="4"/>
      <c r="G2194"/>
      <c r="H2194" s="4"/>
      <c r="I2194"/>
      <c r="J2194" s="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  <c r="BF2194"/>
      <c r="BG2194"/>
      <c r="BH2194"/>
      <c r="BI2194"/>
      <c r="BJ2194"/>
      <c r="BK2194"/>
      <c r="BL2194"/>
      <c r="BM2194"/>
      <c r="BN2194"/>
      <c r="BO2194"/>
      <c r="BP2194"/>
      <c r="BQ2194"/>
      <c r="BR2194"/>
      <c r="BS2194"/>
      <c r="BT2194"/>
      <c r="BU2194"/>
      <c r="BV2194"/>
      <c r="BW2194"/>
      <c r="BX2194"/>
      <c r="BY2194"/>
      <c r="BZ2194"/>
    </row>
    <row r="2195" spans="3:78" x14ac:dyDescent="0.25">
      <c r="C2195"/>
      <c r="D2195" s="4"/>
      <c r="E2195"/>
      <c r="F2195" s="4"/>
      <c r="G2195"/>
      <c r="H2195" s="4"/>
      <c r="I2195"/>
      <c r="J2195" s="4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  <c r="BF2195"/>
      <c r="BG2195"/>
      <c r="BH2195"/>
      <c r="BI2195"/>
      <c r="BJ2195"/>
      <c r="BK2195"/>
      <c r="BL2195"/>
      <c r="BM2195"/>
      <c r="BN2195"/>
      <c r="BO2195"/>
      <c r="BP2195"/>
      <c r="BQ2195"/>
      <c r="BR2195"/>
      <c r="BS2195"/>
      <c r="BT2195"/>
      <c r="BU2195"/>
      <c r="BV2195"/>
      <c r="BW2195"/>
      <c r="BX2195"/>
      <c r="BY2195"/>
      <c r="BZ2195"/>
    </row>
    <row r="2196" spans="3:78" x14ac:dyDescent="0.25">
      <c r="C2196"/>
      <c r="D2196" s="4"/>
      <c r="E2196"/>
      <c r="F2196" s="4"/>
      <c r="G2196"/>
      <c r="H2196" s="4"/>
      <c r="I2196"/>
      <c r="J2196" s="4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  <c r="BF2196"/>
      <c r="BG2196"/>
      <c r="BH2196"/>
      <c r="BI2196"/>
      <c r="BJ2196"/>
      <c r="BK2196"/>
      <c r="BL2196"/>
      <c r="BM2196"/>
      <c r="BN2196"/>
      <c r="BO2196"/>
      <c r="BP2196"/>
      <c r="BQ2196"/>
      <c r="BR2196"/>
      <c r="BS2196"/>
      <c r="BT2196"/>
      <c r="BU2196"/>
      <c r="BV2196"/>
      <c r="BW2196"/>
      <c r="BX2196"/>
      <c r="BY2196"/>
      <c r="BZ2196"/>
    </row>
    <row r="2197" spans="3:78" x14ac:dyDescent="0.25">
      <c r="C2197"/>
      <c r="D2197" s="4"/>
      <c r="E2197"/>
      <c r="F2197" s="4"/>
      <c r="G2197"/>
      <c r="H2197" s="4"/>
      <c r="I2197"/>
      <c r="J2197" s="4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  <c r="BF2197"/>
      <c r="BG2197"/>
      <c r="BH2197"/>
      <c r="BI2197"/>
      <c r="BJ2197"/>
      <c r="BK2197"/>
      <c r="BL2197"/>
      <c r="BM2197"/>
      <c r="BN2197"/>
      <c r="BO2197"/>
      <c r="BP2197"/>
      <c r="BQ2197"/>
      <c r="BR2197"/>
      <c r="BS2197"/>
      <c r="BT2197"/>
      <c r="BU2197"/>
      <c r="BV2197"/>
      <c r="BW2197"/>
      <c r="BX2197"/>
      <c r="BY2197"/>
      <c r="BZ2197"/>
    </row>
    <row r="2198" spans="3:78" x14ac:dyDescent="0.25">
      <c r="C2198"/>
      <c r="D2198" s="4"/>
      <c r="E2198"/>
      <c r="F2198" s="4"/>
      <c r="G2198"/>
      <c r="H2198" s="4"/>
      <c r="I2198"/>
      <c r="J2198" s="4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  <c r="BF2198"/>
      <c r="BG2198"/>
      <c r="BH2198"/>
      <c r="BI2198"/>
      <c r="BJ2198"/>
      <c r="BK2198"/>
      <c r="BL2198"/>
      <c r="BM2198"/>
      <c r="BN2198"/>
      <c r="BO2198"/>
      <c r="BP2198"/>
      <c r="BQ2198"/>
      <c r="BR2198"/>
      <c r="BS2198"/>
      <c r="BT2198"/>
      <c r="BU2198"/>
      <c r="BV2198"/>
      <c r="BW2198"/>
      <c r="BX2198"/>
      <c r="BY2198"/>
      <c r="BZ2198"/>
    </row>
    <row r="2199" spans="3:78" x14ac:dyDescent="0.25">
      <c r="C2199"/>
      <c r="D2199" s="4"/>
      <c r="E2199"/>
      <c r="F2199" s="4"/>
      <c r="G2199"/>
      <c r="H2199" s="4"/>
      <c r="I2199"/>
      <c r="J2199" s="4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  <c r="BF2199"/>
      <c r="BG2199"/>
      <c r="BH2199"/>
      <c r="BI2199"/>
      <c r="BJ2199"/>
      <c r="BK2199"/>
      <c r="BL2199"/>
      <c r="BM2199"/>
      <c r="BN2199"/>
      <c r="BO2199"/>
      <c r="BP2199"/>
      <c r="BQ2199"/>
      <c r="BR2199"/>
      <c r="BS2199"/>
      <c r="BT2199"/>
      <c r="BU2199"/>
      <c r="BV2199"/>
      <c r="BW2199"/>
      <c r="BX2199"/>
      <c r="BY2199"/>
      <c r="BZ2199"/>
    </row>
    <row r="2200" spans="3:78" x14ac:dyDescent="0.25">
      <c r="C2200"/>
      <c r="D2200" s="4"/>
      <c r="E2200"/>
      <c r="F2200" s="4"/>
      <c r="G2200"/>
      <c r="H2200" s="4"/>
      <c r="I2200"/>
      <c r="J2200" s="4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  <c r="BF2200"/>
      <c r="BG2200"/>
      <c r="BH2200"/>
      <c r="BI2200"/>
      <c r="BJ2200"/>
      <c r="BK2200"/>
      <c r="BL2200"/>
      <c r="BM2200"/>
      <c r="BN2200"/>
      <c r="BO2200"/>
      <c r="BP2200"/>
      <c r="BQ2200"/>
      <c r="BR2200"/>
      <c r="BS2200"/>
      <c r="BT2200"/>
      <c r="BU2200"/>
      <c r="BV2200"/>
      <c r="BW2200"/>
      <c r="BX2200"/>
      <c r="BY2200"/>
      <c r="BZ2200"/>
    </row>
    <row r="2201" spans="3:78" x14ac:dyDescent="0.25">
      <c r="C2201"/>
      <c r="D2201" s="4"/>
      <c r="E2201"/>
      <c r="F2201" s="4"/>
      <c r="G2201"/>
      <c r="H2201" s="4"/>
      <c r="I2201"/>
      <c r="J2201" s="4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  <c r="BF2201"/>
      <c r="BG2201"/>
      <c r="BH2201"/>
      <c r="BI2201"/>
      <c r="BJ2201"/>
      <c r="BK2201"/>
      <c r="BL2201"/>
      <c r="BM2201"/>
      <c r="BN2201"/>
      <c r="BO2201"/>
      <c r="BP2201"/>
      <c r="BQ2201"/>
      <c r="BR2201"/>
      <c r="BS2201"/>
      <c r="BT2201"/>
      <c r="BU2201"/>
      <c r="BV2201"/>
      <c r="BW2201"/>
      <c r="BX2201"/>
      <c r="BY2201"/>
      <c r="BZ2201"/>
    </row>
    <row r="2202" spans="3:78" x14ac:dyDescent="0.25">
      <c r="C2202"/>
      <c r="D2202" s="4"/>
      <c r="E2202"/>
      <c r="F2202" s="4"/>
      <c r="G2202"/>
      <c r="H2202" s="4"/>
      <c r="I2202"/>
      <c r="J2202" s="4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  <c r="BF2202"/>
      <c r="BG2202"/>
      <c r="BH2202"/>
      <c r="BI2202"/>
      <c r="BJ2202"/>
      <c r="BK2202"/>
      <c r="BL2202"/>
      <c r="BM2202"/>
      <c r="BN2202"/>
      <c r="BO2202"/>
      <c r="BP2202"/>
      <c r="BQ2202"/>
      <c r="BR2202"/>
      <c r="BS2202"/>
      <c r="BT2202"/>
      <c r="BU2202"/>
      <c r="BV2202"/>
      <c r="BW2202"/>
      <c r="BX2202"/>
      <c r="BY2202"/>
      <c r="BZ2202"/>
    </row>
    <row r="2203" spans="3:78" x14ac:dyDescent="0.25">
      <c r="C2203"/>
      <c r="D2203" s="4"/>
      <c r="E2203"/>
      <c r="F2203" s="4"/>
      <c r="G2203"/>
      <c r="H2203" s="4"/>
      <c r="I2203"/>
      <c r="J2203" s="4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  <c r="BF2203"/>
      <c r="BG2203"/>
      <c r="BH2203"/>
      <c r="BI2203"/>
      <c r="BJ2203"/>
      <c r="BK2203"/>
      <c r="BL2203"/>
      <c r="BM2203"/>
      <c r="BN2203"/>
      <c r="BO2203"/>
      <c r="BP2203"/>
      <c r="BQ2203"/>
      <c r="BR2203"/>
      <c r="BS2203"/>
      <c r="BT2203"/>
      <c r="BU2203"/>
      <c r="BV2203"/>
      <c r="BW2203"/>
      <c r="BX2203"/>
      <c r="BY2203"/>
      <c r="BZ2203"/>
    </row>
    <row r="2204" spans="3:78" x14ac:dyDescent="0.25">
      <c r="C2204"/>
      <c r="D2204" s="4"/>
      <c r="E2204"/>
      <c r="F2204" s="4"/>
      <c r="G2204"/>
      <c r="H2204" s="4"/>
      <c r="I2204"/>
      <c r="J2204" s="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  <c r="BF2204"/>
      <c r="BG2204"/>
      <c r="BH2204"/>
      <c r="BI2204"/>
      <c r="BJ2204"/>
      <c r="BK2204"/>
      <c r="BL2204"/>
      <c r="BM2204"/>
      <c r="BN2204"/>
      <c r="BO2204"/>
      <c r="BP2204"/>
      <c r="BQ2204"/>
      <c r="BR2204"/>
      <c r="BS2204"/>
      <c r="BT2204"/>
      <c r="BU2204"/>
      <c r="BV2204"/>
      <c r="BW2204"/>
      <c r="BX2204"/>
      <c r="BY2204"/>
      <c r="BZ2204"/>
    </row>
    <row r="2205" spans="3:78" x14ac:dyDescent="0.25">
      <c r="C2205"/>
      <c r="D2205" s="4"/>
      <c r="E2205"/>
      <c r="F2205" s="4"/>
      <c r="G2205"/>
      <c r="H2205" s="4"/>
      <c r="I2205"/>
      <c r="J2205" s="4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  <c r="BF2205"/>
      <c r="BG2205"/>
      <c r="BH2205"/>
      <c r="BI2205"/>
      <c r="BJ2205"/>
      <c r="BK2205"/>
      <c r="BL2205"/>
      <c r="BM2205"/>
      <c r="BN2205"/>
      <c r="BO2205"/>
      <c r="BP2205"/>
      <c r="BQ2205"/>
      <c r="BR2205"/>
      <c r="BS2205"/>
      <c r="BT2205"/>
      <c r="BU2205"/>
      <c r="BV2205"/>
      <c r="BW2205"/>
      <c r="BX2205"/>
      <c r="BY2205"/>
      <c r="BZ2205"/>
    </row>
    <row r="2206" spans="3:78" x14ac:dyDescent="0.25">
      <c r="C2206"/>
      <c r="D2206" s="4"/>
      <c r="E2206"/>
      <c r="F2206" s="4"/>
      <c r="G2206"/>
      <c r="H2206" s="4"/>
      <c r="I2206"/>
      <c r="J2206" s="4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  <c r="BF2206"/>
      <c r="BG2206"/>
      <c r="BH2206"/>
      <c r="BI2206"/>
      <c r="BJ2206"/>
      <c r="BK2206"/>
      <c r="BL2206"/>
      <c r="BM2206"/>
      <c r="BN2206"/>
      <c r="BO2206"/>
      <c r="BP2206"/>
      <c r="BQ2206"/>
      <c r="BR2206"/>
      <c r="BS2206"/>
      <c r="BT2206"/>
      <c r="BU2206"/>
      <c r="BV2206"/>
      <c r="BW2206"/>
      <c r="BX2206"/>
      <c r="BY2206"/>
      <c r="BZ2206"/>
    </row>
    <row r="2207" spans="3:78" x14ac:dyDescent="0.25">
      <c r="C2207"/>
      <c r="D2207" s="4"/>
      <c r="E2207"/>
      <c r="F2207" s="4"/>
      <c r="G2207"/>
      <c r="H2207" s="4"/>
      <c r="I2207"/>
      <c r="J2207" s="4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  <c r="BF2207"/>
      <c r="BG2207"/>
      <c r="BH2207"/>
      <c r="BI2207"/>
      <c r="BJ2207"/>
      <c r="BK2207"/>
      <c r="BL2207"/>
      <c r="BM2207"/>
      <c r="BN2207"/>
      <c r="BO2207"/>
      <c r="BP2207"/>
      <c r="BQ2207"/>
      <c r="BR2207"/>
      <c r="BS2207"/>
      <c r="BT2207"/>
      <c r="BU2207"/>
      <c r="BV2207"/>
      <c r="BW2207"/>
      <c r="BX2207"/>
      <c r="BY2207"/>
      <c r="BZ2207"/>
    </row>
    <row r="2208" spans="3:78" x14ac:dyDescent="0.25">
      <c r="C2208"/>
      <c r="D2208" s="4"/>
      <c r="E2208"/>
      <c r="F2208" s="4"/>
      <c r="G2208"/>
      <c r="H2208" s="4"/>
      <c r="I2208"/>
      <c r="J2208" s="4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  <c r="BF2208"/>
      <c r="BG2208"/>
      <c r="BH2208"/>
      <c r="BI2208"/>
      <c r="BJ2208"/>
      <c r="BK2208"/>
      <c r="BL2208"/>
      <c r="BM2208"/>
      <c r="BN2208"/>
      <c r="BO2208"/>
      <c r="BP2208"/>
      <c r="BQ2208"/>
      <c r="BR2208"/>
      <c r="BS2208"/>
      <c r="BT2208"/>
      <c r="BU2208"/>
      <c r="BV2208"/>
      <c r="BW2208"/>
      <c r="BX2208"/>
      <c r="BY2208"/>
      <c r="BZ2208"/>
    </row>
    <row r="2209" spans="3:78" x14ac:dyDescent="0.25">
      <c r="C2209"/>
      <c r="D2209" s="4"/>
      <c r="E2209"/>
      <c r="F2209" s="4"/>
      <c r="G2209"/>
      <c r="H2209" s="4"/>
      <c r="I2209"/>
      <c r="J2209" s="4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  <c r="BF2209"/>
      <c r="BG2209"/>
      <c r="BH2209"/>
      <c r="BI2209"/>
      <c r="BJ2209"/>
      <c r="BK2209"/>
      <c r="BL2209"/>
      <c r="BM2209"/>
      <c r="BN2209"/>
      <c r="BO2209"/>
      <c r="BP2209"/>
      <c r="BQ2209"/>
      <c r="BR2209"/>
      <c r="BS2209"/>
      <c r="BT2209"/>
      <c r="BU2209"/>
      <c r="BV2209"/>
      <c r="BW2209"/>
      <c r="BX2209"/>
      <c r="BY2209"/>
      <c r="BZ2209"/>
    </row>
    <row r="2210" spans="3:78" x14ac:dyDescent="0.25">
      <c r="C2210"/>
      <c r="D2210" s="4"/>
      <c r="E2210"/>
      <c r="F2210" s="4"/>
      <c r="G2210"/>
      <c r="H2210" s="4"/>
      <c r="I2210"/>
      <c r="J2210" s="4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  <c r="BF2210"/>
      <c r="BG2210"/>
      <c r="BH2210"/>
      <c r="BI2210"/>
      <c r="BJ2210"/>
      <c r="BK2210"/>
      <c r="BL2210"/>
      <c r="BM2210"/>
      <c r="BN2210"/>
      <c r="BO2210"/>
      <c r="BP2210"/>
      <c r="BQ2210"/>
      <c r="BR2210"/>
      <c r="BS2210"/>
      <c r="BT2210"/>
      <c r="BU2210"/>
      <c r="BV2210"/>
      <c r="BW2210"/>
      <c r="BX2210"/>
      <c r="BY2210"/>
      <c r="BZ2210"/>
    </row>
    <row r="2211" spans="3:78" x14ac:dyDescent="0.25">
      <c r="C2211"/>
      <c r="D2211" s="4"/>
      <c r="E2211"/>
      <c r="F2211" s="4"/>
      <c r="G2211"/>
      <c r="H2211" s="4"/>
      <c r="I2211"/>
      <c r="J2211" s="4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  <c r="BF2211"/>
      <c r="BG2211"/>
      <c r="BH2211"/>
      <c r="BI2211"/>
      <c r="BJ2211"/>
      <c r="BK2211"/>
      <c r="BL2211"/>
      <c r="BM2211"/>
      <c r="BN2211"/>
      <c r="BO2211"/>
      <c r="BP2211"/>
      <c r="BQ2211"/>
      <c r="BR2211"/>
      <c r="BS2211"/>
      <c r="BT2211"/>
      <c r="BU2211"/>
      <c r="BV2211"/>
      <c r="BW2211"/>
      <c r="BX2211"/>
      <c r="BY2211"/>
      <c r="BZ2211"/>
    </row>
    <row r="2212" spans="3:78" x14ac:dyDescent="0.25">
      <c r="C2212"/>
      <c r="D2212" s="4"/>
      <c r="E2212"/>
      <c r="F2212" s="4"/>
      <c r="G2212"/>
      <c r="H2212" s="4"/>
      <c r="I2212"/>
      <c r="J2212" s="4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  <c r="BF2212"/>
      <c r="BG2212"/>
      <c r="BH2212"/>
      <c r="BI2212"/>
      <c r="BJ2212"/>
      <c r="BK2212"/>
      <c r="BL2212"/>
      <c r="BM2212"/>
      <c r="BN2212"/>
      <c r="BO2212"/>
      <c r="BP2212"/>
      <c r="BQ2212"/>
      <c r="BR2212"/>
      <c r="BS2212"/>
      <c r="BT2212"/>
      <c r="BU2212"/>
      <c r="BV2212"/>
      <c r="BW2212"/>
      <c r="BX2212"/>
      <c r="BY2212"/>
      <c r="BZ2212"/>
    </row>
    <row r="2213" spans="3:78" x14ac:dyDescent="0.25">
      <c r="C2213"/>
      <c r="D2213" s="4"/>
      <c r="E2213"/>
      <c r="F2213" s="4"/>
      <c r="G2213"/>
      <c r="H2213" s="4"/>
      <c r="I2213"/>
      <c r="J2213" s="4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  <c r="BF2213"/>
      <c r="BG2213"/>
      <c r="BH2213"/>
      <c r="BI2213"/>
      <c r="BJ2213"/>
      <c r="BK2213"/>
      <c r="BL2213"/>
      <c r="BM2213"/>
      <c r="BN2213"/>
      <c r="BO2213"/>
      <c r="BP2213"/>
      <c r="BQ2213"/>
      <c r="BR2213"/>
      <c r="BS2213"/>
      <c r="BT2213"/>
      <c r="BU2213"/>
      <c r="BV2213"/>
      <c r="BW2213"/>
      <c r="BX2213"/>
      <c r="BY2213"/>
      <c r="BZ2213"/>
    </row>
    <row r="2214" spans="3:78" x14ac:dyDescent="0.25">
      <c r="C2214"/>
      <c r="D2214" s="4"/>
      <c r="E2214"/>
      <c r="F2214" s="4"/>
      <c r="G2214"/>
      <c r="H2214" s="4"/>
      <c r="I2214"/>
      <c r="J2214" s="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  <c r="BF2214"/>
      <c r="BG2214"/>
      <c r="BH2214"/>
      <c r="BI2214"/>
      <c r="BJ2214"/>
      <c r="BK2214"/>
      <c r="BL2214"/>
      <c r="BM2214"/>
      <c r="BN2214"/>
      <c r="BO2214"/>
      <c r="BP2214"/>
      <c r="BQ2214"/>
      <c r="BR2214"/>
      <c r="BS2214"/>
      <c r="BT2214"/>
      <c r="BU2214"/>
      <c r="BV2214"/>
      <c r="BW2214"/>
      <c r="BX2214"/>
      <c r="BY2214"/>
      <c r="BZ2214"/>
    </row>
    <row r="2215" spans="3:78" x14ac:dyDescent="0.25">
      <c r="C2215"/>
      <c r="D2215" s="4"/>
      <c r="E2215"/>
      <c r="F2215" s="4"/>
      <c r="G2215"/>
      <c r="H2215" s="4"/>
      <c r="I2215"/>
      <c r="J2215" s="4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  <c r="BF2215"/>
      <c r="BG2215"/>
      <c r="BH2215"/>
      <c r="BI2215"/>
      <c r="BJ2215"/>
      <c r="BK2215"/>
      <c r="BL2215"/>
      <c r="BM2215"/>
      <c r="BN2215"/>
      <c r="BO2215"/>
      <c r="BP2215"/>
      <c r="BQ2215"/>
      <c r="BR2215"/>
      <c r="BS2215"/>
      <c r="BT2215"/>
      <c r="BU2215"/>
      <c r="BV2215"/>
      <c r="BW2215"/>
      <c r="BX2215"/>
      <c r="BY2215"/>
      <c r="BZ2215"/>
    </row>
    <row r="2216" spans="3:78" x14ac:dyDescent="0.25">
      <c r="C2216"/>
      <c r="D2216" s="4"/>
      <c r="E2216"/>
      <c r="F2216" s="4"/>
      <c r="G2216"/>
      <c r="H2216" s="4"/>
      <c r="I2216"/>
      <c r="J2216" s="4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  <c r="BF2216"/>
      <c r="BG2216"/>
      <c r="BH2216"/>
      <c r="BI2216"/>
      <c r="BJ2216"/>
      <c r="BK2216"/>
      <c r="BL2216"/>
      <c r="BM2216"/>
      <c r="BN2216"/>
      <c r="BO2216"/>
      <c r="BP2216"/>
      <c r="BQ2216"/>
      <c r="BR2216"/>
      <c r="BS2216"/>
      <c r="BT2216"/>
      <c r="BU2216"/>
      <c r="BV2216"/>
      <c r="BW2216"/>
      <c r="BX2216"/>
      <c r="BY2216"/>
      <c r="BZ2216"/>
    </row>
    <row r="2217" spans="3:78" x14ac:dyDescent="0.25">
      <c r="C2217"/>
      <c r="D2217" s="4"/>
      <c r="E2217"/>
      <c r="F2217" s="4"/>
      <c r="G2217"/>
      <c r="H2217" s="4"/>
      <c r="I2217"/>
      <c r="J2217" s="4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  <c r="BF2217"/>
      <c r="BG2217"/>
      <c r="BH2217"/>
      <c r="BI2217"/>
      <c r="BJ2217"/>
      <c r="BK2217"/>
      <c r="BL2217"/>
      <c r="BM2217"/>
      <c r="BN2217"/>
      <c r="BO2217"/>
      <c r="BP2217"/>
      <c r="BQ2217"/>
      <c r="BR2217"/>
      <c r="BS2217"/>
      <c r="BT2217"/>
      <c r="BU2217"/>
      <c r="BV2217"/>
      <c r="BW2217"/>
      <c r="BX2217"/>
      <c r="BY2217"/>
      <c r="BZ2217"/>
    </row>
    <row r="2218" spans="3:78" x14ac:dyDescent="0.25">
      <c r="C2218"/>
      <c r="D2218" s="4"/>
      <c r="E2218"/>
      <c r="F2218" s="4"/>
      <c r="G2218"/>
      <c r="H2218" s="4"/>
      <c r="I2218"/>
      <c r="J2218" s="4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  <c r="BF2218"/>
      <c r="BG2218"/>
      <c r="BH2218"/>
      <c r="BI2218"/>
      <c r="BJ2218"/>
      <c r="BK2218"/>
      <c r="BL2218"/>
      <c r="BM2218"/>
      <c r="BN2218"/>
      <c r="BO2218"/>
      <c r="BP2218"/>
      <c r="BQ2218"/>
      <c r="BR2218"/>
      <c r="BS2218"/>
      <c r="BT2218"/>
      <c r="BU2218"/>
      <c r="BV2218"/>
      <c r="BW2218"/>
      <c r="BX2218"/>
      <c r="BY2218"/>
      <c r="BZ2218"/>
    </row>
    <row r="2219" spans="3:78" x14ac:dyDescent="0.25">
      <c r="C2219"/>
      <c r="D2219" s="4"/>
      <c r="E2219"/>
      <c r="F2219" s="4"/>
      <c r="G2219"/>
      <c r="H2219" s="4"/>
      <c r="I2219"/>
      <c r="J2219" s="4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  <c r="BF2219"/>
      <c r="BG2219"/>
      <c r="BH2219"/>
      <c r="BI2219"/>
      <c r="BJ2219"/>
      <c r="BK2219"/>
      <c r="BL2219"/>
      <c r="BM2219"/>
      <c r="BN2219"/>
      <c r="BO2219"/>
      <c r="BP2219"/>
      <c r="BQ2219"/>
      <c r="BR2219"/>
      <c r="BS2219"/>
      <c r="BT2219"/>
      <c r="BU2219"/>
      <c r="BV2219"/>
      <c r="BW2219"/>
      <c r="BX2219"/>
      <c r="BY2219"/>
      <c r="BZ2219"/>
    </row>
    <row r="2220" spans="3:78" x14ac:dyDescent="0.25">
      <c r="C2220"/>
      <c r="D2220" s="4"/>
      <c r="E2220"/>
      <c r="F2220" s="4"/>
      <c r="G2220"/>
      <c r="H2220" s="4"/>
      <c r="I2220"/>
      <c r="J2220" s="4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  <c r="BF2220"/>
      <c r="BG2220"/>
      <c r="BH2220"/>
      <c r="BI2220"/>
      <c r="BJ2220"/>
      <c r="BK2220"/>
      <c r="BL2220"/>
      <c r="BM2220"/>
      <c r="BN2220"/>
      <c r="BO2220"/>
      <c r="BP2220"/>
      <c r="BQ2220"/>
      <c r="BR2220"/>
      <c r="BS2220"/>
      <c r="BT2220"/>
      <c r="BU2220"/>
      <c r="BV2220"/>
      <c r="BW2220"/>
      <c r="BX2220"/>
      <c r="BY2220"/>
      <c r="BZ2220"/>
    </row>
    <row r="2221" spans="3:78" x14ac:dyDescent="0.25">
      <c r="C2221"/>
      <c r="D2221" s="4"/>
      <c r="E2221"/>
      <c r="F2221" s="4"/>
      <c r="G2221"/>
      <c r="H2221" s="4"/>
      <c r="I2221"/>
      <c r="J2221" s="4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  <c r="BF2221"/>
      <c r="BG2221"/>
      <c r="BH2221"/>
      <c r="BI2221"/>
      <c r="BJ2221"/>
      <c r="BK2221"/>
      <c r="BL2221"/>
      <c r="BM2221"/>
      <c r="BN2221"/>
      <c r="BO2221"/>
      <c r="BP2221"/>
      <c r="BQ2221"/>
      <c r="BR2221"/>
      <c r="BS2221"/>
      <c r="BT2221"/>
      <c r="BU2221"/>
      <c r="BV2221"/>
      <c r="BW2221"/>
      <c r="BX2221"/>
      <c r="BY2221"/>
      <c r="BZ2221"/>
    </row>
    <row r="2222" spans="3:78" x14ac:dyDescent="0.25">
      <c r="C2222"/>
      <c r="D2222" s="4"/>
      <c r="E2222"/>
      <c r="F2222" s="4"/>
      <c r="G2222"/>
      <c r="H2222" s="4"/>
      <c r="I2222"/>
      <c r="J2222" s="4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  <c r="BF2222"/>
      <c r="BG2222"/>
      <c r="BH2222"/>
      <c r="BI2222"/>
      <c r="BJ2222"/>
      <c r="BK2222"/>
      <c r="BL2222"/>
      <c r="BM2222"/>
      <c r="BN2222"/>
      <c r="BO2222"/>
      <c r="BP2222"/>
      <c r="BQ2222"/>
      <c r="BR2222"/>
      <c r="BS2222"/>
      <c r="BT2222"/>
      <c r="BU2222"/>
      <c r="BV2222"/>
      <c r="BW2222"/>
      <c r="BX2222"/>
      <c r="BY2222"/>
      <c r="BZ2222"/>
    </row>
    <row r="2223" spans="3:78" x14ac:dyDescent="0.25">
      <c r="C2223"/>
      <c r="D2223" s="4"/>
      <c r="E2223"/>
      <c r="F2223" s="4"/>
      <c r="G2223"/>
      <c r="H2223" s="4"/>
      <c r="I2223"/>
      <c r="J2223" s="4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  <c r="BF2223"/>
      <c r="BG2223"/>
      <c r="BH2223"/>
      <c r="BI2223"/>
      <c r="BJ2223"/>
      <c r="BK2223"/>
      <c r="BL2223"/>
      <c r="BM2223"/>
      <c r="BN2223"/>
      <c r="BO2223"/>
      <c r="BP2223"/>
      <c r="BQ2223"/>
      <c r="BR2223"/>
      <c r="BS2223"/>
      <c r="BT2223"/>
      <c r="BU2223"/>
      <c r="BV2223"/>
      <c r="BW2223"/>
      <c r="BX2223"/>
      <c r="BY2223"/>
      <c r="BZ2223"/>
    </row>
    <row r="2224" spans="3:78" x14ac:dyDescent="0.25">
      <c r="C2224"/>
      <c r="D2224" s="4"/>
      <c r="E2224"/>
      <c r="F2224" s="4"/>
      <c r="G2224"/>
      <c r="H2224" s="4"/>
      <c r="I2224"/>
      <c r="J2224" s="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  <c r="BF2224"/>
      <c r="BG2224"/>
      <c r="BH2224"/>
      <c r="BI2224"/>
      <c r="BJ2224"/>
      <c r="BK2224"/>
      <c r="BL2224"/>
      <c r="BM2224"/>
      <c r="BN2224"/>
      <c r="BO2224"/>
      <c r="BP2224"/>
      <c r="BQ2224"/>
      <c r="BR2224"/>
      <c r="BS2224"/>
      <c r="BT2224"/>
      <c r="BU2224"/>
      <c r="BV2224"/>
      <c r="BW2224"/>
      <c r="BX2224"/>
      <c r="BY2224"/>
      <c r="BZ2224"/>
    </row>
    <row r="2225" spans="3:78" x14ac:dyDescent="0.25">
      <c r="C2225"/>
      <c r="D2225" s="4"/>
      <c r="E2225"/>
      <c r="F2225" s="4"/>
      <c r="G2225"/>
      <c r="H2225" s="4"/>
      <c r="I2225"/>
      <c r="J2225" s="4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  <c r="BF2225"/>
      <c r="BG2225"/>
      <c r="BH2225"/>
      <c r="BI2225"/>
      <c r="BJ2225"/>
      <c r="BK2225"/>
      <c r="BL2225"/>
      <c r="BM2225"/>
      <c r="BN2225"/>
      <c r="BO2225"/>
      <c r="BP2225"/>
      <c r="BQ2225"/>
      <c r="BR2225"/>
      <c r="BS2225"/>
      <c r="BT2225"/>
      <c r="BU2225"/>
      <c r="BV2225"/>
      <c r="BW2225"/>
      <c r="BX2225"/>
      <c r="BY2225"/>
      <c r="BZ2225"/>
    </row>
    <row r="2226" spans="3:78" x14ac:dyDescent="0.25">
      <c r="C2226"/>
      <c r="D2226" s="4"/>
      <c r="E2226"/>
      <c r="F2226" s="4"/>
      <c r="G2226"/>
      <c r="H2226" s="4"/>
      <c r="I2226"/>
      <c r="J2226" s="4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  <c r="BF2226"/>
      <c r="BG2226"/>
      <c r="BH2226"/>
      <c r="BI2226"/>
      <c r="BJ2226"/>
      <c r="BK2226"/>
      <c r="BL2226"/>
      <c r="BM2226"/>
      <c r="BN2226"/>
      <c r="BO2226"/>
      <c r="BP2226"/>
      <c r="BQ2226"/>
      <c r="BR2226"/>
      <c r="BS2226"/>
      <c r="BT2226"/>
      <c r="BU2226"/>
      <c r="BV2226"/>
      <c r="BW2226"/>
      <c r="BX2226"/>
      <c r="BY2226"/>
      <c r="BZ2226"/>
    </row>
    <row r="2227" spans="3:78" x14ac:dyDescent="0.25">
      <c r="C2227"/>
      <c r="D2227" s="4"/>
      <c r="E2227"/>
      <c r="F2227" s="4"/>
      <c r="G2227"/>
      <c r="H2227" s="4"/>
      <c r="I2227"/>
      <c r="J2227" s="4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  <c r="BF2227"/>
      <c r="BG2227"/>
      <c r="BH2227"/>
      <c r="BI2227"/>
      <c r="BJ2227"/>
      <c r="BK2227"/>
      <c r="BL2227"/>
      <c r="BM2227"/>
      <c r="BN2227"/>
      <c r="BO2227"/>
      <c r="BP2227"/>
      <c r="BQ2227"/>
      <c r="BR2227"/>
      <c r="BS2227"/>
      <c r="BT2227"/>
      <c r="BU2227"/>
      <c r="BV2227"/>
      <c r="BW2227"/>
      <c r="BX2227"/>
      <c r="BY2227"/>
      <c r="BZ2227"/>
    </row>
    <row r="2228" spans="3:78" x14ac:dyDescent="0.25">
      <c r="C2228"/>
      <c r="D2228" s="4"/>
      <c r="E2228"/>
      <c r="F2228" s="4"/>
      <c r="G2228"/>
      <c r="H2228" s="4"/>
      <c r="I2228"/>
      <c r="J2228" s="4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  <c r="BF2228"/>
      <c r="BG2228"/>
      <c r="BH2228"/>
      <c r="BI2228"/>
      <c r="BJ2228"/>
      <c r="BK2228"/>
      <c r="BL2228"/>
      <c r="BM2228"/>
      <c r="BN2228"/>
      <c r="BO2228"/>
      <c r="BP2228"/>
      <c r="BQ2228"/>
      <c r="BR2228"/>
      <c r="BS2228"/>
      <c r="BT2228"/>
      <c r="BU2228"/>
      <c r="BV2228"/>
      <c r="BW2228"/>
      <c r="BX2228"/>
      <c r="BY2228"/>
      <c r="BZ2228"/>
    </row>
    <row r="2229" spans="3:78" x14ac:dyDescent="0.25">
      <c r="C2229"/>
      <c r="D2229" s="4"/>
      <c r="E2229"/>
      <c r="F2229" s="4"/>
      <c r="G2229"/>
      <c r="H2229" s="4"/>
      <c r="I2229"/>
      <c r="J2229" s="4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  <c r="BF2229"/>
      <c r="BG2229"/>
      <c r="BH2229"/>
      <c r="BI2229"/>
      <c r="BJ2229"/>
      <c r="BK2229"/>
      <c r="BL2229"/>
      <c r="BM2229"/>
      <c r="BN2229"/>
      <c r="BO2229"/>
      <c r="BP2229"/>
      <c r="BQ2229"/>
      <c r="BR2229"/>
      <c r="BS2229"/>
      <c r="BT2229"/>
      <c r="BU2229"/>
      <c r="BV2229"/>
      <c r="BW2229"/>
      <c r="BX2229"/>
      <c r="BY2229"/>
      <c r="BZ2229"/>
    </row>
    <row r="2230" spans="3:78" x14ac:dyDescent="0.25">
      <c r="C2230"/>
      <c r="D2230" s="4"/>
      <c r="E2230"/>
      <c r="F2230" s="4"/>
      <c r="G2230"/>
      <c r="H2230" s="4"/>
      <c r="I2230"/>
      <c r="J2230" s="4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  <c r="BF2230"/>
      <c r="BG2230"/>
      <c r="BH2230"/>
      <c r="BI2230"/>
      <c r="BJ2230"/>
      <c r="BK2230"/>
      <c r="BL2230"/>
      <c r="BM2230"/>
      <c r="BN2230"/>
      <c r="BO2230"/>
      <c r="BP2230"/>
      <c r="BQ2230"/>
      <c r="BR2230"/>
      <c r="BS2230"/>
      <c r="BT2230"/>
      <c r="BU2230"/>
      <c r="BV2230"/>
      <c r="BW2230"/>
      <c r="BX2230"/>
      <c r="BY2230"/>
      <c r="BZ2230"/>
    </row>
    <row r="2231" spans="3:78" x14ac:dyDescent="0.25">
      <c r="C2231"/>
      <c r="D2231" s="4"/>
      <c r="E2231"/>
      <c r="F2231" s="4"/>
      <c r="G2231"/>
      <c r="H2231" s="4"/>
      <c r="I2231"/>
      <c r="J2231" s="4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  <c r="BF2231"/>
      <c r="BG2231"/>
      <c r="BH2231"/>
      <c r="BI2231"/>
      <c r="BJ2231"/>
      <c r="BK2231"/>
      <c r="BL2231"/>
      <c r="BM2231"/>
      <c r="BN2231"/>
      <c r="BO2231"/>
      <c r="BP2231"/>
      <c r="BQ2231"/>
      <c r="BR2231"/>
      <c r="BS2231"/>
      <c r="BT2231"/>
      <c r="BU2231"/>
      <c r="BV2231"/>
      <c r="BW2231"/>
      <c r="BX2231"/>
      <c r="BY2231"/>
      <c r="BZ2231"/>
    </row>
    <row r="2232" spans="3:78" x14ac:dyDescent="0.25">
      <c r="C2232"/>
      <c r="D2232" s="4"/>
      <c r="E2232"/>
      <c r="F2232" s="4"/>
      <c r="G2232"/>
      <c r="H2232" s="4"/>
      <c r="I2232"/>
      <c r="J2232" s="4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  <c r="BF2232"/>
      <c r="BG2232"/>
      <c r="BH2232"/>
      <c r="BI2232"/>
      <c r="BJ2232"/>
      <c r="BK2232"/>
      <c r="BL2232"/>
      <c r="BM2232"/>
      <c r="BN2232"/>
      <c r="BO2232"/>
      <c r="BP2232"/>
      <c r="BQ2232"/>
      <c r="BR2232"/>
      <c r="BS2232"/>
      <c r="BT2232"/>
      <c r="BU2232"/>
      <c r="BV2232"/>
      <c r="BW2232"/>
      <c r="BX2232"/>
      <c r="BY2232"/>
      <c r="BZ2232"/>
    </row>
    <row r="2233" spans="3:78" x14ac:dyDescent="0.25">
      <c r="C2233"/>
      <c r="D2233" s="4"/>
      <c r="E2233"/>
      <c r="F2233" s="4"/>
      <c r="G2233"/>
      <c r="H2233" s="4"/>
      <c r="I2233"/>
      <c r="J2233" s="4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  <c r="BF2233"/>
      <c r="BG2233"/>
      <c r="BH2233"/>
      <c r="BI2233"/>
      <c r="BJ2233"/>
      <c r="BK2233"/>
      <c r="BL2233"/>
      <c r="BM2233"/>
      <c r="BN2233"/>
      <c r="BO2233"/>
      <c r="BP2233"/>
      <c r="BQ2233"/>
      <c r="BR2233"/>
      <c r="BS2233"/>
      <c r="BT2233"/>
      <c r="BU2233"/>
      <c r="BV2233"/>
      <c r="BW2233"/>
      <c r="BX2233"/>
      <c r="BY2233"/>
      <c r="BZ2233"/>
    </row>
    <row r="2234" spans="3:78" x14ac:dyDescent="0.25">
      <c r="C2234"/>
      <c r="D2234" s="4"/>
      <c r="E2234"/>
      <c r="F2234" s="4"/>
      <c r="G2234"/>
      <c r="H2234" s="4"/>
      <c r="I2234"/>
      <c r="J2234" s="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  <c r="BF2234"/>
      <c r="BG2234"/>
      <c r="BH2234"/>
      <c r="BI2234"/>
      <c r="BJ2234"/>
      <c r="BK2234"/>
      <c r="BL2234"/>
      <c r="BM2234"/>
      <c r="BN2234"/>
      <c r="BO2234"/>
      <c r="BP2234"/>
      <c r="BQ2234"/>
      <c r="BR2234"/>
      <c r="BS2234"/>
      <c r="BT2234"/>
      <c r="BU2234"/>
      <c r="BV2234"/>
      <c r="BW2234"/>
      <c r="BX2234"/>
      <c r="BY2234"/>
      <c r="BZ2234"/>
    </row>
    <row r="2235" spans="3:78" x14ac:dyDescent="0.25">
      <c r="C2235"/>
      <c r="D2235" s="4"/>
      <c r="E2235"/>
      <c r="F2235" s="4"/>
      <c r="G2235"/>
      <c r="H2235" s="4"/>
      <c r="I2235"/>
      <c r="J2235" s="4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  <c r="BF2235"/>
      <c r="BG2235"/>
      <c r="BH2235"/>
      <c r="BI2235"/>
      <c r="BJ2235"/>
      <c r="BK2235"/>
      <c r="BL2235"/>
      <c r="BM2235"/>
      <c r="BN2235"/>
      <c r="BO2235"/>
      <c r="BP2235"/>
      <c r="BQ2235"/>
      <c r="BR2235"/>
      <c r="BS2235"/>
      <c r="BT2235"/>
      <c r="BU2235"/>
      <c r="BV2235"/>
      <c r="BW2235"/>
      <c r="BX2235"/>
      <c r="BY2235"/>
      <c r="BZ2235"/>
    </row>
    <row r="2236" spans="3:78" x14ac:dyDescent="0.25">
      <c r="C2236"/>
      <c r="D2236" s="4"/>
      <c r="E2236"/>
      <c r="F2236" s="4"/>
      <c r="G2236"/>
      <c r="H2236" s="4"/>
      <c r="I2236"/>
      <c r="J2236" s="4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  <c r="BF2236"/>
      <c r="BG2236"/>
      <c r="BH2236"/>
      <c r="BI2236"/>
      <c r="BJ2236"/>
      <c r="BK2236"/>
      <c r="BL2236"/>
      <c r="BM2236"/>
      <c r="BN2236"/>
      <c r="BO2236"/>
      <c r="BP2236"/>
      <c r="BQ2236"/>
      <c r="BR2236"/>
      <c r="BS2236"/>
      <c r="BT2236"/>
      <c r="BU2236"/>
      <c r="BV2236"/>
      <c r="BW2236"/>
      <c r="BX2236"/>
      <c r="BY2236"/>
      <c r="BZ2236"/>
    </row>
    <row r="2237" spans="3:78" x14ac:dyDescent="0.25">
      <c r="C2237"/>
      <c r="D2237" s="4"/>
      <c r="E2237"/>
      <c r="F2237" s="4"/>
      <c r="G2237"/>
      <c r="H2237" s="4"/>
      <c r="I2237"/>
      <c r="J2237" s="4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  <c r="BF2237"/>
      <c r="BG2237"/>
      <c r="BH2237"/>
      <c r="BI2237"/>
      <c r="BJ2237"/>
      <c r="BK2237"/>
      <c r="BL2237"/>
      <c r="BM2237"/>
      <c r="BN2237"/>
      <c r="BO2237"/>
      <c r="BP2237"/>
      <c r="BQ2237"/>
      <c r="BR2237"/>
      <c r="BS2237"/>
      <c r="BT2237"/>
      <c r="BU2237"/>
      <c r="BV2237"/>
      <c r="BW2237"/>
      <c r="BX2237"/>
      <c r="BY2237"/>
      <c r="BZ2237"/>
    </row>
    <row r="2238" spans="3:78" x14ac:dyDescent="0.25">
      <c r="C2238"/>
      <c r="D2238" s="4"/>
      <c r="E2238"/>
      <c r="F2238" s="4"/>
      <c r="G2238"/>
      <c r="H2238" s="4"/>
      <c r="I2238"/>
      <c r="J2238" s="4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  <c r="BF2238"/>
      <c r="BG2238"/>
      <c r="BH2238"/>
      <c r="BI2238"/>
      <c r="BJ2238"/>
      <c r="BK2238"/>
      <c r="BL2238"/>
      <c r="BM2238"/>
      <c r="BN2238"/>
      <c r="BO2238"/>
      <c r="BP2238"/>
      <c r="BQ2238"/>
      <c r="BR2238"/>
      <c r="BS2238"/>
      <c r="BT2238"/>
      <c r="BU2238"/>
      <c r="BV2238"/>
      <c r="BW2238"/>
      <c r="BX2238"/>
      <c r="BY2238"/>
      <c r="BZ2238"/>
    </row>
    <row r="2239" spans="3:78" x14ac:dyDescent="0.25">
      <c r="C2239"/>
      <c r="D2239" s="4"/>
      <c r="E2239"/>
      <c r="F2239" s="4"/>
      <c r="G2239"/>
      <c r="H2239" s="4"/>
      <c r="I2239"/>
      <c r="J2239" s="4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  <c r="BF2239"/>
      <c r="BG2239"/>
      <c r="BH2239"/>
      <c r="BI2239"/>
      <c r="BJ2239"/>
      <c r="BK2239"/>
      <c r="BL2239"/>
      <c r="BM2239"/>
      <c r="BN2239"/>
      <c r="BO2239"/>
      <c r="BP2239"/>
      <c r="BQ2239"/>
      <c r="BR2239"/>
      <c r="BS2239"/>
      <c r="BT2239"/>
      <c r="BU2239"/>
      <c r="BV2239"/>
      <c r="BW2239"/>
      <c r="BX2239"/>
      <c r="BY2239"/>
      <c r="BZ2239"/>
    </row>
    <row r="2240" spans="3:78" x14ac:dyDescent="0.25">
      <c r="C2240"/>
      <c r="D2240" s="4"/>
      <c r="E2240"/>
      <c r="F2240" s="4"/>
      <c r="G2240"/>
      <c r="H2240" s="4"/>
      <c r="I2240"/>
      <c r="J2240" s="4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  <c r="BF2240"/>
      <c r="BG2240"/>
      <c r="BH2240"/>
      <c r="BI2240"/>
      <c r="BJ2240"/>
      <c r="BK2240"/>
      <c r="BL2240"/>
      <c r="BM2240"/>
      <c r="BN2240"/>
      <c r="BO2240"/>
      <c r="BP2240"/>
      <c r="BQ2240"/>
      <c r="BR2240"/>
      <c r="BS2240"/>
      <c r="BT2240"/>
      <c r="BU2240"/>
      <c r="BV2240"/>
      <c r="BW2240"/>
      <c r="BX2240"/>
      <c r="BY2240"/>
      <c r="BZ2240"/>
    </row>
    <row r="2241" spans="3:78" x14ac:dyDescent="0.25">
      <c r="C2241"/>
      <c r="D2241" s="4"/>
      <c r="E2241"/>
      <c r="F2241" s="4"/>
      <c r="G2241"/>
      <c r="H2241" s="4"/>
      <c r="I2241"/>
      <c r="J2241" s="4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  <c r="BF2241"/>
      <c r="BG2241"/>
      <c r="BH2241"/>
      <c r="BI2241"/>
      <c r="BJ2241"/>
      <c r="BK2241"/>
      <c r="BL2241"/>
      <c r="BM2241"/>
      <c r="BN2241"/>
      <c r="BO2241"/>
      <c r="BP2241"/>
      <c r="BQ2241"/>
      <c r="BR2241"/>
      <c r="BS2241"/>
      <c r="BT2241"/>
      <c r="BU2241"/>
      <c r="BV2241"/>
      <c r="BW2241"/>
      <c r="BX2241"/>
      <c r="BY2241"/>
      <c r="BZ2241"/>
    </row>
    <row r="2242" spans="3:78" x14ac:dyDescent="0.25">
      <c r="C2242"/>
      <c r="D2242" s="4"/>
      <c r="E2242"/>
      <c r="F2242" s="4"/>
      <c r="G2242"/>
      <c r="H2242" s="4"/>
      <c r="I2242"/>
      <c r="J2242" s="4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  <c r="BF2242"/>
      <c r="BG2242"/>
      <c r="BH2242"/>
      <c r="BI2242"/>
      <c r="BJ2242"/>
      <c r="BK2242"/>
      <c r="BL2242"/>
      <c r="BM2242"/>
      <c r="BN2242"/>
      <c r="BO2242"/>
      <c r="BP2242"/>
      <c r="BQ2242"/>
      <c r="BR2242"/>
      <c r="BS2242"/>
      <c r="BT2242"/>
      <c r="BU2242"/>
      <c r="BV2242"/>
      <c r="BW2242"/>
      <c r="BX2242"/>
      <c r="BY2242"/>
      <c r="BZ2242"/>
    </row>
    <row r="2243" spans="3:78" x14ac:dyDescent="0.25">
      <c r="C2243"/>
      <c r="D2243" s="4"/>
      <c r="E2243"/>
      <c r="F2243" s="4"/>
      <c r="G2243"/>
      <c r="H2243" s="4"/>
      <c r="I2243"/>
      <c r="J2243" s="4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  <c r="BF2243"/>
      <c r="BG2243"/>
      <c r="BH2243"/>
      <c r="BI2243"/>
      <c r="BJ2243"/>
      <c r="BK2243"/>
      <c r="BL2243"/>
      <c r="BM2243"/>
      <c r="BN2243"/>
      <c r="BO2243"/>
      <c r="BP2243"/>
      <c r="BQ2243"/>
      <c r="BR2243"/>
      <c r="BS2243"/>
      <c r="BT2243"/>
      <c r="BU2243"/>
      <c r="BV2243"/>
      <c r="BW2243"/>
      <c r="BX2243"/>
      <c r="BY2243"/>
      <c r="BZ2243"/>
    </row>
    <row r="2244" spans="3:78" x14ac:dyDescent="0.25">
      <c r="C2244"/>
      <c r="D2244" s="4"/>
      <c r="E2244"/>
      <c r="F2244" s="4"/>
      <c r="G2244"/>
      <c r="H2244" s="4"/>
      <c r="I2244"/>
      <c r="J2244" s="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  <c r="BF2244"/>
      <c r="BG2244"/>
      <c r="BH2244"/>
      <c r="BI2244"/>
      <c r="BJ2244"/>
      <c r="BK2244"/>
      <c r="BL2244"/>
      <c r="BM2244"/>
      <c r="BN2244"/>
      <c r="BO2244"/>
      <c r="BP2244"/>
      <c r="BQ2244"/>
      <c r="BR2244"/>
      <c r="BS2244"/>
      <c r="BT2244"/>
      <c r="BU2244"/>
      <c r="BV2244"/>
      <c r="BW2244"/>
      <c r="BX2244"/>
      <c r="BY2244"/>
      <c r="BZ2244"/>
    </row>
    <row r="2245" spans="3:78" x14ac:dyDescent="0.25">
      <c r="C2245"/>
      <c r="D2245" s="4"/>
      <c r="E2245"/>
      <c r="F2245" s="4"/>
      <c r="G2245"/>
      <c r="H2245" s="4"/>
      <c r="I2245"/>
      <c r="J2245" s="4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  <c r="BF2245"/>
      <c r="BG2245"/>
      <c r="BH2245"/>
      <c r="BI2245"/>
      <c r="BJ2245"/>
      <c r="BK2245"/>
      <c r="BL2245"/>
      <c r="BM2245"/>
      <c r="BN2245"/>
      <c r="BO2245"/>
      <c r="BP2245"/>
      <c r="BQ2245"/>
      <c r="BR2245"/>
      <c r="BS2245"/>
      <c r="BT2245"/>
      <c r="BU2245"/>
      <c r="BV2245"/>
      <c r="BW2245"/>
      <c r="BX2245"/>
      <c r="BY2245"/>
      <c r="BZ2245"/>
    </row>
    <row r="2246" spans="3:78" x14ac:dyDescent="0.25">
      <c r="C2246"/>
      <c r="D2246" s="4"/>
      <c r="E2246"/>
      <c r="F2246" s="4"/>
      <c r="G2246"/>
      <c r="H2246" s="4"/>
      <c r="I2246"/>
      <c r="J2246" s="4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  <c r="BF2246"/>
      <c r="BG2246"/>
      <c r="BH2246"/>
      <c r="BI2246"/>
      <c r="BJ2246"/>
      <c r="BK2246"/>
      <c r="BL2246"/>
      <c r="BM2246"/>
      <c r="BN2246"/>
      <c r="BO2246"/>
      <c r="BP2246"/>
      <c r="BQ2246"/>
      <c r="BR2246"/>
      <c r="BS2246"/>
      <c r="BT2246"/>
      <c r="BU2246"/>
      <c r="BV2246"/>
      <c r="BW2246"/>
      <c r="BX2246"/>
      <c r="BY2246"/>
      <c r="BZ2246"/>
    </row>
    <row r="2247" spans="3:78" x14ac:dyDescent="0.25">
      <c r="C2247"/>
      <c r="D2247" s="4"/>
      <c r="E2247"/>
      <c r="F2247" s="4"/>
      <c r="G2247"/>
      <c r="H2247" s="4"/>
      <c r="I2247"/>
      <c r="J2247" s="4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  <c r="BF2247"/>
      <c r="BG2247"/>
      <c r="BH2247"/>
      <c r="BI2247"/>
      <c r="BJ2247"/>
      <c r="BK2247"/>
      <c r="BL2247"/>
      <c r="BM2247"/>
      <c r="BN2247"/>
      <c r="BO2247"/>
      <c r="BP2247"/>
      <c r="BQ2247"/>
      <c r="BR2247"/>
      <c r="BS2247"/>
      <c r="BT2247"/>
      <c r="BU2247"/>
      <c r="BV2247"/>
      <c r="BW2247"/>
      <c r="BX2247"/>
      <c r="BY2247"/>
      <c r="BZ2247"/>
    </row>
    <row r="2248" spans="3:78" x14ac:dyDescent="0.25">
      <c r="C2248"/>
      <c r="D2248" s="4"/>
      <c r="E2248"/>
      <c r="F2248" s="4"/>
      <c r="G2248"/>
      <c r="H2248" s="4"/>
      <c r="I2248"/>
      <c r="J2248" s="4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  <c r="BF2248"/>
      <c r="BG2248"/>
      <c r="BH2248"/>
      <c r="BI2248"/>
      <c r="BJ2248"/>
      <c r="BK2248"/>
      <c r="BL2248"/>
      <c r="BM2248"/>
      <c r="BN2248"/>
      <c r="BO2248"/>
      <c r="BP2248"/>
      <c r="BQ2248"/>
      <c r="BR2248"/>
      <c r="BS2248"/>
      <c r="BT2248"/>
      <c r="BU2248"/>
      <c r="BV2248"/>
      <c r="BW2248"/>
      <c r="BX2248"/>
      <c r="BY2248"/>
      <c r="BZ2248"/>
    </row>
    <row r="2249" spans="3:78" x14ac:dyDescent="0.25">
      <c r="C2249"/>
      <c r="D2249" s="4"/>
      <c r="E2249"/>
      <c r="F2249" s="4"/>
      <c r="G2249"/>
      <c r="H2249" s="4"/>
      <c r="I2249"/>
      <c r="J2249" s="4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  <c r="BF2249"/>
      <c r="BG2249"/>
      <c r="BH2249"/>
      <c r="BI2249"/>
      <c r="BJ2249"/>
      <c r="BK2249"/>
      <c r="BL2249"/>
      <c r="BM2249"/>
      <c r="BN2249"/>
      <c r="BO2249"/>
      <c r="BP2249"/>
      <c r="BQ2249"/>
      <c r="BR2249"/>
      <c r="BS2249"/>
      <c r="BT2249"/>
      <c r="BU2249"/>
      <c r="BV2249"/>
      <c r="BW2249"/>
      <c r="BX2249"/>
      <c r="BY2249"/>
      <c r="BZ2249"/>
    </row>
    <row r="2250" spans="3:78" x14ac:dyDescent="0.25">
      <c r="C2250"/>
      <c r="D2250" s="4"/>
      <c r="E2250"/>
      <c r="F2250" s="4"/>
      <c r="G2250"/>
      <c r="H2250" s="4"/>
      <c r="I2250"/>
      <c r="J2250" s="4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  <c r="BF2250"/>
      <c r="BG2250"/>
      <c r="BH2250"/>
      <c r="BI2250"/>
      <c r="BJ2250"/>
      <c r="BK2250"/>
      <c r="BL2250"/>
      <c r="BM2250"/>
      <c r="BN2250"/>
      <c r="BO2250"/>
      <c r="BP2250"/>
      <c r="BQ2250"/>
      <c r="BR2250"/>
      <c r="BS2250"/>
      <c r="BT2250"/>
      <c r="BU2250"/>
      <c r="BV2250"/>
      <c r="BW2250"/>
      <c r="BX2250"/>
      <c r="BY2250"/>
      <c r="BZ2250"/>
    </row>
    <row r="2251" spans="3:78" x14ac:dyDescent="0.25">
      <c r="C2251"/>
      <c r="D2251" s="4"/>
      <c r="E2251"/>
      <c r="F2251" s="4"/>
      <c r="G2251"/>
      <c r="H2251" s="4"/>
      <c r="I2251"/>
      <c r="J2251" s="4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  <c r="BF2251"/>
      <c r="BG2251"/>
      <c r="BH2251"/>
      <c r="BI2251"/>
      <c r="BJ2251"/>
      <c r="BK2251"/>
      <c r="BL2251"/>
      <c r="BM2251"/>
      <c r="BN2251"/>
      <c r="BO2251"/>
      <c r="BP2251"/>
      <c r="BQ2251"/>
      <c r="BR2251"/>
      <c r="BS2251"/>
      <c r="BT2251"/>
      <c r="BU2251"/>
      <c r="BV2251"/>
      <c r="BW2251"/>
      <c r="BX2251"/>
      <c r="BY2251"/>
      <c r="BZ2251"/>
    </row>
    <row r="2252" spans="3:78" x14ac:dyDescent="0.25">
      <c r="C2252"/>
      <c r="D2252" s="4"/>
      <c r="E2252"/>
      <c r="F2252" s="4"/>
      <c r="G2252"/>
      <c r="H2252" s="4"/>
      <c r="I2252"/>
      <c r="J2252" s="4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  <c r="BF2252"/>
      <c r="BG2252"/>
      <c r="BH2252"/>
      <c r="BI2252"/>
      <c r="BJ2252"/>
      <c r="BK2252"/>
      <c r="BL2252"/>
      <c r="BM2252"/>
      <c r="BN2252"/>
      <c r="BO2252"/>
      <c r="BP2252"/>
      <c r="BQ2252"/>
      <c r="BR2252"/>
      <c r="BS2252"/>
      <c r="BT2252"/>
      <c r="BU2252"/>
      <c r="BV2252"/>
      <c r="BW2252"/>
      <c r="BX2252"/>
      <c r="BY2252"/>
      <c r="BZ2252"/>
    </row>
    <row r="2253" spans="3:78" x14ac:dyDescent="0.25">
      <c r="C2253"/>
      <c r="D2253" s="4"/>
      <c r="E2253"/>
      <c r="F2253" s="4"/>
      <c r="G2253"/>
      <c r="H2253" s="4"/>
      <c r="I2253"/>
      <c r="J2253" s="4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  <c r="BF2253"/>
      <c r="BG2253"/>
      <c r="BH2253"/>
      <c r="BI2253"/>
      <c r="BJ2253"/>
      <c r="BK2253"/>
      <c r="BL2253"/>
      <c r="BM2253"/>
      <c r="BN2253"/>
      <c r="BO2253"/>
      <c r="BP2253"/>
      <c r="BQ2253"/>
      <c r="BR2253"/>
      <c r="BS2253"/>
      <c r="BT2253"/>
      <c r="BU2253"/>
      <c r="BV2253"/>
      <c r="BW2253"/>
      <c r="BX2253"/>
      <c r="BY2253"/>
      <c r="BZ2253"/>
    </row>
    <row r="2254" spans="3:78" x14ac:dyDescent="0.25">
      <c r="C2254"/>
      <c r="D2254" s="4"/>
      <c r="E2254"/>
      <c r="F2254" s="4"/>
      <c r="G2254"/>
      <c r="H2254" s="4"/>
      <c r="I2254"/>
      <c r="J2254" s="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  <c r="BF2254"/>
      <c r="BG2254"/>
      <c r="BH2254"/>
      <c r="BI2254"/>
      <c r="BJ2254"/>
      <c r="BK2254"/>
      <c r="BL2254"/>
      <c r="BM2254"/>
      <c r="BN2254"/>
      <c r="BO2254"/>
      <c r="BP2254"/>
      <c r="BQ2254"/>
      <c r="BR2254"/>
      <c r="BS2254"/>
      <c r="BT2254"/>
      <c r="BU2254"/>
      <c r="BV2254"/>
      <c r="BW2254"/>
      <c r="BX2254"/>
      <c r="BY2254"/>
      <c r="BZ2254"/>
    </row>
    <row r="2255" spans="3:78" x14ac:dyDescent="0.25">
      <c r="C2255"/>
      <c r="D2255" s="4"/>
      <c r="E2255"/>
      <c r="F2255" s="4"/>
      <c r="G2255"/>
      <c r="H2255" s="4"/>
      <c r="I2255"/>
      <c r="J2255" s="4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  <c r="BF2255"/>
      <c r="BG2255"/>
      <c r="BH2255"/>
      <c r="BI2255"/>
      <c r="BJ2255"/>
      <c r="BK2255"/>
      <c r="BL2255"/>
      <c r="BM2255"/>
      <c r="BN2255"/>
      <c r="BO2255"/>
      <c r="BP2255"/>
      <c r="BQ2255"/>
      <c r="BR2255"/>
      <c r="BS2255"/>
      <c r="BT2255"/>
      <c r="BU2255"/>
      <c r="BV2255"/>
      <c r="BW2255"/>
      <c r="BX2255"/>
      <c r="BY2255"/>
      <c r="BZ2255"/>
    </row>
    <row r="2256" spans="3:78" x14ac:dyDescent="0.25">
      <c r="C2256"/>
      <c r="D2256" s="4"/>
      <c r="E2256"/>
      <c r="F2256" s="4"/>
      <c r="G2256"/>
      <c r="H2256" s="4"/>
      <c r="I2256"/>
      <c r="J2256" s="4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  <c r="BF2256"/>
      <c r="BG2256"/>
      <c r="BH2256"/>
      <c r="BI2256"/>
      <c r="BJ2256"/>
      <c r="BK2256"/>
      <c r="BL2256"/>
      <c r="BM2256"/>
      <c r="BN2256"/>
      <c r="BO2256"/>
      <c r="BP2256"/>
      <c r="BQ2256"/>
      <c r="BR2256"/>
      <c r="BS2256"/>
      <c r="BT2256"/>
      <c r="BU2256"/>
      <c r="BV2256"/>
      <c r="BW2256"/>
      <c r="BX2256"/>
      <c r="BY2256"/>
      <c r="BZ2256"/>
    </row>
    <row r="2257" spans="3:78" x14ac:dyDescent="0.25">
      <c r="C2257"/>
      <c r="D2257" s="4"/>
      <c r="E2257"/>
      <c r="F2257" s="4"/>
      <c r="G2257"/>
      <c r="H2257" s="4"/>
      <c r="I2257"/>
      <c r="J2257" s="4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  <c r="BF2257"/>
      <c r="BG2257"/>
      <c r="BH2257"/>
      <c r="BI2257"/>
      <c r="BJ2257"/>
      <c r="BK2257"/>
      <c r="BL2257"/>
      <c r="BM2257"/>
      <c r="BN2257"/>
      <c r="BO2257"/>
      <c r="BP2257"/>
      <c r="BQ2257"/>
      <c r="BR2257"/>
      <c r="BS2257"/>
      <c r="BT2257"/>
      <c r="BU2257"/>
      <c r="BV2257"/>
      <c r="BW2257"/>
      <c r="BX2257"/>
      <c r="BY2257"/>
      <c r="BZ2257"/>
    </row>
    <row r="2258" spans="3:78" x14ac:dyDescent="0.25">
      <c r="C2258"/>
      <c r="D2258" s="4"/>
      <c r="E2258"/>
      <c r="F2258" s="4"/>
      <c r="G2258"/>
      <c r="H2258" s="4"/>
      <c r="I2258"/>
      <c r="J2258" s="4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  <c r="BF2258"/>
      <c r="BG2258"/>
      <c r="BH2258"/>
      <c r="BI2258"/>
      <c r="BJ2258"/>
      <c r="BK2258"/>
      <c r="BL2258"/>
      <c r="BM2258"/>
      <c r="BN2258"/>
      <c r="BO2258"/>
      <c r="BP2258"/>
      <c r="BQ2258"/>
      <c r="BR2258"/>
      <c r="BS2258"/>
      <c r="BT2258"/>
      <c r="BU2258"/>
      <c r="BV2258"/>
      <c r="BW2258"/>
      <c r="BX2258"/>
      <c r="BY2258"/>
      <c r="BZ2258"/>
    </row>
    <row r="2259" spans="3:78" x14ac:dyDescent="0.25">
      <c r="C2259"/>
      <c r="D2259" s="4"/>
      <c r="E2259"/>
      <c r="F2259" s="4"/>
      <c r="G2259"/>
      <c r="H2259" s="4"/>
      <c r="I2259"/>
      <c r="J2259" s="4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  <c r="BF2259"/>
      <c r="BG2259"/>
      <c r="BH2259"/>
      <c r="BI2259"/>
      <c r="BJ2259"/>
      <c r="BK2259"/>
      <c r="BL2259"/>
      <c r="BM2259"/>
      <c r="BN2259"/>
      <c r="BO2259"/>
      <c r="BP2259"/>
      <c r="BQ2259"/>
      <c r="BR2259"/>
      <c r="BS2259"/>
      <c r="BT2259"/>
      <c r="BU2259"/>
      <c r="BV2259"/>
      <c r="BW2259"/>
      <c r="BX2259"/>
      <c r="BY2259"/>
      <c r="BZ2259"/>
    </row>
    <row r="2260" spans="3:78" x14ac:dyDescent="0.25">
      <c r="C2260"/>
      <c r="D2260" s="4"/>
      <c r="E2260"/>
      <c r="F2260" s="4"/>
      <c r="G2260"/>
      <c r="H2260" s="4"/>
      <c r="I2260"/>
      <c r="J2260" s="4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  <c r="BF2260"/>
      <c r="BG2260"/>
      <c r="BH2260"/>
      <c r="BI2260"/>
      <c r="BJ2260"/>
      <c r="BK2260"/>
      <c r="BL2260"/>
      <c r="BM2260"/>
      <c r="BN2260"/>
      <c r="BO2260"/>
      <c r="BP2260"/>
      <c r="BQ2260"/>
      <c r="BR2260"/>
      <c r="BS2260"/>
      <c r="BT2260"/>
      <c r="BU2260"/>
      <c r="BV2260"/>
      <c r="BW2260"/>
      <c r="BX2260"/>
      <c r="BY2260"/>
      <c r="BZ2260"/>
    </row>
    <row r="2261" spans="3:78" x14ac:dyDescent="0.25">
      <c r="C2261"/>
      <c r="D2261" s="4"/>
      <c r="E2261"/>
      <c r="F2261" s="4"/>
      <c r="G2261"/>
      <c r="H2261" s="4"/>
      <c r="I2261"/>
      <c r="J2261" s="4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  <c r="BF2261"/>
      <c r="BG2261"/>
      <c r="BH2261"/>
      <c r="BI2261"/>
      <c r="BJ2261"/>
      <c r="BK2261"/>
      <c r="BL2261"/>
      <c r="BM2261"/>
      <c r="BN2261"/>
      <c r="BO2261"/>
      <c r="BP2261"/>
      <c r="BQ2261"/>
      <c r="BR2261"/>
      <c r="BS2261"/>
      <c r="BT2261"/>
      <c r="BU2261"/>
      <c r="BV2261"/>
      <c r="BW2261"/>
      <c r="BX2261"/>
      <c r="BY2261"/>
      <c r="BZ2261"/>
    </row>
    <row r="2262" spans="3:78" x14ac:dyDescent="0.25">
      <c r="C2262"/>
      <c r="D2262" s="4"/>
      <c r="E2262"/>
      <c r="F2262" s="4"/>
      <c r="G2262"/>
      <c r="H2262" s="4"/>
      <c r="I2262"/>
      <c r="J2262" s="4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  <c r="BF2262"/>
      <c r="BG2262"/>
      <c r="BH2262"/>
      <c r="BI2262"/>
      <c r="BJ2262"/>
      <c r="BK2262"/>
      <c r="BL2262"/>
      <c r="BM2262"/>
      <c r="BN2262"/>
      <c r="BO2262"/>
      <c r="BP2262"/>
      <c r="BQ2262"/>
      <c r="BR2262"/>
      <c r="BS2262"/>
      <c r="BT2262"/>
      <c r="BU2262"/>
      <c r="BV2262"/>
      <c r="BW2262"/>
      <c r="BX2262"/>
      <c r="BY2262"/>
      <c r="BZ2262"/>
    </row>
    <row r="2263" spans="3:78" x14ac:dyDescent="0.25">
      <c r="C2263"/>
      <c r="D2263" s="4"/>
      <c r="E2263"/>
      <c r="F2263" s="4"/>
      <c r="G2263"/>
      <c r="H2263" s="4"/>
      <c r="I2263"/>
      <c r="J2263" s="4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  <c r="BF2263"/>
      <c r="BG2263"/>
      <c r="BH2263"/>
      <c r="BI2263"/>
      <c r="BJ2263"/>
      <c r="BK2263"/>
      <c r="BL2263"/>
      <c r="BM2263"/>
      <c r="BN2263"/>
      <c r="BO2263"/>
      <c r="BP2263"/>
      <c r="BQ2263"/>
      <c r="BR2263"/>
      <c r="BS2263"/>
      <c r="BT2263"/>
      <c r="BU2263"/>
      <c r="BV2263"/>
      <c r="BW2263"/>
      <c r="BX2263"/>
      <c r="BY2263"/>
      <c r="BZ2263"/>
    </row>
    <row r="2264" spans="3:78" x14ac:dyDescent="0.25">
      <c r="C2264"/>
      <c r="D2264" s="4"/>
      <c r="E2264"/>
      <c r="F2264" s="4"/>
      <c r="G2264"/>
      <c r="H2264" s="4"/>
      <c r="I2264"/>
      <c r="J2264" s="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  <c r="BF2264"/>
      <c r="BG2264"/>
      <c r="BH2264"/>
      <c r="BI2264"/>
      <c r="BJ2264"/>
      <c r="BK2264"/>
      <c r="BL2264"/>
      <c r="BM2264"/>
      <c r="BN2264"/>
      <c r="BO2264"/>
      <c r="BP2264"/>
      <c r="BQ2264"/>
      <c r="BR2264"/>
      <c r="BS2264"/>
      <c r="BT2264"/>
      <c r="BU2264"/>
      <c r="BV2264"/>
      <c r="BW2264"/>
      <c r="BX2264"/>
      <c r="BY2264"/>
      <c r="BZ2264"/>
    </row>
    <row r="2265" spans="3:78" x14ac:dyDescent="0.25">
      <c r="C2265"/>
      <c r="D2265" s="4"/>
      <c r="E2265"/>
      <c r="F2265" s="4"/>
      <c r="G2265"/>
      <c r="H2265" s="4"/>
      <c r="I2265"/>
      <c r="J2265" s="4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  <c r="BF2265"/>
      <c r="BG2265"/>
      <c r="BH2265"/>
      <c r="BI2265"/>
      <c r="BJ2265"/>
      <c r="BK2265"/>
      <c r="BL2265"/>
      <c r="BM2265"/>
      <c r="BN2265"/>
      <c r="BO2265"/>
      <c r="BP2265"/>
      <c r="BQ2265"/>
      <c r="BR2265"/>
      <c r="BS2265"/>
      <c r="BT2265"/>
      <c r="BU2265"/>
      <c r="BV2265"/>
      <c r="BW2265"/>
      <c r="BX2265"/>
      <c r="BY2265"/>
      <c r="BZ2265"/>
    </row>
    <row r="2266" spans="3:78" x14ac:dyDescent="0.25">
      <c r="C2266"/>
      <c r="D2266" s="4"/>
      <c r="E2266"/>
      <c r="F2266" s="4"/>
      <c r="G2266"/>
      <c r="H2266" s="4"/>
      <c r="I2266"/>
      <c r="J2266" s="4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  <c r="BF2266"/>
      <c r="BG2266"/>
      <c r="BH2266"/>
      <c r="BI2266"/>
      <c r="BJ2266"/>
      <c r="BK2266"/>
      <c r="BL2266"/>
      <c r="BM2266"/>
      <c r="BN2266"/>
      <c r="BO2266"/>
      <c r="BP2266"/>
      <c r="BQ2266"/>
      <c r="BR2266"/>
      <c r="BS2266"/>
      <c r="BT2266"/>
      <c r="BU2266"/>
      <c r="BV2266"/>
      <c r="BW2266"/>
      <c r="BX2266"/>
      <c r="BY2266"/>
      <c r="BZ2266"/>
    </row>
    <row r="2267" spans="3:78" x14ac:dyDescent="0.25">
      <c r="C2267"/>
      <c r="D2267" s="4"/>
      <c r="E2267"/>
      <c r="F2267" s="4"/>
      <c r="G2267"/>
      <c r="H2267" s="4"/>
      <c r="I2267"/>
      <c r="J2267" s="4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  <c r="BF2267"/>
      <c r="BG2267"/>
      <c r="BH2267"/>
      <c r="BI2267"/>
      <c r="BJ2267"/>
      <c r="BK2267"/>
      <c r="BL2267"/>
      <c r="BM2267"/>
      <c r="BN2267"/>
      <c r="BO2267"/>
      <c r="BP2267"/>
      <c r="BQ2267"/>
      <c r="BR2267"/>
      <c r="BS2267"/>
      <c r="BT2267"/>
      <c r="BU2267"/>
      <c r="BV2267"/>
      <c r="BW2267"/>
      <c r="BX2267"/>
      <c r="BY2267"/>
      <c r="BZ2267"/>
    </row>
    <row r="2268" spans="3:78" x14ac:dyDescent="0.25">
      <c r="C2268"/>
      <c r="D2268" s="4"/>
      <c r="E2268"/>
      <c r="F2268" s="4"/>
      <c r="G2268"/>
      <c r="H2268" s="4"/>
      <c r="I2268"/>
      <c r="J2268" s="4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  <c r="BF2268"/>
      <c r="BG2268"/>
      <c r="BH2268"/>
      <c r="BI2268"/>
      <c r="BJ2268"/>
      <c r="BK2268"/>
      <c r="BL2268"/>
      <c r="BM2268"/>
      <c r="BN2268"/>
      <c r="BO2268"/>
      <c r="BP2268"/>
      <c r="BQ2268"/>
      <c r="BR2268"/>
      <c r="BS2268"/>
      <c r="BT2268"/>
      <c r="BU2268"/>
      <c r="BV2268"/>
      <c r="BW2268"/>
      <c r="BX2268"/>
      <c r="BY2268"/>
      <c r="BZ2268"/>
    </row>
    <row r="2269" spans="3:78" x14ac:dyDescent="0.25">
      <c r="C2269"/>
      <c r="D2269" s="4"/>
      <c r="E2269"/>
      <c r="F2269" s="4"/>
      <c r="G2269"/>
      <c r="H2269" s="4"/>
      <c r="I2269"/>
      <c r="J2269" s="4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  <c r="BF2269"/>
      <c r="BG2269"/>
      <c r="BH2269"/>
      <c r="BI2269"/>
      <c r="BJ2269"/>
      <c r="BK2269"/>
      <c r="BL2269"/>
      <c r="BM2269"/>
      <c r="BN2269"/>
      <c r="BO2269"/>
      <c r="BP2269"/>
      <c r="BQ2269"/>
      <c r="BR2269"/>
      <c r="BS2269"/>
      <c r="BT2269"/>
      <c r="BU2269"/>
      <c r="BV2269"/>
      <c r="BW2269"/>
      <c r="BX2269"/>
      <c r="BY2269"/>
      <c r="BZ2269"/>
    </row>
    <row r="2270" spans="3:78" x14ac:dyDescent="0.25">
      <c r="C2270"/>
      <c r="D2270" s="4"/>
      <c r="E2270"/>
      <c r="F2270" s="4"/>
      <c r="G2270"/>
      <c r="H2270" s="4"/>
      <c r="I2270"/>
      <c r="J2270" s="4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  <c r="BF2270"/>
      <c r="BG2270"/>
      <c r="BH2270"/>
      <c r="BI2270"/>
      <c r="BJ2270"/>
      <c r="BK2270"/>
      <c r="BL2270"/>
      <c r="BM2270"/>
      <c r="BN2270"/>
      <c r="BO2270"/>
      <c r="BP2270"/>
      <c r="BQ2270"/>
      <c r="BR2270"/>
      <c r="BS2270"/>
      <c r="BT2270"/>
      <c r="BU2270"/>
      <c r="BV2270"/>
      <c r="BW2270"/>
      <c r="BX2270"/>
      <c r="BY2270"/>
      <c r="BZ2270"/>
    </row>
    <row r="2271" spans="3:78" x14ac:dyDescent="0.25">
      <c r="C2271"/>
      <c r="D2271" s="4"/>
      <c r="E2271"/>
      <c r="F2271" s="4"/>
      <c r="G2271"/>
      <c r="H2271" s="4"/>
      <c r="I2271"/>
      <c r="J2271" s="4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  <c r="BF2271"/>
      <c r="BG2271"/>
      <c r="BH2271"/>
      <c r="BI2271"/>
      <c r="BJ2271"/>
      <c r="BK2271"/>
      <c r="BL2271"/>
      <c r="BM2271"/>
      <c r="BN2271"/>
      <c r="BO2271"/>
      <c r="BP2271"/>
      <c r="BQ2271"/>
      <c r="BR2271"/>
      <c r="BS2271"/>
      <c r="BT2271"/>
      <c r="BU2271"/>
      <c r="BV2271"/>
      <c r="BW2271"/>
      <c r="BX2271"/>
      <c r="BY2271"/>
      <c r="BZ2271"/>
    </row>
    <row r="2272" spans="3:78" x14ac:dyDescent="0.25">
      <c r="C2272"/>
      <c r="D2272" s="4"/>
      <c r="E2272"/>
      <c r="F2272" s="4"/>
      <c r="G2272"/>
      <c r="H2272" s="4"/>
      <c r="I2272"/>
      <c r="J2272" s="4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  <c r="BF2272"/>
      <c r="BG2272"/>
      <c r="BH2272"/>
      <c r="BI2272"/>
      <c r="BJ2272"/>
      <c r="BK2272"/>
      <c r="BL2272"/>
      <c r="BM2272"/>
      <c r="BN2272"/>
      <c r="BO2272"/>
      <c r="BP2272"/>
      <c r="BQ2272"/>
      <c r="BR2272"/>
      <c r="BS2272"/>
      <c r="BT2272"/>
      <c r="BU2272"/>
      <c r="BV2272"/>
      <c r="BW2272"/>
      <c r="BX2272"/>
      <c r="BY2272"/>
      <c r="BZ2272"/>
    </row>
    <row r="2273" spans="3:78" x14ac:dyDescent="0.25">
      <c r="C2273"/>
      <c r="D2273" s="4"/>
      <c r="E2273"/>
      <c r="F2273" s="4"/>
      <c r="G2273"/>
      <c r="H2273" s="4"/>
      <c r="I2273"/>
      <c r="J2273" s="4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  <c r="BF2273"/>
      <c r="BG2273"/>
      <c r="BH2273"/>
      <c r="BI2273"/>
      <c r="BJ2273"/>
      <c r="BK2273"/>
      <c r="BL2273"/>
      <c r="BM2273"/>
      <c r="BN2273"/>
      <c r="BO2273"/>
      <c r="BP2273"/>
      <c r="BQ2273"/>
      <c r="BR2273"/>
      <c r="BS2273"/>
      <c r="BT2273"/>
      <c r="BU2273"/>
      <c r="BV2273"/>
      <c r="BW2273"/>
      <c r="BX2273"/>
      <c r="BY2273"/>
      <c r="BZ2273"/>
    </row>
    <row r="2274" spans="3:78" x14ac:dyDescent="0.25">
      <c r="C2274"/>
      <c r="D2274" s="4"/>
      <c r="E2274"/>
      <c r="F2274" s="4"/>
      <c r="G2274"/>
      <c r="H2274" s="4"/>
      <c r="I2274"/>
      <c r="J2274" s="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  <c r="BF2274"/>
      <c r="BG2274"/>
      <c r="BH2274"/>
      <c r="BI2274"/>
      <c r="BJ2274"/>
      <c r="BK2274"/>
      <c r="BL2274"/>
      <c r="BM2274"/>
      <c r="BN2274"/>
      <c r="BO2274"/>
      <c r="BP2274"/>
      <c r="BQ2274"/>
      <c r="BR2274"/>
      <c r="BS2274"/>
      <c r="BT2274"/>
      <c r="BU2274"/>
      <c r="BV2274"/>
      <c r="BW2274"/>
      <c r="BX2274"/>
      <c r="BY2274"/>
      <c r="BZ2274"/>
    </row>
    <row r="2275" spans="3:78" x14ac:dyDescent="0.25">
      <c r="C2275"/>
      <c r="D2275" s="4"/>
      <c r="E2275"/>
      <c r="F2275" s="4"/>
      <c r="G2275"/>
      <c r="H2275" s="4"/>
      <c r="I2275"/>
      <c r="J2275" s="4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  <c r="BF2275"/>
      <c r="BG2275"/>
      <c r="BH2275"/>
      <c r="BI2275"/>
      <c r="BJ2275"/>
      <c r="BK2275"/>
      <c r="BL2275"/>
      <c r="BM2275"/>
      <c r="BN2275"/>
      <c r="BO2275"/>
      <c r="BP2275"/>
      <c r="BQ2275"/>
      <c r="BR2275"/>
      <c r="BS2275"/>
      <c r="BT2275"/>
      <c r="BU2275"/>
      <c r="BV2275"/>
      <c r="BW2275"/>
      <c r="BX2275"/>
      <c r="BY2275"/>
      <c r="BZ2275"/>
    </row>
    <row r="2276" spans="3:78" x14ac:dyDescent="0.25">
      <c r="C2276"/>
      <c r="D2276" s="4"/>
      <c r="E2276"/>
      <c r="F2276" s="4"/>
      <c r="G2276"/>
      <c r="H2276" s="4"/>
      <c r="I2276"/>
      <c r="J2276" s="4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  <c r="BF2276"/>
      <c r="BG2276"/>
      <c r="BH2276"/>
      <c r="BI2276"/>
      <c r="BJ2276"/>
      <c r="BK2276"/>
      <c r="BL2276"/>
      <c r="BM2276"/>
      <c r="BN2276"/>
      <c r="BO2276"/>
      <c r="BP2276"/>
      <c r="BQ2276"/>
      <c r="BR2276"/>
      <c r="BS2276"/>
      <c r="BT2276"/>
      <c r="BU2276"/>
      <c r="BV2276"/>
      <c r="BW2276"/>
      <c r="BX2276"/>
      <c r="BY2276"/>
      <c r="BZ2276"/>
    </row>
    <row r="2277" spans="3:78" x14ac:dyDescent="0.25">
      <c r="C2277"/>
      <c r="D2277" s="4"/>
      <c r="E2277"/>
      <c r="F2277" s="4"/>
      <c r="G2277"/>
      <c r="H2277" s="4"/>
      <c r="I2277"/>
      <c r="J2277" s="4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  <c r="BF2277"/>
      <c r="BG2277"/>
      <c r="BH2277"/>
      <c r="BI2277"/>
      <c r="BJ2277"/>
      <c r="BK2277"/>
      <c r="BL2277"/>
      <c r="BM2277"/>
      <c r="BN2277"/>
      <c r="BO2277"/>
      <c r="BP2277"/>
      <c r="BQ2277"/>
      <c r="BR2277"/>
      <c r="BS2277"/>
      <c r="BT2277"/>
      <c r="BU2277"/>
      <c r="BV2277"/>
      <c r="BW2277"/>
      <c r="BX2277"/>
      <c r="BY2277"/>
      <c r="BZ2277"/>
    </row>
    <row r="2278" spans="3:78" x14ac:dyDescent="0.25">
      <c r="C2278"/>
      <c r="D2278" s="4"/>
      <c r="E2278"/>
      <c r="F2278" s="4"/>
      <c r="G2278"/>
      <c r="H2278" s="4"/>
      <c r="I2278"/>
      <c r="J2278" s="4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  <c r="BF2278"/>
      <c r="BG2278"/>
      <c r="BH2278"/>
      <c r="BI2278"/>
      <c r="BJ2278"/>
      <c r="BK2278"/>
      <c r="BL2278"/>
      <c r="BM2278"/>
      <c r="BN2278"/>
      <c r="BO2278"/>
      <c r="BP2278"/>
      <c r="BQ2278"/>
      <c r="BR2278"/>
      <c r="BS2278"/>
      <c r="BT2278"/>
      <c r="BU2278"/>
      <c r="BV2278"/>
      <c r="BW2278"/>
      <c r="BX2278"/>
      <c r="BY2278"/>
      <c r="BZ2278"/>
    </row>
    <row r="2279" spans="3:78" x14ac:dyDescent="0.25">
      <c r="C2279"/>
      <c r="D2279" s="4"/>
      <c r="E2279"/>
      <c r="F2279" s="4"/>
      <c r="G2279"/>
      <c r="H2279" s="4"/>
      <c r="I2279"/>
      <c r="J2279" s="4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  <c r="BF2279"/>
      <c r="BG2279"/>
      <c r="BH2279"/>
      <c r="BI2279"/>
      <c r="BJ2279"/>
      <c r="BK2279"/>
      <c r="BL2279"/>
      <c r="BM2279"/>
      <c r="BN2279"/>
      <c r="BO2279"/>
      <c r="BP2279"/>
      <c r="BQ2279"/>
      <c r="BR2279"/>
      <c r="BS2279"/>
      <c r="BT2279"/>
      <c r="BU2279"/>
      <c r="BV2279"/>
      <c r="BW2279"/>
      <c r="BX2279"/>
      <c r="BY2279"/>
      <c r="BZ2279"/>
    </row>
    <row r="2280" spans="3:78" x14ac:dyDescent="0.25">
      <c r="C2280"/>
      <c r="D2280" s="4"/>
      <c r="E2280"/>
      <c r="F2280" s="4"/>
      <c r="G2280"/>
      <c r="H2280" s="4"/>
      <c r="I2280"/>
      <c r="J2280" s="4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  <c r="BF2280"/>
      <c r="BG2280"/>
      <c r="BH2280"/>
      <c r="BI2280"/>
      <c r="BJ2280"/>
      <c r="BK2280"/>
      <c r="BL2280"/>
      <c r="BM2280"/>
      <c r="BN2280"/>
      <c r="BO2280"/>
      <c r="BP2280"/>
      <c r="BQ2280"/>
      <c r="BR2280"/>
      <c r="BS2280"/>
      <c r="BT2280"/>
      <c r="BU2280"/>
      <c r="BV2280"/>
      <c r="BW2280"/>
      <c r="BX2280"/>
      <c r="BY2280"/>
      <c r="BZ2280"/>
    </row>
    <row r="2281" spans="3:78" x14ac:dyDescent="0.25">
      <c r="C2281"/>
      <c r="D2281" s="4"/>
      <c r="E2281"/>
      <c r="F2281" s="4"/>
      <c r="G2281"/>
      <c r="H2281" s="4"/>
      <c r="I2281"/>
      <c r="J2281" s="4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  <c r="BF2281"/>
      <c r="BG2281"/>
      <c r="BH2281"/>
      <c r="BI2281"/>
      <c r="BJ2281"/>
      <c r="BK2281"/>
      <c r="BL2281"/>
      <c r="BM2281"/>
      <c r="BN2281"/>
      <c r="BO2281"/>
      <c r="BP2281"/>
      <c r="BQ2281"/>
      <c r="BR2281"/>
      <c r="BS2281"/>
      <c r="BT2281"/>
      <c r="BU2281"/>
      <c r="BV2281"/>
      <c r="BW2281"/>
      <c r="BX2281"/>
      <c r="BY2281"/>
      <c r="BZ2281"/>
    </row>
    <row r="2282" spans="3:78" x14ac:dyDescent="0.25">
      <c r="C2282"/>
      <c r="D2282" s="4"/>
      <c r="E2282"/>
      <c r="F2282" s="4"/>
      <c r="G2282"/>
      <c r="H2282" s="4"/>
      <c r="I2282"/>
      <c r="J2282" s="4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  <c r="BF2282"/>
      <c r="BG2282"/>
      <c r="BH2282"/>
      <c r="BI2282"/>
      <c r="BJ2282"/>
      <c r="BK2282"/>
      <c r="BL2282"/>
      <c r="BM2282"/>
      <c r="BN2282"/>
      <c r="BO2282"/>
      <c r="BP2282"/>
      <c r="BQ2282"/>
      <c r="BR2282"/>
      <c r="BS2282"/>
      <c r="BT2282"/>
      <c r="BU2282"/>
      <c r="BV2282"/>
      <c r="BW2282"/>
      <c r="BX2282"/>
      <c r="BY2282"/>
      <c r="BZ2282"/>
    </row>
    <row r="2283" spans="3:78" x14ac:dyDescent="0.25">
      <c r="C2283"/>
      <c r="D2283" s="4"/>
      <c r="E2283"/>
      <c r="F2283" s="4"/>
      <c r="G2283"/>
      <c r="H2283" s="4"/>
      <c r="I2283"/>
      <c r="J2283" s="4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  <c r="BF2283"/>
      <c r="BG2283"/>
      <c r="BH2283"/>
      <c r="BI2283"/>
      <c r="BJ2283"/>
      <c r="BK2283"/>
      <c r="BL2283"/>
      <c r="BM2283"/>
      <c r="BN2283"/>
      <c r="BO2283"/>
      <c r="BP2283"/>
      <c r="BQ2283"/>
      <c r="BR2283"/>
      <c r="BS2283"/>
      <c r="BT2283"/>
      <c r="BU2283"/>
      <c r="BV2283"/>
      <c r="BW2283"/>
      <c r="BX2283"/>
      <c r="BY2283"/>
      <c r="BZ2283"/>
    </row>
    <row r="2284" spans="3:78" x14ac:dyDescent="0.25">
      <c r="C2284"/>
      <c r="D2284" s="4"/>
      <c r="E2284"/>
      <c r="F2284" s="4"/>
      <c r="G2284"/>
      <c r="H2284" s="4"/>
      <c r="I2284"/>
      <c r="J2284" s="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  <c r="BF2284"/>
      <c r="BG2284"/>
      <c r="BH2284"/>
      <c r="BI2284"/>
      <c r="BJ2284"/>
      <c r="BK2284"/>
      <c r="BL2284"/>
      <c r="BM2284"/>
      <c r="BN2284"/>
      <c r="BO2284"/>
      <c r="BP2284"/>
      <c r="BQ2284"/>
      <c r="BR2284"/>
      <c r="BS2284"/>
      <c r="BT2284"/>
      <c r="BU2284"/>
      <c r="BV2284"/>
      <c r="BW2284"/>
      <c r="BX2284"/>
      <c r="BY2284"/>
      <c r="BZ2284"/>
    </row>
    <row r="2285" spans="3:78" x14ac:dyDescent="0.25">
      <c r="C2285"/>
      <c r="D2285" s="4"/>
      <c r="E2285"/>
      <c r="F2285" s="4"/>
      <c r="G2285"/>
      <c r="H2285" s="4"/>
      <c r="I2285"/>
      <c r="J2285" s="4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  <c r="BF2285"/>
      <c r="BG2285"/>
      <c r="BH2285"/>
      <c r="BI2285"/>
      <c r="BJ2285"/>
      <c r="BK2285"/>
      <c r="BL2285"/>
      <c r="BM2285"/>
      <c r="BN2285"/>
      <c r="BO2285"/>
      <c r="BP2285"/>
      <c r="BQ2285"/>
      <c r="BR2285"/>
      <c r="BS2285"/>
      <c r="BT2285"/>
      <c r="BU2285"/>
      <c r="BV2285"/>
      <c r="BW2285"/>
      <c r="BX2285"/>
      <c r="BY2285"/>
      <c r="BZ2285"/>
    </row>
    <row r="2286" spans="3:78" x14ac:dyDescent="0.25">
      <c r="C2286"/>
      <c r="D2286" s="4"/>
      <c r="E2286"/>
      <c r="F2286" s="4"/>
      <c r="G2286"/>
      <c r="H2286" s="4"/>
      <c r="I2286"/>
      <c r="J2286" s="4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  <c r="BF2286"/>
      <c r="BG2286"/>
      <c r="BH2286"/>
      <c r="BI2286"/>
      <c r="BJ2286"/>
      <c r="BK2286"/>
      <c r="BL2286"/>
      <c r="BM2286"/>
      <c r="BN2286"/>
      <c r="BO2286"/>
      <c r="BP2286"/>
      <c r="BQ2286"/>
      <c r="BR2286"/>
      <c r="BS2286"/>
      <c r="BT2286"/>
      <c r="BU2286"/>
      <c r="BV2286"/>
      <c r="BW2286"/>
      <c r="BX2286"/>
      <c r="BY2286"/>
      <c r="BZ2286"/>
    </row>
    <row r="2287" spans="3:78" x14ac:dyDescent="0.25">
      <c r="C2287"/>
      <c r="D2287" s="4"/>
      <c r="E2287"/>
      <c r="F2287" s="4"/>
      <c r="G2287"/>
      <c r="H2287" s="4"/>
      <c r="I2287"/>
      <c r="J2287" s="4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  <c r="BF2287"/>
      <c r="BG2287"/>
      <c r="BH2287"/>
      <c r="BI2287"/>
      <c r="BJ2287"/>
      <c r="BK2287"/>
      <c r="BL2287"/>
      <c r="BM2287"/>
      <c r="BN2287"/>
      <c r="BO2287"/>
      <c r="BP2287"/>
      <c r="BQ2287"/>
      <c r="BR2287"/>
      <c r="BS2287"/>
      <c r="BT2287"/>
      <c r="BU2287"/>
      <c r="BV2287"/>
      <c r="BW2287"/>
      <c r="BX2287"/>
      <c r="BY2287"/>
      <c r="BZ2287"/>
    </row>
    <row r="2288" spans="3:78" x14ac:dyDescent="0.25">
      <c r="C2288"/>
      <c r="D2288" s="4"/>
      <c r="E2288"/>
      <c r="F2288" s="4"/>
      <c r="G2288"/>
      <c r="H2288" s="4"/>
      <c r="I2288"/>
      <c r="J2288" s="4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  <c r="BF2288"/>
      <c r="BG2288"/>
      <c r="BH2288"/>
      <c r="BI2288"/>
      <c r="BJ2288"/>
      <c r="BK2288"/>
      <c r="BL2288"/>
      <c r="BM2288"/>
      <c r="BN2288"/>
      <c r="BO2288"/>
      <c r="BP2288"/>
      <c r="BQ2288"/>
      <c r="BR2288"/>
      <c r="BS2288"/>
      <c r="BT2288"/>
      <c r="BU2288"/>
      <c r="BV2288"/>
      <c r="BW2288"/>
      <c r="BX2288"/>
      <c r="BY2288"/>
      <c r="BZ2288"/>
    </row>
    <row r="2289" spans="3:78" x14ac:dyDescent="0.25">
      <c r="C2289"/>
      <c r="D2289" s="4"/>
      <c r="E2289"/>
      <c r="F2289" s="4"/>
      <c r="G2289"/>
      <c r="H2289" s="4"/>
      <c r="I2289"/>
      <c r="J2289" s="4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  <c r="BF2289"/>
      <c r="BG2289"/>
      <c r="BH2289"/>
      <c r="BI2289"/>
      <c r="BJ2289"/>
      <c r="BK2289"/>
      <c r="BL2289"/>
      <c r="BM2289"/>
      <c r="BN2289"/>
      <c r="BO2289"/>
      <c r="BP2289"/>
      <c r="BQ2289"/>
      <c r="BR2289"/>
      <c r="BS2289"/>
      <c r="BT2289"/>
      <c r="BU2289"/>
      <c r="BV2289"/>
      <c r="BW2289"/>
      <c r="BX2289"/>
      <c r="BY2289"/>
      <c r="BZ2289"/>
    </row>
    <row r="2290" spans="3:78" x14ac:dyDescent="0.25">
      <c r="C2290"/>
      <c r="D2290" s="4"/>
      <c r="E2290"/>
      <c r="F2290" s="4"/>
      <c r="G2290"/>
      <c r="H2290" s="4"/>
      <c r="I2290"/>
      <c r="J2290" s="4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  <c r="BF2290"/>
      <c r="BG2290"/>
      <c r="BH2290"/>
      <c r="BI2290"/>
      <c r="BJ2290"/>
      <c r="BK2290"/>
      <c r="BL2290"/>
      <c r="BM2290"/>
      <c r="BN2290"/>
      <c r="BO2290"/>
      <c r="BP2290"/>
      <c r="BQ2290"/>
      <c r="BR2290"/>
      <c r="BS2290"/>
      <c r="BT2290"/>
      <c r="BU2290"/>
      <c r="BV2290"/>
      <c r="BW2290"/>
      <c r="BX2290"/>
      <c r="BY2290"/>
      <c r="BZ2290"/>
    </row>
    <row r="2291" spans="3:78" x14ac:dyDescent="0.25">
      <c r="C2291"/>
      <c r="D2291" s="4"/>
      <c r="E2291"/>
      <c r="F2291" s="4"/>
      <c r="G2291"/>
      <c r="H2291" s="4"/>
      <c r="I2291"/>
      <c r="J2291" s="4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  <c r="BF2291"/>
      <c r="BG2291"/>
      <c r="BH2291"/>
      <c r="BI2291"/>
      <c r="BJ2291"/>
      <c r="BK2291"/>
      <c r="BL2291"/>
      <c r="BM2291"/>
      <c r="BN2291"/>
      <c r="BO2291"/>
      <c r="BP2291"/>
      <c r="BQ2291"/>
      <c r="BR2291"/>
      <c r="BS2291"/>
      <c r="BT2291"/>
      <c r="BU2291"/>
      <c r="BV2291"/>
      <c r="BW2291"/>
      <c r="BX2291"/>
      <c r="BY2291"/>
      <c r="BZ2291"/>
    </row>
    <row r="2292" spans="3:78" x14ac:dyDescent="0.25">
      <c r="C2292"/>
      <c r="D2292" s="4"/>
      <c r="E2292"/>
      <c r="F2292" s="4"/>
      <c r="G2292"/>
      <c r="H2292" s="4"/>
      <c r="I2292"/>
      <c r="J2292" s="4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  <c r="BF2292"/>
      <c r="BG2292"/>
      <c r="BH2292"/>
      <c r="BI2292"/>
      <c r="BJ2292"/>
      <c r="BK2292"/>
      <c r="BL2292"/>
      <c r="BM2292"/>
      <c r="BN2292"/>
      <c r="BO2292"/>
      <c r="BP2292"/>
      <c r="BQ2292"/>
      <c r="BR2292"/>
      <c r="BS2292"/>
      <c r="BT2292"/>
      <c r="BU2292"/>
      <c r="BV2292"/>
      <c r="BW2292"/>
      <c r="BX2292"/>
      <c r="BY2292"/>
      <c r="BZ2292"/>
    </row>
    <row r="2293" spans="3:78" x14ac:dyDescent="0.25">
      <c r="C2293"/>
      <c r="D2293" s="4"/>
      <c r="E2293"/>
      <c r="F2293" s="4"/>
      <c r="G2293"/>
      <c r="H2293" s="4"/>
      <c r="I2293"/>
      <c r="J2293" s="4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  <c r="BF2293"/>
      <c r="BG2293"/>
      <c r="BH2293"/>
      <c r="BI2293"/>
      <c r="BJ2293"/>
      <c r="BK2293"/>
      <c r="BL2293"/>
      <c r="BM2293"/>
      <c r="BN2293"/>
      <c r="BO2293"/>
      <c r="BP2293"/>
      <c r="BQ2293"/>
      <c r="BR2293"/>
      <c r="BS2293"/>
      <c r="BT2293"/>
      <c r="BU2293"/>
      <c r="BV2293"/>
      <c r="BW2293"/>
      <c r="BX2293"/>
      <c r="BY2293"/>
      <c r="BZ2293"/>
    </row>
    <row r="2294" spans="3:78" x14ac:dyDescent="0.25">
      <c r="C2294"/>
      <c r="D2294" s="4"/>
      <c r="E2294"/>
      <c r="F2294" s="4"/>
      <c r="G2294"/>
      <c r="H2294" s="4"/>
      <c r="I2294"/>
      <c r="J2294" s="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  <c r="BF2294"/>
      <c r="BG2294"/>
      <c r="BH2294"/>
      <c r="BI2294"/>
      <c r="BJ2294"/>
      <c r="BK2294"/>
      <c r="BL2294"/>
      <c r="BM2294"/>
      <c r="BN2294"/>
      <c r="BO2294"/>
      <c r="BP2294"/>
      <c r="BQ2294"/>
      <c r="BR2294"/>
      <c r="BS2294"/>
      <c r="BT2294"/>
      <c r="BU2294"/>
      <c r="BV2294"/>
      <c r="BW2294"/>
      <c r="BX2294"/>
      <c r="BY2294"/>
      <c r="BZ2294"/>
    </row>
    <row r="2295" spans="3:78" x14ac:dyDescent="0.25">
      <c r="C2295"/>
      <c r="D2295" s="4"/>
      <c r="E2295"/>
      <c r="F2295" s="4"/>
      <c r="G2295"/>
      <c r="H2295" s="4"/>
      <c r="I2295"/>
      <c r="J2295" s="4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  <c r="BF2295"/>
      <c r="BG2295"/>
      <c r="BH2295"/>
      <c r="BI2295"/>
      <c r="BJ2295"/>
      <c r="BK2295"/>
      <c r="BL2295"/>
      <c r="BM2295"/>
      <c r="BN2295"/>
      <c r="BO2295"/>
      <c r="BP2295"/>
      <c r="BQ2295"/>
      <c r="BR2295"/>
      <c r="BS2295"/>
      <c r="BT2295"/>
      <c r="BU2295"/>
      <c r="BV2295"/>
      <c r="BW2295"/>
      <c r="BX2295"/>
      <c r="BY2295"/>
      <c r="BZ2295"/>
    </row>
    <row r="2296" spans="3:78" x14ac:dyDescent="0.25">
      <c r="C2296"/>
      <c r="D2296" s="4"/>
      <c r="E2296"/>
      <c r="F2296" s="4"/>
      <c r="G2296"/>
      <c r="H2296" s="4"/>
      <c r="I2296"/>
      <c r="J2296" s="4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  <c r="BF2296"/>
      <c r="BG2296"/>
      <c r="BH2296"/>
      <c r="BI2296"/>
      <c r="BJ2296"/>
      <c r="BK2296"/>
      <c r="BL2296"/>
      <c r="BM2296"/>
      <c r="BN2296"/>
      <c r="BO2296"/>
      <c r="BP2296"/>
      <c r="BQ2296"/>
      <c r="BR2296"/>
      <c r="BS2296"/>
      <c r="BT2296"/>
      <c r="BU2296"/>
      <c r="BV2296"/>
      <c r="BW2296"/>
      <c r="BX2296"/>
      <c r="BY2296"/>
      <c r="BZ2296"/>
    </row>
    <row r="2297" spans="3:78" x14ac:dyDescent="0.25">
      <c r="C2297"/>
      <c r="D2297" s="4"/>
      <c r="E2297"/>
      <c r="F2297" s="4"/>
      <c r="G2297"/>
      <c r="H2297" s="4"/>
      <c r="I2297"/>
      <c r="J2297" s="4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  <c r="BF2297"/>
      <c r="BG2297"/>
      <c r="BH2297"/>
      <c r="BI2297"/>
      <c r="BJ2297"/>
      <c r="BK2297"/>
      <c r="BL2297"/>
      <c r="BM2297"/>
      <c r="BN2297"/>
      <c r="BO2297"/>
      <c r="BP2297"/>
      <c r="BQ2297"/>
      <c r="BR2297"/>
      <c r="BS2297"/>
      <c r="BT2297"/>
      <c r="BU2297"/>
      <c r="BV2297"/>
      <c r="BW2297"/>
      <c r="BX2297"/>
      <c r="BY2297"/>
      <c r="BZ2297"/>
    </row>
    <row r="2298" spans="3:78" x14ac:dyDescent="0.25">
      <c r="C2298"/>
      <c r="D2298" s="4"/>
      <c r="E2298"/>
      <c r="F2298" s="4"/>
      <c r="G2298"/>
      <c r="H2298" s="4"/>
      <c r="I2298"/>
      <c r="J2298" s="4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  <c r="BF2298"/>
      <c r="BG2298"/>
      <c r="BH2298"/>
      <c r="BI2298"/>
      <c r="BJ2298"/>
      <c r="BK2298"/>
      <c r="BL2298"/>
      <c r="BM2298"/>
      <c r="BN2298"/>
      <c r="BO2298"/>
      <c r="BP2298"/>
      <c r="BQ2298"/>
      <c r="BR2298"/>
      <c r="BS2298"/>
      <c r="BT2298"/>
      <c r="BU2298"/>
      <c r="BV2298"/>
      <c r="BW2298"/>
      <c r="BX2298"/>
      <c r="BY2298"/>
      <c r="BZ2298"/>
    </row>
    <row r="2299" spans="3:78" x14ac:dyDescent="0.25">
      <c r="C2299"/>
      <c r="D2299" s="4"/>
      <c r="E2299"/>
      <c r="F2299" s="4"/>
      <c r="G2299"/>
      <c r="H2299" s="4"/>
      <c r="I2299"/>
      <c r="J2299" s="4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  <c r="BF2299"/>
      <c r="BG2299"/>
      <c r="BH2299"/>
      <c r="BI2299"/>
      <c r="BJ2299"/>
      <c r="BK2299"/>
      <c r="BL2299"/>
      <c r="BM2299"/>
      <c r="BN2299"/>
      <c r="BO2299"/>
      <c r="BP2299"/>
      <c r="BQ2299"/>
      <c r="BR2299"/>
      <c r="BS2299"/>
      <c r="BT2299"/>
      <c r="BU2299"/>
      <c r="BV2299"/>
      <c r="BW2299"/>
      <c r="BX2299"/>
      <c r="BY2299"/>
      <c r="BZ2299"/>
    </row>
    <row r="2300" spans="3:78" x14ac:dyDescent="0.25">
      <c r="C2300"/>
      <c r="D2300" s="4"/>
      <c r="E2300"/>
      <c r="F2300" s="4"/>
      <c r="G2300"/>
      <c r="H2300" s="4"/>
      <c r="I2300"/>
      <c r="J2300" s="4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  <c r="BF2300"/>
      <c r="BG2300"/>
      <c r="BH2300"/>
      <c r="BI2300"/>
      <c r="BJ2300"/>
      <c r="BK2300"/>
      <c r="BL2300"/>
      <c r="BM2300"/>
      <c r="BN2300"/>
      <c r="BO2300"/>
      <c r="BP2300"/>
      <c r="BQ2300"/>
      <c r="BR2300"/>
      <c r="BS2300"/>
      <c r="BT2300"/>
      <c r="BU2300"/>
      <c r="BV2300"/>
      <c r="BW2300"/>
      <c r="BX2300"/>
      <c r="BY2300"/>
      <c r="BZ2300"/>
    </row>
    <row r="2301" spans="3:78" x14ac:dyDescent="0.25">
      <c r="C2301"/>
      <c r="D2301" s="4"/>
      <c r="E2301"/>
      <c r="F2301" s="4"/>
      <c r="G2301"/>
      <c r="H2301" s="4"/>
      <c r="I2301"/>
      <c r="J2301" s="4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  <c r="BF2301"/>
      <c r="BG2301"/>
      <c r="BH2301"/>
      <c r="BI2301"/>
      <c r="BJ2301"/>
      <c r="BK2301"/>
      <c r="BL2301"/>
      <c r="BM2301"/>
      <c r="BN2301"/>
      <c r="BO2301"/>
      <c r="BP2301"/>
      <c r="BQ2301"/>
      <c r="BR2301"/>
      <c r="BS2301"/>
      <c r="BT2301"/>
      <c r="BU2301"/>
      <c r="BV2301"/>
      <c r="BW2301"/>
      <c r="BX2301"/>
      <c r="BY2301"/>
      <c r="BZ2301"/>
    </row>
    <row r="2302" spans="3:78" x14ac:dyDescent="0.25">
      <c r="C2302"/>
      <c r="D2302" s="4"/>
      <c r="E2302"/>
      <c r="F2302" s="4"/>
      <c r="G2302"/>
      <c r="H2302" s="4"/>
      <c r="I2302"/>
      <c r="J2302" s="4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  <c r="BF2302"/>
      <c r="BG2302"/>
      <c r="BH2302"/>
      <c r="BI2302"/>
      <c r="BJ2302"/>
      <c r="BK2302"/>
      <c r="BL2302"/>
      <c r="BM2302"/>
      <c r="BN2302"/>
      <c r="BO2302"/>
      <c r="BP2302"/>
      <c r="BQ2302"/>
      <c r="BR2302"/>
      <c r="BS2302"/>
      <c r="BT2302"/>
      <c r="BU2302"/>
      <c r="BV2302"/>
      <c r="BW2302"/>
      <c r="BX2302"/>
      <c r="BY2302"/>
      <c r="BZ2302"/>
    </row>
    <row r="2303" spans="3:78" x14ac:dyDescent="0.25">
      <c r="C2303"/>
      <c r="D2303" s="4"/>
      <c r="E2303"/>
      <c r="F2303" s="4"/>
      <c r="G2303"/>
      <c r="H2303" s="4"/>
      <c r="I2303"/>
      <c r="J2303" s="4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  <c r="BF2303"/>
      <c r="BG2303"/>
      <c r="BH2303"/>
      <c r="BI2303"/>
      <c r="BJ2303"/>
      <c r="BK2303"/>
      <c r="BL2303"/>
      <c r="BM2303"/>
      <c r="BN2303"/>
      <c r="BO2303"/>
      <c r="BP2303"/>
      <c r="BQ2303"/>
      <c r="BR2303"/>
      <c r="BS2303"/>
      <c r="BT2303"/>
      <c r="BU2303"/>
      <c r="BV2303"/>
      <c r="BW2303"/>
      <c r="BX2303"/>
      <c r="BY2303"/>
      <c r="BZ2303"/>
    </row>
    <row r="2304" spans="3:78" x14ac:dyDescent="0.25">
      <c r="C2304"/>
      <c r="D2304" s="4"/>
      <c r="E2304"/>
      <c r="F2304" s="4"/>
      <c r="G2304"/>
      <c r="H2304" s="4"/>
      <c r="I2304"/>
      <c r="J2304" s="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  <c r="BF2304"/>
      <c r="BG2304"/>
      <c r="BH2304"/>
      <c r="BI2304"/>
      <c r="BJ2304"/>
      <c r="BK2304"/>
      <c r="BL2304"/>
      <c r="BM2304"/>
      <c r="BN2304"/>
      <c r="BO2304"/>
      <c r="BP2304"/>
      <c r="BQ2304"/>
      <c r="BR2304"/>
      <c r="BS2304"/>
      <c r="BT2304"/>
      <c r="BU2304"/>
      <c r="BV2304"/>
      <c r="BW2304"/>
      <c r="BX2304"/>
      <c r="BY2304"/>
      <c r="BZ2304"/>
    </row>
    <row r="2305" spans="3:78" x14ac:dyDescent="0.25">
      <c r="C2305"/>
      <c r="D2305" s="4"/>
      <c r="E2305"/>
      <c r="F2305" s="4"/>
      <c r="G2305"/>
      <c r="H2305" s="4"/>
      <c r="I2305"/>
      <c r="J2305" s="4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  <c r="BF2305"/>
      <c r="BG2305"/>
      <c r="BH2305"/>
      <c r="BI2305"/>
      <c r="BJ2305"/>
      <c r="BK2305"/>
      <c r="BL2305"/>
      <c r="BM2305"/>
      <c r="BN2305"/>
      <c r="BO2305"/>
      <c r="BP2305"/>
      <c r="BQ2305"/>
      <c r="BR2305"/>
      <c r="BS2305"/>
      <c r="BT2305"/>
      <c r="BU2305"/>
      <c r="BV2305"/>
      <c r="BW2305"/>
      <c r="BX2305"/>
      <c r="BY2305"/>
      <c r="BZ2305"/>
    </row>
    <row r="2306" spans="3:78" x14ac:dyDescent="0.25">
      <c r="C2306"/>
      <c r="D2306" s="4"/>
      <c r="E2306"/>
      <c r="F2306" s="4"/>
      <c r="G2306"/>
      <c r="H2306" s="4"/>
      <c r="I2306"/>
      <c r="J2306" s="4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  <c r="BF2306"/>
      <c r="BG2306"/>
      <c r="BH2306"/>
      <c r="BI2306"/>
      <c r="BJ2306"/>
      <c r="BK2306"/>
      <c r="BL2306"/>
      <c r="BM2306"/>
      <c r="BN2306"/>
      <c r="BO2306"/>
      <c r="BP2306"/>
      <c r="BQ2306"/>
      <c r="BR2306"/>
      <c r="BS2306"/>
      <c r="BT2306"/>
      <c r="BU2306"/>
      <c r="BV2306"/>
      <c r="BW2306"/>
      <c r="BX2306"/>
      <c r="BY2306"/>
      <c r="BZ2306"/>
    </row>
    <row r="2307" spans="3:78" x14ac:dyDescent="0.25">
      <c r="C2307"/>
      <c r="D2307" s="4"/>
      <c r="E2307"/>
      <c r="F2307" s="4"/>
      <c r="G2307"/>
      <c r="H2307" s="4"/>
      <c r="I2307"/>
      <c r="J2307" s="4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  <c r="BF2307"/>
      <c r="BG2307"/>
      <c r="BH2307"/>
      <c r="BI2307"/>
      <c r="BJ2307"/>
      <c r="BK2307"/>
      <c r="BL2307"/>
      <c r="BM2307"/>
      <c r="BN2307"/>
      <c r="BO2307"/>
      <c r="BP2307"/>
      <c r="BQ2307"/>
      <c r="BR2307"/>
      <c r="BS2307"/>
      <c r="BT2307"/>
      <c r="BU2307"/>
      <c r="BV2307"/>
      <c r="BW2307"/>
      <c r="BX2307"/>
      <c r="BY2307"/>
      <c r="BZ2307"/>
    </row>
    <row r="2308" spans="3:78" x14ac:dyDescent="0.25">
      <c r="C2308"/>
      <c r="D2308" s="4"/>
      <c r="E2308"/>
      <c r="F2308" s="4"/>
      <c r="G2308"/>
      <c r="H2308" s="4"/>
      <c r="I2308"/>
      <c r="J2308" s="4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  <c r="BF2308"/>
      <c r="BG2308"/>
      <c r="BH2308"/>
      <c r="BI2308"/>
      <c r="BJ2308"/>
      <c r="BK2308"/>
      <c r="BL2308"/>
      <c r="BM2308"/>
      <c r="BN2308"/>
      <c r="BO2308"/>
      <c r="BP2308"/>
      <c r="BQ2308"/>
      <c r="BR2308"/>
      <c r="BS2308"/>
      <c r="BT2308"/>
      <c r="BU2308"/>
      <c r="BV2308"/>
      <c r="BW2308"/>
      <c r="BX2308"/>
      <c r="BY2308"/>
      <c r="BZ2308"/>
    </row>
    <row r="2309" spans="3:78" x14ac:dyDescent="0.25">
      <c r="C2309"/>
      <c r="D2309" s="4"/>
      <c r="E2309"/>
      <c r="F2309" s="4"/>
      <c r="G2309"/>
      <c r="H2309" s="4"/>
      <c r="I2309"/>
      <c r="J2309" s="4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  <c r="BF2309"/>
      <c r="BG2309"/>
      <c r="BH2309"/>
      <c r="BI2309"/>
      <c r="BJ2309"/>
      <c r="BK2309"/>
      <c r="BL2309"/>
      <c r="BM2309"/>
      <c r="BN2309"/>
      <c r="BO2309"/>
      <c r="BP2309"/>
      <c r="BQ2309"/>
      <c r="BR2309"/>
      <c r="BS2309"/>
      <c r="BT2309"/>
      <c r="BU2309"/>
      <c r="BV2309"/>
      <c r="BW2309"/>
      <c r="BX2309"/>
      <c r="BY2309"/>
      <c r="BZ2309"/>
    </row>
    <row r="2310" spans="3:78" x14ac:dyDescent="0.25">
      <c r="C2310"/>
      <c r="D2310" s="4"/>
      <c r="E2310"/>
      <c r="F2310" s="4"/>
      <c r="G2310"/>
      <c r="H2310" s="4"/>
      <c r="I2310"/>
      <c r="J2310" s="4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  <c r="BF2310"/>
      <c r="BG2310"/>
      <c r="BH2310"/>
      <c r="BI2310"/>
      <c r="BJ2310"/>
      <c r="BK2310"/>
      <c r="BL2310"/>
      <c r="BM2310"/>
      <c r="BN2310"/>
      <c r="BO2310"/>
      <c r="BP2310"/>
      <c r="BQ2310"/>
      <c r="BR2310"/>
      <c r="BS2310"/>
      <c r="BT2310"/>
      <c r="BU2310"/>
      <c r="BV2310"/>
      <c r="BW2310"/>
      <c r="BX2310"/>
      <c r="BY2310"/>
      <c r="BZ2310"/>
    </row>
    <row r="2311" spans="3:78" x14ac:dyDescent="0.25">
      <c r="C2311"/>
      <c r="D2311" s="4"/>
      <c r="E2311"/>
      <c r="F2311" s="4"/>
      <c r="G2311"/>
      <c r="H2311" s="4"/>
      <c r="I2311"/>
      <c r="J2311" s="4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  <c r="BF2311"/>
      <c r="BG2311"/>
      <c r="BH2311"/>
      <c r="BI2311"/>
      <c r="BJ2311"/>
      <c r="BK2311"/>
      <c r="BL2311"/>
      <c r="BM2311"/>
      <c r="BN2311"/>
      <c r="BO2311"/>
      <c r="BP2311"/>
      <c r="BQ2311"/>
      <c r="BR2311"/>
      <c r="BS2311"/>
      <c r="BT2311"/>
      <c r="BU2311"/>
      <c r="BV2311"/>
      <c r="BW2311"/>
      <c r="BX2311"/>
      <c r="BY2311"/>
      <c r="BZ2311"/>
    </row>
    <row r="2312" spans="3:78" x14ac:dyDescent="0.25">
      <c r="C2312"/>
      <c r="D2312" s="4"/>
      <c r="E2312"/>
      <c r="F2312" s="4"/>
      <c r="G2312"/>
      <c r="H2312" s="4"/>
      <c r="I2312"/>
      <c r="J2312" s="4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  <c r="BF2312"/>
      <c r="BG2312"/>
      <c r="BH2312"/>
      <c r="BI2312"/>
      <c r="BJ2312"/>
      <c r="BK2312"/>
      <c r="BL2312"/>
      <c r="BM2312"/>
      <c r="BN2312"/>
      <c r="BO2312"/>
      <c r="BP2312"/>
      <c r="BQ2312"/>
      <c r="BR2312"/>
      <c r="BS2312"/>
      <c r="BT2312"/>
      <c r="BU2312"/>
      <c r="BV2312"/>
      <c r="BW2312"/>
      <c r="BX2312"/>
      <c r="BY2312"/>
      <c r="BZ2312"/>
    </row>
    <row r="2313" spans="3:78" x14ac:dyDescent="0.25">
      <c r="C2313"/>
      <c r="D2313" s="4"/>
      <c r="E2313"/>
      <c r="F2313" s="4"/>
      <c r="G2313"/>
      <c r="H2313" s="4"/>
      <c r="I2313"/>
      <c r="J2313" s="4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  <c r="BF2313"/>
      <c r="BG2313"/>
      <c r="BH2313"/>
      <c r="BI2313"/>
      <c r="BJ2313"/>
      <c r="BK2313"/>
      <c r="BL2313"/>
      <c r="BM2313"/>
      <c r="BN2313"/>
      <c r="BO2313"/>
      <c r="BP2313"/>
      <c r="BQ2313"/>
      <c r="BR2313"/>
      <c r="BS2313"/>
      <c r="BT2313"/>
      <c r="BU2313"/>
      <c r="BV2313"/>
      <c r="BW2313"/>
      <c r="BX2313"/>
      <c r="BY2313"/>
      <c r="BZ2313"/>
    </row>
    <row r="2314" spans="3:78" x14ac:dyDescent="0.25">
      <c r="C2314"/>
      <c r="D2314" s="4"/>
      <c r="E2314"/>
      <c r="F2314" s="4"/>
      <c r="G2314"/>
      <c r="H2314" s="4"/>
      <c r="I2314"/>
      <c r="J2314" s="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  <c r="BF2314"/>
      <c r="BG2314"/>
      <c r="BH2314"/>
      <c r="BI2314"/>
      <c r="BJ2314"/>
      <c r="BK2314"/>
      <c r="BL2314"/>
      <c r="BM2314"/>
      <c r="BN2314"/>
      <c r="BO2314"/>
      <c r="BP2314"/>
      <c r="BQ2314"/>
      <c r="BR2314"/>
      <c r="BS2314"/>
      <c r="BT2314"/>
      <c r="BU2314"/>
      <c r="BV2314"/>
      <c r="BW2314"/>
      <c r="BX2314"/>
      <c r="BY2314"/>
      <c r="BZ2314"/>
    </row>
    <row r="2315" spans="3:78" x14ac:dyDescent="0.25">
      <c r="C2315"/>
      <c r="D2315" s="4"/>
      <c r="E2315"/>
      <c r="F2315" s="4"/>
      <c r="G2315"/>
      <c r="H2315" s="4"/>
      <c r="I2315"/>
      <c r="J2315" s="4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  <c r="BF2315"/>
      <c r="BG2315"/>
      <c r="BH2315"/>
      <c r="BI2315"/>
      <c r="BJ2315"/>
      <c r="BK2315"/>
      <c r="BL2315"/>
      <c r="BM2315"/>
      <c r="BN2315"/>
      <c r="BO2315"/>
      <c r="BP2315"/>
      <c r="BQ2315"/>
      <c r="BR2315"/>
      <c r="BS2315"/>
      <c r="BT2315"/>
      <c r="BU2315"/>
      <c r="BV2315"/>
      <c r="BW2315"/>
      <c r="BX2315"/>
      <c r="BY2315"/>
      <c r="BZ2315"/>
    </row>
    <row r="2316" spans="3:78" x14ac:dyDescent="0.25">
      <c r="C2316"/>
      <c r="D2316" s="4"/>
      <c r="E2316"/>
      <c r="F2316" s="4"/>
      <c r="G2316"/>
      <c r="H2316" s="4"/>
      <c r="I2316"/>
      <c r="J2316" s="4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  <c r="BF2316"/>
      <c r="BG2316"/>
      <c r="BH2316"/>
      <c r="BI2316"/>
      <c r="BJ2316"/>
      <c r="BK2316"/>
      <c r="BL2316"/>
      <c r="BM2316"/>
      <c r="BN2316"/>
      <c r="BO2316"/>
      <c r="BP2316"/>
      <c r="BQ2316"/>
      <c r="BR2316"/>
      <c r="BS2316"/>
      <c r="BT2316"/>
      <c r="BU2316"/>
      <c r="BV2316"/>
      <c r="BW2316"/>
      <c r="BX2316"/>
      <c r="BY2316"/>
      <c r="BZ2316"/>
    </row>
    <row r="2317" spans="3:78" x14ac:dyDescent="0.25">
      <c r="C2317"/>
      <c r="D2317" s="4"/>
      <c r="E2317"/>
      <c r="F2317" s="4"/>
      <c r="G2317"/>
      <c r="H2317" s="4"/>
      <c r="I2317"/>
      <c r="J2317" s="4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  <c r="BF2317"/>
      <c r="BG2317"/>
      <c r="BH2317"/>
      <c r="BI2317"/>
      <c r="BJ2317"/>
      <c r="BK2317"/>
      <c r="BL2317"/>
      <c r="BM2317"/>
      <c r="BN2317"/>
      <c r="BO2317"/>
      <c r="BP2317"/>
      <c r="BQ2317"/>
      <c r="BR2317"/>
      <c r="BS2317"/>
      <c r="BT2317"/>
      <c r="BU2317"/>
      <c r="BV2317"/>
      <c r="BW2317"/>
      <c r="BX2317"/>
      <c r="BY2317"/>
      <c r="BZ2317"/>
    </row>
    <row r="2318" spans="3:78" x14ac:dyDescent="0.25">
      <c r="C2318"/>
      <c r="D2318" s="4"/>
      <c r="E2318"/>
      <c r="F2318" s="4"/>
      <c r="G2318"/>
      <c r="H2318" s="4"/>
      <c r="I2318"/>
      <c r="J2318" s="4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  <c r="BF2318"/>
      <c r="BG2318"/>
      <c r="BH2318"/>
      <c r="BI2318"/>
      <c r="BJ2318"/>
      <c r="BK2318"/>
      <c r="BL2318"/>
      <c r="BM2318"/>
      <c r="BN2318"/>
      <c r="BO2318"/>
      <c r="BP2318"/>
      <c r="BQ2318"/>
      <c r="BR2318"/>
      <c r="BS2318"/>
      <c r="BT2318"/>
      <c r="BU2318"/>
      <c r="BV2318"/>
      <c r="BW2318"/>
      <c r="BX2318"/>
      <c r="BY2318"/>
      <c r="BZ2318"/>
    </row>
    <row r="2319" spans="3:78" x14ac:dyDescent="0.25">
      <c r="C2319"/>
      <c r="D2319" s="4"/>
      <c r="E2319"/>
      <c r="F2319" s="4"/>
      <c r="G2319"/>
      <c r="H2319" s="4"/>
      <c r="I2319"/>
      <c r="J2319" s="4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  <c r="BF2319"/>
      <c r="BG2319"/>
      <c r="BH2319"/>
      <c r="BI2319"/>
      <c r="BJ2319"/>
      <c r="BK2319"/>
      <c r="BL2319"/>
      <c r="BM2319"/>
      <c r="BN2319"/>
      <c r="BO2319"/>
      <c r="BP2319"/>
      <c r="BQ2319"/>
      <c r="BR2319"/>
      <c r="BS2319"/>
      <c r="BT2319"/>
      <c r="BU2319"/>
      <c r="BV2319"/>
      <c r="BW2319"/>
      <c r="BX2319"/>
      <c r="BY2319"/>
      <c r="BZ2319"/>
    </row>
    <row r="2320" spans="3:78" x14ac:dyDescent="0.25">
      <c r="C2320"/>
      <c r="D2320" s="4"/>
      <c r="E2320"/>
      <c r="F2320" s="4"/>
      <c r="G2320"/>
      <c r="H2320" s="4"/>
      <c r="I2320"/>
      <c r="J2320" s="4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  <c r="BF2320"/>
      <c r="BG2320"/>
      <c r="BH2320"/>
      <c r="BI2320"/>
      <c r="BJ2320"/>
      <c r="BK2320"/>
      <c r="BL2320"/>
      <c r="BM2320"/>
      <c r="BN2320"/>
      <c r="BO2320"/>
      <c r="BP2320"/>
      <c r="BQ2320"/>
      <c r="BR2320"/>
      <c r="BS2320"/>
      <c r="BT2320"/>
      <c r="BU2320"/>
      <c r="BV2320"/>
      <c r="BW2320"/>
      <c r="BX2320"/>
      <c r="BY2320"/>
      <c r="BZ2320"/>
    </row>
    <row r="2321" spans="3:78" x14ac:dyDescent="0.25">
      <c r="C2321"/>
      <c r="D2321" s="4"/>
      <c r="E2321"/>
      <c r="F2321" s="4"/>
      <c r="G2321"/>
      <c r="H2321" s="4"/>
      <c r="I2321"/>
      <c r="J2321" s="4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  <c r="BF2321"/>
      <c r="BG2321"/>
      <c r="BH2321"/>
      <c r="BI2321"/>
      <c r="BJ2321"/>
      <c r="BK2321"/>
      <c r="BL2321"/>
      <c r="BM2321"/>
      <c r="BN2321"/>
      <c r="BO2321"/>
      <c r="BP2321"/>
      <c r="BQ2321"/>
      <c r="BR2321"/>
      <c r="BS2321"/>
      <c r="BT2321"/>
      <c r="BU2321"/>
      <c r="BV2321"/>
      <c r="BW2321"/>
      <c r="BX2321"/>
      <c r="BY2321"/>
      <c r="BZ2321"/>
    </row>
    <row r="2322" spans="3:78" x14ac:dyDescent="0.25">
      <c r="C2322"/>
      <c r="D2322" s="4"/>
      <c r="E2322"/>
      <c r="F2322" s="4"/>
      <c r="G2322"/>
      <c r="H2322" s="4"/>
      <c r="I2322"/>
      <c r="J2322" s="4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  <c r="BF2322"/>
      <c r="BG2322"/>
      <c r="BH2322"/>
      <c r="BI2322"/>
      <c r="BJ2322"/>
      <c r="BK2322"/>
      <c r="BL2322"/>
      <c r="BM2322"/>
      <c r="BN2322"/>
      <c r="BO2322"/>
      <c r="BP2322"/>
      <c r="BQ2322"/>
      <c r="BR2322"/>
      <c r="BS2322"/>
      <c r="BT2322"/>
      <c r="BU2322"/>
      <c r="BV2322"/>
      <c r="BW2322"/>
      <c r="BX2322"/>
      <c r="BY2322"/>
      <c r="BZ2322"/>
    </row>
    <row r="2323" spans="3:78" x14ac:dyDescent="0.25">
      <c r="C2323"/>
      <c r="D2323" s="4"/>
      <c r="E2323"/>
      <c r="F2323" s="4"/>
      <c r="G2323"/>
      <c r="H2323" s="4"/>
      <c r="I2323"/>
      <c r="J2323" s="4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  <c r="BF2323"/>
      <c r="BG2323"/>
      <c r="BH2323"/>
      <c r="BI2323"/>
      <c r="BJ2323"/>
      <c r="BK2323"/>
      <c r="BL2323"/>
      <c r="BM2323"/>
      <c r="BN2323"/>
      <c r="BO2323"/>
      <c r="BP2323"/>
      <c r="BQ2323"/>
      <c r="BR2323"/>
      <c r="BS2323"/>
      <c r="BT2323"/>
      <c r="BU2323"/>
      <c r="BV2323"/>
      <c r="BW2323"/>
      <c r="BX2323"/>
      <c r="BY2323"/>
      <c r="BZ2323"/>
    </row>
    <row r="2324" spans="3:78" x14ac:dyDescent="0.25">
      <c r="C2324"/>
      <c r="D2324" s="4"/>
      <c r="E2324"/>
      <c r="F2324" s="4"/>
      <c r="G2324"/>
      <c r="H2324" s="4"/>
      <c r="I2324"/>
      <c r="J2324" s="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  <c r="BF2324"/>
      <c r="BG2324"/>
      <c r="BH2324"/>
      <c r="BI2324"/>
      <c r="BJ2324"/>
      <c r="BK2324"/>
      <c r="BL2324"/>
      <c r="BM2324"/>
      <c r="BN2324"/>
      <c r="BO2324"/>
      <c r="BP2324"/>
      <c r="BQ2324"/>
      <c r="BR2324"/>
      <c r="BS2324"/>
      <c r="BT2324"/>
      <c r="BU2324"/>
      <c r="BV2324"/>
      <c r="BW2324"/>
      <c r="BX2324"/>
      <c r="BY2324"/>
      <c r="BZ2324"/>
    </row>
    <row r="2325" spans="3:78" x14ac:dyDescent="0.25">
      <c r="C2325"/>
      <c r="D2325" s="4"/>
      <c r="E2325"/>
      <c r="F2325" s="4"/>
      <c r="G2325"/>
      <c r="H2325" s="4"/>
      <c r="I2325"/>
      <c r="J2325" s="4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  <c r="BF2325"/>
      <c r="BG2325"/>
      <c r="BH2325"/>
      <c r="BI2325"/>
      <c r="BJ2325"/>
      <c r="BK2325"/>
      <c r="BL2325"/>
      <c r="BM2325"/>
      <c r="BN2325"/>
      <c r="BO2325"/>
      <c r="BP2325"/>
      <c r="BQ2325"/>
      <c r="BR2325"/>
      <c r="BS2325"/>
      <c r="BT2325"/>
      <c r="BU2325"/>
      <c r="BV2325"/>
      <c r="BW2325"/>
      <c r="BX2325"/>
      <c r="BY2325"/>
      <c r="BZ2325"/>
    </row>
    <row r="2326" spans="3:78" x14ac:dyDescent="0.25">
      <c r="C2326"/>
      <c r="D2326" s="4"/>
      <c r="E2326"/>
      <c r="F2326" s="4"/>
      <c r="G2326"/>
      <c r="H2326" s="4"/>
      <c r="I2326"/>
      <c r="J2326" s="4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  <c r="BF2326"/>
      <c r="BG2326"/>
      <c r="BH2326"/>
      <c r="BI2326"/>
      <c r="BJ2326"/>
      <c r="BK2326"/>
      <c r="BL2326"/>
      <c r="BM2326"/>
      <c r="BN2326"/>
      <c r="BO2326"/>
      <c r="BP2326"/>
      <c r="BQ2326"/>
      <c r="BR2326"/>
      <c r="BS2326"/>
      <c r="BT2326"/>
      <c r="BU2326"/>
      <c r="BV2326"/>
      <c r="BW2326"/>
      <c r="BX2326"/>
      <c r="BY2326"/>
      <c r="BZ2326"/>
    </row>
    <row r="2327" spans="3:78" x14ac:dyDescent="0.25">
      <c r="C2327"/>
      <c r="D2327" s="4"/>
      <c r="E2327"/>
      <c r="F2327" s="4"/>
      <c r="G2327"/>
      <c r="H2327" s="4"/>
      <c r="I2327"/>
      <c r="J2327" s="4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  <c r="BF2327"/>
      <c r="BG2327"/>
      <c r="BH2327"/>
      <c r="BI2327"/>
      <c r="BJ2327"/>
      <c r="BK2327"/>
      <c r="BL2327"/>
      <c r="BM2327"/>
      <c r="BN2327"/>
      <c r="BO2327"/>
      <c r="BP2327"/>
      <c r="BQ2327"/>
      <c r="BR2327"/>
      <c r="BS2327"/>
      <c r="BT2327"/>
      <c r="BU2327"/>
      <c r="BV2327"/>
      <c r="BW2327"/>
      <c r="BX2327"/>
      <c r="BY2327"/>
      <c r="BZ2327"/>
    </row>
    <row r="2328" spans="3:78" x14ac:dyDescent="0.25">
      <c r="C2328"/>
      <c r="D2328" s="4"/>
      <c r="E2328"/>
      <c r="F2328" s="4"/>
      <c r="G2328"/>
      <c r="H2328" s="4"/>
      <c r="I2328"/>
      <c r="J2328" s="4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  <c r="BF2328"/>
      <c r="BG2328"/>
      <c r="BH2328"/>
      <c r="BI2328"/>
      <c r="BJ2328"/>
      <c r="BK2328"/>
      <c r="BL2328"/>
      <c r="BM2328"/>
      <c r="BN2328"/>
      <c r="BO2328"/>
      <c r="BP2328"/>
      <c r="BQ2328"/>
      <c r="BR2328"/>
      <c r="BS2328"/>
      <c r="BT2328"/>
      <c r="BU2328"/>
      <c r="BV2328"/>
      <c r="BW2328"/>
      <c r="BX2328"/>
      <c r="BY2328"/>
      <c r="BZ2328"/>
    </row>
    <row r="2329" spans="3:78" x14ac:dyDescent="0.25">
      <c r="C2329"/>
      <c r="D2329" s="4"/>
      <c r="E2329"/>
      <c r="F2329" s="4"/>
      <c r="G2329"/>
      <c r="H2329" s="4"/>
      <c r="I2329"/>
      <c r="J2329" s="4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  <c r="BF2329"/>
      <c r="BG2329"/>
      <c r="BH2329"/>
      <c r="BI2329"/>
      <c r="BJ2329"/>
      <c r="BK2329"/>
      <c r="BL2329"/>
      <c r="BM2329"/>
      <c r="BN2329"/>
      <c r="BO2329"/>
      <c r="BP2329"/>
      <c r="BQ2329"/>
      <c r="BR2329"/>
      <c r="BS2329"/>
      <c r="BT2329"/>
      <c r="BU2329"/>
      <c r="BV2329"/>
      <c r="BW2329"/>
      <c r="BX2329"/>
      <c r="BY2329"/>
      <c r="BZ2329"/>
    </row>
    <row r="2330" spans="3:78" x14ac:dyDescent="0.25">
      <c r="C2330"/>
      <c r="D2330" s="4"/>
      <c r="E2330"/>
      <c r="F2330" s="4"/>
      <c r="G2330"/>
      <c r="H2330" s="4"/>
      <c r="I2330"/>
      <c r="J2330" s="4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  <c r="BF2330"/>
      <c r="BG2330"/>
      <c r="BH2330"/>
      <c r="BI2330"/>
      <c r="BJ2330"/>
      <c r="BK2330"/>
      <c r="BL2330"/>
      <c r="BM2330"/>
      <c r="BN2330"/>
      <c r="BO2330"/>
      <c r="BP2330"/>
      <c r="BQ2330"/>
      <c r="BR2330"/>
      <c r="BS2330"/>
      <c r="BT2330"/>
      <c r="BU2330"/>
      <c r="BV2330"/>
      <c r="BW2330"/>
      <c r="BX2330"/>
      <c r="BY2330"/>
      <c r="BZ2330"/>
    </row>
    <row r="2331" spans="3:78" x14ac:dyDescent="0.25">
      <c r="C2331"/>
      <c r="D2331" s="4"/>
      <c r="E2331"/>
      <c r="F2331" s="4"/>
      <c r="G2331"/>
      <c r="H2331" s="4"/>
      <c r="I2331"/>
      <c r="J2331" s="4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  <c r="BF2331"/>
      <c r="BG2331"/>
      <c r="BH2331"/>
      <c r="BI2331"/>
      <c r="BJ2331"/>
      <c r="BK2331"/>
      <c r="BL2331"/>
      <c r="BM2331"/>
      <c r="BN2331"/>
      <c r="BO2331"/>
      <c r="BP2331"/>
      <c r="BQ2331"/>
      <c r="BR2331"/>
      <c r="BS2331"/>
      <c r="BT2331"/>
      <c r="BU2331"/>
      <c r="BV2331"/>
      <c r="BW2331"/>
      <c r="BX2331"/>
      <c r="BY2331"/>
      <c r="BZ2331"/>
    </row>
    <row r="2332" spans="3:78" x14ac:dyDescent="0.25">
      <c r="C2332"/>
      <c r="D2332" s="4"/>
      <c r="E2332"/>
      <c r="F2332" s="4"/>
      <c r="G2332"/>
      <c r="H2332" s="4"/>
      <c r="I2332"/>
      <c r="J2332" s="4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  <c r="BF2332"/>
      <c r="BG2332"/>
      <c r="BH2332"/>
      <c r="BI2332"/>
      <c r="BJ2332"/>
      <c r="BK2332"/>
      <c r="BL2332"/>
      <c r="BM2332"/>
      <c r="BN2332"/>
      <c r="BO2332"/>
      <c r="BP2332"/>
      <c r="BQ2332"/>
      <c r="BR2332"/>
      <c r="BS2332"/>
      <c r="BT2332"/>
      <c r="BU2332"/>
      <c r="BV2332"/>
      <c r="BW2332"/>
      <c r="BX2332"/>
      <c r="BY2332"/>
      <c r="BZ2332"/>
    </row>
    <row r="2333" spans="3:78" x14ac:dyDescent="0.25">
      <c r="C2333"/>
      <c r="D2333" s="4"/>
      <c r="E2333"/>
      <c r="F2333" s="4"/>
      <c r="G2333"/>
      <c r="H2333" s="4"/>
      <c r="I2333"/>
      <c r="J2333" s="4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  <c r="BF2333"/>
      <c r="BG2333"/>
      <c r="BH2333"/>
      <c r="BI2333"/>
      <c r="BJ2333"/>
      <c r="BK2333"/>
      <c r="BL2333"/>
      <c r="BM2333"/>
      <c r="BN2333"/>
      <c r="BO2333"/>
      <c r="BP2333"/>
      <c r="BQ2333"/>
      <c r="BR2333"/>
      <c r="BS2333"/>
      <c r="BT2333"/>
      <c r="BU2333"/>
      <c r="BV2333"/>
      <c r="BW2333"/>
      <c r="BX2333"/>
      <c r="BY2333"/>
      <c r="BZ2333"/>
    </row>
    <row r="2334" spans="3:78" x14ac:dyDescent="0.25">
      <c r="C2334"/>
      <c r="D2334" s="4"/>
      <c r="E2334"/>
      <c r="F2334" s="4"/>
      <c r="G2334"/>
      <c r="H2334" s="4"/>
      <c r="I2334"/>
      <c r="J2334" s="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  <c r="BF2334"/>
      <c r="BG2334"/>
      <c r="BH2334"/>
      <c r="BI2334"/>
      <c r="BJ2334"/>
      <c r="BK2334"/>
      <c r="BL2334"/>
      <c r="BM2334"/>
      <c r="BN2334"/>
      <c r="BO2334"/>
      <c r="BP2334"/>
      <c r="BQ2334"/>
      <c r="BR2334"/>
      <c r="BS2334"/>
      <c r="BT2334"/>
      <c r="BU2334"/>
      <c r="BV2334"/>
      <c r="BW2334"/>
      <c r="BX2334"/>
      <c r="BY2334"/>
      <c r="BZ2334"/>
    </row>
    <row r="2335" spans="3:78" x14ac:dyDescent="0.25">
      <c r="C2335"/>
      <c r="D2335" s="4"/>
      <c r="E2335"/>
      <c r="F2335" s="4"/>
      <c r="G2335"/>
      <c r="H2335" s="4"/>
      <c r="I2335"/>
      <c r="J2335" s="4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  <c r="BF2335"/>
      <c r="BG2335"/>
      <c r="BH2335"/>
      <c r="BI2335"/>
      <c r="BJ2335"/>
      <c r="BK2335"/>
      <c r="BL2335"/>
      <c r="BM2335"/>
      <c r="BN2335"/>
      <c r="BO2335"/>
      <c r="BP2335"/>
      <c r="BQ2335"/>
      <c r="BR2335"/>
      <c r="BS2335"/>
      <c r="BT2335"/>
      <c r="BU2335"/>
      <c r="BV2335"/>
      <c r="BW2335"/>
      <c r="BX2335"/>
      <c r="BY2335"/>
      <c r="BZ2335"/>
    </row>
    <row r="2336" spans="3:78" x14ac:dyDescent="0.25">
      <c r="C2336"/>
      <c r="D2336" s="4"/>
      <c r="E2336"/>
      <c r="F2336" s="4"/>
      <c r="G2336"/>
      <c r="H2336" s="4"/>
      <c r="I2336"/>
      <c r="J2336" s="4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  <c r="BF2336"/>
      <c r="BG2336"/>
      <c r="BH2336"/>
      <c r="BI2336"/>
      <c r="BJ2336"/>
      <c r="BK2336"/>
      <c r="BL2336"/>
      <c r="BM2336"/>
      <c r="BN2336"/>
      <c r="BO2336"/>
      <c r="BP2336"/>
      <c r="BQ2336"/>
      <c r="BR2336"/>
      <c r="BS2336"/>
      <c r="BT2336"/>
      <c r="BU2336"/>
      <c r="BV2336"/>
      <c r="BW2336"/>
      <c r="BX2336"/>
      <c r="BY2336"/>
      <c r="BZ2336"/>
    </row>
    <row r="2337" spans="3:78" x14ac:dyDescent="0.25">
      <c r="C2337"/>
      <c r="D2337" s="4"/>
      <c r="E2337"/>
      <c r="F2337" s="4"/>
      <c r="G2337"/>
      <c r="H2337" s="4"/>
      <c r="I2337"/>
      <c r="J2337" s="4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  <c r="BF2337"/>
      <c r="BG2337"/>
      <c r="BH2337"/>
      <c r="BI2337"/>
      <c r="BJ2337"/>
      <c r="BK2337"/>
      <c r="BL2337"/>
      <c r="BM2337"/>
      <c r="BN2337"/>
      <c r="BO2337"/>
      <c r="BP2337"/>
      <c r="BQ2337"/>
      <c r="BR2337"/>
      <c r="BS2337"/>
      <c r="BT2337"/>
      <c r="BU2337"/>
      <c r="BV2337"/>
      <c r="BW2337"/>
      <c r="BX2337"/>
      <c r="BY2337"/>
      <c r="BZ2337"/>
    </row>
    <row r="2338" spans="3:78" x14ac:dyDescent="0.25">
      <c r="C2338"/>
      <c r="D2338" s="4"/>
      <c r="E2338"/>
      <c r="F2338" s="4"/>
      <c r="G2338"/>
      <c r="H2338" s="4"/>
      <c r="I2338"/>
      <c r="J2338" s="4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  <c r="BF2338"/>
      <c r="BG2338"/>
      <c r="BH2338"/>
      <c r="BI2338"/>
      <c r="BJ2338"/>
      <c r="BK2338"/>
      <c r="BL2338"/>
      <c r="BM2338"/>
      <c r="BN2338"/>
      <c r="BO2338"/>
      <c r="BP2338"/>
      <c r="BQ2338"/>
      <c r="BR2338"/>
      <c r="BS2338"/>
      <c r="BT2338"/>
      <c r="BU2338"/>
      <c r="BV2338"/>
      <c r="BW2338"/>
      <c r="BX2338"/>
      <c r="BY2338"/>
      <c r="BZ2338"/>
    </row>
    <row r="2339" spans="3:78" x14ac:dyDescent="0.25">
      <c r="C2339"/>
      <c r="D2339" s="4"/>
      <c r="E2339"/>
      <c r="F2339" s="4"/>
      <c r="G2339"/>
      <c r="H2339" s="4"/>
      <c r="I2339"/>
      <c r="J2339" s="4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  <c r="BF2339"/>
      <c r="BG2339"/>
      <c r="BH2339"/>
      <c r="BI2339"/>
      <c r="BJ2339"/>
      <c r="BK2339"/>
      <c r="BL2339"/>
      <c r="BM2339"/>
      <c r="BN2339"/>
      <c r="BO2339"/>
      <c r="BP2339"/>
      <c r="BQ2339"/>
      <c r="BR2339"/>
      <c r="BS2339"/>
      <c r="BT2339"/>
      <c r="BU2339"/>
      <c r="BV2339"/>
      <c r="BW2339"/>
      <c r="BX2339"/>
      <c r="BY2339"/>
      <c r="BZ2339"/>
    </row>
    <row r="2340" spans="3:78" x14ac:dyDescent="0.25">
      <c r="C2340"/>
      <c r="D2340" s="4"/>
      <c r="E2340"/>
      <c r="F2340" s="4"/>
      <c r="G2340"/>
      <c r="H2340" s="4"/>
      <c r="I2340"/>
      <c r="J2340" s="4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  <c r="BF2340"/>
      <c r="BG2340"/>
      <c r="BH2340"/>
      <c r="BI2340"/>
      <c r="BJ2340"/>
      <c r="BK2340"/>
      <c r="BL2340"/>
      <c r="BM2340"/>
      <c r="BN2340"/>
      <c r="BO2340"/>
      <c r="BP2340"/>
      <c r="BQ2340"/>
      <c r="BR2340"/>
      <c r="BS2340"/>
      <c r="BT2340"/>
      <c r="BU2340"/>
      <c r="BV2340"/>
      <c r="BW2340"/>
      <c r="BX2340"/>
      <c r="BY2340"/>
      <c r="BZ2340"/>
    </row>
    <row r="2341" spans="3:78" x14ac:dyDescent="0.25">
      <c r="C2341"/>
      <c r="D2341" s="4"/>
      <c r="E2341"/>
      <c r="F2341" s="4"/>
      <c r="G2341"/>
      <c r="H2341" s="4"/>
      <c r="I2341"/>
      <c r="J2341" s="4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  <c r="BF2341"/>
      <c r="BG2341"/>
      <c r="BH2341"/>
      <c r="BI2341"/>
      <c r="BJ2341"/>
      <c r="BK2341"/>
      <c r="BL2341"/>
      <c r="BM2341"/>
      <c r="BN2341"/>
      <c r="BO2341"/>
      <c r="BP2341"/>
      <c r="BQ2341"/>
      <c r="BR2341"/>
      <c r="BS2341"/>
      <c r="BT2341"/>
      <c r="BU2341"/>
      <c r="BV2341"/>
      <c r="BW2341"/>
      <c r="BX2341"/>
      <c r="BY2341"/>
      <c r="BZ2341"/>
    </row>
    <row r="2342" spans="3:78" x14ac:dyDescent="0.25">
      <c r="C2342"/>
      <c r="D2342" s="4"/>
      <c r="E2342"/>
      <c r="F2342" s="4"/>
      <c r="G2342"/>
      <c r="H2342" s="4"/>
      <c r="I2342"/>
      <c r="J2342" s="4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  <c r="BF2342"/>
      <c r="BG2342"/>
      <c r="BH2342"/>
      <c r="BI2342"/>
      <c r="BJ2342"/>
      <c r="BK2342"/>
      <c r="BL2342"/>
      <c r="BM2342"/>
      <c r="BN2342"/>
      <c r="BO2342"/>
      <c r="BP2342"/>
      <c r="BQ2342"/>
      <c r="BR2342"/>
      <c r="BS2342"/>
      <c r="BT2342"/>
      <c r="BU2342"/>
      <c r="BV2342"/>
      <c r="BW2342"/>
      <c r="BX2342"/>
      <c r="BY2342"/>
      <c r="BZ2342"/>
    </row>
    <row r="2343" spans="3:78" x14ac:dyDescent="0.25">
      <c r="C2343"/>
      <c r="D2343" s="4"/>
      <c r="E2343"/>
      <c r="F2343" s="4"/>
      <c r="G2343"/>
      <c r="H2343" s="4"/>
      <c r="I2343"/>
      <c r="J2343" s="4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  <c r="BF2343"/>
      <c r="BG2343"/>
      <c r="BH2343"/>
      <c r="BI2343"/>
      <c r="BJ2343"/>
      <c r="BK2343"/>
      <c r="BL2343"/>
      <c r="BM2343"/>
      <c r="BN2343"/>
      <c r="BO2343"/>
      <c r="BP2343"/>
      <c r="BQ2343"/>
      <c r="BR2343"/>
      <c r="BS2343"/>
      <c r="BT2343"/>
      <c r="BU2343"/>
      <c r="BV2343"/>
      <c r="BW2343"/>
      <c r="BX2343"/>
      <c r="BY2343"/>
      <c r="BZ2343"/>
    </row>
    <row r="2344" spans="3:78" x14ac:dyDescent="0.25">
      <c r="C2344"/>
      <c r="D2344" s="4"/>
      <c r="E2344"/>
      <c r="F2344" s="4"/>
      <c r="G2344"/>
      <c r="H2344" s="4"/>
      <c r="I2344"/>
      <c r="J2344" s="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  <c r="BF2344"/>
      <c r="BG2344"/>
      <c r="BH2344"/>
      <c r="BI2344"/>
      <c r="BJ2344"/>
      <c r="BK2344"/>
      <c r="BL2344"/>
      <c r="BM2344"/>
      <c r="BN2344"/>
      <c r="BO2344"/>
      <c r="BP2344"/>
      <c r="BQ2344"/>
      <c r="BR2344"/>
      <c r="BS2344"/>
      <c r="BT2344"/>
      <c r="BU2344"/>
      <c r="BV2344"/>
      <c r="BW2344"/>
      <c r="BX2344"/>
      <c r="BY2344"/>
      <c r="BZ2344"/>
    </row>
    <row r="2345" spans="3:78" x14ac:dyDescent="0.25">
      <c r="C2345"/>
      <c r="D2345" s="4"/>
      <c r="E2345"/>
      <c r="F2345" s="4"/>
      <c r="G2345"/>
      <c r="H2345" s="4"/>
      <c r="I2345"/>
      <c r="J2345" s="4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  <c r="BF2345"/>
      <c r="BG2345"/>
      <c r="BH2345"/>
      <c r="BI2345"/>
      <c r="BJ2345"/>
      <c r="BK2345"/>
      <c r="BL2345"/>
      <c r="BM2345"/>
      <c r="BN2345"/>
      <c r="BO2345"/>
      <c r="BP2345"/>
      <c r="BQ2345"/>
      <c r="BR2345"/>
      <c r="BS2345"/>
      <c r="BT2345"/>
      <c r="BU2345"/>
      <c r="BV2345"/>
      <c r="BW2345"/>
      <c r="BX2345"/>
      <c r="BY2345"/>
      <c r="BZ2345"/>
    </row>
    <row r="2346" spans="3:78" x14ac:dyDescent="0.25">
      <c r="C2346"/>
      <c r="D2346" s="4"/>
      <c r="E2346"/>
      <c r="F2346" s="4"/>
      <c r="G2346"/>
      <c r="H2346" s="4"/>
      <c r="I2346"/>
      <c r="J2346" s="4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  <c r="BF2346"/>
      <c r="BG2346"/>
      <c r="BH2346"/>
      <c r="BI2346"/>
      <c r="BJ2346"/>
      <c r="BK2346"/>
      <c r="BL2346"/>
      <c r="BM2346"/>
      <c r="BN2346"/>
      <c r="BO2346"/>
      <c r="BP2346"/>
      <c r="BQ2346"/>
      <c r="BR2346"/>
      <c r="BS2346"/>
      <c r="BT2346"/>
      <c r="BU2346"/>
      <c r="BV2346"/>
      <c r="BW2346"/>
      <c r="BX2346"/>
      <c r="BY2346"/>
      <c r="BZ2346"/>
    </row>
    <row r="2347" spans="3:78" x14ac:dyDescent="0.25">
      <c r="C2347"/>
      <c r="D2347" s="4"/>
      <c r="E2347"/>
      <c r="F2347" s="4"/>
      <c r="G2347"/>
      <c r="H2347" s="4"/>
      <c r="I2347"/>
      <c r="J2347" s="4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  <c r="BF2347"/>
      <c r="BG2347"/>
      <c r="BH2347"/>
      <c r="BI2347"/>
      <c r="BJ2347"/>
      <c r="BK2347"/>
      <c r="BL2347"/>
      <c r="BM2347"/>
      <c r="BN2347"/>
      <c r="BO2347"/>
      <c r="BP2347"/>
      <c r="BQ2347"/>
      <c r="BR2347"/>
      <c r="BS2347"/>
      <c r="BT2347"/>
      <c r="BU2347"/>
      <c r="BV2347"/>
      <c r="BW2347"/>
      <c r="BX2347"/>
      <c r="BY2347"/>
      <c r="BZ2347"/>
    </row>
    <row r="2348" spans="3:78" x14ac:dyDescent="0.25">
      <c r="C2348"/>
      <c r="D2348" s="4"/>
      <c r="E2348"/>
      <c r="F2348" s="4"/>
      <c r="G2348"/>
      <c r="H2348" s="4"/>
      <c r="I2348"/>
      <c r="J2348" s="4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  <c r="BF2348"/>
      <c r="BG2348"/>
      <c r="BH2348"/>
      <c r="BI2348"/>
      <c r="BJ2348"/>
      <c r="BK2348"/>
      <c r="BL2348"/>
      <c r="BM2348"/>
      <c r="BN2348"/>
      <c r="BO2348"/>
      <c r="BP2348"/>
      <c r="BQ2348"/>
      <c r="BR2348"/>
      <c r="BS2348"/>
      <c r="BT2348"/>
      <c r="BU2348"/>
      <c r="BV2348"/>
      <c r="BW2348"/>
      <c r="BX2348"/>
      <c r="BY2348"/>
      <c r="BZ2348"/>
    </row>
    <row r="2349" spans="3:78" x14ac:dyDescent="0.25">
      <c r="C2349"/>
      <c r="D2349" s="4"/>
      <c r="E2349"/>
      <c r="F2349" s="4"/>
      <c r="G2349"/>
      <c r="H2349" s="4"/>
      <c r="I2349"/>
      <c r="J2349" s="4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  <c r="BF2349"/>
      <c r="BG2349"/>
      <c r="BH2349"/>
      <c r="BI2349"/>
      <c r="BJ2349"/>
      <c r="BK2349"/>
      <c r="BL2349"/>
      <c r="BM2349"/>
      <c r="BN2349"/>
      <c r="BO2349"/>
      <c r="BP2349"/>
      <c r="BQ2349"/>
      <c r="BR2349"/>
      <c r="BS2349"/>
      <c r="BT2349"/>
      <c r="BU2349"/>
      <c r="BV2349"/>
      <c r="BW2349"/>
      <c r="BX2349"/>
      <c r="BY2349"/>
      <c r="BZ2349"/>
    </row>
    <row r="2350" spans="3:78" x14ac:dyDescent="0.25">
      <c r="C2350"/>
      <c r="D2350" s="4"/>
      <c r="E2350"/>
      <c r="F2350" s="4"/>
      <c r="G2350"/>
      <c r="H2350" s="4"/>
      <c r="I2350"/>
      <c r="J2350" s="4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  <c r="BF2350"/>
      <c r="BG2350"/>
      <c r="BH2350"/>
      <c r="BI2350"/>
      <c r="BJ2350"/>
      <c r="BK2350"/>
      <c r="BL2350"/>
      <c r="BM2350"/>
      <c r="BN2350"/>
      <c r="BO2350"/>
      <c r="BP2350"/>
      <c r="BQ2350"/>
      <c r="BR2350"/>
      <c r="BS2350"/>
      <c r="BT2350"/>
      <c r="BU2350"/>
      <c r="BV2350"/>
      <c r="BW2350"/>
      <c r="BX2350"/>
      <c r="BY2350"/>
      <c r="BZ2350"/>
    </row>
    <row r="2351" spans="3:78" x14ac:dyDescent="0.25">
      <c r="C2351"/>
      <c r="D2351" s="4"/>
      <c r="E2351"/>
      <c r="F2351" s="4"/>
      <c r="G2351"/>
      <c r="H2351" s="4"/>
      <c r="I2351"/>
      <c r="J2351" s="4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  <c r="BF2351"/>
      <c r="BG2351"/>
      <c r="BH2351"/>
      <c r="BI2351"/>
      <c r="BJ2351"/>
      <c r="BK2351"/>
      <c r="BL2351"/>
      <c r="BM2351"/>
      <c r="BN2351"/>
      <c r="BO2351"/>
      <c r="BP2351"/>
      <c r="BQ2351"/>
      <c r="BR2351"/>
      <c r="BS2351"/>
      <c r="BT2351"/>
      <c r="BU2351"/>
      <c r="BV2351"/>
      <c r="BW2351"/>
      <c r="BX2351"/>
      <c r="BY2351"/>
      <c r="BZ2351"/>
    </row>
    <row r="2352" spans="3:78" x14ac:dyDescent="0.25">
      <c r="C2352"/>
      <c r="D2352" s="4"/>
      <c r="E2352"/>
      <c r="F2352" s="4"/>
      <c r="G2352"/>
      <c r="H2352" s="4"/>
      <c r="I2352"/>
      <c r="J2352" s="4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  <c r="BF2352"/>
      <c r="BG2352"/>
      <c r="BH2352"/>
      <c r="BI2352"/>
      <c r="BJ2352"/>
      <c r="BK2352"/>
      <c r="BL2352"/>
      <c r="BM2352"/>
      <c r="BN2352"/>
      <c r="BO2352"/>
      <c r="BP2352"/>
      <c r="BQ2352"/>
      <c r="BR2352"/>
      <c r="BS2352"/>
      <c r="BT2352"/>
      <c r="BU2352"/>
      <c r="BV2352"/>
      <c r="BW2352"/>
      <c r="BX2352"/>
      <c r="BY2352"/>
      <c r="BZ2352"/>
    </row>
    <row r="2353" spans="3:78" x14ac:dyDescent="0.25">
      <c r="C2353"/>
      <c r="D2353" s="4"/>
      <c r="E2353"/>
      <c r="F2353" s="4"/>
      <c r="G2353"/>
      <c r="H2353" s="4"/>
      <c r="I2353"/>
      <c r="J2353" s="4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  <c r="BF2353"/>
      <c r="BG2353"/>
      <c r="BH2353"/>
      <c r="BI2353"/>
      <c r="BJ2353"/>
      <c r="BK2353"/>
      <c r="BL2353"/>
      <c r="BM2353"/>
      <c r="BN2353"/>
      <c r="BO2353"/>
      <c r="BP2353"/>
      <c r="BQ2353"/>
      <c r="BR2353"/>
      <c r="BS2353"/>
      <c r="BT2353"/>
      <c r="BU2353"/>
      <c r="BV2353"/>
      <c r="BW2353"/>
      <c r="BX2353"/>
      <c r="BY2353"/>
      <c r="BZ2353"/>
    </row>
    <row r="2354" spans="3:78" x14ac:dyDescent="0.25">
      <c r="C2354"/>
      <c r="D2354" s="4"/>
      <c r="E2354"/>
      <c r="F2354" s="4"/>
      <c r="G2354"/>
      <c r="H2354" s="4"/>
      <c r="I2354"/>
      <c r="J2354" s="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  <c r="BF2354"/>
      <c r="BG2354"/>
      <c r="BH2354"/>
      <c r="BI2354"/>
      <c r="BJ2354"/>
      <c r="BK2354"/>
      <c r="BL2354"/>
      <c r="BM2354"/>
      <c r="BN2354"/>
      <c r="BO2354"/>
      <c r="BP2354"/>
      <c r="BQ2354"/>
      <c r="BR2354"/>
      <c r="BS2354"/>
      <c r="BT2354"/>
      <c r="BU2354"/>
      <c r="BV2354"/>
      <c r="BW2354"/>
      <c r="BX2354"/>
      <c r="BY2354"/>
      <c r="BZ2354"/>
    </row>
    <row r="2355" spans="3:78" x14ac:dyDescent="0.25">
      <c r="C2355"/>
      <c r="D2355" s="4"/>
      <c r="E2355"/>
      <c r="F2355" s="4"/>
      <c r="G2355"/>
      <c r="H2355" s="4"/>
      <c r="I2355"/>
      <c r="J2355" s="4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  <c r="BF2355"/>
      <c r="BG2355"/>
      <c r="BH2355"/>
      <c r="BI2355"/>
      <c r="BJ2355"/>
      <c r="BK2355"/>
      <c r="BL2355"/>
      <c r="BM2355"/>
      <c r="BN2355"/>
      <c r="BO2355"/>
      <c r="BP2355"/>
      <c r="BQ2355"/>
      <c r="BR2355"/>
      <c r="BS2355"/>
      <c r="BT2355"/>
      <c r="BU2355"/>
      <c r="BV2355"/>
      <c r="BW2355"/>
      <c r="BX2355"/>
      <c r="BY2355"/>
      <c r="BZ2355"/>
    </row>
    <row r="2356" spans="3:78" x14ac:dyDescent="0.25">
      <c r="C2356"/>
      <c r="D2356" s="4"/>
      <c r="E2356"/>
      <c r="F2356" s="4"/>
      <c r="G2356"/>
      <c r="H2356" s="4"/>
      <c r="I2356"/>
      <c r="J2356" s="4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  <c r="BF2356"/>
      <c r="BG2356"/>
      <c r="BH2356"/>
      <c r="BI2356"/>
      <c r="BJ2356"/>
      <c r="BK2356"/>
      <c r="BL2356"/>
      <c r="BM2356"/>
      <c r="BN2356"/>
      <c r="BO2356"/>
      <c r="BP2356"/>
      <c r="BQ2356"/>
      <c r="BR2356"/>
      <c r="BS2356"/>
      <c r="BT2356"/>
      <c r="BU2356"/>
      <c r="BV2356"/>
      <c r="BW2356"/>
      <c r="BX2356"/>
      <c r="BY2356"/>
      <c r="BZ2356"/>
    </row>
    <row r="2357" spans="3:78" x14ac:dyDescent="0.25">
      <c r="C2357"/>
      <c r="D2357" s="4"/>
      <c r="E2357"/>
      <c r="F2357" s="4"/>
      <c r="G2357"/>
      <c r="H2357" s="4"/>
      <c r="I2357"/>
      <c r="J2357" s="4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  <c r="BF2357"/>
      <c r="BG2357"/>
      <c r="BH2357"/>
      <c r="BI2357"/>
      <c r="BJ2357"/>
      <c r="BK2357"/>
      <c r="BL2357"/>
      <c r="BM2357"/>
      <c r="BN2357"/>
      <c r="BO2357"/>
      <c r="BP2357"/>
      <c r="BQ2357"/>
      <c r="BR2357"/>
      <c r="BS2357"/>
      <c r="BT2357"/>
      <c r="BU2357"/>
      <c r="BV2357"/>
      <c r="BW2357"/>
      <c r="BX2357"/>
      <c r="BY2357"/>
      <c r="BZ2357"/>
    </row>
    <row r="2358" spans="3:78" x14ac:dyDescent="0.25">
      <c r="C2358"/>
      <c r="D2358" s="4"/>
      <c r="E2358"/>
      <c r="F2358" s="4"/>
      <c r="G2358"/>
      <c r="H2358" s="4"/>
      <c r="I2358"/>
      <c r="J2358" s="4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  <c r="BF2358"/>
      <c r="BG2358"/>
      <c r="BH2358"/>
      <c r="BI2358"/>
      <c r="BJ2358"/>
      <c r="BK2358"/>
      <c r="BL2358"/>
      <c r="BM2358"/>
      <c r="BN2358"/>
      <c r="BO2358"/>
      <c r="BP2358"/>
      <c r="BQ2358"/>
      <c r="BR2358"/>
      <c r="BS2358"/>
      <c r="BT2358"/>
      <c r="BU2358"/>
      <c r="BV2358"/>
      <c r="BW2358"/>
      <c r="BX2358"/>
      <c r="BY2358"/>
      <c r="BZ2358"/>
    </row>
    <row r="2359" spans="3:78" x14ac:dyDescent="0.25">
      <c r="C2359"/>
      <c r="D2359" s="4"/>
      <c r="E2359"/>
      <c r="F2359" s="4"/>
      <c r="G2359"/>
      <c r="H2359" s="4"/>
      <c r="I2359"/>
      <c r="J2359" s="4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  <c r="BF2359"/>
      <c r="BG2359"/>
      <c r="BH2359"/>
      <c r="BI2359"/>
      <c r="BJ2359"/>
      <c r="BK2359"/>
      <c r="BL2359"/>
      <c r="BM2359"/>
      <c r="BN2359"/>
      <c r="BO2359"/>
      <c r="BP2359"/>
      <c r="BQ2359"/>
      <c r="BR2359"/>
      <c r="BS2359"/>
      <c r="BT2359"/>
      <c r="BU2359"/>
      <c r="BV2359"/>
      <c r="BW2359"/>
      <c r="BX2359"/>
      <c r="BY2359"/>
      <c r="BZ2359"/>
    </row>
    <row r="2360" spans="3:78" x14ac:dyDescent="0.25">
      <c r="C2360"/>
      <c r="D2360" s="4"/>
      <c r="E2360"/>
      <c r="F2360" s="4"/>
      <c r="G2360"/>
      <c r="H2360" s="4"/>
      <c r="I2360"/>
      <c r="J2360" s="4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  <c r="BF2360"/>
      <c r="BG2360"/>
      <c r="BH2360"/>
      <c r="BI2360"/>
      <c r="BJ2360"/>
      <c r="BK2360"/>
      <c r="BL2360"/>
      <c r="BM2360"/>
      <c r="BN2360"/>
      <c r="BO2360"/>
      <c r="BP2360"/>
      <c r="BQ2360"/>
      <c r="BR2360"/>
      <c r="BS2360"/>
      <c r="BT2360"/>
      <c r="BU2360"/>
      <c r="BV2360"/>
      <c r="BW2360"/>
      <c r="BX2360"/>
      <c r="BY2360"/>
      <c r="BZ2360"/>
    </row>
    <row r="2361" spans="3:78" x14ac:dyDescent="0.25">
      <c r="C2361"/>
      <c r="D2361" s="4"/>
      <c r="E2361"/>
      <c r="F2361" s="4"/>
      <c r="G2361"/>
      <c r="H2361" s="4"/>
      <c r="I2361"/>
      <c r="J2361" s="4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  <c r="BF2361"/>
      <c r="BG2361"/>
      <c r="BH2361"/>
      <c r="BI2361"/>
      <c r="BJ2361"/>
      <c r="BK2361"/>
      <c r="BL2361"/>
      <c r="BM2361"/>
      <c r="BN2361"/>
      <c r="BO2361"/>
      <c r="BP2361"/>
      <c r="BQ2361"/>
      <c r="BR2361"/>
      <c r="BS2361"/>
      <c r="BT2361"/>
      <c r="BU2361"/>
      <c r="BV2361"/>
      <c r="BW2361"/>
      <c r="BX2361"/>
      <c r="BY2361"/>
      <c r="BZ2361"/>
    </row>
    <row r="2362" spans="3:78" x14ac:dyDescent="0.25">
      <c r="C2362"/>
      <c r="D2362" s="4"/>
      <c r="E2362"/>
      <c r="F2362" s="4"/>
      <c r="G2362"/>
      <c r="H2362" s="4"/>
      <c r="I2362"/>
      <c r="J2362" s="4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  <c r="BF2362"/>
      <c r="BG2362"/>
      <c r="BH2362"/>
      <c r="BI2362"/>
      <c r="BJ2362"/>
      <c r="BK2362"/>
      <c r="BL2362"/>
      <c r="BM2362"/>
      <c r="BN2362"/>
      <c r="BO2362"/>
      <c r="BP2362"/>
      <c r="BQ2362"/>
      <c r="BR2362"/>
      <c r="BS2362"/>
      <c r="BT2362"/>
      <c r="BU2362"/>
      <c r="BV2362"/>
      <c r="BW2362"/>
      <c r="BX2362"/>
      <c r="BY2362"/>
      <c r="BZ2362"/>
    </row>
    <row r="2363" spans="3:78" x14ac:dyDescent="0.25">
      <c r="C2363"/>
      <c r="D2363" s="4"/>
      <c r="E2363"/>
      <c r="F2363" s="4"/>
      <c r="G2363"/>
      <c r="H2363" s="4"/>
      <c r="I2363"/>
      <c r="J2363" s="4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  <c r="BF2363"/>
      <c r="BG2363"/>
      <c r="BH2363"/>
      <c r="BI2363"/>
      <c r="BJ2363"/>
      <c r="BK2363"/>
      <c r="BL2363"/>
      <c r="BM2363"/>
      <c r="BN2363"/>
      <c r="BO2363"/>
      <c r="BP2363"/>
      <c r="BQ2363"/>
      <c r="BR2363"/>
      <c r="BS2363"/>
      <c r="BT2363"/>
      <c r="BU2363"/>
      <c r="BV2363"/>
      <c r="BW2363"/>
      <c r="BX2363"/>
      <c r="BY2363"/>
      <c r="BZ2363"/>
    </row>
    <row r="2364" spans="3:78" x14ac:dyDescent="0.25">
      <c r="C2364"/>
      <c r="D2364" s="4"/>
      <c r="E2364"/>
      <c r="F2364" s="4"/>
      <c r="G2364"/>
      <c r="H2364" s="4"/>
      <c r="I2364"/>
      <c r="J2364" s="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  <c r="BF2364"/>
      <c r="BG2364"/>
      <c r="BH2364"/>
      <c r="BI2364"/>
      <c r="BJ2364"/>
      <c r="BK2364"/>
      <c r="BL2364"/>
      <c r="BM2364"/>
      <c r="BN2364"/>
      <c r="BO2364"/>
      <c r="BP2364"/>
      <c r="BQ2364"/>
      <c r="BR2364"/>
      <c r="BS2364"/>
      <c r="BT2364"/>
      <c r="BU2364"/>
      <c r="BV2364"/>
      <c r="BW2364"/>
      <c r="BX2364"/>
      <c r="BY2364"/>
      <c r="BZ2364"/>
    </row>
    <row r="2365" spans="3:78" x14ac:dyDescent="0.25">
      <c r="C2365"/>
      <c r="D2365" s="4"/>
      <c r="E2365"/>
      <c r="F2365" s="4"/>
      <c r="G2365"/>
      <c r="H2365" s="4"/>
      <c r="I2365"/>
      <c r="J2365" s="4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  <c r="BF2365"/>
      <c r="BG2365"/>
      <c r="BH2365"/>
      <c r="BI2365"/>
      <c r="BJ2365"/>
      <c r="BK2365"/>
      <c r="BL2365"/>
      <c r="BM2365"/>
      <c r="BN2365"/>
      <c r="BO2365"/>
      <c r="BP2365"/>
      <c r="BQ2365"/>
      <c r="BR2365"/>
      <c r="BS2365"/>
      <c r="BT2365"/>
      <c r="BU2365"/>
      <c r="BV2365"/>
      <c r="BW2365"/>
      <c r="BX2365"/>
      <c r="BY2365"/>
      <c r="BZ2365"/>
    </row>
    <row r="2366" spans="3:78" x14ac:dyDescent="0.25">
      <c r="C2366"/>
      <c r="D2366" s="4"/>
      <c r="E2366"/>
      <c r="F2366" s="4"/>
      <c r="G2366"/>
      <c r="H2366" s="4"/>
      <c r="I2366"/>
      <c r="J2366" s="4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  <c r="BF2366"/>
      <c r="BG2366"/>
      <c r="BH2366"/>
      <c r="BI2366"/>
      <c r="BJ2366"/>
      <c r="BK2366"/>
      <c r="BL2366"/>
      <c r="BM2366"/>
      <c r="BN2366"/>
      <c r="BO2366"/>
      <c r="BP2366"/>
      <c r="BQ2366"/>
      <c r="BR2366"/>
      <c r="BS2366"/>
      <c r="BT2366"/>
      <c r="BU2366"/>
      <c r="BV2366"/>
      <c r="BW2366"/>
      <c r="BX2366"/>
      <c r="BY2366"/>
      <c r="BZ2366"/>
    </row>
    <row r="2367" spans="3:78" x14ac:dyDescent="0.25">
      <c r="C2367"/>
      <c r="D2367" s="4"/>
      <c r="E2367"/>
      <c r="F2367" s="4"/>
      <c r="G2367"/>
      <c r="H2367" s="4"/>
      <c r="I2367"/>
      <c r="J2367" s="4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  <c r="BF2367"/>
      <c r="BG2367"/>
      <c r="BH2367"/>
      <c r="BI2367"/>
      <c r="BJ2367"/>
      <c r="BK2367"/>
      <c r="BL2367"/>
      <c r="BM2367"/>
      <c r="BN2367"/>
      <c r="BO2367"/>
      <c r="BP2367"/>
      <c r="BQ2367"/>
      <c r="BR2367"/>
      <c r="BS2367"/>
      <c r="BT2367"/>
      <c r="BU2367"/>
      <c r="BV2367"/>
      <c r="BW2367"/>
      <c r="BX2367"/>
      <c r="BY2367"/>
      <c r="BZ2367"/>
    </row>
    <row r="2368" spans="3:78" x14ac:dyDescent="0.25">
      <c r="C2368"/>
      <c r="D2368" s="4"/>
      <c r="E2368"/>
      <c r="F2368" s="4"/>
      <c r="G2368"/>
      <c r="H2368" s="4"/>
      <c r="I2368"/>
      <c r="J2368" s="4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  <c r="BF2368"/>
      <c r="BG2368"/>
      <c r="BH2368"/>
      <c r="BI2368"/>
      <c r="BJ2368"/>
      <c r="BK2368"/>
      <c r="BL2368"/>
      <c r="BM2368"/>
      <c r="BN2368"/>
      <c r="BO2368"/>
      <c r="BP2368"/>
      <c r="BQ2368"/>
      <c r="BR2368"/>
      <c r="BS2368"/>
      <c r="BT2368"/>
      <c r="BU2368"/>
      <c r="BV2368"/>
      <c r="BW2368"/>
      <c r="BX2368"/>
      <c r="BY2368"/>
      <c r="BZ2368"/>
    </row>
    <row r="2369" spans="3:78" x14ac:dyDescent="0.25">
      <c r="C2369"/>
      <c r="D2369" s="4"/>
      <c r="E2369"/>
      <c r="F2369" s="4"/>
      <c r="G2369"/>
      <c r="H2369" s="4"/>
      <c r="I2369"/>
      <c r="J2369" s="4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  <c r="BF2369"/>
      <c r="BG2369"/>
      <c r="BH2369"/>
      <c r="BI2369"/>
      <c r="BJ2369"/>
      <c r="BK2369"/>
      <c r="BL2369"/>
      <c r="BM2369"/>
      <c r="BN2369"/>
      <c r="BO2369"/>
      <c r="BP2369"/>
      <c r="BQ2369"/>
      <c r="BR2369"/>
      <c r="BS2369"/>
      <c r="BT2369"/>
      <c r="BU2369"/>
      <c r="BV2369"/>
      <c r="BW2369"/>
      <c r="BX2369"/>
      <c r="BY2369"/>
      <c r="BZ2369"/>
    </row>
    <row r="2370" spans="3:78" x14ac:dyDescent="0.25">
      <c r="C2370"/>
      <c r="D2370" s="4"/>
      <c r="E2370"/>
      <c r="F2370" s="4"/>
      <c r="G2370"/>
      <c r="H2370" s="4"/>
      <c r="I2370"/>
      <c r="J2370" s="4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  <c r="BF2370"/>
      <c r="BG2370"/>
      <c r="BH2370"/>
      <c r="BI2370"/>
      <c r="BJ2370"/>
      <c r="BK2370"/>
      <c r="BL2370"/>
      <c r="BM2370"/>
      <c r="BN2370"/>
      <c r="BO2370"/>
      <c r="BP2370"/>
      <c r="BQ2370"/>
      <c r="BR2370"/>
      <c r="BS2370"/>
      <c r="BT2370"/>
      <c r="BU2370"/>
      <c r="BV2370"/>
      <c r="BW2370"/>
      <c r="BX2370"/>
      <c r="BY2370"/>
      <c r="BZ2370"/>
    </row>
    <row r="2371" spans="3:78" x14ac:dyDescent="0.25">
      <c r="C2371"/>
      <c r="D2371" s="4"/>
      <c r="E2371"/>
      <c r="F2371" s="4"/>
      <c r="G2371"/>
      <c r="H2371" s="4"/>
      <c r="I2371"/>
      <c r="J2371" s="4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  <c r="BF2371"/>
      <c r="BG2371"/>
      <c r="BH2371"/>
      <c r="BI2371"/>
      <c r="BJ2371"/>
      <c r="BK2371"/>
      <c r="BL2371"/>
      <c r="BM2371"/>
      <c r="BN2371"/>
      <c r="BO2371"/>
      <c r="BP2371"/>
      <c r="BQ2371"/>
      <c r="BR2371"/>
      <c r="BS2371"/>
      <c r="BT2371"/>
      <c r="BU2371"/>
      <c r="BV2371"/>
      <c r="BW2371"/>
      <c r="BX2371"/>
      <c r="BY2371"/>
      <c r="BZ2371"/>
    </row>
    <row r="2372" spans="3:78" x14ac:dyDescent="0.25">
      <c r="C2372"/>
      <c r="D2372" s="4"/>
      <c r="E2372"/>
      <c r="F2372" s="4"/>
      <c r="G2372"/>
      <c r="H2372" s="4"/>
      <c r="I2372"/>
      <c r="J2372" s="4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  <c r="BF2372"/>
      <c r="BG2372"/>
      <c r="BH2372"/>
      <c r="BI2372"/>
      <c r="BJ2372"/>
      <c r="BK2372"/>
      <c r="BL2372"/>
      <c r="BM2372"/>
      <c r="BN2372"/>
      <c r="BO2372"/>
      <c r="BP2372"/>
      <c r="BQ2372"/>
      <c r="BR2372"/>
      <c r="BS2372"/>
      <c r="BT2372"/>
      <c r="BU2372"/>
      <c r="BV2372"/>
      <c r="BW2372"/>
      <c r="BX2372"/>
      <c r="BY2372"/>
      <c r="BZ2372"/>
    </row>
    <row r="2373" spans="3:78" x14ac:dyDescent="0.25">
      <c r="C2373"/>
      <c r="D2373" s="4"/>
      <c r="E2373"/>
      <c r="F2373" s="4"/>
      <c r="G2373"/>
      <c r="H2373" s="4"/>
      <c r="I2373"/>
      <c r="J2373" s="4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  <c r="BF2373"/>
      <c r="BG2373"/>
      <c r="BH2373"/>
      <c r="BI2373"/>
      <c r="BJ2373"/>
      <c r="BK2373"/>
      <c r="BL2373"/>
      <c r="BM2373"/>
      <c r="BN2373"/>
      <c r="BO2373"/>
      <c r="BP2373"/>
      <c r="BQ2373"/>
      <c r="BR2373"/>
      <c r="BS2373"/>
      <c r="BT2373"/>
      <c r="BU2373"/>
      <c r="BV2373"/>
      <c r="BW2373"/>
      <c r="BX2373"/>
      <c r="BY2373"/>
      <c r="BZ2373"/>
    </row>
    <row r="2374" spans="3:78" x14ac:dyDescent="0.25">
      <c r="C2374"/>
      <c r="D2374" s="4"/>
      <c r="E2374"/>
      <c r="F2374" s="4"/>
      <c r="G2374"/>
      <c r="H2374" s="4"/>
      <c r="I2374"/>
      <c r="J2374" s="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  <c r="BF2374"/>
      <c r="BG2374"/>
      <c r="BH2374"/>
      <c r="BI2374"/>
      <c r="BJ2374"/>
      <c r="BK2374"/>
      <c r="BL2374"/>
      <c r="BM2374"/>
      <c r="BN2374"/>
      <c r="BO2374"/>
      <c r="BP2374"/>
      <c r="BQ2374"/>
      <c r="BR2374"/>
      <c r="BS2374"/>
      <c r="BT2374"/>
      <c r="BU2374"/>
      <c r="BV2374"/>
      <c r="BW2374"/>
      <c r="BX2374"/>
      <c r="BY2374"/>
      <c r="BZ2374"/>
    </row>
    <row r="2375" spans="3:78" x14ac:dyDescent="0.25">
      <c r="C2375"/>
      <c r="D2375" s="4"/>
      <c r="E2375"/>
      <c r="F2375" s="4"/>
      <c r="G2375"/>
      <c r="H2375" s="4"/>
      <c r="I2375"/>
      <c r="J2375" s="4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  <c r="BF2375"/>
      <c r="BG2375"/>
      <c r="BH2375"/>
      <c r="BI2375"/>
      <c r="BJ2375"/>
      <c r="BK2375"/>
      <c r="BL2375"/>
      <c r="BM2375"/>
      <c r="BN2375"/>
      <c r="BO2375"/>
      <c r="BP2375"/>
      <c r="BQ2375"/>
      <c r="BR2375"/>
      <c r="BS2375"/>
      <c r="BT2375"/>
      <c r="BU2375"/>
      <c r="BV2375"/>
      <c r="BW2375"/>
      <c r="BX2375"/>
      <c r="BY2375"/>
      <c r="BZ2375"/>
    </row>
    <row r="2376" spans="3:78" x14ac:dyDescent="0.25">
      <c r="C2376"/>
      <c r="D2376" s="4"/>
      <c r="E2376"/>
      <c r="F2376" s="4"/>
      <c r="G2376"/>
      <c r="H2376" s="4"/>
      <c r="I2376"/>
      <c r="J2376" s="4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  <c r="BF2376"/>
      <c r="BG2376"/>
      <c r="BH2376"/>
      <c r="BI2376"/>
      <c r="BJ2376"/>
      <c r="BK2376"/>
      <c r="BL2376"/>
      <c r="BM2376"/>
      <c r="BN2376"/>
      <c r="BO2376"/>
      <c r="BP2376"/>
      <c r="BQ2376"/>
      <c r="BR2376"/>
      <c r="BS2376"/>
      <c r="BT2376"/>
      <c r="BU2376"/>
      <c r="BV2376"/>
      <c r="BW2376"/>
      <c r="BX2376"/>
      <c r="BY2376"/>
      <c r="BZ2376"/>
    </row>
    <row r="2377" spans="3:78" x14ac:dyDescent="0.25">
      <c r="C2377"/>
      <c r="D2377" s="4"/>
      <c r="E2377"/>
      <c r="F2377" s="4"/>
      <c r="G2377"/>
      <c r="H2377" s="4"/>
      <c r="I2377"/>
      <c r="J2377" s="4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  <c r="BF2377"/>
      <c r="BG2377"/>
      <c r="BH2377"/>
      <c r="BI2377"/>
      <c r="BJ2377"/>
      <c r="BK2377"/>
      <c r="BL2377"/>
      <c r="BM2377"/>
      <c r="BN2377"/>
      <c r="BO2377"/>
      <c r="BP2377"/>
      <c r="BQ2377"/>
      <c r="BR2377"/>
      <c r="BS2377"/>
      <c r="BT2377"/>
      <c r="BU2377"/>
      <c r="BV2377"/>
      <c r="BW2377"/>
      <c r="BX2377"/>
      <c r="BY2377"/>
      <c r="BZ2377"/>
    </row>
    <row r="2378" spans="3:78" x14ac:dyDescent="0.25">
      <c r="C2378"/>
      <c r="D2378" s="4"/>
      <c r="E2378"/>
      <c r="F2378" s="4"/>
      <c r="G2378"/>
      <c r="H2378" s="4"/>
      <c r="I2378"/>
      <c r="J2378" s="4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  <c r="BF2378"/>
      <c r="BG2378"/>
      <c r="BH2378"/>
      <c r="BI2378"/>
      <c r="BJ2378"/>
      <c r="BK2378"/>
      <c r="BL2378"/>
      <c r="BM2378"/>
      <c r="BN2378"/>
      <c r="BO2378"/>
      <c r="BP2378"/>
      <c r="BQ2378"/>
      <c r="BR2378"/>
      <c r="BS2378"/>
      <c r="BT2378"/>
      <c r="BU2378"/>
      <c r="BV2378"/>
      <c r="BW2378"/>
      <c r="BX2378"/>
      <c r="BY2378"/>
      <c r="BZ2378"/>
    </row>
    <row r="2379" spans="3:78" x14ac:dyDescent="0.25">
      <c r="C2379"/>
      <c r="D2379" s="4"/>
      <c r="E2379"/>
      <c r="F2379" s="4"/>
      <c r="G2379"/>
      <c r="H2379" s="4"/>
      <c r="I2379"/>
      <c r="J2379" s="4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  <c r="BF2379"/>
      <c r="BG2379"/>
      <c r="BH2379"/>
      <c r="BI2379"/>
      <c r="BJ2379"/>
      <c r="BK2379"/>
      <c r="BL2379"/>
      <c r="BM2379"/>
      <c r="BN2379"/>
      <c r="BO2379"/>
      <c r="BP2379"/>
      <c r="BQ2379"/>
      <c r="BR2379"/>
      <c r="BS2379"/>
      <c r="BT2379"/>
      <c r="BU2379"/>
      <c r="BV2379"/>
      <c r="BW2379"/>
      <c r="BX2379"/>
      <c r="BY2379"/>
      <c r="BZ2379"/>
    </row>
    <row r="2380" spans="3:78" x14ac:dyDescent="0.25">
      <c r="C2380"/>
      <c r="D2380" s="4"/>
      <c r="E2380"/>
      <c r="F2380" s="4"/>
      <c r="G2380"/>
      <c r="H2380" s="4"/>
      <c r="I2380"/>
      <c r="J2380" s="4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  <c r="BF2380"/>
      <c r="BG2380"/>
      <c r="BH2380"/>
      <c r="BI2380"/>
      <c r="BJ2380"/>
      <c r="BK2380"/>
      <c r="BL2380"/>
      <c r="BM2380"/>
      <c r="BN2380"/>
      <c r="BO2380"/>
      <c r="BP2380"/>
      <c r="BQ2380"/>
      <c r="BR2380"/>
      <c r="BS2380"/>
      <c r="BT2380"/>
      <c r="BU2380"/>
      <c r="BV2380"/>
      <c r="BW2380"/>
      <c r="BX2380"/>
      <c r="BY2380"/>
      <c r="BZ2380"/>
    </row>
    <row r="2381" spans="3:78" x14ac:dyDescent="0.25">
      <c r="C2381"/>
      <c r="D2381" s="4"/>
      <c r="E2381"/>
      <c r="F2381" s="4"/>
      <c r="G2381"/>
      <c r="H2381" s="4"/>
      <c r="I2381"/>
      <c r="J2381" s="4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  <c r="BF2381"/>
      <c r="BG2381"/>
      <c r="BH2381"/>
      <c r="BI2381"/>
      <c r="BJ2381"/>
      <c r="BK2381"/>
      <c r="BL2381"/>
      <c r="BM2381"/>
      <c r="BN2381"/>
      <c r="BO2381"/>
      <c r="BP2381"/>
      <c r="BQ2381"/>
      <c r="BR2381"/>
      <c r="BS2381"/>
      <c r="BT2381"/>
      <c r="BU2381"/>
      <c r="BV2381"/>
      <c r="BW2381"/>
      <c r="BX2381"/>
      <c r="BY2381"/>
      <c r="BZ2381"/>
    </row>
    <row r="2382" spans="3:78" x14ac:dyDescent="0.25">
      <c r="C2382"/>
      <c r="D2382" s="4"/>
      <c r="E2382"/>
      <c r="F2382" s="4"/>
      <c r="G2382"/>
      <c r="H2382" s="4"/>
      <c r="I2382"/>
      <c r="J2382" s="4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  <c r="BF2382"/>
      <c r="BG2382"/>
      <c r="BH2382"/>
      <c r="BI2382"/>
      <c r="BJ2382"/>
      <c r="BK2382"/>
      <c r="BL2382"/>
      <c r="BM2382"/>
      <c r="BN2382"/>
      <c r="BO2382"/>
      <c r="BP2382"/>
      <c r="BQ2382"/>
      <c r="BR2382"/>
      <c r="BS2382"/>
      <c r="BT2382"/>
      <c r="BU2382"/>
      <c r="BV2382"/>
      <c r="BW2382"/>
      <c r="BX2382"/>
      <c r="BY2382"/>
      <c r="BZ2382"/>
    </row>
    <row r="2383" spans="3:78" x14ac:dyDescent="0.25">
      <c r="C2383"/>
      <c r="D2383" s="4"/>
      <c r="E2383"/>
      <c r="F2383" s="4"/>
      <c r="G2383"/>
      <c r="H2383" s="4"/>
      <c r="I2383"/>
      <c r="J2383" s="4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  <c r="BF2383"/>
      <c r="BG2383"/>
      <c r="BH2383"/>
      <c r="BI2383"/>
      <c r="BJ2383"/>
      <c r="BK2383"/>
      <c r="BL2383"/>
      <c r="BM2383"/>
      <c r="BN2383"/>
      <c r="BO2383"/>
      <c r="BP2383"/>
      <c r="BQ2383"/>
      <c r="BR2383"/>
      <c r="BS2383"/>
      <c r="BT2383"/>
      <c r="BU2383"/>
      <c r="BV2383"/>
      <c r="BW2383"/>
      <c r="BX2383"/>
      <c r="BY2383"/>
      <c r="BZ2383"/>
    </row>
    <row r="2384" spans="3:78" x14ac:dyDescent="0.25">
      <c r="C2384"/>
      <c r="D2384" s="4"/>
      <c r="E2384"/>
      <c r="F2384" s="4"/>
      <c r="G2384"/>
      <c r="H2384" s="4"/>
      <c r="I2384"/>
      <c r="J2384" s="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  <c r="BF2384"/>
      <c r="BG2384"/>
      <c r="BH2384"/>
      <c r="BI2384"/>
      <c r="BJ2384"/>
      <c r="BK2384"/>
      <c r="BL2384"/>
      <c r="BM2384"/>
      <c r="BN2384"/>
      <c r="BO2384"/>
      <c r="BP2384"/>
      <c r="BQ2384"/>
      <c r="BR2384"/>
      <c r="BS2384"/>
      <c r="BT2384"/>
      <c r="BU2384"/>
      <c r="BV2384"/>
      <c r="BW2384"/>
      <c r="BX2384"/>
      <c r="BY2384"/>
      <c r="BZ2384"/>
    </row>
    <row r="2385" spans="3:78" x14ac:dyDescent="0.25">
      <c r="C2385"/>
      <c r="D2385" s="4"/>
      <c r="E2385"/>
      <c r="F2385" s="4"/>
      <c r="G2385"/>
      <c r="H2385" s="4"/>
      <c r="I2385"/>
      <c r="J2385" s="4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  <c r="BF2385"/>
      <c r="BG2385"/>
      <c r="BH2385"/>
      <c r="BI2385"/>
      <c r="BJ2385"/>
      <c r="BK2385"/>
      <c r="BL2385"/>
      <c r="BM2385"/>
      <c r="BN2385"/>
      <c r="BO2385"/>
      <c r="BP2385"/>
      <c r="BQ2385"/>
      <c r="BR2385"/>
      <c r="BS2385"/>
      <c r="BT2385"/>
      <c r="BU2385"/>
      <c r="BV2385"/>
      <c r="BW2385"/>
      <c r="BX2385"/>
      <c r="BY2385"/>
      <c r="BZ2385"/>
    </row>
    <row r="2386" spans="3:78" x14ac:dyDescent="0.25">
      <c r="C2386"/>
      <c r="D2386" s="4"/>
      <c r="E2386"/>
      <c r="F2386" s="4"/>
      <c r="G2386"/>
      <c r="H2386" s="4"/>
      <c r="I2386"/>
      <c r="J2386" s="4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  <c r="BF2386"/>
      <c r="BG2386"/>
      <c r="BH2386"/>
      <c r="BI2386"/>
      <c r="BJ2386"/>
      <c r="BK2386"/>
      <c r="BL2386"/>
      <c r="BM2386"/>
      <c r="BN2386"/>
      <c r="BO2386"/>
      <c r="BP2386"/>
      <c r="BQ2386"/>
      <c r="BR2386"/>
      <c r="BS2386"/>
      <c r="BT2386"/>
      <c r="BU2386"/>
      <c r="BV2386"/>
      <c r="BW2386"/>
      <c r="BX2386"/>
      <c r="BY2386"/>
      <c r="BZ2386"/>
    </row>
    <row r="2387" spans="3:78" x14ac:dyDescent="0.25">
      <c r="C2387"/>
      <c r="D2387" s="4"/>
      <c r="E2387"/>
      <c r="F2387" s="4"/>
      <c r="G2387"/>
      <c r="H2387" s="4"/>
      <c r="I2387"/>
      <c r="J2387" s="4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  <c r="BF2387"/>
      <c r="BG2387"/>
      <c r="BH2387"/>
      <c r="BI2387"/>
      <c r="BJ2387"/>
      <c r="BK2387"/>
      <c r="BL2387"/>
      <c r="BM2387"/>
      <c r="BN2387"/>
      <c r="BO2387"/>
      <c r="BP2387"/>
      <c r="BQ2387"/>
      <c r="BR2387"/>
      <c r="BS2387"/>
      <c r="BT2387"/>
      <c r="BU2387"/>
      <c r="BV2387"/>
      <c r="BW2387"/>
      <c r="BX2387"/>
      <c r="BY2387"/>
      <c r="BZ2387"/>
    </row>
    <row r="2388" spans="3:78" x14ac:dyDescent="0.25">
      <c r="C2388"/>
      <c r="D2388" s="4"/>
      <c r="E2388"/>
      <c r="F2388" s="4"/>
      <c r="G2388"/>
      <c r="H2388" s="4"/>
      <c r="I2388"/>
      <c r="J2388" s="4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  <c r="BF2388"/>
      <c r="BG2388"/>
      <c r="BH2388"/>
      <c r="BI2388"/>
      <c r="BJ2388"/>
      <c r="BK2388"/>
      <c r="BL2388"/>
      <c r="BM2388"/>
      <c r="BN2388"/>
      <c r="BO2388"/>
      <c r="BP2388"/>
      <c r="BQ2388"/>
      <c r="BR2388"/>
      <c r="BS2388"/>
      <c r="BT2388"/>
      <c r="BU2388"/>
      <c r="BV2388"/>
      <c r="BW2388"/>
      <c r="BX2388"/>
      <c r="BY2388"/>
      <c r="BZ2388"/>
    </row>
    <row r="2389" spans="3:78" x14ac:dyDescent="0.25">
      <c r="C2389"/>
      <c r="D2389" s="4"/>
      <c r="E2389"/>
      <c r="F2389" s="4"/>
      <c r="G2389"/>
      <c r="H2389" s="4"/>
      <c r="I2389"/>
      <c r="J2389" s="4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  <c r="BF2389"/>
      <c r="BG2389"/>
      <c r="BH2389"/>
      <c r="BI2389"/>
      <c r="BJ2389"/>
      <c r="BK2389"/>
      <c r="BL2389"/>
      <c r="BM2389"/>
      <c r="BN2389"/>
      <c r="BO2389"/>
      <c r="BP2389"/>
      <c r="BQ2389"/>
      <c r="BR2389"/>
      <c r="BS2389"/>
      <c r="BT2389"/>
      <c r="BU2389"/>
      <c r="BV2389"/>
      <c r="BW2389"/>
      <c r="BX2389"/>
      <c r="BY2389"/>
      <c r="BZ2389"/>
    </row>
    <row r="2390" spans="3:78" x14ac:dyDescent="0.25">
      <c r="C2390"/>
      <c r="D2390" s="4"/>
      <c r="E2390"/>
      <c r="F2390" s="4"/>
      <c r="G2390"/>
      <c r="H2390" s="4"/>
      <c r="I2390"/>
      <c r="J2390" s="4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  <c r="BF2390"/>
      <c r="BG2390"/>
      <c r="BH2390"/>
      <c r="BI2390"/>
      <c r="BJ2390"/>
      <c r="BK2390"/>
      <c r="BL2390"/>
      <c r="BM2390"/>
      <c r="BN2390"/>
      <c r="BO2390"/>
      <c r="BP2390"/>
      <c r="BQ2390"/>
      <c r="BR2390"/>
      <c r="BS2390"/>
      <c r="BT2390"/>
      <c r="BU2390"/>
      <c r="BV2390"/>
      <c r="BW2390"/>
      <c r="BX2390"/>
      <c r="BY2390"/>
      <c r="BZ2390"/>
    </row>
    <row r="2391" spans="3:78" x14ac:dyDescent="0.25">
      <c r="C2391"/>
      <c r="D2391" s="4"/>
      <c r="E2391"/>
      <c r="F2391" s="4"/>
      <c r="G2391"/>
      <c r="H2391" s="4"/>
      <c r="I2391"/>
      <c r="J2391" s="4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  <c r="BF2391"/>
      <c r="BG2391"/>
      <c r="BH2391"/>
      <c r="BI2391"/>
      <c r="BJ2391"/>
      <c r="BK2391"/>
      <c r="BL2391"/>
      <c r="BM2391"/>
      <c r="BN2391"/>
      <c r="BO2391"/>
      <c r="BP2391"/>
      <c r="BQ2391"/>
      <c r="BR2391"/>
      <c r="BS2391"/>
      <c r="BT2391"/>
      <c r="BU2391"/>
      <c r="BV2391"/>
      <c r="BW2391"/>
      <c r="BX2391"/>
      <c r="BY2391"/>
      <c r="BZ2391"/>
    </row>
    <row r="2392" spans="3:78" x14ac:dyDescent="0.25">
      <c r="C2392"/>
      <c r="D2392" s="4"/>
      <c r="E2392"/>
      <c r="F2392" s="4"/>
      <c r="G2392"/>
      <c r="H2392" s="4"/>
      <c r="I2392"/>
      <c r="J2392" s="4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  <c r="BF2392"/>
      <c r="BG2392"/>
      <c r="BH2392"/>
      <c r="BI2392"/>
      <c r="BJ2392"/>
      <c r="BK2392"/>
      <c r="BL2392"/>
      <c r="BM2392"/>
      <c r="BN2392"/>
      <c r="BO2392"/>
      <c r="BP2392"/>
      <c r="BQ2392"/>
      <c r="BR2392"/>
      <c r="BS2392"/>
      <c r="BT2392"/>
      <c r="BU2392"/>
      <c r="BV2392"/>
      <c r="BW2392"/>
      <c r="BX2392"/>
      <c r="BY2392"/>
      <c r="BZ2392"/>
    </row>
    <row r="2393" spans="3:78" x14ac:dyDescent="0.25">
      <c r="C2393"/>
      <c r="D2393" s="4"/>
      <c r="E2393"/>
      <c r="F2393" s="4"/>
      <c r="G2393"/>
      <c r="H2393" s="4"/>
      <c r="I2393"/>
      <c r="J2393" s="4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  <c r="BF2393"/>
      <c r="BG2393"/>
      <c r="BH2393"/>
      <c r="BI2393"/>
      <c r="BJ2393"/>
      <c r="BK2393"/>
      <c r="BL2393"/>
      <c r="BM2393"/>
      <c r="BN2393"/>
      <c r="BO2393"/>
      <c r="BP2393"/>
      <c r="BQ2393"/>
      <c r="BR2393"/>
      <c r="BS2393"/>
      <c r="BT2393"/>
      <c r="BU2393"/>
      <c r="BV2393"/>
      <c r="BW2393"/>
      <c r="BX2393"/>
      <c r="BY2393"/>
      <c r="BZ2393"/>
    </row>
    <row r="2394" spans="3:78" x14ac:dyDescent="0.25">
      <c r="C2394"/>
      <c r="D2394" s="4"/>
      <c r="E2394"/>
      <c r="F2394" s="4"/>
      <c r="G2394"/>
      <c r="H2394" s="4"/>
      <c r="I2394"/>
      <c r="J2394" s="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  <c r="BF2394"/>
      <c r="BG2394"/>
      <c r="BH2394"/>
      <c r="BI2394"/>
      <c r="BJ2394"/>
      <c r="BK2394"/>
      <c r="BL2394"/>
      <c r="BM2394"/>
      <c r="BN2394"/>
      <c r="BO2394"/>
      <c r="BP2394"/>
      <c r="BQ2394"/>
      <c r="BR2394"/>
      <c r="BS2394"/>
      <c r="BT2394"/>
      <c r="BU2394"/>
      <c r="BV2394"/>
      <c r="BW2394"/>
      <c r="BX2394"/>
      <c r="BY2394"/>
      <c r="BZ2394"/>
    </row>
    <row r="2395" spans="3:78" x14ac:dyDescent="0.25">
      <c r="C2395"/>
      <c r="D2395" s="4"/>
      <c r="E2395"/>
      <c r="F2395" s="4"/>
      <c r="G2395"/>
      <c r="H2395" s="4"/>
      <c r="I2395"/>
      <c r="J2395" s="4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  <c r="BF2395"/>
      <c r="BG2395"/>
      <c r="BH2395"/>
      <c r="BI2395"/>
      <c r="BJ2395"/>
      <c r="BK2395"/>
      <c r="BL2395"/>
      <c r="BM2395"/>
      <c r="BN2395"/>
      <c r="BO2395"/>
      <c r="BP2395"/>
      <c r="BQ2395"/>
      <c r="BR2395"/>
      <c r="BS2395"/>
      <c r="BT2395"/>
      <c r="BU2395"/>
      <c r="BV2395"/>
      <c r="BW2395"/>
      <c r="BX2395"/>
      <c r="BY2395"/>
      <c r="BZ2395"/>
    </row>
    <row r="2396" spans="3:78" x14ac:dyDescent="0.25">
      <c r="C2396"/>
      <c r="D2396" s="4"/>
      <c r="E2396"/>
      <c r="F2396" s="4"/>
      <c r="G2396"/>
      <c r="H2396" s="4"/>
      <c r="I2396"/>
      <c r="J2396" s="4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  <c r="BF2396"/>
      <c r="BG2396"/>
      <c r="BH2396"/>
      <c r="BI2396"/>
      <c r="BJ2396"/>
      <c r="BK2396"/>
      <c r="BL2396"/>
      <c r="BM2396"/>
      <c r="BN2396"/>
      <c r="BO2396"/>
      <c r="BP2396"/>
      <c r="BQ2396"/>
      <c r="BR2396"/>
      <c r="BS2396"/>
      <c r="BT2396"/>
      <c r="BU2396"/>
      <c r="BV2396"/>
      <c r="BW2396"/>
      <c r="BX2396"/>
      <c r="BY2396"/>
      <c r="BZ2396"/>
    </row>
    <row r="2397" spans="3:78" x14ac:dyDescent="0.25">
      <c r="C2397"/>
      <c r="D2397" s="4"/>
      <c r="E2397"/>
      <c r="F2397" s="4"/>
      <c r="G2397"/>
      <c r="H2397" s="4"/>
      <c r="I2397"/>
      <c r="J2397" s="4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  <c r="BF2397"/>
      <c r="BG2397"/>
      <c r="BH2397"/>
      <c r="BI2397"/>
      <c r="BJ2397"/>
      <c r="BK2397"/>
      <c r="BL2397"/>
      <c r="BM2397"/>
      <c r="BN2397"/>
      <c r="BO2397"/>
      <c r="BP2397"/>
      <c r="BQ2397"/>
      <c r="BR2397"/>
      <c r="BS2397"/>
      <c r="BT2397"/>
      <c r="BU2397"/>
      <c r="BV2397"/>
      <c r="BW2397"/>
      <c r="BX2397"/>
      <c r="BY2397"/>
      <c r="BZ2397"/>
    </row>
    <row r="2398" spans="3:78" x14ac:dyDescent="0.25">
      <c r="C2398"/>
      <c r="D2398" s="4"/>
      <c r="E2398"/>
      <c r="F2398" s="4"/>
      <c r="G2398"/>
      <c r="H2398" s="4"/>
      <c r="I2398"/>
      <c r="J2398" s="4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  <c r="BF2398"/>
      <c r="BG2398"/>
      <c r="BH2398"/>
      <c r="BI2398"/>
      <c r="BJ2398"/>
      <c r="BK2398"/>
      <c r="BL2398"/>
      <c r="BM2398"/>
      <c r="BN2398"/>
      <c r="BO2398"/>
      <c r="BP2398"/>
      <c r="BQ2398"/>
      <c r="BR2398"/>
      <c r="BS2398"/>
      <c r="BT2398"/>
      <c r="BU2398"/>
      <c r="BV2398"/>
      <c r="BW2398"/>
      <c r="BX2398"/>
      <c r="BY2398"/>
      <c r="BZ2398"/>
    </row>
    <row r="2399" spans="3:78" x14ac:dyDescent="0.25">
      <c r="C2399"/>
      <c r="D2399" s="4"/>
      <c r="E2399"/>
      <c r="F2399" s="4"/>
      <c r="G2399"/>
      <c r="H2399" s="4"/>
      <c r="I2399"/>
      <c r="J2399" s="4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  <c r="BF2399"/>
      <c r="BG2399"/>
      <c r="BH2399"/>
      <c r="BI2399"/>
      <c r="BJ2399"/>
      <c r="BK2399"/>
      <c r="BL2399"/>
      <c r="BM2399"/>
      <c r="BN2399"/>
      <c r="BO2399"/>
      <c r="BP2399"/>
      <c r="BQ2399"/>
      <c r="BR2399"/>
      <c r="BS2399"/>
      <c r="BT2399"/>
      <c r="BU2399"/>
      <c r="BV2399"/>
      <c r="BW2399"/>
      <c r="BX2399"/>
      <c r="BY2399"/>
      <c r="BZ2399"/>
    </row>
    <row r="2400" spans="3:78" x14ac:dyDescent="0.25">
      <c r="C2400"/>
      <c r="D2400" s="4"/>
      <c r="E2400"/>
      <c r="F2400" s="4"/>
      <c r="G2400"/>
      <c r="H2400" s="4"/>
      <c r="I2400"/>
      <c r="J2400" s="4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  <c r="BF2400"/>
      <c r="BG2400"/>
      <c r="BH2400"/>
      <c r="BI2400"/>
      <c r="BJ2400"/>
      <c r="BK2400"/>
      <c r="BL2400"/>
      <c r="BM2400"/>
      <c r="BN2400"/>
      <c r="BO2400"/>
      <c r="BP2400"/>
      <c r="BQ2400"/>
      <c r="BR2400"/>
      <c r="BS2400"/>
      <c r="BT2400"/>
      <c r="BU2400"/>
      <c r="BV2400"/>
      <c r="BW2400"/>
      <c r="BX2400"/>
      <c r="BY2400"/>
      <c r="BZ2400"/>
    </row>
    <row r="2401" spans="3:78" x14ac:dyDescent="0.25">
      <c r="C2401"/>
      <c r="D2401" s="4"/>
      <c r="E2401"/>
      <c r="F2401" s="4"/>
      <c r="G2401"/>
      <c r="H2401" s="4"/>
      <c r="I2401"/>
      <c r="J2401" s="4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  <c r="BF2401"/>
      <c r="BG2401"/>
      <c r="BH2401"/>
      <c r="BI2401"/>
      <c r="BJ2401"/>
      <c r="BK2401"/>
      <c r="BL2401"/>
      <c r="BM2401"/>
      <c r="BN2401"/>
      <c r="BO2401"/>
      <c r="BP2401"/>
      <c r="BQ2401"/>
      <c r="BR2401"/>
      <c r="BS2401"/>
      <c r="BT2401"/>
      <c r="BU2401"/>
      <c r="BV2401"/>
      <c r="BW2401"/>
      <c r="BX2401"/>
      <c r="BY2401"/>
      <c r="BZ2401"/>
    </row>
    <row r="2402" spans="3:78" x14ac:dyDescent="0.25">
      <c r="C2402"/>
      <c r="D2402" s="4"/>
      <c r="E2402"/>
      <c r="F2402" s="4"/>
      <c r="G2402"/>
      <c r="H2402" s="4"/>
      <c r="I2402"/>
      <c r="J2402" s="4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  <c r="BF2402"/>
      <c r="BG2402"/>
      <c r="BH2402"/>
      <c r="BI2402"/>
      <c r="BJ2402"/>
      <c r="BK2402"/>
      <c r="BL2402"/>
      <c r="BM2402"/>
      <c r="BN2402"/>
      <c r="BO2402"/>
      <c r="BP2402"/>
      <c r="BQ2402"/>
      <c r="BR2402"/>
      <c r="BS2402"/>
      <c r="BT2402"/>
      <c r="BU2402"/>
      <c r="BV2402"/>
      <c r="BW2402"/>
      <c r="BX2402"/>
      <c r="BY2402"/>
      <c r="BZ2402"/>
    </row>
    <row r="2403" spans="3:78" x14ac:dyDescent="0.25">
      <c r="C2403"/>
      <c r="D2403" s="4"/>
      <c r="E2403"/>
      <c r="F2403" s="4"/>
      <c r="G2403"/>
      <c r="H2403" s="4"/>
      <c r="I2403"/>
      <c r="J2403" s="4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  <c r="BF2403"/>
      <c r="BG2403"/>
      <c r="BH2403"/>
      <c r="BI2403"/>
      <c r="BJ2403"/>
      <c r="BK2403"/>
      <c r="BL2403"/>
      <c r="BM2403"/>
      <c r="BN2403"/>
      <c r="BO2403"/>
      <c r="BP2403"/>
      <c r="BQ2403"/>
      <c r="BR2403"/>
      <c r="BS2403"/>
      <c r="BT2403"/>
      <c r="BU2403"/>
      <c r="BV2403"/>
      <c r="BW2403"/>
      <c r="BX2403"/>
      <c r="BY2403"/>
      <c r="BZ2403"/>
    </row>
    <row r="2404" spans="3:78" x14ac:dyDescent="0.25">
      <c r="C2404"/>
      <c r="D2404" s="4"/>
      <c r="E2404"/>
      <c r="F2404" s="4"/>
      <c r="G2404"/>
      <c r="H2404" s="4"/>
      <c r="I2404"/>
      <c r="J2404" s="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  <c r="BF2404"/>
      <c r="BG2404"/>
      <c r="BH2404"/>
      <c r="BI2404"/>
      <c r="BJ2404"/>
      <c r="BK2404"/>
      <c r="BL2404"/>
      <c r="BM2404"/>
      <c r="BN2404"/>
      <c r="BO2404"/>
      <c r="BP2404"/>
      <c r="BQ2404"/>
      <c r="BR2404"/>
      <c r="BS2404"/>
      <c r="BT2404"/>
      <c r="BU2404"/>
      <c r="BV2404"/>
      <c r="BW2404"/>
      <c r="BX2404"/>
      <c r="BY2404"/>
      <c r="BZ2404"/>
    </row>
    <row r="2405" spans="3:78" x14ac:dyDescent="0.25">
      <c r="C2405"/>
      <c r="D2405" s="4"/>
      <c r="E2405"/>
      <c r="F2405" s="4"/>
      <c r="G2405"/>
      <c r="H2405" s="4"/>
      <c r="I2405"/>
      <c r="J2405" s="4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  <c r="BF2405"/>
      <c r="BG2405"/>
      <c r="BH2405"/>
      <c r="BI2405"/>
      <c r="BJ2405"/>
      <c r="BK2405"/>
      <c r="BL2405"/>
      <c r="BM2405"/>
      <c r="BN2405"/>
      <c r="BO2405"/>
      <c r="BP2405"/>
      <c r="BQ2405"/>
      <c r="BR2405"/>
      <c r="BS2405"/>
      <c r="BT2405"/>
      <c r="BU2405"/>
      <c r="BV2405"/>
      <c r="BW2405"/>
      <c r="BX2405"/>
      <c r="BY2405"/>
      <c r="BZ2405"/>
    </row>
    <row r="2406" spans="3:78" x14ac:dyDescent="0.25">
      <c r="C2406"/>
      <c r="D2406" s="4"/>
      <c r="E2406"/>
      <c r="F2406" s="4"/>
      <c r="G2406"/>
      <c r="H2406" s="4"/>
      <c r="I2406"/>
      <c r="J2406" s="4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  <c r="BF2406"/>
      <c r="BG2406"/>
      <c r="BH2406"/>
      <c r="BI2406"/>
      <c r="BJ2406"/>
      <c r="BK2406"/>
      <c r="BL2406"/>
      <c r="BM2406"/>
      <c r="BN2406"/>
      <c r="BO2406"/>
      <c r="BP2406"/>
      <c r="BQ2406"/>
      <c r="BR2406"/>
      <c r="BS2406"/>
      <c r="BT2406"/>
      <c r="BU2406"/>
      <c r="BV2406"/>
      <c r="BW2406"/>
      <c r="BX2406"/>
      <c r="BY2406"/>
      <c r="BZ2406"/>
    </row>
    <row r="2407" spans="3:78" x14ac:dyDescent="0.25">
      <c r="C2407"/>
      <c r="D2407" s="4"/>
      <c r="E2407"/>
      <c r="F2407" s="4"/>
      <c r="G2407"/>
      <c r="H2407" s="4"/>
      <c r="I2407"/>
      <c r="J2407" s="4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  <c r="BF2407"/>
      <c r="BG2407"/>
      <c r="BH2407"/>
      <c r="BI2407"/>
      <c r="BJ2407"/>
      <c r="BK2407"/>
      <c r="BL2407"/>
      <c r="BM2407"/>
      <c r="BN2407"/>
      <c r="BO2407"/>
      <c r="BP2407"/>
      <c r="BQ2407"/>
      <c r="BR2407"/>
      <c r="BS2407"/>
      <c r="BT2407"/>
      <c r="BU2407"/>
      <c r="BV2407"/>
      <c r="BW2407"/>
      <c r="BX2407"/>
      <c r="BY2407"/>
      <c r="BZ2407"/>
    </row>
    <row r="2408" spans="3:78" x14ac:dyDescent="0.25">
      <c r="C2408"/>
      <c r="D2408" s="4"/>
      <c r="E2408"/>
      <c r="F2408" s="4"/>
      <c r="G2408"/>
      <c r="H2408" s="4"/>
      <c r="I2408"/>
      <c r="J2408" s="4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  <c r="BF2408"/>
      <c r="BG2408"/>
      <c r="BH2408"/>
      <c r="BI2408"/>
      <c r="BJ2408"/>
      <c r="BK2408"/>
      <c r="BL2408"/>
      <c r="BM2408"/>
      <c r="BN2408"/>
      <c r="BO2408"/>
      <c r="BP2408"/>
      <c r="BQ2408"/>
      <c r="BR2408"/>
      <c r="BS2408"/>
      <c r="BT2408"/>
      <c r="BU2408"/>
      <c r="BV2408"/>
      <c r="BW2408"/>
      <c r="BX2408"/>
      <c r="BY2408"/>
      <c r="BZ2408"/>
    </row>
    <row r="2409" spans="3:78" x14ac:dyDescent="0.25">
      <c r="C2409"/>
      <c r="D2409" s="4"/>
      <c r="E2409"/>
      <c r="F2409" s="4"/>
      <c r="G2409"/>
      <c r="H2409" s="4"/>
      <c r="I2409"/>
      <c r="J2409" s="4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  <c r="BF2409"/>
      <c r="BG2409"/>
      <c r="BH2409"/>
      <c r="BI2409"/>
      <c r="BJ2409"/>
      <c r="BK2409"/>
      <c r="BL2409"/>
      <c r="BM2409"/>
      <c r="BN2409"/>
      <c r="BO2409"/>
      <c r="BP2409"/>
      <c r="BQ2409"/>
      <c r="BR2409"/>
      <c r="BS2409"/>
      <c r="BT2409"/>
      <c r="BU2409"/>
      <c r="BV2409"/>
      <c r="BW2409"/>
      <c r="BX2409"/>
      <c r="BY2409"/>
      <c r="BZ2409"/>
    </row>
    <row r="2410" spans="3:78" x14ac:dyDescent="0.25">
      <c r="C2410"/>
      <c r="D2410" s="4"/>
      <c r="E2410"/>
      <c r="F2410" s="4"/>
      <c r="G2410"/>
      <c r="H2410" s="4"/>
      <c r="I2410"/>
      <c r="J2410" s="4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  <c r="BF2410"/>
      <c r="BG2410"/>
      <c r="BH2410"/>
      <c r="BI2410"/>
      <c r="BJ2410"/>
      <c r="BK2410"/>
      <c r="BL2410"/>
      <c r="BM2410"/>
      <c r="BN2410"/>
      <c r="BO2410"/>
      <c r="BP2410"/>
      <c r="BQ2410"/>
      <c r="BR2410"/>
      <c r="BS2410"/>
      <c r="BT2410"/>
      <c r="BU2410"/>
      <c r="BV2410"/>
      <c r="BW2410"/>
      <c r="BX2410"/>
      <c r="BY2410"/>
      <c r="BZ2410"/>
    </row>
    <row r="2411" spans="3:78" x14ac:dyDescent="0.25">
      <c r="C2411"/>
      <c r="D2411" s="4"/>
      <c r="E2411"/>
      <c r="F2411" s="4"/>
      <c r="G2411"/>
      <c r="H2411" s="4"/>
      <c r="I2411"/>
      <c r="J2411" s="4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  <c r="BF2411"/>
      <c r="BG2411"/>
      <c r="BH2411"/>
      <c r="BI2411"/>
      <c r="BJ2411"/>
      <c r="BK2411"/>
      <c r="BL2411"/>
      <c r="BM2411"/>
      <c r="BN2411"/>
      <c r="BO2411"/>
      <c r="BP2411"/>
      <c r="BQ2411"/>
      <c r="BR2411"/>
      <c r="BS2411"/>
      <c r="BT2411"/>
      <c r="BU2411"/>
      <c r="BV2411"/>
      <c r="BW2411"/>
      <c r="BX2411"/>
      <c r="BY2411"/>
      <c r="BZ2411"/>
    </row>
    <row r="2412" spans="3:78" x14ac:dyDescent="0.25">
      <c r="C2412"/>
      <c r="D2412" s="4"/>
      <c r="E2412"/>
      <c r="F2412" s="4"/>
      <c r="G2412"/>
      <c r="H2412" s="4"/>
      <c r="I2412"/>
      <c r="J2412" s="4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  <c r="BF2412"/>
      <c r="BG2412"/>
      <c r="BH2412"/>
      <c r="BI2412"/>
      <c r="BJ2412"/>
      <c r="BK2412"/>
      <c r="BL2412"/>
      <c r="BM2412"/>
      <c r="BN2412"/>
      <c r="BO2412"/>
      <c r="BP2412"/>
      <c r="BQ2412"/>
      <c r="BR2412"/>
      <c r="BS2412"/>
      <c r="BT2412"/>
      <c r="BU2412"/>
      <c r="BV2412"/>
      <c r="BW2412"/>
      <c r="BX2412"/>
      <c r="BY2412"/>
      <c r="BZ2412"/>
    </row>
    <row r="2413" spans="3:78" x14ac:dyDescent="0.25">
      <c r="C2413"/>
      <c r="D2413" s="4"/>
      <c r="E2413"/>
      <c r="F2413" s="4"/>
      <c r="G2413"/>
      <c r="H2413" s="4"/>
      <c r="I2413"/>
      <c r="J2413" s="4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  <c r="BF2413"/>
      <c r="BG2413"/>
      <c r="BH2413"/>
      <c r="BI2413"/>
      <c r="BJ2413"/>
      <c r="BK2413"/>
      <c r="BL2413"/>
      <c r="BM2413"/>
      <c r="BN2413"/>
      <c r="BO2413"/>
      <c r="BP2413"/>
      <c r="BQ2413"/>
      <c r="BR2413"/>
      <c r="BS2413"/>
      <c r="BT2413"/>
      <c r="BU2413"/>
      <c r="BV2413"/>
      <c r="BW2413"/>
      <c r="BX2413"/>
      <c r="BY2413"/>
      <c r="BZ2413"/>
    </row>
    <row r="2414" spans="3:78" x14ac:dyDescent="0.25">
      <c r="C2414"/>
      <c r="D2414" s="4"/>
      <c r="E2414"/>
      <c r="F2414" s="4"/>
      <c r="G2414"/>
      <c r="H2414" s="4"/>
      <c r="I2414"/>
      <c r="J2414" s="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  <c r="BF2414"/>
      <c r="BG2414"/>
      <c r="BH2414"/>
      <c r="BI2414"/>
      <c r="BJ2414"/>
      <c r="BK2414"/>
      <c r="BL2414"/>
      <c r="BM2414"/>
      <c r="BN2414"/>
      <c r="BO2414"/>
      <c r="BP2414"/>
      <c r="BQ2414"/>
      <c r="BR2414"/>
      <c r="BS2414"/>
      <c r="BT2414"/>
      <c r="BU2414"/>
      <c r="BV2414"/>
      <c r="BW2414"/>
      <c r="BX2414"/>
      <c r="BY2414"/>
      <c r="BZ2414"/>
    </row>
    <row r="2415" spans="3:78" x14ac:dyDescent="0.25">
      <c r="C2415"/>
      <c r="D2415" s="4"/>
      <c r="E2415"/>
      <c r="F2415" s="4"/>
      <c r="G2415"/>
      <c r="H2415" s="4"/>
      <c r="I2415"/>
      <c r="J2415" s="4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  <c r="BF2415"/>
      <c r="BG2415"/>
      <c r="BH2415"/>
      <c r="BI2415"/>
      <c r="BJ2415"/>
      <c r="BK2415"/>
      <c r="BL2415"/>
      <c r="BM2415"/>
      <c r="BN2415"/>
      <c r="BO2415"/>
      <c r="BP2415"/>
      <c r="BQ2415"/>
      <c r="BR2415"/>
      <c r="BS2415"/>
      <c r="BT2415"/>
      <c r="BU2415"/>
      <c r="BV2415"/>
      <c r="BW2415"/>
      <c r="BX2415"/>
      <c r="BY2415"/>
      <c r="BZ2415"/>
    </row>
    <row r="2416" spans="3:78" x14ac:dyDescent="0.25">
      <c r="C2416"/>
      <c r="D2416" s="4"/>
      <c r="E2416"/>
      <c r="F2416" s="4"/>
      <c r="G2416"/>
      <c r="H2416" s="4"/>
      <c r="I2416"/>
      <c r="J2416" s="4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  <c r="BF2416"/>
      <c r="BG2416"/>
      <c r="BH2416"/>
      <c r="BI2416"/>
      <c r="BJ2416"/>
      <c r="BK2416"/>
      <c r="BL2416"/>
      <c r="BM2416"/>
      <c r="BN2416"/>
      <c r="BO2416"/>
      <c r="BP2416"/>
      <c r="BQ2416"/>
      <c r="BR2416"/>
      <c r="BS2416"/>
      <c r="BT2416"/>
      <c r="BU2416"/>
      <c r="BV2416"/>
      <c r="BW2416"/>
      <c r="BX2416"/>
      <c r="BY2416"/>
      <c r="BZ2416"/>
    </row>
    <row r="2417" spans="3:78" x14ac:dyDescent="0.25">
      <c r="C2417"/>
      <c r="D2417" s="4"/>
      <c r="E2417"/>
      <c r="F2417" s="4"/>
      <c r="G2417"/>
      <c r="H2417" s="4"/>
      <c r="I2417"/>
      <c r="J2417" s="4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  <c r="BF2417"/>
      <c r="BG2417"/>
      <c r="BH2417"/>
      <c r="BI2417"/>
      <c r="BJ2417"/>
      <c r="BK2417"/>
      <c r="BL2417"/>
      <c r="BM2417"/>
      <c r="BN2417"/>
      <c r="BO2417"/>
      <c r="BP2417"/>
      <c r="BQ2417"/>
      <c r="BR2417"/>
      <c r="BS2417"/>
      <c r="BT2417"/>
      <c r="BU2417"/>
      <c r="BV2417"/>
      <c r="BW2417"/>
      <c r="BX2417"/>
      <c r="BY2417"/>
      <c r="BZ2417"/>
    </row>
    <row r="2418" spans="3:78" x14ac:dyDescent="0.25">
      <c r="C2418"/>
      <c r="D2418" s="4"/>
      <c r="E2418"/>
      <c r="F2418" s="4"/>
      <c r="G2418"/>
      <c r="H2418" s="4"/>
      <c r="I2418"/>
      <c r="J2418" s="4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  <c r="BF2418"/>
      <c r="BG2418"/>
      <c r="BH2418"/>
      <c r="BI2418"/>
      <c r="BJ2418"/>
      <c r="BK2418"/>
      <c r="BL2418"/>
      <c r="BM2418"/>
      <c r="BN2418"/>
      <c r="BO2418"/>
      <c r="BP2418"/>
      <c r="BQ2418"/>
      <c r="BR2418"/>
      <c r="BS2418"/>
      <c r="BT2418"/>
      <c r="BU2418"/>
      <c r="BV2418"/>
      <c r="BW2418"/>
      <c r="BX2418"/>
      <c r="BY2418"/>
      <c r="BZ2418"/>
    </row>
    <row r="2419" spans="3:78" x14ac:dyDescent="0.25">
      <c r="C2419"/>
      <c r="D2419" s="4"/>
      <c r="E2419"/>
      <c r="F2419" s="4"/>
      <c r="G2419"/>
      <c r="H2419" s="4"/>
      <c r="I2419"/>
      <c r="J2419" s="4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  <c r="BF2419"/>
      <c r="BG2419"/>
      <c r="BH2419"/>
      <c r="BI2419"/>
      <c r="BJ2419"/>
      <c r="BK2419"/>
      <c r="BL2419"/>
      <c r="BM2419"/>
      <c r="BN2419"/>
      <c r="BO2419"/>
      <c r="BP2419"/>
      <c r="BQ2419"/>
      <c r="BR2419"/>
      <c r="BS2419"/>
      <c r="BT2419"/>
      <c r="BU2419"/>
      <c r="BV2419"/>
      <c r="BW2419"/>
      <c r="BX2419"/>
      <c r="BY2419"/>
      <c r="BZ2419"/>
    </row>
    <row r="2420" spans="3:78" x14ac:dyDescent="0.25">
      <c r="C2420"/>
      <c r="D2420" s="4"/>
      <c r="E2420"/>
      <c r="F2420" s="4"/>
      <c r="G2420"/>
      <c r="H2420" s="4"/>
      <c r="I2420"/>
      <c r="J2420" s="4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  <c r="BF2420"/>
      <c r="BG2420"/>
      <c r="BH2420"/>
      <c r="BI2420"/>
      <c r="BJ2420"/>
      <c r="BK2420"/>
      <c r="BL2420"/>
      <c r="BM2420"/>
      <c r="BN2420"/>
      <c r="BO2420"/>
      <c r="BP2420"/>
      <c r="BQ2420"/>
      <c r="BR2420"/>
      <c r="BS2420"/>
      <c r="BT2420"/>
      <c r="BU2420"/>
      <c r="BV2420"/>
      <c r="BW2420"/>
      <c r="BX2420"/>
      <c r="BY2420"/>
      <c r="BZ2420"/>
    </row>
    <row r="2421" spans="3:78" x14ac:dyDescent="0.25">
      <c r="C2421"/>
      <c r="D2421" s="4"/>
      <c r="E2421"/>
      <c r="F2421" s="4"/>
      <c r="G2421"/>
      <c r="H2421" s="4"/>
      <c r="I2421"/>
      <c r="J2421" s="4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  <c r="BF2421"/>
      <c r="BG2421"/>
      <c r="BH2421"/>
      <c r="BI2421"/>
      <c r="BJ2421"/>
      <c r="BK2421"/>
      <c r="BL2421"/>
      <c r="BM2421"/>
      <c r="BN2421"/>
      <c r="BO2421"/>
      <c r="BP2421"/>
      <c r="BQ2421"/>
      <c r="BR2421"/>
      <c r="BS2421"/>
      <c r="BT2421"/>
      <c r="BU2421"/>
      <c r="BV2421"/>
      <c r="BW2421"/>
      <c r="BX2421"/>
      <c r="BY2421"/>
      <c r="BZ2421"/>
    </row>
    <row r="2422" spans="3:78" x14ac:dyDescent="0.25">
      <c r="C2422"/>
      <c r="D2422" s="4"/>
      <c r="E2422"/>
      <c r="F2422" s="4"/>
      <c r="G2422"/>
      <c r="H2422" s="4"/>
      <c r="I2422"/>
      <c r="J2422" s="4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  <c r="BF2422"/>
      <c r="BG2422"/>
      <c r="BH2422"/>
      <c r="BI2422"/>
      <c r="BJ2422"/>
      <c r="BK2422"/>
      <c r="BL2422"/>
      <c r="BM2422"/>
      <c r="BN2422"/>
      <c r="BO2422"/>
      <c r="BP2422"/>
      <c r="BQ2422"/>
      <c r="BR2422"/>
      <c r="BS2422"/>
      <c r="BT2422"/>
      <c r="BU2422"/>
      <c r="BV2422"/>
      <c r="BW2422"/>
      <c r="BX2422"/>
      <c r="BY2422"/>
      <c r="BZ2422"/>
    </row>
    <row r="2423" spans="3:78" x14ac:dyDescent="0.25">
      <c r="C2423"/>
      <c r="D2423" s="4"/>
      <c r="E2423"/>
      <c r="F2423" s="4"/>
      <c r="G2423"/>
      <c r="H2423" s="4"/>
      <c r="I2423"/>
      <c r="J2423" s="4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  <c r="BF2423"/>
      <c r="BG2423"/>
      <c r="BH2423"/>
      <c r="BI2423"/>
      <c r="BJ2423"/>
      <c r="BK2423"/>
      <c r="BL2423"/>
      <c r="BM2423"/>
      <c r="BN2423"/>
      <c r="BO2423"/>
      <c r="BP2423"/>
      <c r="BQ2423"/>
      <c r="BR2423"/>
      <c r="BS2423"/>
      <c r="BT2423"/>
      <c r="BU2423"/>
      <c r="BV2423"/>
      <c r="BW2423"/>
      <c r="BX2423"/>
      <c r="BY2423"/>
      <c r="BZ2423"/>
    </row>
    <row r="2424" spans="3:78" x14ac:dyDescent="0.25">
      <c r="C2424"/>
      <c r="D2424" s="4"/>
      <c r="E2424"/>
      <c r="F2424" s="4"/>
      <c r="G2424"/>
      <c r="H2424" s="4"/>
      <c r="I2424"/>
      <c r="J2424" s="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  <c r="BF2424"/>
      <c r="BG2424"/>
      <c r="BH2424"/>
      <c r="BI2424"/>
      <c r="BJ2424"/>
      <c r="BK2424"/>
      <c r="BL2424"/>
      <c r="BM2424"/>
      <c r="BN2424"/>
      <c r="BO2424"/>
      <c r="BP2424"/>
      <c r="BQ2424"/>
      <c r="BR2424"/>
      <c r="BS2424"/>
      <c r="BT2424"/>
      <c r="BU2424"/>
      <c r="BV2424"/>
      <c r="BW2424"/>
      <c r="BX2424"/>
      <c r="BY2424"/>
      <c r="BZ2424"/>
    </row>
    <row r="2425" spans="3:78" x14ac:dyDescent="0.25">
      <c r="C2425"/>
      <c r="D2425" s="4"/>
      <c r="E2425"/>
      <c r="F2425" s="4"/>
      <c r="G2425"/>
      <c r="H2425" s="4"/>
      <c r="I2425"/>
      <c r="J2425" s="4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  <c r="BF2425"/>
      <c r="BG2425"/>
      <c r="BH2425"/>
      <c r="BI2425"/>
      <c r="BJ2425"/>
      <c r="BK2425"/>
      <c r="BL2425"/>
      <c r="BM2425"/>
      <c r="BN2425"/>
      <c r="BO2425"/>
      <c r="BP2425"/>
      <c r="BQ2425"/>
      <c r="BR2425"/>
      <c r="BS2425"/>
      <c r="BT2425"/>
      <c r="BU2425"/>
      <c r="BV2425"/>
      <c r="BW2425"/>
      <c r="BX2425"/>
      <c r="BY2425"/>
      <c r="BZ2425"/>
    </row>
    <row r="2426" spans="3:78" x14ac:dyDescent="0.25">
      <c r="C2426"/>
      <c r="D2426" s="4"/>
      <c r="E2426"/>
      <c r="F2426" s="4"/>
      <c r="G2426"/>
      <c r="H2426" s="4"/>
      <c r="I2426"/>
      <c r="J2426" s="4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  <c r="BF2426"/>
      <c r="BG2426"/>
      <c r="BH2426"/>
      <c r="BI2426"/>
      <c r="BJ2426"/>
      <c r="BK2426"/>
      <c r="BL2426"/>
      <c r="BM2426"/>
      <c r="BN2426"/>
      <c r="BO2426"/>
      <c r="BP2426"/>
      <c r="BQ2426"/>
      <c r="BR2426"/>
      <c r="BS2426"/>
      <c r="BT2426"/>
      <c r="BU2426"/>
      <c r="BV2426"/>
      <c r="BW2426"/>
      <c r="BX2426"/>
      <c r="BY2426"/>
      <c r="BZ2426"/>
    </row>
    <row r="2427" spans="3:78" x14ac:dyDescent="0.25">
      <c r="C2427"/>
      <c r="D2427" s="4"/>
      <c r="E2427"/>
      <c r="F2427" s="4"/>
      <c r="G2427"/>
      <c r="H2427" s="4"/>
      <c r="I2427"/>
      <c r="J2427" s="4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  <c r="BF2427"/>
      <c r="BG2427"/>
      <c r="BH2427"/>
      <c r="BI2427"/>
      <c r="BJ2427"/>
      <c r="BK2427"/>
      <c r="BL2427"/>
      <c r="BM2427"/>
      <c r="BN2427"/>
      <c r="BO2427"/>
      <c r="BP2427"/>
      <c r="BQ2427"/>
      <c r="BR2427"/>
      <c r="BS2427"/>
      <c r="BT2427"/>
      <c r="BU2427"/>
      <c r="BV2427"/>
      <c r="BW2427"/>
      <c r="BX2427"/>
      <c r="BY2427"/>
      <c r="BZ2427"/>
    </row>
    <row r="2428" spans="3:78" x14ac:dyDescent="0.25">
      <c r="C2428"/>
      <c r="D2428" s="4"/>
      <c r="E2428"/>
      <c r="F2428" s="4"/>
      <c r="G2428"/>
      <c r="H2428" s="4"/>
      <c r="I2428"/>
      <c r="J2428" s="4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  <c r="BF2428"/>
      <c r="BG2428"/>
      <c r="BH2428"/>
      <c r="BI2428"/>
      <c r="BJ2428"/>
      <c r="BK2428"/>
      <c r="BL2428"/>
      <c r="BM2428"/>
      <c r="BN2428"/>
      <c r="BO2428"/>
      <c r="BP2428"/>
      <c r="BQ2428"/>
      <c r="BR2428"/>
      <c r="BS2428"/>
      <c r="BT2428"/>
      <c r="BU2428"/>
      <c r="BV2428"/>
      <c r="BW2428"/>
      <c r="BX2428"/>
      <c r="BY2428"/>
      <c r="BZ2428"/>
    </row>
    <row r="2429" spans="3:78" x14ac:dyDescent="0.25">
      <c r="C2429"/>
      <c r="D2429" s="4"/>
      <c r="E2429"/>
      <c r="F2429" s="4"/>
      <c r="G2429"/>
      <c r="H2429" s="4"/>
      <c r="I2429"/>
      <c r="J2429" s="4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  <c r="BF2429"/>
      <c r="BG2429"/>
      <c r="BH2429"/>
      <c r="BI2429"/>
      <c r="BJ2429"/>
      <c r="BK2429"/>
      <c r="BL2429"/>
      <c r="BM2429"/>
      <c r="BN2429"/>
      <c r="BO2429"/>
      <c r="BP2429"/>
      <c r="BQ2429"/>
      <c r="BR2429"/>
      <c r="BS2429"/>
      <c r="BT2429"/>
      <c r="BU2429"/>
      <c r="BV2429"/>
      <c r="BW2429"/>
      <c r="BX2429"/>
      <c r="BY2429"/>
      <c r="BZ2429"/>
    </row>
    <row r="2430" spans="3:78" x14ac:dyDescent="0.25">
      <c r="C2430"/>
      <c r="D2430" s="4"/>
      <c r="E2430"/>
      <c r="F2430" s="4"/>
      <c r="G2430"/>
      <c r="H2430" s="4"/>
      <c r="I2430"/>
      <c r="J2430" s="4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  <c r="BF2430"/>
      <c r="BG2430"/>
      <c r="BH2430"/>
      <c r="BI2430"/>
      <c r="BJ2430"/>
      <c r="BK2430"/>
      <c r="BL2430"/>
      <c r="BM2430"/>
      <c r="BN2430"/>
      <c r="BO2430"/>
      <c r="BP2430"/>
      <c r="BQ2430"/>
      <c r="BR2430"/>
      <c r="BS2430"/>
      <c r="BT2430"/>
      <c r="BU2430"/>
      <c r="BV2430"/>
      <c r="BW2430"/>
      <c r="BX2430"/>
      <c r="BY2430"/>
      <c r="BZ2430"/>
    </row>
    <row r="2431" spans="3:78" x14ac:dyDescent="0.25">
      <c r="C2431"/>
      <c r="D2431" s="4"/>
      <c r="E2431"/>
      <c r="F2431" s="4"/>
      <c r="G2431"/>
      <c r="H2431" s="4"/>
      <c r="I2431"/>
      <c r="J2431" s="4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  <c r="BF2431"/>
      <c r="BG2431"/>
      <c r="BH2431"/>
      <c r="BI2431"/>
      <c r="BJ2431"/>
      <c r="BK2431"/>
      <c r="BL2431"/>
      <c r="BM2431"/>
      <c r="BN2431"/>
      <c r="BO2431"/>
      <c r="BP2431"/>
      <c r="BQ2431"/>
      <c r="BR2431"/>
      <c r="BS2431"/>
      <c r="BT2431"/>
      <c r="BU2431"/>
      <c r="BV2431"/>
      <c r="BW2431"/>
      <c r="BX2431"/>
      <c r="BY2431"/>
      <c r="BZ2431"/>
    </row>
    <row r="2432" spans="3:78" x14ac:dyDescent="0.25">
      <c r="C2432"/>
      <c r="D2432" s="4"/>
      <c r="E2432"/>
      <c r="F2432" s="4"/>
      <c r="G2432"/>
      <c r="H2432" s="4"/>
      <c r="I2432"/>
      <c r="J2432" s="4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  <c r="BF2432"/>
      <c r="BG2432"/>
      <c r="BH2432"/>
      <c r="BI2432"/>
      <c r="BJ2432"/>
      <c r="BK2432"/>
      <c r="BL2432"/>
      <c r="BM2432"/>
      <c r="BN2432"/>
      <c r="BO2432"/>
      <c r="BP2432"/>
      <c r="BQ2432"/>
      <c r="BR2432"/>
      <c r="BS2432"/>
      <c r="BT2432"/>
      <c r="BU2432"/>
      <c r="BV2432"/>
      <c r="BW2432"/>
      <c r="BX2432"/>
      <c r="BY2432"/>
      <c r="BZ2432"/>
    </row>
    <row r="2433" spans="3:78" x14ac:dyDescent="0.25">
      <c r="C2433"/>
      <c r="D2433" s="4"/>
      <c r="E2433"/>
      <c r="F2433" s="4"/>
      <c r="G2433"/>
      <c r="H2433" s="4"/>
      <c r="I2433"/>
      <c r="J2433" s="4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  <c r="BF2433"/>
      <c r="BG2433"/>
      <c r="BH2433"/>
      <c r="BI2433"/>
      <c r="BJ2433"/>
      <c r="BK2433"/>
      <c r="BL2433"/>
      <c r="BM2433"/>
      <c r="BN2433"/>
      <c r="BO2433"/>
      <c r="BP2433"/>
      <c r="BQ2433"/>
      <c r="BR2433"/>
      <c r="BS2433"/>
      <c r="BT2433"/>
      <c r="BU2433"/>
      <c r="BV2433"/>
      <c r="BW2433"/>
      <c r="BX2433"/>
      <c r="BY2433"/>
      <c r="BZ2433"/>
    </row>
    <row r="2434" spans="3:78" x14ac:dyDescent="0.25">
      <c r="C2434"/>
      <c r="D2434" s="4"/>
      <c r="E2434"/>
      <c r="F2434" s="4"/>
      <c r="G2434"/>
      <c r="H2434" s="4"/>
      <c r="I2434"/>
      <c r="J2434" s="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  <c r="BF2434"/>
      <c r="BG2434"/>
      <c r="BH2434"/>
      <c r="BI2434"/>
      <c r="BJ2434"/>
      <c r="BK2434"/>
      <c r="BL2434"/>
      <c r="BM2434"/>
      <c r="BN2434"/>
      <c r="BO2434"/>
      <c r="BP2434"/>
      <c r="BQ2434"/>
      <c r="BR2434"/>
      <c r="BS2434"/>
      <c r="BT2434"/>
      <c r="BU2434"/>
      <c r="BV2434"/>
      <c r="BW2434"/>
      <c r="BX2434"/>
      <c r="BY2434"/>
      <c r="BZ2434"/>
    </row>
    <row r="2435" spans="3:78" x14ac:dyDescent="0.25">
      <c r="C2435"/>
      <c r="D2435" s="4"/>
      <c r="E2435"/>
      <c r="F2435" s="4"/>
      <c r="G2435"/>
      <c r="H2435" s="4"/>
      <c r="I2435"/>
      <c r="J2435" s="4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  <c r="BF2435"/>
      <c r="BG2435"/>
      <c r="BH2435"/>
      <c r="BI2435"/>
      <c r="BJ2435"/>
      <c r="BK2435"/>
      <c r="BL2435"/>
      <c r="BM2435"/>
      <c r="BN2435"/>
      <c r="BO2435"/>
      <c r="BP2435"/>
      <c r="BQ2435"/>
      <c r="BR2435"/>
      <c r="BS2435"/>
      <c r="BT2435"/>
      <c r="BU2435"/>
      <c r="BV2435"/>
      <c r="BW2435"/>
      <c r="BX2435"/>
      <c r="BY2435"/>
      <c r="BZ2435"/>
    </row>
    <row r="2436" spans="3:78" x14ac:dyDescent="0.25">
      <c r="C2436"/>
      <c r="D2436" s="4"/>
      <c r="E2436"/>
      <c r="F2436" s="4"/>
      <c r="G2436"/>
      <c r="H2436" s="4"/>
      <c r="I2436"/>
      <c r="J2436" s="4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  <c r="BF2436"/>
      <c r="BG2436"/>
      <c r="BH2436"/>
      <c r="BI2436"/>
      <c r="BJ2436"/>
      <c r="BK2436"/>
      <c r="BL2436"/>
      <c r="BM2436"/>
      <c r="BN2436"/>
      <c r="BO2436"/>
      <c r="BP2436"/>
      <c r="BQ2436"/>
      <c r="BR2436"/>
      <c r="BS2436"/>
      <c r="BT2436"/>
      <c r="BU2436"/>
      <c r="BV2436"/>
      <c r="BW2436"/>
      <c r="BX2436"/>
      <c r="BY2436"/>
      <c r="BZ2436"/>
    </row>
    <row r="2437" spans="3:78" x14ac:dyDescent="0.25">
      <c r="C2437"/>
      <c r="D2437" s="4"/>
      <c r="E2437"/>
      <c r="F2437" s="4"/>
      <c r="G2437"/>
      <c r="H2437" s="4"/>
      <c r="I2437"/>
      <c r="J2437" s="4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  <c r="BF2437"/>
      <c r="BG2437"/>
      <c r="BH2437"/>
      <c r="BI2437"/>
      <c r="BJ2437"/>
      <c r="BK2437"/>
      <c r="BL2437"/>
      <c r="BM2437"/>
      <c r="BN2437"/>
      <c r="BO2437"/>
      <c r="BP2437"/>
      <c r="BQ2437"/>
      <c r="BR2437"/>
      <c r="BS2437"/>
      <c r="BT2437"/>
      <c r="BU2437"/>
      <c r="BV2437"/>
      <c r="BW2437"/>
      <c r="BX2437"/>
      <c r="BY2437"/>
      <c r="BZ2437"/>
    </row>
    <row r="2438" spans="3:78" x14ac:dyDescent="0.25">
      <c r="C2438"/>
      <c r="D2438" s="4"/>
      <c r="E2438"/>
      <c r="F2438" s="4"/>
      <c r="G2438"/>
      <c r="H2438" s="4"/>
      <c r="I2438"/>
      <c r="J2438" s="4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  <c r="BF2438"/>
      <c r="BG2438"/>
      <c r="BH2438"/>
      <c r="BI2438"/>
      <c r="BJ2438"/>
      <c r="BK2438"/>
      <c r="BL2438"/>
      <c r="BM2438"/>
      <c r="BN2438"/>
      <c r="BO2438"/>
      <c r="BP2438"/>
      <c r="BQ2438"/>
      <c r="BR2438"/>
      <c r="BS2438"/>
      <c r="BT2438"/>
      <c r="BU2438"/>
      <c r="BV2438"/>
      <c r="BW2438"/>
      <c r="BX2438"/>
      <c r="BY2438"/>
      <c r="BZ2438"/>
    </row>
    <row r="2439" spans="3:78" x14ac:dyDescent="0.25">
      <c r="C2439"/>
      <c r="D2439" s="4"/>
      <c r="E2439"/>
      <c r="F2439" s="4"/>
      <c r="G2439"/>
      <c r="H2439" s="4"/>
      <c r="I2439"/>
      <c r="J2439" s="4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  <c r="BF2439"/>
      <c r="BG2439"/>
      <c r="BH2439"/>
      <c r="BI2439"/>
      <c r="BJ2439"/>
      <c r="BK2439"/>
      <c r="BL2439"/>
      <c r="BM2439"/>
      <c r="BN2439"/>
      <c r="BO2439"/>
      <c r="BP2439"/>
      <c r="BQ2439"/>
      <c r="BR2439"/>
      <c r="BS2439"/>
      <c r="BT2439"/>
      <c r="BU2439"/>
      <c r="BV2439"/>
      <c r="BW2439"/>
      <c r="BX2439"/>
      <c r="BY2439"/>
      <c r="BZ2439"/>
    </row>
    <row r="2440" spans="3:78" x14ac:dyDescent="0.25">
      <c r="C2440"/>
      <c r="D2440" s="4"/>
      <c r="E2440"/>
      <c r="F2440" s="4"/>
      <c r="G2440"/>
      <c r="H2440" s="4"/>
      <c r="I2440"/>
      <c r="J2440" s="4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  <c r="BF2440"/>
      <c r="BG2440"/>
      <c r="BH2440"/>
      <c r="BI2440"/>
      <c r="BJ2440"/>
      <c r="BK2440"/>
      <c r="BL2440"/>
      <c r="BM2440"/>
      <c r="BN2440"/>
      <c r="BO2440"/>
      <c r="BP2440"/>
      <c r="BQ2440"/>
      <c r="BR2440"/>
      <c r="BS2440"/>
      <c r="BT2440"/>
      <c r="BU2440"/>
      <c r="BV2440"/>
      <c r="BW2440"/>
      <c r="BX2440"/>
      <c r="BY2440"/>
      <c r="BZ2440"/>
    </row>
    <row r="2441" spans="3:78" x14ac:dyDescent="0.25">
      <c r="C2441"/>
      <c r="D2441" s="4"/>
      <c r="E2441"/>
      <c r="F2441" s="4"/>
      <c r="G2441"/>
      <c r="H2441" s="4"/>
      <c r="I2441"/>
      <c r="J2441" s="4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  <c r="BF2441"/>
      <c r="BG2441"/>
      <c r="BH2441"/>
      <c r="BI2441"/>
      <c r="BJ2441"/>
      <c r="BK2441"/>
      <c r="BL2441"/>
      <c r="BM2441"/>
      <c r="BN2441"/>
      <c r="BO2441"/>
      <c r="BP2441"/>
      <c r="BQ2441"/>
      <c r="BR2441"/>
      <c r="BS2441"/>
      <c r="BT2441"/>
      <c r="BU2441"/>
      <c r="BV2441"/>
      <c r="BW2441"/>
      <c r="BX2441"/>
      <c r="BY2441"/>
      <c r="BZ2441"/>
    </row>
    <row r="2442" spans="3:78" x14ac:dyDescent="0.25">
      <c r="C2442"/>
      <c r="D2442" s="4"/>
      <c r="E2442"/>
      <c r="F2442" s="4"/>
      <c r="G2442"/>
      <c r="H2442" s="4"/>
      <c r="I2442"/>
      <c r="J2442" s="4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  <c r="BF2442"/>
      <c r="BG2442"/>
      <c r="BH2442"/>
      <c r="BI2442"/>
      <c r="BJ2442"/>
      <c r="BK2442"/>
      <c r="BL2442"/>
      <c r="BM2442"/>
      <c r="BN2442"/>
      <c r="BO2442"/>
      <c r="BP2442"/>
      <c r="BQ2442"/>
      <c r="BR2442"/>
      <c r="BS2442"/>
      <c r="BT2442"/>
      <c r="BU2442"/>
      <c r="BV2442"/>
      <c r="BW2442"/>
      <c r="BX2442"/>
      <c r="BY2442"/>
      <c r="BZ2442"/>
    </row>
    <row r="2443" spans="3:78" x14ac:dyDescent="0.25">
      <c r="C2443"/>
      <c r="D2443" s="4"/>
      <c r="E2443"/>
      <c r="F2443" s="4"/>
      <c r="G2443"/>
      <c r="H2443" s="4"/>
      <c r="I2443"/>
      <c r="J2443" s="4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  <c r="BF2443"/>
      <c r="BG2443"/>
      <c r="BH2443"/>
      <c r="BI2443"/>
      <c r="BJ2443"/>
      <c r="BK2443"/>
      <c r="BL2443"/>
      <c r="BM2443"/>
      <c r="BN2443"/>
      <c r="BO2443"/>
      <c r="BP2443"/>
      <c r="BQ2443"/>
      <c r="BR2443"/>
      <c r="BS2443"/>
      <c r="BT2443"/>
      <c r="BU2443"/>
      <c r="BV2443"/>
      <c r="BW2443"/>
      <c r="BX2443"/>
      <c r="BY2443"/>
      <c r="BZ2443"/>
    </row>
    <row r="2444" spans="3:78" x14ac:dyDescent="0.25">
      <c r="C2444"/>
      <c r="D2444" s="4"/>
      <c r="E2444"/>
      <c r="F2444" s="4"/>
      <c r="G2444"/>
      <c r="H2444" s="4"/>
      <c r="I2444"/>
      <c r="J2444" s="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  <c r="BF2444"/>
      <c r="BG2444"/>
      <c r="BH2444"/>
      <c r="BI2444"/>
      <c r="BJ2444"/>
      <c r="BK2444"/>
      <c r="BL2444"/>
      <c r="BM2444"/>
      <c r="BN2444"/>
      <c r="BO2444"/>
      <c r="BP2444"/>
      <c r="BQ2444"/>
      <c r="BR2444"/>
      <c r="BS2444"/>
      <c r="BT2444"/>
      <c r="BU2444"/>
      <c r="BV2444"/>
      <c r="BW2444"/>
      <c r="BX2444"/>
      <c r="BY2444"/>
      <c r="BZ2444"/>
    </row>
    <row r="2445" spans="3:78" x14ac:dyDescent="0.25">
      <c r="C2445"/>
      <c r="D2445" s="4"/>
      <c r="E2445"/>
      <c r="F2445" s="4"/>
      <c r="G2445"/>
      <c r="H2445" s="4"/>
      <c r="I2445"/>
      <c r="J2445" s="4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  <c r="BF2445"/>
      <c r="BG2445"/>
      <c r="BH2445"/>
      <c r="BI2445"/>
      <c r="BJ2445"/>
      <c r="BK2445"/>
      <c r="BL2445"/>
      <c r="BM2445"/>
      <c r="BN2445"/>
      <c r="BO2445"/>
      <c r="BP2445"/>
      <c r="BQ2445"/>
      <c r="BR2445"/>
      <c r="BS2445"/>
      <c r="BT2445"/>
      <c r="BU2445"/>
      <c r="BV2445"/>
      <c r="BW2445"/>
      <c r="BX2445"/>
      <c r="BY2445"/>
      <c r="BZ2445"/>
    </row>
    <row r="2446" spans="3:78" x14ac:dyDescent="0.25">
      <c r="C2446"/>
      <c r="D2446" s="4"/>
      <c r="E2446"/>
      <c r="F2446" s="4"/>
      <c r="G2446"/>
      <c r="H2446" s="4"/>
      <c r="I2446"/>
      <c r="J2446" s="4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  <c r="BF2446"/>
      <c r="BG2446"/>
      <c r="BH2446"/>
      <c r="BI2446"/>
      <c r="BJ2446"/>
      <c r="BK2446"/>
      <c r="BL2446"/>
      <c r="BM2446"/>
      <c r="BN2446"/>
      <c r="BO2446"/>
      <c r="BP2446"/>
      <c r="BQ2446"/>
      <c r="BR2446"/>
      <c r="BS2446"/>
      <c r="BT2446"/>
      <c r="BU2446"/>
      <c r="BV2446"/>
      <c r="BW2446"/>
      <c r="BX2446"/>
      <c r="BY2446"/>
      <c r="BZ2446"/>
    </row>
    <row r="2447" spans="3:78" x14ac:dyDescent="0.25">
      <c r="C2447"/>
      <c r="D2447" s="4"/>
      <c r="E2447"/>
      <c r="F2447" s="4"/>
      <c r="G2447"/>
      <c r="H2447" s="4"/>
      <c r="I2447"/>
      <c r="J2447" s="4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  <c r="BF2447"/>
      <c r="BG2447"/>
      <c r="BH2447"/>
      <c r="BI2447"/>
      <c r="BJ2447"/>
      <c r="BK2447"/>
      <c r="BL2447"/>
      <c r="BM2447"/>
      <c r="BN2447"/>
      <c r="BO2447"/>
      <c r="BP2447"/>
      <c r="BQ2447"/>
      <c r="BR2447"/>
      <c r="BS2447"/>
      <c r="BT2447"/>
      <c r="BU2447"/>
      <c r="BV2447"/>
      <c r="BW2447"/>
      <c r="BX2447"/>
      <c r="BY2447"/>
      <c r="BZ2447"/>
    </row>
    <row r="2448" spans="3:78" x14ac:dyDescent="0.25">
      <c r="C2448"/>
      <c r="D2448" s="4"/>
      <c r="E2448"/>
      <c r="F2448" s="4"/>
      <c r="G2448"/>
      <c r="H2448" s="4"/>
      <c r="I2448"/>
      <c r="J2448" s="4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  <c r="BF2448"/>
      <c r="BG2448"/>
      <c r="BH2448"/>
      <c r="BI2448"/>
      <c r="BJ2448"/>
      <c r="BK2448"/>
      <c r="BL2448"/>
      <c r="BM2448"/>
      <c r="BN2448"/>
      <c r="BO2448"/>
      <c r="BP2448"/>
      <c r="BQ2448"/>
      <c r="BR2448"/>
      <c r="BS2448"/>
      <c r="BT2448"/>
      <c r="BU2448"/>
      <c r="BV2448"/>
      <c r="BW2448"/>
      <c r="BX2448"/>
      <c r="BY2448"/>
      <c r="BZ2448"/>
    </row>
    <row r="2449" spans="3:78" x14ac:dyDescent="0.25">
      <c r="C2449"/>
      <c r="D2449" s="4"/>
      <c r="E2449"/>
      <c r="F2449" s="4"/>
      <c r="G2449"/>
      <c r="H2449" s="4"/>
      <c r="I2449"/>
      <c r="J2449" s="4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  <c r="BF2449"/>
      <c r="BG2449"/>
      <c r="BH2449"/>
      <c r="BI2449"/>
      <c r="BJ2449"/>
      <c r="BK2449"/>
      <c r="BL2449"/>
      <c r="BM2449"/>
      <c r="BN2449"/>
      <c r="BO2449"/>
      <c r="BP2449"/>
      <c r="BQ2449"/>
      <c r="BR2449"/>
      <c r="BS2449"/>
      <c r="BT2449"/>
      <c r="BU2449"/>
      <c r="BV2449"/>
      <c r="BW2449"/>
      <c r="BX2449"/>
      <c r="BY2449"/>
      <c r="BZ2449"/>
    </row>
    <row r="2450" spans="3:78" x14ac:dyDescent="0.25">
      <c r="C2450"/>
      <c r="D2450" s="4"/>
      <c r="E2450"/>
      <c r="F2450" s="4"/>
      <c r="G2450"/>
      <c r="H2450" s="4"/>
      <c r="I2450"/>
      <c r="J2450" s="4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  <c r="BF2450"/>
      <c r="BG2450"/>
      <c r="BH2450"/>
      <c r="BI2450"/>
      <c r="BJ2450"/>
      <c r="BK2450"/>
      <c r="BL2450"/>
      <c r="BM2450"/>
      <c r="BN2450"/>
      <c r="BO2450"/>
      <c r="BP2450"/>
      <c r="BQ2450"/>
      <c r="BR2450"/>
      <c r="BS2450"/>
      <c r="BT2450"/>
      <c r="BU2450"/>
      <c r="BV2450"/>
      <c r="BW2450"/>
      <c r="BX2450"/>
      <c r="BY2450"/>
      <c r="BZ2450"/>
    </row>
    <row r="2451" spans="3:78" x14ac:dyDescent="0.25">
      <c r="C2451"/>
      <c r="D2451" s="4"/>
      <c r="E2451"/>
      <c r="F2451" s="4"/>
      <c r="G2451"/>
      <c r="H2451" s="4"/>
      <c r="I2451"/>
      <c r="J2451" s="4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  <c r="BF2451"/>
      <c r="BG2451"/>
      <c r="BH2451"/>
      <c r="BI2451"/>
      <c r="BJ2451"/>
      <c r="BK2451"/>
      <c r="BL2451"/>
      <c r="BM2451"/>
      <c r="BN2451"/>
      <c r="BO2451"/>
      <c r="BP2451"/>
      <c r="BQ2451"/>
      <c r="BR2451"/>
      <c r="BS2451"/>
      <c r="BT2451"/>
      <c r="BU2451"/>
      <c r="BV2451"/>
      <c r="BW2451"/>
      <c r="BX2451"/>
      <c r="BY2451"/>
      <c r="BZ2451"/>
    </row>
    <row r="2452" spans="3:78" x14ac:dyDescent="0.25">
      <c r="C2452"/>
      <c r="D2452" s="4"/>
      <c r="E2452"/>
      <c r="F2452" s="4"/>
      <c r="G2452"/>
      <c r="H2452" s="4"/>
      <c r="I2452"/>
      <c r="J2452" s="4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  <c r="BF2452"/>
      <c r="BG2452"/>
      <c r="BH2452"/>
      <c r="BI2452"/>
      <c r="BJ2452"/>
      <c r="BK2452"/>
      <c r="BL2452"/>
      <c r="BM2452"/>
      <c r="BN2452"/>
      <c r="BO2452"/>
      <c r="BP2452"/>
      <c r="BQ2452"/>
      <c r="BR2452"/>
      <c r="BS2452"/>
      <c r="BT2452"/>
      <c r="BU2452"/>
      <c r="BV2452"/>
      <c r="BW2452"/>
      <c r="BX2452"/>
      <c r="BY2452"/>
      <c r="BZ2452"/>
    </row>
    <row r="2453" spans="3:78" x14ac:dyDescent="0.25">
      <c r="C2453"/>
      <c r="D2453" s="4"/>
      <c r="E2453"/>
      <c r="F2453" s="4"/>
      <c r="G2453"/>
      <c r="H2453" s="4"/>
      <c r="I2453"/>
      <c r="J2453" s="4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  <c r="BF2453"/>
      <c r="BG2453"/>
      <c r="BH2453"/>
      <c r="BI2453"/>
      <c r="BJ2453"/>
      <c r="BK2453"/>
      <c r="BL2453"/>
      <c r="BM2453"/>
      <c r="BN2453"/>
      <c r="BO2453"/>
      <c r="BP2453"/>
      <c r="BQ2453"/>
      <c r="BR2453"/>
      <c r="BS2453"/>
      <c r="BT2453"/>
      <c r="BU2453"/>
      <c r="BV2453"/>
      <c r="BW2453"/>
      <c r="BX2453"/>
      <c r="BY2453"/>
      <c r="BZ2453"/>
    </row>
    <row r="2454" spans="3:78" x14ac:dyDescent="0.25">
      <c r="C2454"/>
      <c r="D2454" s="4"/>
      <c r="E2454"/>
      <c r="F2454" s="4"/>
      <c r="G2454"/>
      <c r="H2454" s="4"/>
      <c r="I2454"/>
      <c r="J2454" s="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  <c r="BF2454"/>
      <c r="BG2454"/>
      <c r="BH2454"/>
      <c r="BI2454"/>
      <c r="BJ2454"/>
      <c r="BK2454"/>
      <c r="BL2454"/>
      <c r="BM2454"/>
      <c r="BN2454"/>
      <c r="BO2454"/>
      <c r="BP2454"/>
      <c r="BQ2454"/>
      <c r="BR2454"/>
      <c r="BS2454"/>
      <c r="BT2454"/>
      <c r="BU2454"/>
      <c r="BV2454"/>
      <c r="BW2454"/>
      <c r="BX2454"/>
      <c r="BY2454"/>
      <c r="BZ2454"/>
    </row>
    <row r="2455" spans="3:78" x14ac:dyDescent="0.25">
      <c r="C2455"/>
      <c r="D2455" s="4"/>
      <c r="E2455"/>
      <c r="F2455" s="4"/>
      <c r="G2455"/>
      <c r="H2455" s="4"/>
      <c r="I2455"/>
      <c r="J2455" s="4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  <c r="BF2455"/>
      <c r="BG2455"/>
      <c r="BH2455"/>
      <c r="BI2455"/>
      <c r="BJ2455"/>
      <c r="BK2455"/>
      <c r="BL2455"/>
      <c r="BM2455"/>
      <c r="BN2455"/>
      <c r="BO2455"/>
      <c r="BP2455"/>
      <c r="BQ2455"/>
      <c r="BR2455"/>
      <c r="BS2455"/>
      <c r="BT2455"/>
      <c r="BU2455"/>
      <c r="BV2455"/>
      <c r="BW2455"/>
      <c r="BX2455"/>
      <c r="BY2455"/>
      <c r="BZ2455"/>
    </row>
    <row r="2456" spans="3:78" x14ac:dyDescent="0.25">
      <c r="C2456"/>
      <c r="D2456" s="4"/>
      <c r="E2456"/>
      <c r="F2456" s="4"/>
      <c r="G2456"/>
      <c r="H2456" s="4"/>
      <c r="I2456"/>
      <c r="J2456" s="4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  <c r="BF2456"/>
      <c r="BG2456"/>
      <c r="BH2456"/>
      <c r="BI2456"/>
      <c r="BJ2456"/>
      <c r="BK2456"/>
      <c r="BL2456"/>
      <c r="BM2456"/>
      <c r="BN2456"/>
      <c r="BO2456"/>
      <c r="BP2456"/>
      <c r="BQ2456"/>
      <c r="BR2456"/>
      <c r="BS2456"/>
      <c r="BT2456"/>
      <c r="BU2456"/>
      <c r="BV2456"/>
      <c r="BW2456"/>
      <c r="BX2456"/>
      <c r="BY2456"/>
      <c r="BZ2456"/>
    </row>
    <row r="2457" spans="3:78" x14ac:dyDescent="0.25">
      <c r="C2457"/>
      <c r="D2457" s="4"/>
      <c r="E2457"/>
      <c r="F2457" s="4"/>
      <c r="G2457"/>
      <c r="H2457" s="4"/>
      <c r="I2457"/>
      <c r="J2457" s="4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  <c r="BF2457"/>
      <c r="BG2457"/>
      <c r="BH2457"/>
      <c r="BI2457"/>
      <c r="BJ2457"/>
      <c r="BK2457"/>
      <c r="BL2457"/>
      <c r="BM2457"/>
      <c r="BN2457"/>
      <c r="BO2457"/>
      <c r="BP2457"/>
      <c r="BQ2457"/>
      <c r="BR2457"/>
      <c r="BS2457"/>
      <c r="BT2457"/>
      <c r="BU2457"/>
      <c r="BV2457"/>
      <c r="BW2457"/>
      <c r="BX2457"/>
      <c r="BY2457"/>
      <c r="BZ2457"/>
    </row>
    <row r="2458" spans="3:78" x14ac:dyDescent="0.25">
      <c r="C2458"/>
      <c r="D2458" s="4"/>
      <c r="E2458"/>
      <c r="F2458" s="4"/>
      <c r="G2458"/>
      <c r="H2458" s="4"/>
      <c r="I2458"/>
      <c r="J2458" s="4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  <c r="BF2458"/>
      <c r="BG2458"/>
      <c r="BH2458"/>
      <c r="BI2458"/>
      <c r="BJ2458"/>
      <c r="BK2458"/>
      <c r="BL2458"/>
      <c r="BM2458"/>
      <c r="BN2458"/>
      <c r="BO2458"/>
      <c r="BP2458"/>
      <c r="BQ2458"/>
      <c r="BR2458"/>
      <c r="BS2458"/>
      <c r="BT2458"/>
      <c r="BU2458"/>
      <c r="BV2458"/>
      <c r="BW2458"/>
      <c r="BX2458"/>
      <c r="BY2458"/>
      <c r="BZ2458"/>
    </row>
    <row r="2459" spans="3:78" x14ac:dyDescent="0.25">
      <c r="C2459"/>
      <c r="D2459" s="4"/>
      <c r="E2459"/>
      <c r="F2459" s="4"/>
      <c r="G2459"/>
      <c r="H2459" s="4"/>
      <c r="I2459"/>
      <c r="J2459" s="4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  <c r="BF2459"/>
      <c r="BG2459"/>
      <c r="BH2459"/>
      <c r="BI2459"/>
      <c r="BJ2459"/>
      <c r="BK2459"/>
      <c r="BL2459"/>
      <c r="BM2459"/>
      <c r="BN2459"/>
      <c r="BO2459"/>
      <c r="BP2459"/>
      <c r="BQ2459"/>
      <c r="BR2459"/>
      <c r="BS2459"/>
      <c r="BT2459"/>
      <c r="BU2459"/>
      <c r="BV2459"/>
      <c r="BW2459"/>
      <c r="BX2459"/>
      <c r="BY2459"/>
      <c r="BZ2459"/>
    </row>
    <row r="2460" spans="3:78" x14ac:dyDescent="0.25">
      <c r="C2460"/>
      <c r="D2460" s="4"/>
      <c r="E2460"/>
      <c r="F2460" s="4"/>
      <c r="G2460"/>
      <c r="H2460" s="4"/>
      <c r="I2460"/>
      <c r="J2460" s="4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  <c r="BF2460"/>
      <c r="BG2460"/>
      <c r="BH2460"/>
      <c r="BI2460"/>
      <c r="BJ2460"/>
      <c r="BK2460"/>
      <c r="BL2460"/>
      <c r="BM2460"/>
      <c r="BN2460"/>
      <c r="BO2460"/>
      <c r="BP2460"/>
      <c r="BQ2460"/>
      <c r="BR2460"/>
      <c r="BS2460"/>
      <c r="BT2460"/>
      <c r="BU2460"/>
      <c r="BV2460"/>
      <c r="BW2460"/>
      <c r="BX2460"/>
      <c r="BY2460"/>
      <c r="BZ2460"/>
    </row>
    <row r="2461" spans="3:78" x14ac:dyDescent="0.25">
      <c r="C2461"/>
      <c r="D2461" s="4"/>
      <c r="E2461"/>
      <c r="F2461" s="4"/>
      <c r="G2461"/>
      <c r="H2461" s="4"/>
      <c r="I2461"/>
      <c r="J2461" s="4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  <c r="BF2461"/>
      <c r="BG2461"/>
      <c r="BH2461"/>
      <c r="BI2461"/>
      <c r="BJ2461"/>
      <c r="BK2461"/>
      <c r="BL2461"/>
      <c r="BM2461"/>
      <c r="BN2461"/>
      <c r="BO2461"/>
      <c r="BP2461"/>
      <c r="BQ2461"/>
      <c r="BR2461"/>
      <c r="BS2461"/>
      <c r="BT2461"/>
      <c r="BU2461"/>
      <c r="BV2461"/>
      <c r="BW2461"/>
      <c r="BX2461"/>
      <c r="BY2461"/>
      <c r="BZ2461"/>
    </row>
    <row r="2462" spans="3:78" x14ac:dyDescent="0.25">
      <c r="C2462"/>
      <c r="D2462" s="4"/>
      <c r="E2462"/>
      <c r="F2462" s="4"/>
      <c r="G2462"/>
      <c r="H2462" s="4"/>
      <c r="I2462"/>
      <c r="J2462" s="4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  <c r="BF2462"/>
      <c r="BG2462"/>
      <c r="BH2462"/>
      <c r="BI2462"/>
      <c r="BJ2462"/>
      <c r="BK2462"/>
      <c r="BL2462"/>
      <c r="BM2462"/>
      <c r="BN2462"/>
      <c r="BO2462"/>
      <c r="BP2462"/>
      <c r="BQ2462"/>
      <c r="BR2462"/>
      <c r="BS2462"/>
      <c r="BT2462"/>
      <c r="BU2462"/>
      <c r="BV2462"/>
      <c r="BW2462"/>
      <c r="BX2462"/>
      <c r="BY2462"/>
      <c r="BZ2462"/>
    </row>
    <row r="2463" spans="3:78" x14ac:dyDescent="0.25">
      <c r="C2463"/>
      <c r="D2463" s="4"/>
      <c r="E2463"/>
      <c r="F2463" s="4"/>
      <c r="G2463"/>
      <c r="H2463" s="4"/>
      <c r="I2463"/>
      <c r="J2463" s="4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  <c r="BF2463"/>
      <c r="BG2463"/>
      <c r="BH2463"/>
      <c r="BI2463"/>
      <c r="BJ2463"/>
      <c r="BK2463"/>
      <c r="BL2463"/>
      <c r="BM2463"/>
      <c r="BN2463"/>
      <c r="BO2463"/>
      <c r="BP2463"/>
      <c r="BQ2463"/>
      <c r="BR2463"/>
      <c r="BS2463"/>
      <c r="BT2463"/>
      <c r="BU2463"/>
      <c r="BV2463"/>
      <c r="BW2463"/>
      <c r="BX2463"/>
      <c r="BY2463"/>
      <c r="BZ2463"/>
    </row>
    <row r="2464" spans="3:78" x14ac:dyDescent="0.25">
      <c r="C2464"/>
      <c r="D2464" s="4"/>
      <c r="E2464"/>
      <c r="F2464" s="4"/>
      <c r="G2464"/>
      <c r="H2464" s="4"/>
      <c r="I2464"/>
      <c r="J2464" s="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  <c r="BF2464"/>
      <c r="BG2464"/>
      <c r="BH2464"/>
      <c r="BI2464"/>
      <c r="BJ2464"/>
      <c r="BK2464"/>
      <c r="BL2464"/>
      <c r="BM2464"/>
      <c r="BN2464"/>
      <c r="BO2464"/>
      <c r="BP2464"/>
      <c r="BQ2464"/>
      <c r="BR2464"/>
      <c r="BS2464"/>
      <c r="BT2464"/>
      <c r="BU2464"/>
      <c r="BV2464"/>
      <c r="BW2464"/>
      <c r="BX2464"/>
      <c r="BY2464"/>
      <c r="BZ2464"/>
    </row>
    <row r="2465" spans="3:78" x14ac:dyDescent="0.25">
      <c r="C2465"/>
      <c r="D2465" s="4"/>
      <c r="E2465"/>
      <c r="F2465" s="4"/>
      <c r="G2465"/>
      <c r="H2465" s="4"/>
      <c r="I2465"/>
      <c r="J2465" s="4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  <c r="BF2465"/>
      <c r="BG2465"/>
      <c r="BH2465"/>
      <c r="BI2465"/>
      <c r="BJ2465"/>
      <c r="BK2465"/>
      <c r="BL2465"/>
      <c r="BM2465"/>
      <c r="BN2465"/>
      <c r="BO2465"/>
      <c r="BP2465"/>
      <c r="BQ2465"/>
      <c r="BR2465"/>
      <c r="BS2465"/>
      <c r="BT2465"/>
      <c r="BU2465"/>
      <c r="BV2465"/>
      <c r="BW2465"/>
      <c r="BX2465"/>
      <c r="BY2465"/>
      <c r="BZ2465"/>
    </row>
    <row r="2466" spans="3:78" x14ac:dyDescent="0.25">
      <c r="C2466"/>
      <c r="D2466" s="4"/>
      <c r="E2466"/>
      <c r="F2466" s="4"/>
      <c r="G2466"/>
      <c r="H2466" s="4"/>
      <c r="I2466"/>
      <c r="J2466" s="4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  <c r="BF2466"/>
      <c r="BG2466"/>
      <c r="BH2466"/>
      <c r="BI2466"/>
      <c r="BJ2466"/>
      <c r="BK2466"/>
      <c r="BL2466"/>
      <c r="BM2466"/>
      <c r="BN2466"/>
      <c r="BO2466"/>
      <c r="BP2466"/>
      <c r="BQ2466"/>
      <c r="BR2466"/>
      <c r="BS2466"/>
      <c r="BT2466"/>
      <c r="BU2466"/>
      <c r="BV2466"/>
      <c r="BW2466"/>
      <c r="BX2466"/>
      <c r="BY2466"/>
      <c r="BZ2466"/>
    </row>
    <row r="2467" spans="3:78" x14ac:dyDescent="0.25">
      <c r="C2467"/>
      <c r="D2467" s="4"/>
      <c r="E2467"/>
      <c r="F2467" s="4"/>
      <c r="G2467"/>
      <c r="H2467" s="4"/>
      <c r="I2467"/>
      <c r="J2467" s="4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  <c r="BF2467"/>
      <c r="BG2467"/>
      <c r="BH2467"/>
      <c r="BI2467"/>
      <c r="BJ2467"/>
      <c r="BK2467"/>
      <c r="BL2467"/>
      <c r="BM2467"/>
      <c r="BN2467"/>
      <c r="BO2467"/>
      <c r="BP2467"/>
      <c r="BQ2467"/>
      <c r="BR2467"/>
      <c r="BS2467"/>
      <c r="BT2467"/>
      <c r="BU2467"/>
      <c r="BV2467"/>
      <c r="BW2467"/>
      <c r="BX2467"/>
      <c r="BY2467"/>
      <c r="BZ2467"/>
    </row>
    <row r="2468" spans="3:78" x14ac:dyDescent="0.25">
      <c r="C2468"/>
      <c r="D2468" s="4"/>
      <c r="E2468"/>
      <c r="F2468" s="4"/>
      <c r="G2468"/>
      <c r="H2468" s="4"/>
      <c r="I2468"/>
      <c r="J2468" s="4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  <c r="BF2468"/>
      <c r="BG2468"/>
      <c r="BH2468"/>
      <c r="BI2468"/>
      <c r="BJ2468"/>
      <c r="BK2468"/>
      <c r="BL2468"/>
      <c r="BM2468"/>
      <c r="BN2468"/>
      <c r="BO2468"/>
      <c r="BP2468"/>
      <c r="BQ2468"/>
      <c r="BR2468"/>
      <c r="BS2468"/>
      <c r="BT2468"/>
      <c r="BU2468"/>
      <c r="BV2468"/>
      <c r="BW2468"/>
      <c r="BX2468"/>
      <c r="BY2468"/>
      <c r="BZ2468"/>
    </row>
    <row r="2469" spans="3:78" x14ac:dyDescent="0.25">
      <c r="C2469"/>
      <c r="D2469" s="4"/>
      <c r="E2469"/>
      <c r="F2469" s="4"/>
      <c r="G2469"/>
      <c r="H2469" s="4"/>
      <c r="I2469"/>
      <c r="J2469" s="4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  <c r="BF2469"/>
      <c r="BG2469"/>
      <c r="BH2469"/>
      <c r="BI2469"/>
      <c r="BJ2469"/>
      <c r="BK2469"/>
      <c r="BL2469"/>
      <c r="BM2469"/>
      <c r="BN2469"/>
      <c r="BO2469"/>
      <c r="BP2469"/>
      <c r="BQ2469"/>
      <c r="BR2469"/>
      <c r="BS2469"/>
      <c r="BT2469"/>
      <c r="BU2469"/>
      <c r="BV2469"/>
      <c r="BW2469"/>
      <c r="BX2469"/>
      <c r="BY2469"/>
      <c r="BZ2469"/>
    </row>
    <row r="2470" spans="3:78" x14ac:dyDescent="0.25">
      <c r="C2470"/>
      <c r="D2470" s="4"/>
      <c r="E2470"/>
      <c r="F2470" s="4"/>
      <c r="G2470"/>
      <c r="H2470" s="4"/>
      <c r="I2470"/>
      <c r="J2470" s="4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  <c r="BF2470"/>
      <c r="BG2470"/>
      <c r="BH2470"/>
      <c r="BI2470"/>
      <c r="BJ2470"/>
      <c r="BK2470"/>
      <c r="BL2470"/>
      <c r="BM2470"/>
      <c r="BN2470"/>
      <c r="BO2470"/>
      <c r="BP2470"/>
      <c r="BQ2470"/>
      <c r="BR2470"/>
      <c r="BS2470"/>
      <c r="BT2470"/>
      <c r="BU2470"/>
      <c r="BV2470"/>
      <c r="BW2470"/>
      <c r="BX2470"/>
      <c r="BY2470"/>
      <c r="BZ2470"/>
    </row>
    <row r="2471" spans="3:78" x14ac:dyDescent="0.25">
      <c r="C2471"/>
      <c r="D2471" s="4"/>
      <c r="E2471"/>
      <c r="F2471" s="4"/>
      <c r="G2471"/>
      <c r="H2471" s="4"/>
      <c r="I2471"/>
      <c r="J2471" s="4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  <c r="BF2471"/>
      <c r="BG2471"/>
      <c r="BH2471"/>
      <c r="BI2471"/>
      <c r="BJ2471"/>
      <c r="BK2471"/>
      <c r="BL2471"/>
      <c r="BM2471"/>
      <c r="BN2471"/>
      <c r="BO2471"/>
      <c r="BP2471"/>
      <c r="BQ2471"/>
      <c r="BR2471"/>
      <c r="BS2471"/>
      <c r="BT2471"/>
      <c r="BU2471"/>
      <c r="BV2471"/>
      <c r="BW2471"/>
      <c r="BX2471"/>
      <c r="BY2471"/>
      <c r="BZ2471"/>
    </row>
    <row r="2472" spans="3:78" x14ac:dyDescent="0.25">
      <c r="C2472"/>
      <c r="D2472" s="4"/>
      <c r="E2472"/>
      <c r="F2472" s="4"/>
      <c r="G2472"/>
      <c r="H2472" s="4"/>
      <c r="I2472"/>
      <c r="J2472" s="4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  <c r="BF2472"/>
      <c r="BG2472"/>
      <c r="BH2472"/>
      <c r="BI2472"/>
      <c r="BJ2472"/>
      <c r="BK2472"/>
      <c r="BL2472"/>
      <c r="BM2472"/>
      <c r="BN2472"/>
      <c r="BO2472"/>
      <c r="BP2472"/>
      <c r="BQ2472"/>
      <c r="BR2472"/>
      <c r="BS2472"/>
      <c r="BT2472"/>
      <c r="BU2472"/>
      <c r="BV2472"/>
      <c r="BW2472"/>
      <c r="BX2472"/>
      <c r="BY2472"/>
      <c r="BZ2472"/>
    </row>
    <row r="2473" spans="3:78" x14ac:dyDescent="0.25">
      <c r="C2473"/>
      <c r="D2473" s="4"/>
      <c r="E2473"/>
      <c r="F2473" s="4"/>
      <c r="G2473"/>
      <c r="H2473" s="4"/>
      <c r="I2473"/>
      <c r="J2473" s="4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  <c r="BF2473"/>
      <c r="BG2473"/>
      <c r="BH2473"/>
      <c r="BI2473"/>
      <c r="BJ2473"/>
      <c r="BK2473"/>
      <c r="BL2473"/>
      <c r="BM2473"/>
      <c r="BN2473"/>
      <c r="BO2473"/>
      <c r="BP2473"/>
      <c r="BQ2473"/>
      <c r="BR2473"/>
      <c r="BS2473"/>
      <c r="BT2473"/>
      <c r="BU2473"/>
      <c r="BV2473"/>
      <c r="BW2473"/>
      <c r="BX2473"/>
      <c r="BY2473"/>
      <c r="BZ2473"/>
    </row>
    <row r="2474" spans="3:78" x14ac:dyDescent="0.25">
      <c r="C2474"/>
      <c r="D2474" s="4"/>
      <c r="E2474"/>
      <c r="F2474" s="4"/>
      <c r="G2474"/>
      <c r="H2474" s="4"/>
      <c r="I2474"/>
      <c r="J2474" s="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  <c r="BF2474"/>
      <c r="BG2474"/>
      <c r="BH2474"/>
      <c r="BI2474"/>
      <c r="BJ2474"/>
      <c r="BK2474"/>
      <c r="BL2474"/>
      <c r="BM2474"/>
      <c r="BN2474"/>
      <c r="BO2474"/>
      <c r="BP2474"/>
      <c r="BQ2474"/>
      <c r="BR2474"/>
      <c r="BS2474"/>
      <c r="BT2474"/>
      <c r="BU2474"/>
      <c r="BV2474"/>
      <c r="BW2474"/>
      <c r="BX2474"/>
      <c r="BY2474"/>
      <c r="BZ2474"/>
    </row>
    <row r="2475" spans="3:78" x14ac:dyDescent="0.25">
      <c r="C2475"/>
      <c r="D2475" s="4"/>
      <c r="E2475"/>
      <c r="F2475" s="4"/>
      <c r="G2475"/>
      <c r="H2475" s="4"/>
      <c r="I2475"/>
      <c r="J2475" s="4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  <c r="BF2475"/>
      <c r="BG2475"/>
      <c r="BH2475"/>
      <c r="BI2475"/>
      <c r="BJ2475"/>
      <c r="BK2475"/>
      <c r="BL2475"/>
      <c r="BM2475"/>
      <c r="BN2475"/>
      <c r="BO2475"/>
      <c r="BP2475"/>
      <c r="BQ2475"/>
      <c r="BR2475"/>
      <c r="BS2475"/>
      <c r="BT2475"/>
      <c r="BU2475"/>
      <c r="BV2475"/>
      <c r="BW2475"/>
      <c r="BX2475"/>
      <c r="BY2475"/>
      <c r="BZ2475"/>
    </row>
    <row r="2476" spans="3:78" x14ac:dyDescent="0.25">
      <c r="C2476"/>
      <c r="D2476" s="4"/>
      <c r="E2476"/>
      <c r="F2476" s="4"/>
      <c r="G2476"/>
      <c r="H2476" s="4"/>
      <c r="I2476"/>
      <c r="J2476" s="4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  <c r="BF2476"/>
      <c r="BG2476"/>
      <c r="BH2476"/>
      <c r="BI2476"/>
      <c r="BJ2476"/>
      <c r="BK2476"/>
      <c r="BL2476"/>
      <c r="BM2476"/>
      <c r="BN2476"/>
      <c r="BO2476"/>
      <c r="BP2476"/>
      <c r="BQ2476"/>
      <c r="BR2476"/>
      <c r="BS2476"/>
      <c r="BT2476"/>
      <c r="BU2476"/>
      <c r="BV2476"/>
      <c r="BW2476"/>
      <c r="BX2476"/>
      <c r="BY2476"/>
      <c r="BZ2476"/>
    </row>
    <row r="2477" spans="3:78" x14ac:dyDescent="0.25">
      <c r="C2477"/>
      <c r="D2477" s="4"/>
      <c r="E2477"/>
      <c r="F2477" s="4"/>
      <c r="G2477"/>
      <c r="H2477" s="4"/>
      <c r="I2477"/>
      <c r="J2477" s="4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  <c r="BF2477"/>
      <c r="BG2477"/>
      <c r="BH2477"/>
      <c r="BI2477"/>
      <c r="BJ2477"/>
      <c r="BK2477"/>
      <c r="BL2477"/>
      <c r="BM2477"/>
      <c r="BN2477"/>
      <c r="BO2477"/>
      <c r="BP2477"/>
      <c r="BQ2477"/>
      <c r="BR2477"/>
      <c r="BS2477"/>
      <c r="BT2477"/>
      <c r="BU2477"/>
      <c r="BV2477"/>
      <c r="BW2477"/>
      <c r="BX2477"/>
      <c r="BY2477"/>
      <c r="BZ2477"/>
    </row>
    <row r="2478" spans="3:78" x14ac:dyDescent="0.25">
      <c r="C2478"/>
      <c r="D2478" s="4"/>
      <c r="E2478"/>
      <c r="F2478" s="4"/>
      <c r="G2478"/>
      <c r="H2478" s="4"/>
      <c r="I2478"/>
      <c r="J2478" s="4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  <c r="BF2478"/>
      <c r="BG2478"/>
      <c r="BH2478"/>
      <c r="BI2478"/>
      <c r="BJ2478"/>
      <c r="BK2478"/>
      <c r="BL2478"/>
      <c r="BM2478"/>
      <c r="BN2478"/>
      <c r="BO2478"/>
      <c r="BP2478"/>
      <c r="BQ2478"/>
      <c r="BR2478"/>
      <c r="BS2478"/>
      <c r="BT2478"/>
      <c r="BU2478"/>
      <c r="BV2478"/>
      <c r="BW2478"/>
      <c r="BX2478"/>
      <c r="BY2478"/>
      <c r="BZ2478"/>
    </row>
    <row r="2479" spans="3:78" x14ac:dyDescent="0.25">
      <c r="C2479"/>
      <c r="D2479" s="4"/>
      <c r="E2479"/>
      <c r="F2479" s="4"/>
      <c r="G2479"/>
      <c r="H2479" s="4"/>
      <c r="I2479"/>
      <c r="J2479" s="4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  <c r="BF2479"/>
      <c r="BG2479"/>
      <c r="BH2479"/>
      <c r="BI2479"/>
      <c r="BJ2479"/>
      <c r="BK2479"/>
      <c r="BL2479"/>
      <c r="BM2479"/>
      <c r="BN2479"/>
      <c r="BO2479"/>
      <c r="BP2479"/>
      <c r="BQ2479"/>
      <c r="BR2479"/>
      <c r="BS2479"/>
      <c r="BT2479"/>
      <c r="BU2479"/>
      <c r="BV2479"/>
      <c r="BW2479"/>
      <c r="BX2479"/>
      <c r="BY2479"/>
      <c r="BZ2479"/>
    </row>
    <row r="2480" spans="3:78" x14ac:dyDescent="0.25">
      <c r="C2480"/>
      <c r="D2480" s="4"/>
      <c r="E2480"/>
      <c r="F2480" s="4"/>
      <c r="G2480"/>
      <c r="H2480" s="4"/>
      <c r="I2480"/>
      <c r="J2480" s="4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  <c r="BF2480"/>
      <c r="BG2480"/>
      <c r="BH2480"/>
      <c r="BI2480"/>
      <c r="BJ2480"/>
      <c r="BK2480"/>
      <c r="BL2480"/>
      <c r="BM2480"/>
      <c r="BN2480"/>
      <c r="BO2480"/>
      <c r="BP2480"/>
      <c r="BQ2480"/>
      <c r="BR2480"/>
      <c r="BS2480"/>
      <c r="BT2480"/>
      <c r="BU2480"/>
      <c r="BV2480"/>
      <c r="BW2480"/>
      <c r="BX2480"/>
      <c r="BY2480"/>
      <c r="BZ2480"/>
    </row>
    <row r="2481" spans="3:78" x14ac:dyDescent="0.25">
      <c r="C2481"/>
      <c r="D2481" s="4"/>
      <c r="E2481"/>
      <c r="F2481" s="4"/>
      <c r="G2481"/>
      <c r="H2481" s="4"/>
      <c r="I2481"/>
      <c r="J2481" s="4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  <c r="BF2481"/>
      <c r="BG2481"/>
      <c r="BH2481"/>
      <c r="BI2481"/>
      <c r="BJ2481"/>
      <c r="BK2481"/>
      <c r="BL2481"/>
      <c r="BM2481"/>
      <c r="BN2481"/>
      <c r="BO2481"/>
      <c r="BP2481"/>
      <c r="BQ2481"/>
      <c r="BR2481"/>
      <c r="BS2481"/>
      <c r="BT2481"/>
      <c r="BU2481"/>
      <c r="BV2481"/>
      <c r="BW2481"/>
      <c r="BX2481"/>
      <c r="BY2481"/>
      <c r="BZ2481"/>
    </row>
    <row r="2482" spans="3:78" x14ac:dyDescent="0.25">
      <c r="C2482"/>
      <c r="D2482" s="4"/>
      <c r="E2482"/>
      <c r="F2482" s="4"/>
      <c r="G2482"/>
      <c r="H2482" s="4"/>
      <c r="I2482"/>
      <c r="J2482" s="4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  <c r="BF2482"/>
      <c r="BG2482"/>
      <c r="BH2482"/>
      <c r="BI2482"/>
      <c r="BJ2482"/>
      <c r="BK2482"/>
      <c r="BL2482"/>
      <c r="BM2482"/>
      <c r="BN2482"/>
      <c r="BO2482"/>
      <c r="BP2482"/>
      <c r="BQ2482"/>
      <c r="BR2482"/>
      <c r="BS2482"/>
      <c r="BT2482"/>
      <c r="BU2482"/>
      <c r="BV2482"/>
      <c r="BW2482"/>
      <c r="BX2482"/>
      <c r="BY2482"/>
      <c r="BZ2482"/>
    </row>
    <row r="2483" spans="3:78" x14ac:dyDescent="0.25">
      <c r="C2483"/>
      <c r="D2483" s="4"/>
      <c r="E2483"/>
      <c r="F2483" s="4"/>
      <c r="G2483"/>
      <c r="H2483" s="4"/>
      <c r="I2483"/>
      <c r="J2483" s="4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  <c r="BF2483"/>
      <c r="BG2483"/>
      <c r="BH2483"/>
      <c r="BI2483"/>
      <c r="BJ2483"/>
      <c r="BK2483"/>
      <c r="BL2483"/>
      <c r="BM2483"/>
      <c r="BN2483"/>
      <c r="BO2483"/>
      <c r="BP2483"/>
      <c r="BQ2483"/>
      <c r="BR2483"/>
      <c r="BS2483"/>
      <c r="BT2483"/>
      <c r="BU2483"/>
      <c r="BV2483"/>
      <c r="BW2483"/>
      <c r="BX2483"/>
      <c r="BY2483"/>
      <c r="BZ2483"/>
    </row>
    <row r="2484" spans="3:78" x14ac:dyDescent="0.25">
      <c r="C2484"/>
      <c r="D2484" s="4"/>
      <c r="E2484"/>
      <c r="F2484" s="4"/>
      <c r="G2484"/>
      <c r="H2484" s="4"/>
      <c r="I2484"/>
      <c r="J2484" s="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  <c r="BF2484"/>
      <c r="BG2484"/>
      <c r="BH2484"/>
      <c r="BI2484"/>
      <c r="BJ2484"/>
      <c r="BK2484"/>
      <c r="BL2484"/>
      <c r="BM2484"/>
      <c r="BN2484"/>
      <c r="BO2484"/>
      <c r="BP2484"/>
      <c r="BQ2484"/>
      <c r="BR2484"/>
      <c r="BS2484"/>
      <c r="BT2484"/>
      <c r="BU2484"/>
      <c r="BV2484"/>
      <c r="BW2484"/>
      <c r="BX2484"/>
      <c r="BY2484"/>
      <c r="BZ2484"/>
    </row>
    <row r="2485" spans="3:78" x14ac:dyDescent="0.25">
      <c r="C2485"/>
      <c r="D2485" s="4"/>
      <c r="E2485"/>
      <c r="F2485" s="4"/>
      <c r="G2485"/>
      <c r="H2485" s="4"/>
      <c r="I2485"/>
      <c r="J2485" s="4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  <c r="BF2485"/>
      <c r="BG2485"/>
      <c r="BH2485"/>
      <c r="BI2485"/>
      <c r="BJ2485"/>
      <c r="BK2485"/>
      <c r="BL2485"/>
      <c r="BM2485"/>
      <c r="BN2485"/>
      <c r="BO2485"/>
      <c r="BP2485"/>
      <c r="BQ2485"/>
      <c r="BR2485"/>
      <c r="BS2485"/>
      <c r="BT2485"/>
      <c r="BU2485"/>
      <c r="BV2485"/>
      <c r="BW2485"/>
      <c r="BX2485"/>
      <c r="BY2485"/>
      <c r="BZ2485"/>
    </row>
    <row r="2486" spans="3:78" x14ac:dyDescent="0.25">
      <c r="C2486"/>
      <c r="D2486" s="4"/>
      <c r="E2486"/>
      <c r="F2486" s="4"/>
      <c r="G2486"/>
      <c r="H2486" s="4"/>
      <c r="I2486"/>
      <c r="J2486" s="4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  <c r="BF2486"/>
      <c r="BG2486"/>
      <c r="BH2486"/>
      <c r="BI2486"/>
      <c r="BJ2486"/>
      <c r="BK2486"/>
      <c r="BL2486"/>
      <c r="BM2486"/>
      <c r="BN2486"/>
      <c r="BO2486"/>
      <c r="BP2486"/>
      <c r="BQ2486"/>
      <c r="BR2486"/>
      <c r="BS2486"/>
      <c r="BT2486"/>
      <c r="BU2486"/>
      <c r="BV2486"/>
      <c r="BW2486"/>
      <c r="BX2486"/>
      <c r="BY2486"/>
      <c r="BZ2486"/>
    </row>
    <row r="2487" spans="3:78" x14ac:dyDescent="0.25">
      <c r="C2487"/>
      <c r="D2487" s="4"/>
      <c r="E2487"/>
      <c r="F2487" s="4"/>
      <c r="G2487"/>
      <c r="H2487" s="4"/>
      <c r="I2487"/>
      <c r="J2487" s="4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  <c r="BF2487"/>
      <c r="BG2487"/>
      <c r="BH2487"/>
      <c r="BI2487"/>
      <c r="BJ2487"/>
      <c r="BK2487"/>
      <c r="BL2487"/>
      <c r="BM2487"/>
      <c r="BN2487"/>
      <c r="BO2487"/>
      <c r="BP2487"/>
      <c r="BQ2487"/>
      <c r="BR2487"/>
      <c r="BS2487"/>
      <c r="BT2487"/>
      <c r="BU2487"/>
      <c r="BV2487"/>
      <c r="BW2487"/>
      <c r="BX2487"/>
      <c r="BY2487"/>
      <c r="BZ2487"/>
    </row>
    <row r="2488" spans="3:78" x14ac:dyDescent="0.25">
      <c r="C2488"/>
      <c r="D2488" s="4"/>
      <c r="E2488"/>
      <c r="F2488" s="4"/>
      <c r="G2488"/>
      <c r="H2488" s="4"/>
      <c r="I2488"/>
      <c r="J2488" s="4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  <c r="BF2488"/>
      <c r="BG2488"/>
      <c r="BH2488"/>
      <c r="BI2488"/>
      <c r="BJ2488"/>
      <c r="BK2488"/>
      <c r="BL2488"/>
      <c r="BM2488"/>
      <c r="BN2488"/>
      <c r="BO2488"/>
      <c r="BP2488"/>
      <c r="BQ2488"/>
      <c r="BR2488"/>
      <c r="BS2488"/>
      <c r="BT2488"/>
      <c r="BU2488"/>
      <c r="BV2488"/>
      <c r="BW2488"/>
      <c r="BX2488"/>
      <c r="BY2488"/>
      <c r="BZ2488"/>
    </row>
    <row r="2489" spans="3:78" x14ac:dyDescent="0.25">
      <c r="C2489"/>
      <c r="D2489" s="4"/>
      <c r="E2489"/>
      <c r="F2489" s="4"/>
      <c r="G2489"/>
      <c r="H2489" s="4"/>
      <c r="I2489"/>
      <c r="J2489" s="4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  <c r="BF2489"/>
      <c r="BG2489"/>
      <c r="BH2489"/>
      <c r="BI2489"/>
      <c r="BJ2489"/>
      <c r="BK2489"/>
      <c r="BL2489"/>
      <c r="BM2489"/>
      <c r="BN2489"/>
      <c r="BO2489"/>
      <c r="BP2489"/>
      <c r="BQ2489"/>
      <c r="BR2489"/>
      <c r="BS2489"/>
      <c r="BT2489"/>
      <c r="BU2489"/>
      <c r="BV2489"/>
      <c r="BW2489"/>
      <c r="BX2489"/>
      <c r="BY2489"/>
      <c r="BZ2489"/>
    </row>
    <row r="2490" spans="3:78" x14ac:dyDescent="0.25">
      <c r="C2490"/>
      <c r="D2490" s="4"/>
      <c r="E2490"/>
      <c r="F2490" s="4"/>
      <c r="G2490"/>
      <c r="H2490" s="4"/>
      <c r="I2490"/>
      <c r="J2490" s="4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  <c r="BF2490"/>
      <c r="BG2490"/>
      <c r="BH2490"/>
      <c r="BI2490"/>
      <c r="BJ2490"/>
      <c r="BK2490"/>
      <c r="BL2490"/>
      <c r="BM2490"/>
      <c r="BN2490"/>
      <c r="BO2490"/>
      <c r="BP2490"/>
      <c r="BQ2490"/>
      <c r="BR2490"/>
      <c r="BS2490"/>
      <c r="BT2490"/>
      <c r="BU2490"/>
      <c r="BV2490"/>
      <c r="BW2490"/>
      <c r="BX2490"/>
      <c r="BY2490"/>
      <c r="BZ2490"/>
    </row>
    <row r="2491" spans="3:78" x14ac:dyDescent="0.25">
      <c r="C2491"/>
      <c r="D2491" s="4"/>
      <c r="E2491"/>
      <c r="F2491" s="4"/>
      <c r="G2491"/>
      <c r="H2491" s="4"/>
      <c r="I2491"/>
      <c r="J2491" s="4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  <c r="BF2491"/>
      <c r="BG2491"/>
      <c r="BH2491"/>
      <c r="BI2491"/>
      <c r="BJ2491"/>
      <c r="BK2491"/>
      <c r="BL2491"/>
      <c r="BM2491"/>
      <c r="BN2491"/>
      <c r="BO2491"/>
      <c r="BP2491"/>
      <c r="BQ2491"/>
      <c r="BR2491"/>
      <c r="BS2491"/>
      <c r="BT2491"/>
      <c r="BU2491"/>
      <c r="BV2491"/>
      <c r="BW2491"/>
      <c r="BX2491"/>
      <c r="BY2491"/>
      <c r="BZ2491"/>
    </row>
    <row r="2492" spans="3:78" x14ac:dyDescent="0.25">
      <c r="C2492"/>
      <c r="D2492" s="4"/>
      <c r="E2492"/>
      <c r="F2492" s="4"/>
      <c r="G2492"/>
      <c r="H2492" s="4"/>
      <c r="I2492"/>
      <c r="J2492" s="4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  <c r="BF2492"/>
      <c r="BG2492"/>
      <c r="BH2492"/>
      <c r="BI2492"/>
      <c r="BJ2492"/>
      <c r="BK2492"/>
      <c r="BL2492"/>
      <c r="BM2492"/>
      <c r="BN2492"/>
      <c r="BO2492"/>
      <c r="BP2492"/>
      <c r="BQ2492"/>
      <c r="BR2492"/>
      <c r="BS2492"/>
      <c r="BT2492"/>
      <c r="BU2492"/>
      <c r="BV2492"/>
      <c r="BW2492"/>
      <c r="BX2492"/>
      <c r="BY2492"/>
      <c r="BZ2492"/>
    </row>
    <row r="2493" spans="3:78" x14ac:dyDescent="0.25">
      <c r="C2493"/>
      <c r="D2493" s="4"/>
      <c r="E2493"/>
      <c r="F2493" s="4"/>
      <c r="G2493"/>
      <c r="H2493" s="4"/>
      <c r="I2493"/>
      <c r="J2493" s="4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  <c r="BF2493"/>
      <c r="BG2493"/>
      <c r="BH2493"/>
      <c r="BI2493"/>
      <c r="BJ2493"/>
      <c r="BK2493"/>
      <c r="BL2493"/>
      <c r="BM2493"/>
      <c r="BN2493"/>
      <c r="BO2493"/>
      <c r="BP2493"/>
      <c r="BQ2493"/>
      <c r="BR2493"/>
      <c r="BS2493"/>
      <c r="BT2493"/>
      <c r="BU2493"/>
      <c r="BV2493"/>
      <c r="BW2493"/>
      <c r="BX2493"/>
      <c r="BY2493"/>
      <c r="BZ2493"/>
    </row>
    <row r="2494" spans="3:78" x14ac:dyDescent="0.25">
      <c r="C2494"/>
      <c r="D2494" s="4"/>
      <c r="E2494"/>
      <c r="F2494" s="4"/>
      <c r="G2494"/>
      <c r="H2494" s="4"/>
      <c r="I2494"/>
      <c r="J2494" s="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  <c r="BF2494"/>
      <c r="BG2494"/>
      <c r="BH2494"/>
      <c r="BI2494"/>
      <c r="BJ2494"/>
      <c r="BK2494"/>
      <c r="BL2494"/>
      <c r="BM2494"/>
      <c r="BN2494"/>
      <c r="BO2494"/>
      <c r="BP2494"/>
      <c r="BQ2494"/>
      <c r="BR2494"/>
      <c r="BS2494"/>
      <c r="BT2494"/>
      <c r="BU2494"/>
      <c r="BV2494"/>
      <c r="BW2494"/>
      <c r="BX2494"/>
      <c r="BY2494"/>
      <c r="BZ2494"/>
    </row>
    <row r="2495" spans="3:78" x14ac:dyDescent="0.25">
      <c r="C2495"/>
      <c r="D2495" s="4"/>
      <c r="E2495"/>
      <c r="F2495" s="4"/>
      <c r="G2495"/>
      <c r="H2495" s="4"/>
      <c r="I2495"/>
      <c r="J2495" s="4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  <c r="BF2495"/>
      <c r="BG2495"/>
      <c r="BH2495"/>
      <c r="BI2495"/>
      <c r="BJ2495"/>
      <c r="BK2495"/>
      <c r="BL2495"/>
      <c r="BM2495"/>
      <c r="BN2495"/>
      <c r="BO2495"/>
      <c r="BP2495"/>
      <c r="BQ2495"/>
      <c r="BR2495"/>
      <c r="BS2495"/>
      <c r="BT2495"/>
      <c r="BU2495"/>
      <c r="BV2495"/>
      <c r="BW2495"/>
      <c r="BX2495"/>
      <c r="BY2495"/>
      <c r="BZ2495"/>
    </row>
    <row r="2496" spans="3:78" x14ac:dyDescent="0.25">
      <c r="C2496"/>
      <c r="D2496" s="4"/>
      <c r="E2496"/>
      <c r="F2496" s="4"/>
      <c r="G2496"/>
      <c r="H2496" s="4"/>
      <c r="I2496"/>
      <c r="J2496" s="4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  <c r="BF2496"/>
      <c r="BG2496"/>
      <c r="BH2496"/>
      <c r="BI2496"/>
      <c r="BJ2496"/>
      <c r="BK2496"/>
      <c r="BL2496"/>
      <c r="BM2496"/>
      <c r="BN2496"/>
      <c r="BO2496"/>
      <c r="BP2496"/>
      <c r="BQ2496"/>
      <c r="BR2496"/>
      <c r="BS2496"/>
      <c r="BT2496"/>
      <c r="BU2496"/>
      <c r="BV2496"/>
      <c r="BW2496"/>
      <c r="BX2496"/>
      <c r="BY2496"/>
      <c r="BZ2496"/>
    </row>
    <row r="2497" spans="3:78" x14ac:dyDescent="0.25">
      <c r="C2497"/>
      <c r="D2497" s="4"/>
      <c r="E2497"/>
      <c r="F2497" s="4"/>
      <c r="G2497"/>
      <c r="H2497" s="4"/>
      <c r="I2497"/>
      <c r="J2497" s="4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  <c r="BF2497"/>
      <c r="BG2497"/>
      <c r="BH2497"/>
      <c r="BI2497"/>
      <c r="BJ2497"/>
      <c r="BK2497"/>
      <c r="BL2497"/>
      <c r="BM2497"/>
      <c r="BN2497"/>
      <c r="BO2497"/>
      <c r="BP2497"/>
      <c r="BQ2497"/>
      <c r="BR2497"/>
      <c r="BS2497"/>
      <c r="BT2497"/>
      <c r="BU2497"/>
      <c r="BV2497"/>
      <c r="BW2497"/>
      <c r="BX2497"/>
      <c r="BY2497"/>
      <c r="BZ2497"/>
    </row>
    <row r="2498" spans="3:78" x14ac:dyDescent="0.25">
      <c r="C2498"/>
      <c r="D2498" s="4"/>
      <c r="E2498"/>
      <c r="F2498" s="4"/>
      <c r="G2498"/>
      <c r="H2498" s="4"/>
      <c r="I2498"/>
      <c r="J2498" s="4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  <c r="BF2498"/>
      <c r="BG2498"/>
      <c r="BH2498"/>
      <c r="BI2498"/>
      <c r="BJ2498"/>
      <c r="BK2498"/>
      <c r="BL2498"/>
      <c r="BM2498"/>
      <c r="BN2498"/>
      <c r="BO2498"/>
      <c r="BP2498"/>
      <c r="BQ2498"/>
      <c r="BR2498"/>
      <c r="BS2498"/>
      <c r="BT2498"/>
      <c r="BU2498"/>
      <c r="BV2498"/>
      <c r="BW2498"/>
      <c r="BX2498"/>
      <c r="BY2498"/>
      <c r="BZ2498"/>
    </row>
    <row r="2499" spans="3:78" x14ac:dyDescent="0.25">
      <c r="C2499"/>
      <c r="D2499" s="4"/>
      <c r="E2499"/>
      <c r="F2499" s="4"/>
      <c r="G2499"/>
      <c r="H2499" s="4"/>
      <c r="I2499"/>
      <c r="J2499" s="4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  <c r="BF2499"/>
      <c r="BG2499"/>
      <c r="BH2499"/>
      <c r="BI2499"/>
      <c r="BJ2499"/>
      <c r="BK2499"/>
      <c r="BL2499"/>
      <c r="BM2499"/>
      <c r="BN2499"/>
      <c r="BO2499"/>
      <c r="BP2499"/>
      <c r="BQ2499"/>
      <c r="BR2499"/>
      <c r="BS2499"/>
      <c r="BT2499"/>
      <c r="BU2499"/>
      <c r="BV2499"/>
      <c r="BW2499"/>
      <c r="BX2499"/>
      <c r="BY2499"/>
      <c r="BZ2499"/>
    </row>
    <row r="2500" spans="3:78" x14ac:dyDescent="0.25">
      <c r="C2500"/>
      <c r="D2500" s="4"/>
      <c r="E2500"/>
      <c r="F2500" s="4"/>
      <c r="G2500"/>
      <c r="H2500" s="4"/>
      <c r="I2500"/>
      <c r="J2500" s="4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  <c r="BF2500"/>
      <c r="BG2500"/>
      <c r="BH2500"/>
      <c r="BI2500"/>
      <c r="BJ2500"/>
      <c r="BK2500"/>
      <c r="BL2500"/>
      <c r="BM2500"/>
      <c r="BN2500"/>
      <c r="BO2500"/>
      <c r="BP2500"/>
      <c r="BQ2500"/>
      <c r="BR2500"/>
      <c r="BS2500"/>
      <c r="BT2500"/>
      <c r="BU2500"/>
      <c r="BV2500"/>
      <c r="BW2500"/>
      <c r="BX2500"/>
      <c r="BY2500"/>
      <c r="BZ2500"/>
    </row>
    <row r="2501" spans="3:78" x14ac:dyDescent="0.25">
      <c r="C2501"/>
      <c r="D2501" s="4"/>
      <c r="E2501"/>
      <c r="F2501" s="4"/>
      <c r="G2501"/>
      <c r="H2501" s="4"/>
      <c r="I2501"/>
      <c r="J2501" s="4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  <c r="BF2501"/>
      <c r="BG2501"/>
      <c r="BH2501"/>
      <c r="BI2501"/>
      <c r="BJ2501"/>
      <c r="BK2501"/>
      <c r="BL2501"/>
      <c r="BM2501"/>
      <c r="BN2501"/>
      <c r="BO2501"/>
      <c r="BP2501"/>
      <c r="BQ2501"/>
      <c r="BR2501"/>
      <c r="BS2501"/>
      <c r="BT2501"/>
      <c r="BU2501"/>
      <c r="BV2501"/>
      <c r="BW2501"/>
      <c r="BX2501"/>
      <c r="BY2501"/>
      <c r="BZ2501"/>
    </row>
    <row r="2502" spans="3:78" x14ac:dyDescent="0.25">
      <c r="C2502"/>
      <c r="D2502" s="4"/>
      <c r="E2502"/>
      <c r="F2502" s="4"/>
      <c r="G2502"/>
      <c r="H2502" s="4"/>
      <c r="I2502"/>
      <c r="J2502" s="4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  <c r="BF2502"/>
      <c r="BG2502"/>
      <c r="BH2502"/>
      <c r="BI2502"/>
      <c r="BJ2502"/>
      <c r="BK2502"/>
      <c r="BL2502"/>
      <c r="BM2502"/>
      <c r="BN2502"/>
      <c r="BO2502"/>
      <c r="BP2502"/>
      <c r="BQ2502"/>
      <c r="BR2502"/>
      <c r="BS2502"/>
      <c r="BT2502"/>
      <c r="BU2502"/>
      <c r="BV2502"/>
      <c r="BW2502"/>
      <c r="BX2502"/>
      <c r="BY2502"/>
      <c r="BZ2502"/>
    </row>
    <row r="2503" spans="3:78" x14ac:dyDescent="0.25">
      <c r="C2503"/>
      <c r="D2503" s="4"/>
      <c r="E2503"/>
      <c r="F2503" s="4"/>
      <c r="G2503"/>
      <c r="H2503" s="4"/>
      <c r="I2503"/>
      <c r="J2503" s="4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  <c r="BF2503"/>
      <c r="BG2503"/>
      <c r="BH2503"/>
      <c r="BI2503"/>
      <c r="BJ2503"/>
      <c r="BK2503"/>
      <c r="BL2503"/>
      <c r="BM2503"/>
      <c r="BN2503"/>
      <c r="BO2503"/>
      <c r="BP2503"/>
      <c r="BQ2503"/>
      <c r="BR2503"/>
      <c r="BS2503"/>
      <c r="BT2503"/>
      <c r="BU2503"/>
      <c r="BV2503"/>
      <c r="BW2503"/>
      <c r="BX2503"/>
      <c r="BY2503"/>
      <c r="BZ2503"/>
    </row>
    <row r="2504" spans="3:78" x14ac:dyDescent="0.25">
      <c r="C2504"/>
      <c r="D2504" s="4"/>
      <c r="E2504"/>
      <c r="F2504" s="4"/>
      <c r="G2504"/>
      <c r="H2504" s="4"/>
      <c r="I2504"/>
      <c r="J2504" s="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  <c r="BF2504"/>
      <c r="BG2504"/>
      <c r="BH2504"/>
      <c r="BI2504"/>
      <c r="BJ2504"/>
      <c r="BK2504"/>
      <c r="BL2504"/>
      <c r="BM2504"/>
      <c r="BN2504"/>
      <c r="BO2504"/>
      <c r="BP2504"/>
      <c r="BQ2504"/>
      <c r="BR2504"/>
      <c r="BS2504"/>
      <c r="BT2504"/>
      <c r="BU2504"/>
      <c r="BV2504"/>
      <c r="BW2504"/>
      <c r="BX2504"/>
      <c r="BY2504"/>
      <c r="BZ2504"/>
    </row>
    <row r="2505" spans="3:78" x14ac:dyDescent="0.25">
      <c r="C2505"/>
      <c r="D2505" s="4"/>
      <c r="E2505"/>
      <c r="F2505" s="4"/>
      <c r="G2505"/>
      <c r="H2505" s="4"/>
      <c r="I2505"/>
      <c r="J2505" s="4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  <c r="BF2505"/>
      <c r="BG2505"/>
      <c r="BH2505"/>
      <c r="BI2505"/>
      <c r="BJ2505"/>
      <c r="BK2505"/>
      <c r="BL2505"/>
      <c r="BM2505"/>
      <c r="BN2505"/>
      <c r="BO2505"/>
      <c r="BP2505"/>
      <c r="BQ2505"/>
      <c r="BR2505"/>
      <c r="BS2505"/>
      <c r="BT2505"/>
      <c r="BU2505"/>
      <c r="BV2505"/>
      <c r="BW2505"/>
      <c r="BX2505"/>
      <c r="BY2505"/>
      <c r="BZ2505"/>
    </row>
    <row r="2506" spans="3:78" x14ac:dyDescent="0.25">
      <c r="C2506"/>
      <c r="D2506" s="4"/>
      <c r="E2506"/>
      <c r="F2506" s="4"/>
      <c r="G2506"/>
      <c r="H2506" s="4"/>
      <c r="I2506"/>
      <c r="J2506" s="4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  <c r="BF2506"/>
      <c r="BG2506"/>
      <c r="BH2506"/>
      <c r="BI2506"/>
      <c r="BJ2506"/>
      <c r="BK2506"/>
      <c r="BL2506"/>
      <c r="BM2506"/>
      <c r="BN2506"/>
      <c r="BO2506"/>
      <c r="BP2506"/>
      <c r="BQ2506"/>
      <c r="BR2506"/>
      <c r="BS2506"/>
      <c r="BT2506"/>
      <c r="BU2506"/>
      <c r="BV2506"/>
      <c r="BW2506"/>
      <c r="BX2506"/>
      <c r="BY2506"/>
      <c r="BZ2506"/>
    </row>
    <row r="2507" spans="3:78" x14ac:dyDescent="0.25">
      <c r="C2507"/>
      <c r="D2507" s="4"/>
      <c r="E2507"/>
      <c r="F2507" s="4"/>
      <c r="G2507"/>
      <c r="H2507" s="4"/>
      <c r="I2507"/>
      <c r="J2507" s="4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  <c r="BF2507"/>
      <c r="BG2507"/>
      <c r="BH2507"/>
      <c r="BI2507"/>
      <c r="BJ2507"/>
      <c r="BK2507"/>
      <c r="BL2507"/>
      <c r="BM2507"/>
      <c r="BN2507"/>
      <c r="BO2507"/>
      <c r="BP2507"/>
      <c r="BQ2507"/>
      <c r="BR2507"/>
      <c r="BS2507"/>
      <c r="BT2507"/>
      <c r="BU2507"/>
      <c r="BV2507"/>
      <c r="BW2507"/>
      <c r="BX2507"/>
      <c r="BY2507"/>
      <c r="BZ2507"/>
    </row>
    <row r="2508" spans="3:78" x14ac:dyDescent="0.25">
      <c r="C2508"/>
      <c r="D2508" s="4"/>
      <c r="E2508"/>
      <c r="F2508" s="4"/>
      <c r="G2508"/>
      <c r="H2508" s="4"/>
      <c r="I2508"/>
      <c r="J2508" s="4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  <c r="BF2508"/>
      <c r="BG2508"/>
      <c r="BH2508"/>
      <c r="BI2508"/>
      <c r="BJ2508"/>
      <c r="BK2508"/>
      <c r="BL2508"/>
      <c r="BM2508"/>
      <c r="BN2508"/>
      <c r="BO2508"/>
      <c r="BP2508"/>
      <c r="BQ2508"/>
      <c r="BR2508"/>
      <c r="BS2508"/>
      <c r="BT2508"/>
      <c r="BU2508"/>
      <c r="BV2508"/>
      <c r="BW2508"/>
      <c r="BX2508"/>
      <c r="BY2508"/>
      <c r="BZ2508"/>
    </row>
    <row r="2509" spans="3:78" x14ac:dyDescent="0.25">
      <c r="C2509"/>
      <c r="D2509" s="4"/>
      <c r="E2509"/>
      <c r="F2509" s="4"/>
      <c r="G2509"/>
      <c r="H2509" s="4"/>
      <c r="I2509"/>
      <c r="J2509" s="4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  <c r="BF2509"/>
      <c r="BG2509"/>
      <c r="BH2509"/>
      <c r="BI2509"/>
      <c r="BJ2509"/>
      <c r="BK2509"/>
      <c r="BL2509"/>
      <c r="BM2509"/>
      <c r="BN2509"/>
      <c r="BO2509"/>
      <c r="BP2509"/>
      <c r="BQ2509"/>
      <c r="BR2509"/>
      <c r="BS2509"/>
      <c r="BT2509"/>
      <c r="BU2509"/>
      <c r="BV2509"/>
      <c r="BW2509"/>
      <c r="BX2509"/>
      <c r="BY2509"/>
      <c r="BZ2509"/>
    </row>
    <row r="2510" spans="3:78" x14ac:dyDescent="0.25">
      <c r="C2510"/>
      <c r="D2510" s="4"/>
      <c r="E2510"/>
      <c r="F2510" s="4"/>
      <c r="G2510"/>
      <c r="H2510" s="4"/>
      <c r="I2510"/>
      <c r="J2510" s="4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  <c r="BF2510"/>
      <c r="BG2510"/>
      <c r="BH2510"/>
      <c r="BI2510"/>
      <c r="BJ2510"/>
      <c r="BK2510"/>
      <c r="BL2510"/>
      <c r="BM2510"/>
      <c r="BN2510"/>
      <c r="BO2510"/>
      <c r="BP2510"/>
      <c r="BQ2510"/>
      <c r="BR2510"/>
      <c r="BS2510"/>
      <c r="BT2510"/>
      <c r="BU2510"/>
      <c r="BV2510"/>
      <c r="BW2510"/>
      <c r="BX2510"/>
      <c r="BY2510"/>
      <c r="BZ2510"/>
    </row>
    <row r="2511" spans="3:78" x14ac:dyDescent="0.25">
      <c r="C2511"/>
      <c r="D2511" s="4"/>
      <c r="E2511"/>
      <c r="F2511" s="4"/>
      <c r="G2511"/>
      <c r="H2511" s="4"/>
      <c r="I2511"/>
      <c r="J2511" s="4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  <c r="BF2511"/>
      <c r="BG2511"/>
      <c r="BH2511"/>
      <c r="BI2511"/>
      <c r="BJ2511"/>
      <c r="BK2511"/>
      <c r="BL2511"/>
      <c r="BM2511"/>
      <c r="BN2511"/>
      <c r="BO2511"/>
      <c r="BP2511"/>
      <c r="BQ2511"/>
      <c r="BR2511"/>
      <c r="BS2511"/>
      <c r="BT2511"/>
      <c r="BU2511"/>
      <c r="BV2511"/>
      <c r="BW2511"/>
      <c r="BX2511"/>
      <c r="BY2511"/>
      <c r="BZ2511"/>
    </row>
    <row r="2512" spans="3:78" x14ac:dyDescent="0.25">
      <c r="C2512"/>
      <c r="D2512" s="4"/>
      <c r="E2512"/>
      <c r="F2512" s="4"/>
      <c r="G2512"/>
      <c r="H2512" s="4"/>
      <c r="I2512"/>
      <c r="J2512" s="4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  <c r="BF2512"/>
      <c r="BG2512"/>
      <c r="BH2512"/>
      <c r="BI2512"/>
      <c r="BJ2512"/>
      <c r="BK2512"/>
      <c r="BL2512"/>
      <c r="BM2512"/>
      <c r="BN2512"/>
      <c r="BO2512"/>
      <c r="BP2512"/>
      <c r="BQ2512"/>
      <c r="BR2512"/>
      <c r="BS2512"/>
      <c r="BT2512"/>
      <c r="BU2512"/>
      <c r="BV2512"/>
      <c r="BW2512"/>
      <c r="BX2512"/>
      <c r="BY2512"/>
      <c r="BZ2512"/>
    </row>
    <row r="2513" spans="3:78" x14ac:dyDescent="0.25">
      <c r="C2513"/>
      <c r="D2513" s="4"/>
      <c r="E2513"/>
      <c r="F2513" s="4"/>
      <c r="G2513"/>
      <c r="H2513" s="4"/>
      <c r="I2513"/>
      <c r="J2513" s="4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  <c r="BF2513"/>
      <c r="BG2513"/>
      <c r="BH2513"/>
      <c r="BI2513"/>
      <c r="BJ2513"/>
      <c r="BK2513"/>
      <c r="BL2513"/>
      <c r="BM2513"/>
      <c r="BN2513"/>
      <c r="BO2513"/>
      <c r="BP2513"/>
      <c r="BQ2513"/>
      <c r="BR2513"/>
      <c r="BS2513"/>
      <c r="BT2513"/>
      <c r="BU2513"/>
      <c r="BV2513"/>
      <c r="BW2513"/>
      <c r="BX2513"/>
      <c r="BY2513"/>
      <c r="BZ2513"/>
    </row>
    <row r="2514" spans="3:78" x14ac:dyDescent="0.25">
      <c r="C2514"/>
      <c r="D2514" s="4"/>
      <c r="E2514"/>
      <c r="F2514" s="4"/>
      <c r="G2514"/>
      <c r="H2514" s="4"/>
      <c r="I2514"/>
      <c r="J2514" s="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  <c r="BF2514"/>
      <c r="BG2514"/>
      <c r="BH2514"/>
      <c r="BI2514"/>
      <c r="BJ2514"/>
      <c r="BK2514"/>
      <c r="BL2514"/>
      <c r="BM2514"/>
      <c r="BN2514"/>
      <c r="BO2514"/>
      <c r="BP2514"/>
      <c r="BQ2514"/>
      <c r="BR2514"/>
      <c r="BS2514"/>
      <c r="BT2514"/>
      <c r="BU2514"/>
      <c r="BV2514"/>
      <c r="BW2514"/>
      <c r="BX2514"/>
      <c r="BY2514"/>
      <c r="BZ2514"/>
    </row>
    <row r="2515" spans="3:78" x14ac:dyDescent="0.25">
      <c r="C2515"/>
      <c r="D2515" s="4"/>
      <c r="E2515"/>
      <c r="F2515" s="4"/>
      <c r="G2515"/>
      <c r="H2515" s="4"/>
      <c r="I2515"/>
      <c r="J2515" s="4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  <c r="BF2515"/>
      <c r="BG2515"/>
      <c r="BH2515"/>
      <c r="BI2515"/>
      <c r="BJ2515"/>
      <c r="BK2515"/>
      <c r="BL2515"/>
      <c r="BM2515"/>
      <c r="BN2515"/>
      <c r="BO2515"/>
      <c r="BP2515"/>
      <c r="BQ2515"/>
      <c r="BR2515"/>
      <c r="BS2515"/>
      <c r="BT2515"/>
      <c r="BU2515"/>
      <c r="BV2515"/>
      <c r="BW2515"/>
      <c r="BX2515"/>
      <c r="BY2515"/>
      <c r="BZ2515"/>
    </row>
    <row r="2516" spans="3:78" x14ac:dyDescent="0.25">
      <c r="C2516"/>
      <c r="D2516" s="4"/>
      <c r="E2516"/>
      <c r="F2516" s="4"/>
      <c r="G2516"/>
      <c r="H2516" s="4"/>
      <c r="I2516"/>
      <c r="J2516" s="4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  <c r="BF2516"/>
      <c r="BG2516"/>
      <c r="BH2516"/>
      <c r="BI2516"/>
      <c r="BJ2516"/>
      <c r="BK2516"/>
      <c r="BL2516"/>
      <c r="BM2516"/>
      <c r="BN2516"/>
      <c r="BO2516"/>
      <c r="BP2516"/>
      <c r="BQ2516"/>
      <c r="BR2516"/>
      <c r="BS2516"/>
      <c r="BT2516"/>
      <c r="BU2516"/>
      <c r="BV2516"/>
      <c r="BW2516"/>
      <c r="BX2516"/>
      <c r="BY2516"/>
      <c r="BZ2516"/>
    </row>
    <row r="2517" spans="3:78" x14ac:dyDescent="0.25">
      <c r="C2517"/>
      <c r="D2517" s="4"/>
      <c r="E2517"/>
      <c r="F2517" s="4"/>
      <c r="G2517"/>
      <c r="H2517" s="4"/>
      <c r="I2517"/>
      <c r="J2517" s="4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  <c r="BF2517"/>
      <c r="BG2517"/>
      <c r="BH2517"/>
      <c r="BI2517"/>
      <c r="BJ2517"/>
      <c r="BK2517"/>
      <c r="BL2517"/>
      <c r="BM2517"/>
      <c r="BN2517"/>
      <c r="BO2517"/>
      <c r="BP2517"/>
      <c r="BQ2517"/>
      <c r="BR2517"/>
      <c r="BS2517"/>
      <c r="BT2517"/>
      <c r="BU2517"/>
      <c r="BV2517"/>
      <c r="BW2517"/>
      <c r="BX2517"/>
      <c r="BY2517"/>
      <c r="BZ2517"/>
    </row>
    <row r="2518" spans="3:78" x14ac:dyDescent="0.25">
      <c r="C2518"/>
      <c r="D2518" s="4"/>
      <c r="E2518"/>
      <c r="F2518" s="4"/>
      <c r="G2518"/>
      <c r="H2518" s="4"/>
      <c r="I2518"/>
      <c r="J2518" s="4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  <c r="BF2518"/>
      <c r="BG2518"/>
      <c r="BH2518"/>
      <c r="BI2518"/>
      <c r="BJ2518"/>
      <c r="BK2518"/>
      <c r="BL2518"/>
      <c r="BM2518"/>
      <c r="BN2518"/>
      <c r="BO2518"/>
      <c r="BP2518"/>
      <c r="BQ2518"/>
      <c r="BR2518"/>
      <c r="BS2518"/>
      <c r="BT2518"/>
      <c r="BU2518"/>
      <c r="BV2518"/>
      <c r="BW2518"/>
      <c r="BX2518"/>
      <c r="BY2518"/>
      <c r="BZ2518"/>
    </row>
    <row r="2519" spans="3:78" x14ac:dyDescent="0.25">
      <c r="C2519"/>
      <c r="D2519" s="4"/>
      <c r="E2519"/>
      <c r="F2519" s="4"/>
      <c r="G2519"/>
      <c r="H2519" s="4"/>
      <c r="I2519"/>
      <c r="J2519" s="4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  <c r="BF2519"/>
      <c r="BG2519"/>
      <c r="BH2519"/>
      <c r="BI2519"/>
      <c r="BJ2519"/>
      <c r="BK2519"/>
      <c r="BL2519"/>
      <c r="BM2519"/>
      <c r="BN2519"/>
      <c r="BO2519"/>
      <c r="BP2519"/>
      <c r="BQ2519"/>
      <c r="BR2519"/>
      <c r="BS2519"/>
      <c r="BT2519"/>
      <c r="BU2519"/>
      <c r="BV2519"/>
      <c r="BW2519"/>
      <c r="BX2519"/>
      <c r="BY2519"/>
      <c r="BZ2519"/>
    </row>
    <row r="2520" spans="3:78" x14ac:dyDescent="0.25">
      <c r="C2520"/>
      <c r="D2520" s="4"/>
      <c r="E2520"/>
      <c r="F2520" s="4"/>
      <c r="G2520"/>
      <c r="H2520" s="4"/>
      <c r="I2520"/>
      <c r="J2520" s="4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  <c r="BF2520"/>
      <c r="BG2520"/>
      <c r="BH2520"/>
      <c r="BI2520"/>
      <c r="BJ2520"/>
      <c r="BK2520"/>
      <c r="BL2520"/>
      <c r="BM2520"/>
      <c r="BN2520"/>
      <c r="BO2520"/>
      <c r="BP2520"/>
      <c r="BQ2520"/>
      <c r="BR2520"/>
      <c r="BS2520"/>
      <c r="BT2520"/>
      <c r="BU2520"/>
      <c r="BV2520"/>
      <c r="BW2520"/>
      <c r="BX2520"/>
      <c r="BY2520"/>
      <c r="BZ2520"/>
    </row>
    <row r="2521" spans="3:78" x14ac:dyDescent="0.25">
      <c r="C2521"/>
      <c r="D2521" s="4"/>
      <c r="E2521"/>
      <c r="F2521" s="4"/>
      <c r="G2521"/>
      <c r="H2521" s="4"/>
      <c r="I2521"/>
      <c r="J2521" s="4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  <c r="BF2521"/>
      <c r="BG2521"/>
      <c r="BH2521"/>
      <c r="BI2521"/>
      <c r="BJ2521"/>
      <c r="BK2521"/>
      <c r="BL2521"/>
      <c r="BM2521"/>
      <c r="BN2521"/>
      <c r="BO2521"/>
      <c r="BP2521"/>
      <c r="BQ2521"/>
      <c r="BR2521"/>
      <c r="BS2521"/>
      <c r="BT2521"/>
      <c r="BU2521"/>
      <c r="BV2521"/>
      <c r="BW2521"/>
      <c r="BX2521"/>
      <c r="BY2521"/>
      <c r="BZ2521"/>
    </row>
    <row r="2522" spans="3:78" x14ac:dyDescent="0.25">
      <c r="C2522"/>
      <c r="D2522" s="4"/>
      <c r="E2522"/>
      <c r="F2522" s="4"/>
      <c r="G2522"/>
      <c r="H2522" s="4"/>
      <c r="I2522"/>
      <c r="J2522" s="4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  <c r="BF2522"/>
      <c r="BG2522"/>
      <c r="BH2522"/>
      <c r="BI2522"/>
      <c r="BJ2522"/>
      <c r="BK2522"/>
      <c r="BL2522"/>
      <c r="BM2522"/>
      <c r="BN2522"/>
      <c r="BO2522"/>
      <c r="BP2522"/>
      <c r="BQ2522"/>
      <c r="BR2522"/>
      <c r="BS2522"/>
      <c r="BT2522"/>
      <c r="BU2522"/>
      <c r="BV2522"/>
      <c r="BW2522"/>
      <c r="BX2522"/>
      <c r="BY2522"/>
      <c r="BZ2522"/>
    </row>
    <row r="2523" spans="3:78" x14ac:dyDescent="0.25">
      <c r="C2523"/>
      <c r="D2523" s="4"/>
      <c r="E2523"/>
      <c r="F2523" s="4"/>
      <c r="G2523"/>
      <c r="H2523" s="4"/>
      <c r="I2523"/>
      <c r="J2523" s="4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  <c r="BF2523"/>
      <c r="BG2523"/>
      <c r="BH2523"/>
      <c r="BI2523"/>
      <c r="BJ2523"/>
      <c r="BK2523"/>
      <c r="BL2523"/>
      <c r="BM2523"/>
      <c r="BN2523"/>
      <c r="BO2523"/>
      <c r="BP2523"/>
      <c r="BQ2523"/>
      <c r="BR2523"/>
      <c r="BS2523"/>
      <c r="BT2523"/>
      <c r="BU2523"/>
      <c r="BV2523"/>
      <c r="BW2523"/>
      <c r="BX2523"/>
      <c r="BY2523"/>
      <c r="BZ2523"/>
    </row>
    <row r="2524" spans="3:78" x14ac:dyDescent="0.25">
      <c r="C2524"/>
      <c r="D2524" s="4"/>
      <c r="E2524"/>
      <c r="F2524" s="4"/>
      <c r="G2524"/>
      <c r="H2524" s="4"/>
      <c r="I2524"/>
      <c r="J2524" s="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  <c r="BF2524"/>
      <c r="BG2524"/>
      <c r="BH2524"/>
      <c r="BI2524"/>
      <c r="BJ2524"/>
      <c r="BK2524"/>
      <c r="BL2524"/>
      <c r="BM2524"/>
      <c r="BN2524"/>
      <c r="BO2524"/>
      <c r="BP2524"/>
      <c r="BQ2524"/>
      <c r="BR2524"/>
      <c r="BS2524"/>
      <c r="BT2524"/>
      <c r="BU2524"/>
      <c r="BV2524"/>
      <c r="BW2524"/>
      <c r="BX2524"/>
      <c r="BY2524"/>
      <c r="BZ2524"/>
    </row>
    <row r="2525" spans="3:78" x14ac:dyDescent="0.25">
      <c r="C2525"/>
      <c r="D2525" s="4"/>
      <c r="E2525"/>
      <c r="F2525" s="4"/>
      <c r="G2525"/>
      <c r="H2525" s="4"/>
      <c r="I2525"/>
      <c r="J2525" s="4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  <c r="BF2525"/>
      <c r="BG2525"/>
      <c r="BH2525"/>
      <c r="BI2525"/>
      <c r="BJ2525"/>
      <c r="BK2525"/>
      <c r="BL2525"/>
      <c r="BM2525"/>
      <c r="BN2525"/>
      <c r="BO2525"/>
      <c r="BP2525"/>
      <c r="BQ2525"/>
      <c r="BR2525"/>
      <c r="BS2525"/>
      <c r="BT2525"/>
      <c r="BU2525"/>
      <c r="BV2525"/>
      <c r="BW2525"/>
      <c r="BX2525"/>
      <c r="BY2525"/>
      <c r="BZ2525"/>
    </row>
    <row r="2526" spans="3:78" x14ac:dyDescent="0.25">
      <c r="C2526"/>
      <c r="D2526" s="4"/>
      <c r="E2526"/>
      <c r="F2526" s="4"/>
      <c r="G2526"/>
      <c r="H2526" s="4"/>
      <c r="I2526"/>
      <c r="J2526" s="4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  <c r="BF2526"/>
      <c r="BG2526"/>
      <c r="BH2526"/>
      <c r="BI2526"/>
      <c r="BJ2526"/>
      <c r="BK2526"/>
      <c r="BL2526"/>
      <c r="BM2526"/>
      <c r="BN2526"/>
      <c r="BO2526"/>
      <c r="BP2526"/>
      <c r="BQ2526"/>
      <c r="BR2526"/>
      <c r="BS2526"/>
      <c r="BT2526"/>
      <c r="BU2526"/>
      <c r="BV2526"/>
      <c r="BW2526"/>
      <c r="BX2526"/>
      <c r="BY2526"/>
      <c r="BZ2526"/>
    </row>
    <row r="2527" spans="3:78" x14ac:dyDescent="0.25">
      <c r="C2527"/>
      <c r="D2527" s="4"/>
      <c r="E2527"/>
      <c r="F2527" s="4"/>
      <c r="G2527"/>
      <c r="H2527" s="4"/>
      <c r="I2527"/>
      <c r="J2527" s="4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  <c r="BF2527"/>
      <c r="BG2527"/>
      <c r="BH2527"/>
      <c r="BI2527"/>
      <c r="BJ2527"/>
      <c r="BK2527"/>
      <c r="BL2527"/>
      <c r="BM2527"/>
      <c r="BN2527"/>
      <c r="BO2527"/>
      <c r="BP2527"/>
      <c r="BQ2527"/>
      <c r="BR2527"/>
      <c r="BS2527"/>
      <c r="BT2527"/>
      <c r="BU2527"/>
      <c r="BV2527"/>
      <c r="BW2527"/>
      <c r="BX2527"/>
      <c r="BY2527"/>
      <c r="BZ2527"/>
    </row>
    <row r="2528" spans="3:78" x14ac:dyDescent="0.25">
      <c r="C2528"/>
      <c r="D2528" s="4"/>
      <c r="E2528"/>
      <c r="F2528" s="4"/>
      <c r="G2528"/>
      <c r="H2528" s="4"/>
      <c r="I2528"/>
      <c r="J2528" s="4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  <c r="BF2528"/>
      <c r="BG2528"/>
      <c r="BH2528"/>
      <c r="BI2528"/>
      <c r="BJ2528"/>
      <c r="BK2528"/>
      <c r="BL2528"/>
      <c r="BM2528"/>
      <c r="BN2528"/>
      <c r="BO2528"/>
      <c r="BP2528"/>
      <c r="BQ2528"/>
      <c r="BR2528"/>
      <c r="BS2528"/>
      <c r="BT2528"/>
      <c r="BU2528"/>
      <c r="BV2528"/>
      <c r="BW2528"/>
      <c r="BX2528"/>
      <c r="BY2528"/>
      <c r="BZ2528"/>
    </row>
    <row r="2529" spans="3:78" x14ac:dyDescent="0.25">
      <c r="C2529"/>
      <c r="D2529" s="4"/>
      <c r="E2529"/>
      <c r="F2529" s="4"/>
      <c r="G2529"/>
      <c r="H2529" s="4"/>
      <c r="I2529"/>
      <c r="J2529" s="4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  <c r="BF2529"/>
      <c r="BG2529"/>
      <c r="BH2529"/>
      <c r="BI2529"/>
      <c r="BJ2529"/>
      <c r="BK2529"/>
      <c r="BL2529"/>
      <c r="BM2529"/>
      <c r="BN2529"/>
      <c r="BO2529"/>
      <c r="BP2529"/>
      <c r="BQ2529"/>
      <c r="BR2529"/>
      <c r="BS2529"/>
      <c r="BT2529"/>
      <c r="BU2529"/>
      <c r="BV2529"/>
      <c r="BW2529"/>
      <c r="BX2529"/>
      <c r="BY2529"/>
      <c r="BZ2529"/>
    </row>
    <row r="2530" spans="3:78" x14ac:dyDescent="0.25">
      <c r="C2530"/>
      <c r="D2530" s="4"/>
      <c r="E2530"/>
      <c r="F2530" s="4"/>
      <c r="G2530"/>
      <c r="H2530" s="4"/>
      <c r="I2530"/>
      <c r="J2530" s="4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  <c r="BF2530"/>
      <c r="BG2530"/>
      <c r="BH2530"/>
      <c r="BI2530"/>
      <c r="BJ2530"/>
      <c r="BK2530"/>
      <c r="BL2530"/>
      <c r="BM2530"/>
      <c r="BN2530"/>
      <c r="BO2530"/>
      <c r="BP2530"/>
      <c r="BQ2530"/>
      <c r="BR2530"/>
      <c r="BS2530"/>
      <c r="BT2530"/>
      <c r="BU2530"/>
      <c r="BV2530"/>
      <c r="BW2530"/>
      <c r="BX2530"/>
      <c r="BY2530"/>
      <c r="BZ2530"/>
    </row>
    <row r="2531" spans="3:78" x14ac:dyDescent="0.25">
      <c r="C2531"/>
      <c r="D2531" s="4"/>
      <c r="E2531"/>
      <c r="F2531" s="4"/>
      <c r="G2531"/>
      <c r="H2531" s="4"/>
      <c r="I2531"/>
      <c r="J2531" s="4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  <c r="BF2531"/>
      <c r="BG2531"/>
      <c r="BH2531"/>
      <c r="BI2531"/>
      <c r="BJ2531"/>
      <c r="BK2531"/>
      <c r="BL2531"/>
      <c r="BM2531"/>
      <c r="BN2531"/>
      <c r="BO2531"/>
      <c r="BP2531"/>
      <c r="BQ2531"/>
      <c r="BR2531"/>
      <c r="BS2531"/>
      <c r="BT2531"/>
      <c r="BU2531"/>
      <c r="BV2531"/>
      <c r="BW2531"/>
      <c r="BX2531"/>
      <c r="BY2531"/>
      <c r="BZ2531"/>
    </row>
    <row r="2532" spans="3:78" x14ac:dyDescent="0.25">
      <c r="C2532"/>
      <c r="D2532" s="4"/>
      <c r="E2532"/>
      <c r="F2532" s="4"/>
      <c r="G2532"/>
      <c r="H2532" s="4"/>
      <c r="I2532"/>
      <c r="J2532" s="4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  <c r="BF2532"/>
      <c r="BG2532"/>
      <c r="BH2532"/>
      <c r="BI2532"/>
      <c r="BJ2532"/>
      <c r="BK2532"/>
      <c r="BL2532"/>
      <c r="BM2532"/>
      <c r="BN2532"/>
      <c r="BO2532"/>
      <c r="BP2532"/>
      <c r="BQ2532"/>
      <c r="BR2532"/>
      <c r="BS2532"/>
      <c r="BT2532"/>
      <c r="BU2532"/>
      <c r="BV2532"/>
      <c r="BW2532"/>
      <c r="BX2532"/>
      <c r="BY2532"/>
      <c r="BZ2532"/>
    </row>
    <row r="2533" spans="3:78" x14ac:dyDescent="0.25">
      <c r="C2533"/>
      <c r="D2533" s="4"/>
      <c r="E2533"/>
      <c r="F2533" s="4"/>
      <c r="G2533"/>
      <c r="H2533" s="4"/>
      <c r="I2533"/>
      <c r="J2533" s="4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  <c r="BF2533"/>
      <c r="BG2533"/>
      <c r="BH2533"/>
      <c r="BI2533"/>
      <c r="BJ2533"/>
      <c r="BK2533"/>
      <c r="BL2533"/>
      <c r="BM2533"/>
      <c r="BN2533"/>
      <c r="BO2533"/>
      <c r="BP2533"/>
      <c r="BQ2533"/>
      <c r="BR2533"/>
      <c r="BS2533"/>
      <c r="BT2533"/>
      <c r="BU2533"/>
      <c r="BV2533"/>
      <c r="BW2533"/>
      <c r="BX2533"/>
      <c r="BY2533"/>
      <c r="BZ2533"/>
    </row>
    <row r="2534" spans="3:78" x14ac:dyDescent="0.25">
      <c r="C2534"/>
      <c r="D2534" s="4"/>
      <c r="E2534"/>
      <c r="F2534" s="4"/>
      <c r="G2534"/>
      <c r="H2534" s="4"/>
      <c r="I2534"/>
      <c r="J2534" s="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  <c r="BF2534"/>
      <c r="BG2534"/>
      <c r="BH2534"/>
      <c r="BI2534"/>
      <c r="BJ2534"/>
      <c r="BK2534"/>
      <c r="BL2534"/>
      <c r="BM2534"/>
      <c r="BN2534"/>
      <c r="BO2534"/>
      <c r="BP2534"/>
      <c r="BQ2534"/>
      <c r="BR2534"/>
      <c r="BS2534"/>
      <c r="BT2534"/>
      <c r="BU2534"/>
      <c r="BV2534"/>
      <c r="BW2534"/>
      <c r="BX2534"/>
      <c r="BY2534"/>
      <c r="BZ2534"/>
    </row>
    <row r="2535" spans="3:78" x14ac:dyDescent="0.25">
      <c r="C2535"/>
      <c r="D2535" s="4"/>
      <c r="E2535"/>
      <c r="F2535" s="4"/>
      <c r="G2535"/>
      <c r="H2535" s="4"/>
      <c r="I2535"/>
      <c r="J2535" s="4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  <c r="BF2535"/>
      <c r="BG2535"/>
      <c r="BH2535"/>
      <c r="BI2535"/>
      <c r="BJ2535"/>
      <c r="BK2535"/>
      <c r="BL2535"/>
      <c r="BM2535"/>
      <c r="BN2535"/>
      <c r="BO2535"/>
      <c r="BP2535"/>
      <c r="BQ2535"/>
      <c r="BR2535"/>
      <c r="BS2535"/>
      <c r="BT2535"/>
      <c r="BU2535"/>
      <c r="BV2535"/>
      <c r="BW2535"/>
      <c r="BX2535"/>
      <c r="BY2535"/>
      <c r="BZ2535"/>
    </row>
    <row r="2536" spans="3:78" x14ac:dyDescent="0.25">
      <c r="C2536"/>
      <c r="D2536" s="4"/>
      <c r="E2536"/>
      <c r="F2536" s="4"/>
      <c r="G2536"/>
      <c r="H2536" s="4"/>
      <c r="I2536"/>
      <c r="J2536" s="4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  <c r="BF2536"/>
      <c r="BG2536"/>
      <c r="BH2536"/>
      <c r="BI2536"/>
      <c r="BJ2536"/>
      <c r="BK2536"/>
      <c r="BL2536"/>
      <c r="BM2536"/>
      <c r="BN2536"/>
      <c r="BO2536"/>
      <c r="BP2536"/>
      <c r="BQ2536"/>
      <c r="BR2536"/>
      <c r="BS2536"/>
      <c r="BT2536"/>
      <c r="BU2536"/>
      <c r="BV2536"/>
      <c r="BW2536"/>
      <c r="BX2536"/>
      <c r="BY2536"/>
      <c r="BZ2536"/>
    </row>
    <row r="2537" spans="3:78" x14ac:dyDescent="0.25">
      <c r="C2537"/>
      <c r="D2537" s="4"/>
      <c r="E2537"/>
      <c r="F2537" s="4"/>
      <c r="G2537"/>
      <c r="H2537" s="4"/>
      <c r="I2537"/>
      <c r="J2537" s="4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  <c r="BF2537"/>
      <c r="BG2537"/>
      <c r="BH2537"/>
      <c r="BI2537"/>
      <c r="BJ2537"/>
      <c r="BK2537"/>
      <c r="BL2537"/>
      <c r="BM2537"/>
      <c r="BN2537"/>
      <c r="BO2537"/>
      <c r="BP2537"/>
      <c r="BQ2537"/>
      <c r="BR2537"/>
      <c r="BS2537"/>
      <c r="BT2537"/>
      <c r="BU2537"/>
      <c r="BV2537"/>
      <c r="BW2537"/>
      <c r="BX2537"/>
      <c r="BY2537"/>
      <c r="BZ2537"/>
    </row>
    <row r="2538" spans="3:78" x14ac:dyDescent="0.25">
      <c r="C2538"/>
      <c r="D2538" s="4"/>
      <c r="E2538"/>
      <c r="F2538" s="4"/>
      <c r="G2538"/>
      <c r="H2538" s="4"/>
      <c r="I2538"/>
      <c r="J2538" s="4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  <c r="BF2538"/>
      <c r="BG2538"/>
      <c r="BH2538"/>
      <c r="BI2538"/>
      <c r="BJ2538"/>
      <c r="BK2538"/>
      <c r="BL2538"/>
      <c r="BM2538"/>
      <c r="BN2538"/>
      <c r="BO2538"/>
      <c r="BP2538"/>
      <c r="BQ2538"/>
      <c r="BR2538"/>
      <c r="BS2538"/>
      <c r="BT2538"/>
      <c r="BU2538"/>
      <c r="BV2538"/>
      <c r="BW2538"/>
      <c r="BX2538"/>
      <c r="BY2538"/>
      <c r="BZ2538"/>
    </row>
    <row r="2539" spans="3:78" x14ac:dyDescent="0.25">
      <c r="C2539"/>
      <c r="D2539" s="4"/>
      <c r="E2539"/>
      <c r="F2539" s="4"/>
      <c r="G2539"/>
      <c r="H2539" s="4"/>
      <c r="I2539"/>
      <c r="J2539" s="4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  <c r="BF2539"/>
      <c r="BG2539"/>
      <c r="BH2539"/>
      <c r="BI2539"/>
      <c r="BJ2539"/>
      <c r="BK2539"/>
      <c r="BL2539"/>
      <c r="BM2539"/>
      <c r="BN2539"/>
      <c r="BO2539"/>
      <c r="BP2539"/>
      <c r="BQ2539"/>
      <c r="BR2539"/>
      <c r="BS2539"/>
      <c r="BT2539"/>
      <c r="BU2539"/>
      <c r="BV2539"/>
      <c r="BW2539"/>
      <c r="BX2539"/>
      <c r="BY2539"/>
      <c r="BZ2539"/>
    </row>
    <row r="2540" spans="3:78" x14ac:dyDescent="0.25">
      <c r="C2540"/>
      <c r="D2540" s="4"/>
      <c r="E2540"/>
      <c r="F2540" s="4"/>
      <c r="G2540"/>
      <c r="H2540" s="4"/>
      <c r="I2540"/>
      <c r="J2540" s="4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  <c r="BF2540"/>
      <c r="BG2540"/>
      <c r="BH2540"/>
      <c r="BI2540"/>
      <c r="BJ2540"/>
      <c r="BK2540"/>
      <c r="BL2540"/>
      <c r="BM2540"/>
      <c r="BN2540"/>
      <c r="BO2540"/>
      <c r="BP2540"/>
      <c r="BQ2540"/>
      <c r="BR2540"/>
      <c r="BS2540"/>
      <c r="BT2540"/>
      <c r="BU2540"/>
      <c r="BV2540"/>
      <c r="BW2540"/>
      <c r="BX2540"/>
      <c r="BY2540"/>
      <c r="BZ2540"/>
    </row>
    <row r="2541" spans="3:78" x14ac:dyDescent="0.25">
      <c r="C2541"/>
      <c r="D2541" s="4"/>
      <c r="E2541"/>
      <c r="F2541" s="4"/>
      <c r="G2541"/>
      <c r="H2541" s="4"/>
      <c r="I2541"/>
      <c r="J2541" s="4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  <c r="BF2541"/>
      <c r="BG2541"/>
      <c r="BH2541"/>
      <c r="BI2541"/>
      <c r="BJ2541"/>
      <c r="BK2541"/>
      <c r="BL2541"/>
      <c r="BM2541"/>
      <c r="BN2541"/>
      <c r="BO2541"/>
      <c r="BP2541"/>
      <c r="BQ2541"/>
      <c r="BR2541"/>
      <c r="BS2541"/>
      <c r="BT2541"/>
      <c r="BU2541"/>
      <c r="BV2541"/>
      <c r="BW2541"/>
      <c r="BX2541"/>
      <c r="BY2541"/>
      <c r="BZ2541"/>
    </row>
    <row r="2542" spans="3:78" x14ac:dyDescent="0.25">
      <c r="C2542"/>
      <c r="D2542" s="4"/>
      <c r="E2542"/>
      <c r="F2542" s="4"/>
      <c r="G2542"/>
      <c r="H2542" s="4"/>
      <c r="I2542"/>
      <c r="J2542" s="4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  <c r="BF2542"/>
      <c r="BG2542"/>
      <c r="BH2542"/>
      <c r="BI2542"/>
      <c r="BJ2542"/>
      <c r="BK2542"/>
      <c r="BL2542"/>
      <c r="BM2542"/>
      <c r="BN2542"/>
      <c r="BO2542"/>
      <c r="BP2542"/>
      <c r="BQ2542"/>
      <c r="BR2542"/>
      <c r="BS2542"/>
      <c r="BT2542"/>
      <c r="BU2542"/>
      <c r="BV2542"/>
      <c r="BW2542"/>
      <c r="BX2542"/>
      <c r="BY2542"/>
      <c r="BZ2542"/>
    </row>
    <row r="2543" spans="3:78" x14ac:dyDescent="0.25">
      <c r="C2543"/>
      <c r="D2543" s="4"/>
      <c r="E2543"/>
      <c r="F2543" s="4"/>
      <c r="G2543"/>
      <c r="H2543" s="4"/>
      <c r="I2543"/>
      <c r="J2543" s="4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  <c r="BF2543"/>
      <c r="BG2543"/>
      <c r="BH2543"/>
      <c r="BI2543"/>
      <c r="BJ2543"/>
      <c r="BK2543"/>
      <c r="BL2543"/>
      <c r="BM2543"/>
      <c r="BN2543"/>
      <c r="BO2543"/>
      <c r="BP2543"/>
      <c r="BQ2543"/>
      <c r="BR2543"/>
      <c r="BS2543"/>
      <c r="BT2543"/>
      <c r="BU2543"/>
      <c r="BV2543"/>
      <c r="BW2543"/>
      <c r="BX2543"/>
      <c r="BY2543"/>
      <c r="BZ2543"/>
    </row>
    <row r="2544" spans="3:78" x14ac:dyDescent="0.25">
      <c r="C2544"/>
      <c r="D2544" s="4"/>
      <c r="E2544"/>
      <c r="F2544" s="4"/>
      <c r="G2544"/>
      <c r="H2544" s="4"/>
      <c r="I2544"/>
      <c r="J2544" s="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  <c r="BF2544"/>
      <c r="BG2544"/>
      <c r="BH2544"/>
      <c r="BI2544"/>
      <c r="BJ2544"/>
      <c r="BK2544"/>
      <c r="BL2544"/>
      <c r="BM2544"/>
      <c r="BN2544"/>
      <c r="BO2544"/>
      <c r="BP2544"/>
      <c r="BQ2544"/>
      <c r="BR2544"/>
      <c r="BS2544"/>
      <c r="BT2544"/>
      <c r="BU2544"/>
      <c r="BV2544"/>
      <c r="BW2544"/>
      <c r="BX2544"/>
      <c r="BY2544"/>
      <c r="BZ2544"/>
    </row>
    <row r="2545" spans="3:78" x14ac:dyDescent="0.25">
      <c r="C2545"/>
      <c r="D2545" s="4"/>
      <c r="E2545"/>
      <c r="F2545" s="4"/>
      <c r="G2545"/>
      <c r="H2545" s="4"/>
      <c r="I2545"/>
      <c r="J2545" s="4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  <c r="BF2545"/>
      <c r="BG2545"/>
      <c r="BH2545"/>
      <c r="BI2545"/>
      <c r="BJ2545"/>
      <c r="BK2545"/>
      <c r="BL2545"/>
      <c r="BM2545"/>
      <c r="BN2545"/>
      <c r="BO2545"/>
      <c r="BP2545"/>
      <c r="BQ2545"/>
      <c r="BR2545"/>
      <c r="BS2545"/>
      <c r="BT2545"/>
      <c r="BU2545"/>
      <c r="BV2545"/>
      <c r="BW2545"/>
      <c r="BX2545"/>
      <c r="BY2545"/>
      <c r="BZ2545"/>
    </row>
    <row r="2546" spans="3:78" x14ac:dyDescent="0.25">
      <c r="C2546"/>
      <c r="D2546" s="4"/>
      <c r="E2546"/>
      <c r="F2546" s="4"/>
      <c r="G2546"/>
      <c r="H2546" s="4"/>
      <c r="I2546"/>
      <c r="J2546" s="4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  <c r="BF2546"/>
      <c r="BG2546"/>
      <c r="BH2546"/>
      <c r="BI2546"/>
      <c r="BJ2546"/>
      <c r="BK2546"/>
      <c r="BL2546"/>
      <c r="BM2546"/>
      <c r="BN2546"/>
      <c r="BO2546"/>
      <c r="BP2546"/>
      <c r="BQ2546"/>
      <c r="BR2546"/>
      <c r="BS2546"/>
      <c r="BT2546"/>
      <c r="BU2546"/>
      <c r="BV2546"/>
      <c r="BW2546"/>
      <c r="BX2546"/>
      <c r="BY2546"/>
      <c r="BZ2546"/>
    </row>
    <row r="2547" spans="3:78" x14ac:dyDescent="0.25">
      <c r="C2547"/>
      <c r="D2547" s="4"/>
      <c r="E2547"/>
      <c r="F2547" s="4"/>
      <c r="G2547"/>
      <c r="H2547" s="4"/>
      <c r="I2547"/>
      <c r="J2547" s="4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  <c r="BF2547"/>
      <c r="BG2547"/>
      <c r="BH2547"/>
      <c r="BI2547"/>
      <c r="BJ2547"/>
      <c r="BK2547"/>
      <c r="BL2547"/>
      <c r="BM2547"/>
      <c r="BN2547"/>
      <c r="BO2547"/>
      <c r="BP2547"/>
      <c r="BQ2547"/>
      <c r="BR2547"/>
      <c r="BS2547"/>
      <c r="BT2547"/>
      <c r="BU2547"/>
      <c r="BV2547"/>
      <c r="BW2547"/>
      <c r="BX2547"/>
      <c r="BY2547"/>
      <c r="BZ2547"/>
    </row>
    <row r="2548" spans="3:78" x14ac:dyDescent="0.25">
      <c r="C2548"/>
      <c r="D2548" s="4"/>
      <c r="E2548"/>
      <c r="F2548" s="4"/>
      <c r="G2548"/>
      <c r="H2548" s="4"/>
      <c r="I2548"/>
      <c r="J2548" s="4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  <c r="BF2548"/>
      <c r="BG2548"/>
      <c r="BH2548"/>
      <c r="BI2548"/>
      <c r="BJ2548"/>
      <c r="BK2548"/>
      <c r="BL2548"/>
      <c r="BM2548"/>
      <c r="BN2548"/>
      <c r="BO2548"/>
      <c r="BP2548"/>
      <c r="BQ2548"/>
      <c r="BR2548"/>
      <c r="BS2548"/>
      <c r="BT2548"/>
      <c r="BU2548"/>
      <c r="BV2548"/>
      <c r="BW2548"/>
      <c r="BX2548"/>
      <c r="BY2548"/>
      <c r="BZ2548"/>
    </row>
    <row r="2549" spans="3:78" x14ac:dyDescent="0.25">
      <c r="C2549"/>
      <c r="D2549" s="4"/>
      <c r="E2549"/>
      <c r="F2549" s="4"/>
      <c r="G2549"/>
      <c r="H2549" s="4"/>
      <c r="I2549"/>
      <c r="J2549" s="4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  <c r="BF2549"/>
      <c r="BG2549"/>
      <c r="BH2549"/>
      <c r="BI2549"/>
      <c r="BJ2549"/>
      <c r="BK2549"/>
      <c r="BL2549"/>
      <c r="BM2549"/>
      <c r="BN2549"/>
      <c r="BO2549"/>
      <c r="BP2549"/>
      <c r="BQ2549"/>
      <c r="BR2549"/>
      <c r="BS2549"/>
      <c r="BT2549"/>
      <c r="BU2549"/>
      <c r="BV2549"/>
      <c r="BW2549"/>
      <c r="BX2549"/>
      <c r="BY2549"/>
      <c r="BZ2549"/>
    </row>
    <row r="2550" spans="3:78" x14ac:dyDescent="0.25">
      <c r="C2550"/>
      <c r="D2550" s="4"/>
      <c r="E2550"/>
      <c r="F2550" s="4"/>
      <c r="G2550"/>
      <c r="H2550" s="4"/>
      <c r="I2550"/>
      <c r="J2550" s="4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  <c r="BF2550"/>
      <c r="BG2550"/>
      <c r="BH2550"/>
      <c r="BI2550"/>
      <c r="BJ2550"/>
      <c r="BK2550"/>
      <c r="BL2550"/>
      <c r="BM2550"/>
      <c r="BN2550"/>
      <c r="BO2550"/>
      <c r="BP2550"/>
      <c r="BQ2550"/>
      <c r="BR2550"/>
      <c r="BS2550"/>
      <c r="BT2550"/>
      <c r="BU2550"/>
      <c r="BV2550"/>
      <c r="BW2550"/>
      <c r="BX2550"/>
      <c r="BY2550"/>
      <c r="BZ2550"/>
    </row>
    <row r="2551" spans="3:78" x14ac:dyDescent="0.25">
      <c r="C2551"/>
      <c r="D2551" s="4"/>
      <c r="E2551"/>
      <c r="F2551" s="4"/>
      <c r="G2551"/>
      <c r="H2551" s="4"/>
      <c r="I2551"/>
      <c r="J2551" s="4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  <c r="BF2551"/>
      <c r="BG2551"/>
      <c r="BH2551"/>
      <c r="BI2551"/>
      <c r="BJ2551"/>
      <c r="BK2551"/>
      <c r="BL2551"/>
      <c r="BM2551"/>
      <c r="BN2551"/>
      <c r="BO2551"/>
      <c r="BP2551"/>
      <c r="BQ2551"/>
      <c r="BR2551"/>
      <c r="BS2551"/>
      <c r="BT2551"/>
      <c r="BU2551"/>
      <c r="BV2551"/>
      <c r="BW2551"/>
      <c r="BX2551"/>
      <c r="BY2551"/>
      <c r="BZ2551"/>
    </row>
    <row r="2552" spans="3:78" x14ac:dyDescent="0.25">
      <c r="C2552"/>
      <c r="D2552" s="4"/>
      <c r="E2552"/>
      <c r="F2552" s="4"/>
      <c r="G2552"/>
      <c r="H2552" s="4"/>
      <c r="I2552"/>
      <c r="J2552" s="4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  <c r="BF2552"/>
      <c r="BG2552"/>
      <c r="BH2552"/>
      <c r="BI2552"/>
      <c r="BJ2552"/>
      <c r="BK2552"/>
      <c r="BL2552"/>
      <c r="BM2552"/>
      <c r="BN2552"/>
      <c r="BO2552"/>
      <c r="BP2552"/>
      <c r="BQ2552"/>
      <c r="BR2552"/>
      <c r="BS2552"/>
      <c r="BT2552"/>
      <c r="BU2552"/>
      <c r="BV2552"/>
      <c r="BW2552"/>
      <c r="BX2552"/>
      <c r="BY2552"/>
      <c r="BZ2552"/>
    </row>
    <row r="2553" spans="3:78" x14ac:dyDescent="0.25">
      <c r="C2553"/>
      <c r="D2553" s="4"/>
      <c r="E2553"/>
      <c r="F2553" s="4"/>
      <c r="G2553"/>
      <c r="H2553" s="4"/>
      <c r="I2553"/>
      <c r="J2553" s="4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  <c r="BF2553"/>
      <c r="BG2553"/>
      <c r="BH2553"/>
      <c r="BI2553"/>
      <c r="BJ2553"/>
      <c r="BK2553"/>
      <c r="BL2553"/>
      <c r="BM2553"/>
      <c r="BN2553"/>
      <c r="BO2553"/>
      <c r="BP2553"/>
      <c r="BQ2553"/>
      <c r="BR2553"/>
      <c r="BS2553"/>
      <c r="BT2553"/>
      <c r="BU2553"/>
      <c r="BV2553"/>
      <c r="BW2553"/>
      <c r="BX2553"/>
      <c r="BY2553"/>
      <c r="BZ2553"/>
    </row>
    <row r="2554" spans="3:78" x14ac:dyDescent="0.25">
      <c r="C2554"/>
      <c r="D2554" s="4"/>
      <c r="E2554"/>
      <c r="F2554" s="4"/>
      <c r="G2554"/>
      <c r="H2554" s="4"/>
      <c r="I2554"/>
      <c r="J2554" s="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  <c r="BF2554"/>
      <c r="BG2554"/>
      <c r="BH2554"/>
      <c r="BI2554"/>
      <c r="BJ2554"/>
      <c r="BK2554"/>
      <c r="BL2554"/>
      <c r="BM2554"/>
      <c r="BN2554"/>
      <c r="BO2554"/>
      <c r="BP2554"/>
      <c r="BQ2554"/>
      <c r="BR2554"/>
      <c r="BS2554"/>
      <c r="BT2554"/>
      <c r="BU2554"/>
      <c r="BV2554"/>
      <c r="BW2554"/>
      <c r="BX2554"/>
      <c r="BY2554"/>
      <c r="BZ2554"/>
    </row>
    <row r="2555" spans="3:78" x14ac:dyDescent="0.25">
      <c r="C2555"/>
      <c r="D2555" s="4"/>
      <c r="E2555"/>
      <c r="F2555" s="4"/>
      <c r="G2555"/>
      <c r="H2555" s="4"/>
      <c r="I2555"/>
      <c r="J2555" s="4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  <c r="BF2555"/>
      <c r="BG2555"/>
      <c r="BH2555"/>
      <c r="BI2555"/>
      <c r="BJ2555"/>
      <c r="BK2555"/>
      <c r="BL2555"/>
      <c r="BM2555"/>
      <c r="BN2555"/>
      <c r="BO2555"/>
      <c r="BP2555"/>
      <c r="BQ2555"/>
      <c r="BR2555"/>
      <c r="BS2555"/>
      <c r="BT2555"/>
      <c r="BU2555"/>
      <c r="BV2555"/>
      <c r="BW2555"/>
      <c r="BX2555"/>
      <c r="BY2555"/>
      <c r="BZ2555"/>
    </row>
    <row r="2556" spans="3:78" x14ac:dyDescent="0.25">
      <c r="C2556"/>
      <c r="D2556" s="4"/>
      <c r="E2556"/>
      <c r="F2556" s="4"/>
      <c r="G2556"/>
      <c r="H2556" s="4"/>
      <c r="I2556"/>
      <c r="J2556" s="4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  <c r="BF2556"/>
      <c r="BG2556"/>
      <c r="BH2556"/>
      <c r="BI2556"/>
      <c r="BJ2556"/>
      <c r="BK2556"/>
      <c r="BL2556"/>
      <c r="BM2556"/>
      <c r="BN2556"/>
      <c r="BO2556"/>
      <c r="BP2556"/>
      <c r="BQ2556"/>
      <c r="BR2556"/>
      <c r="BS2556"/>
      <c r="BT2556"/>
      <c r="BU2556"/>
      <c r="BV2556"/>
      <c r="BW2556"/>
      <c r="BX2556"/>
      <c r="BY2556"/>
      <c r="BZ2556"/>
    </row>
    <row r="2557" spans="3:78" x14ac:dyDescent="0.25">
      <c r="C2557"/>
      <c r="D2557" s="4"/>
      <c r="E2557"/>
      <c r="F2557" s="4"/>
      <c r="G2557"/>
      <c r="H2557" s="4"/>
      <c r="I2557"/>
      <c r="J2557" s="4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  <c r="BF2557"/>
      <c r="BG2557"/>
      <c r="BH2557"/>
      <c r="BI2557"/>
      <c r="BJ2557"/>
      <c r="BK2557"/>
      <c r="BL2557"/>
      <c r="BM2557"/>
      <c r="BN2557"/>
      <c r="BO2557"/>
      <c r="BP2557"/>
      <c r="BQ2557"/>
      <c r="BR2557"/>
      <c r="BS2557"/>
      <c r="BT2557"/>
      <c r="BU2557"/>
      <c r="BV2557"/>
      <c r="BW2557"/>
      <c r="BX2557"/>
      <c r="BY2557"/>
      <c r="BZ2557"/>
    </row>
    <row r="2558" spans="3:78" x14ac:dyDescent="0.25">
      <c r="C2558"/>
      <c r="D2558" s="4"/>
      <c r="E2558"/>
      <c r="F2558" s="4"/>
      <c r="G2558"/>
      <c r="H2558" s="4"/>
      <c r="I2558"/>
      <c r="J2558" s="4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  <c r="BF2558"/>
      <c r="BG2558"/>
      <c r="BH2558"/>
      <c r="BI2558"/>
      <c r="BJ2558"/>
      <c r="BK2558"/>
      <c r="BL2558"/>
      <c r="BM2558"/>
      <c r="BN2558"/>
      <c r="BO2558"/>
      <c r="BP2558"/>
      <c r="BQ2558"/>
      <c r="BR2558"/>
      <c r="BS2558"/>
      <c r="BT2558"/>
      <c r="BU2558"/>
      <c r="BV2558"/>
      <c r="BW2558"/>
      <c r="BX2558"/>
      <c r="BY2558"/>
      <c r="BZ2558"/>
    </row>
    <row r="2559" spans="3:78" x14ac:dyDescent="0.25">
      <c r="C2559"/>
      <c r="D2559" s="4"/>
      <c r="E2559"/>
      <c r="F2559" s="4"/>
      <c r="G2559"/>
      <c r="H2559" s="4"/>
      <c r="I2559"/>
      <c r="J2559" s="4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  <c r="BF2559"/>
      <c r="BG2559"/>
      <c r="BH2559"/>
      <c r="BI2559"/>
      <c r="BJ2559"/>
      <c r="BK2559"/>
      <c r="BL2559"/>
      <c r="BM2559"/>
      <c r="BN2559"/>
      <c r="BO2559"/>
      <c r="BP2559"/>
      <c r="BQ2559"/>
      <c r="BR2559"/>
      <c r="BS2559"/>
      <c r="BT2559"/>
      <c r="BU2559"/>
      <c r="BV2559"/>
      <c r="BW2559"/>
      <c r="BX2559"/>
      <c r="BY2559"/>
      <c r="BZ2559"/>
    </row>
    <row r="2560" spans="3:78" x14ac:dyDescent="0.25">
      <c r="C2560"/>
      <c r="D2560" s="4"/>
      <c r="E2560"/>
      <c r="F2560" s="4"/>
      <c r="G2560"/>
      <c r="H2560" s="4"/>
      <c r="I2560"/>
      <c r="J2560" s="4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  <c r="BF2560"/>
      <c r="BG2560"/>
      <c r="BH2560"/>
      <c r="BI2560"/>
      <c r="BJ2560"/>
      <c r="BK2560"/>
      <c r="BL2560"/>
      <c r="BM2560"/>
      <c r="BN2560"/>
      <c r="BO2560"/>
      <c r="BP2560"/>
      <c r="BQ2560"/>
      <c r="BR2560"/>
      <c r="BS2560"/>
      <c r="BT2560"/>
      <c r="BU2560"/>
      <c r="BV2560"/>
      <c r="BW2560"/>
      <c r="BX2560"/>
      <c r="BY2560"/>
      <c r="BZ2560"/>
    </row>
    <row r="2561" spans="3:78" x14ac:dyDescent="0.25">
      <c r="C2561"/>
      <c r="D2561" s="4"/>
      <c r="E2561"/>
      <c r="F2561" s="4"/>
      <c r="G2561"/>
      <c r="H2561" s="4"/>
      <c r="I2561"/>
      <c r="J2561" s="4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  <c r="BF2561"/>
      <c r="BG2561"/>
      <c r="BH2561"/>
      <c r="BI2561"/>
      <c r="BJ2561"/>
      <c r="BK2561"/>
      <c r="BL2561"/>
      <c r="BM2561"/>
      <c r="BN2561"/>
      <c r="BO2561"/>
      <c r="BP2561"/>
      <c r="BQ2561"/>
      <c r="BR2561"/>
      <c r="BS2561"/>
      <c r="BT2561"/>
      <c r="BU2561"/>
      <c r="BV2561"/>
      <c r="BW2561"/>
      <c r="BX2561"/>
      <c r="BY2561"/>
      <c r="BZ2561"/>
    </row>
    <row r="2562" spans="3:78" x14ac:dyDescent="0.25">
      <c r="C2562"/>
      <c r="D2562" s="4"/>
      <c r="E2562"/>
      <c r="F2562" s="4"/>
      <c r="G2562"/>
      <c r="H2562" s="4"/>
      <c r="I2562"/>
      <c r="J2562" s="4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  <c r="BF2562"/>
      <c r="BG2562"/>
      <c r="BH2562"/>
      <c r="BI2562"/>
      <c r="BJ2562"/>
      <c r="BK2562"/>
      <c r="BL2562"/>
      <c r="BM2562"/>
      <c r="BN2562"/>
      <c r="BO2562"/>
      <c r="BP2562"/>
      <c r="BQ2562"/>
      <c r="BR2562"/>
      <c r="BS2562"/>
      <c r="BT2562"/>
      <c r="BU2562"/>
      <c r="BV2562"/>
      <c r="BW2562"/>
      <c r="BX2562"/>
      <c r="BY2562"/>
      <c r="BZ2562"/>
    </row>
    <row r="2563" spans="3:78" x14ac:dyDescent="0.25">
      <c r="C2563"/>
      <c r="D2563" s="4"/>
      <c r="E2563"/>
      <c r="F2563" s="4"/>
      <c r="G2563"/>
      <c r="H2563" s="4"/>
      <c r="I2563"/>
      <c r="J2563" s="4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  <c r="BF2563"/>
      <c r="BG2563"/>
      <c r="BH2563"/>
      <c r="BI2563"/>
      <c r="BJ2563"/>
      <c r="BK2563"/>
      <c r="BL2563"/>
      <c r="BM2563"/>
      <c r="BN2563"/>
      <c r="BO2563"/>
      <c r="BP2563"/>
      <c r="BQ2563"/>
      <c r="BR2563"/>
      <c r="BS2563"/>
      <c r="BT2563"/>
      <c r="BU2563"/>
      <c r="BV2563"/>
      <c r="BW2563"/>
      <c r="BX2563"/>
      <c r="BY2563"/>
      <c r="BZ2563"/>
    </row>
    <row r="2564" spans="3:78" x14ac:dyDescent="0.25">
      <c r="C2564"/>
      <c r="D2564" s="4"/>
      <c r="E2564"/>
      <c r="F2564" s="4"/>
      <c r="G2564"/>
      <c r="H2564" s="4"/>
      <c r="I2564"/>
      <c r="J2564" s="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  <c r="BF2564"/>
      <c r="BG2564"/>
      <c r="BH2564"/>
      <c r="BI2564"/>
      <c r="BJ2564"/>
      <c r="BK2564"/>
      <c r="BL2564"/>
      <c r="BM2564"/>
      <c r="BN2564"/>
      <c r="BO2564"/>
      <c r="BP2564"/>
      <c r="BQ2564"/>
      <c r="BR2564"/>
      <c r="BS2564"/>
      <c r="BT2564"/>
      <c r="BU2564"/>
      <c r="BV2564"/>
      <c r="BW2564"/>
      <c r="BX2564"/>
      <c r="BY2564"/>
      <c r="BZ2564"/>
    </row>
    <row r="2565" spans="3:78" x14ac:dyDescent="0.25">
      <c r="C2565"/>
      <c r="D2565" s="4"/>
      <c r="E2565"/>
      <c r="F2565" s="4"/>
      <c r="G2565"/>
      <c r="H2565" s="4"/>
      <c r="I2565"/>
      <c r="J2565" s="4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  <c r="BF2565"/>
      <c r="BG2565"/>
      <c r="BH2565"/>
      <c r="BI2565"/>
      <c r="BJ2565"/>
      <c r="BK2565"/>
      <c r="BL2565"/>
      <c r="BM2565"/>
      <c r="BN2565"/>
      <c r="BO2565"/>
      <c r="BP2565"/>
      <c r="BQ2565"/>
      <c r="BR2565"/>
      <c r="BS2565"/>
      <c r="BT2565"/>
      <c r="BU2565"/>
      <c r="BV2565"/>
      <c r="BW2565"/>
      <c r="BX2565"/>
      <c r="BY2565"/>
      <c r="BZ2565"/>
    </row>
    <row r="2566" spans="3:78" x14ac:dyDescent="0.25">
      <c r="C2566"/>
      <c r="D2566" s="4"/>
      <c r="E2566"/>
      <c r="F2566" s="4"/>
      <c r="G2566"/>
      <c r="H2566" s="4"/>
      <c r="I2566"/>
      <c r="J2566" s="4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  <c r="BF2566"/>
      <c r="BG2566"/>
      <c r="BH2566"/>
      <c r="BI2566"/>
      <c r="BJ2566"/>
      <c r="BK2566"/>
      <c r="BL2566"/>
      <c r="BM2566"/>
      <c r="BN2566"/>
      <c r="BO2566"/>
      <c r="BP2566"/>
      <c r="BQ2566"/>
      <c r="BR2566"/>
      <c r="BS2566"/>
      <c r="BT2566"/>
      <c r="BU2566"/>
      <c r="BV2566"/>
      <c r="BW2566"/>
      <c r="BX2566"/>
      <c r="BY2566"/>
      <c r="BZ2566"/>
    </row>
    <row r="2567" spans="3:78" x14ac:dyDescent="0.25">
      <c r="C2567"/>
      <c r="D2567" s="4"/>
      <c r="E2567"/>
      <c r="F2567" s="4"/>
      <c r="G2567"/>
      <c r="H2567" s="4"/>
      <c r="I2567"/>
      <c r="J2567" s="4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  <c r="BF2567"/>
      <c r="BG2567"/>
      <c r="BH2567"/>
      <c r="BI2567"/>
      <c r="BJ2567"/>
      <c r="BK2567"/>
      <c r="BL2567"/>
      <c r="BM2567"/>
      <c r="BN2567"/>
      <c r="BO2567"/>
      <c r="BP2567"/>
      <c r="BQ2567"/>
      <c r="BR2567"/>
      <c r="BS2567"/>
      <c r="BT2567"/>
      <c r="BU2567"/>
      <c r="BV2567"/>
      <c r="BW2567"/>
      <c r="BX2567"/>
      <c r="BY2567"/>
      <c r="BZ2567"/>
    </row>
    <row r="2568" spans="3:78" x14ac:dyDescent="0.25">
      <c r="C2568"/>
      <c r="D2568" s="4"/>
      <c r="E2568"/>
      <c r="F2568" s="4"/>
      <c r="G2568"/>
      <c r="H2568" s="4"/>
      <c r="I2568"/>
      <c r="J2568" s="4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  <c r="BF2568"/>
      <c r="BG2568"/>
      <c r="BH2568"/>
      <c r="BI2568"/>
      <c r="BJ2568"/>
      <c r="BK2568"/>
      <c r="BL2568"/>
      <c r="BM2568"/>
      <c r="BN2568"/>
      <c r="BO2568"/>
      <c r="BP2568"/>
      <c r="BQ2568"/>
      <c r="BR2568"/>
      <c r="BS2568"/>
      <c r="BT2568"/>
      <c r="BU2568"/>
      <c r="BV2568"/>
      <c r="BW2568"/>
      <c r="BX2568"/>
      <c r="BY2568"/>
      <c r="BZ2568"/>
    </row>
    <row r="2569" spans="3:78" x14ac:dyDescent="0.25">
      <c r="C2569"/>
      <c r="D2569" s="4"/>
      <c r="E2569"/>
      <c r="F2569" s="4"/>
      <c r="G2569"/>
      <c r="H2569" s="4"/>
      <c r="I2569"/>
      <c r="J2569" s="4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  <c r="BF2569"/>
      <c r="BG2569"/>
      <c r="BH2569"/>
      <c r="BI2569"/>
      <c r="BJ2569"/>
      <c r="BK2569"/>
      <c r="BL2569"/>
      <c r="BM2569"/>
      <c r="BN2569"/>
      <c r="BO2569"/>
      <c r="BP2569"/>
      <c r="BQ2569"/>
      <c r="BR2569"/>
      <c r="BS2569"/>
      <c r="BT2569"/>
      <c r="BU2569"/>
      <c r="BV2569"/>
      <c r="BW2569"/>
      <c r="BX2569"/>
      <c r="BY2569"/>
      <c r="BZ2569"/>
    </row>
    <row r="2570" spans="3:78" x14ac:dyDescent="0.25">
      <c r="C2570"/>
      <c r="D2570" s="4"/>
      <c r="E2570"/>
      <c r="F2570" s="4"/>
      <c r="G2570"/>
      <c r="H2570" s="4"/>
      <c r="I2570"/>
      <c r="J2570" s="4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  <c r="BF2570"/>
      <c r="BG2570"/>
      <c r="BH2570"/>
      <c r="BI2570"/>
      <c r="BJ2570"/>
      <c r="BK2570"/>
      <c r="BL2570"/>
      <c r="BM2570"/>
      <c r="BN2570"/>
      <c r="BO2570"/>
      <c r="BP2570"/>
      <c r="BQ2570"/>
      <c r="BR2570"/>
      <c r="BS2570"/>
      <c r="BT2570"/>
      <c r="BU2570"/>
      <c r="BV2570"/>
      <c r="BW2570"/>
      <c r="BX2570"/>
      <c r="BY2570"/>
      <c r="BZ2570"/>
    </row>
    <row r="2571" spans="3:78" x14ac:dyDescent="0.25">
      <c r="C2571"/>
      <c r="D2571" s="4"/>
      <c r="E2571"/>
      <c r="F2571" s="4"/>
      <c r="G2571"/>
      <c r="H2571" s="4"/>
      <c r="I2571"/>
      <c r="J2571" s="4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  <c r="BF2571"/>
      <c r="BG2571"/>
      <c r="BH2571"/>
      <c r="BI2571"/>
      <c r="BJ2571"/>
      <c r="BK2571"/>
      <c r="BL2571"/>
      <c r="BM2571"/>
      <c r="BN2571"/>
      <c r="BO2571"/>
      <c r="BP2571"/>
      <c r="BQ2571"/>
      <c r="BR2571"/>
      <c r="BS2571"/>
      <c r="BT2571"/>
      <c r="BU2571"/>
      <c r="BV2571"/>
      <c r="BW2571"/>
      <c r="BX2571"/>
      <c r="BY2571"/>
      <c r="BZ2571"/>
    </row>
    <row r="2572" spans="3:78" x14ac:dyDescent="0.25">
      <c r="C2572"/>
      <c r="D2572" s="4"/>
      <c r="E2572"/>
      <c r="F2572" s="4"/>
      <c r="G2572"/>
      <c r="H2572" s="4"/>
      <c r="I2572"/>
      <c r="J2572" s="4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  <c r="BF2572"/>
      <c r="BG2572"/>
      <c r="BH2572"/>
      <c r="BI2572"/>
      <c r="BJ2572"/>
      <c r="BK2572"/>
      <c r="BL2572"/>
      <c r="BM2572"/>
      <c r="BN2572"/>
      <c r="BO2572"/>
      <c r="BP2572"/>
      <c r="BQ2572"/>
      <c r="BR2572"/>
      <c r="BS2572"/>
      <c r="BT2572"/>
      <c r="BU2572"/>
      <c r="BV2572"/>
      <c r="BW2572"/>
      <c r="BX2572"/>
      <c r="BY2572"/>
      <c r="BZ2572"/>
    </row>
    <row r="2573" spans="3:78" x14ac:dyDescent="0.25">
      <c r="C2573"/>
      <c r="D2573" s="4"/>
      <c r="E2573"/>
      <c r="F2573" s="4"/>
      <c r="G2573"/>
      <c r="H2573" s="4"/>
      <c r="I2573"/>
      <c r="J2573" s="4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  <c r="BF2573"/>
      <c r="BG2573"/>
      <c r="BH2573"/>
      <c r="BI2573"/>
      <c r="BJ2573"/>
      <c r="BK2573"/>
      <c r="BL2573"/>
      <c r="BM2573"/>
      <c r="BN2573"/>
      <c r="BO2573"/>
      <c r="BP2573"/>
      <c r="BQ2573"/>
      <c r="BR2573"/>
      <c r="BS2573"/>
      <c r="BT2573"/>
      <c r="BU2573"/>
      <c r="BV2573"/>
      <c r="BW2573"/>
      <c r="BX2573"/>
      <c r="BY2573"/>
      <c r="BZ2573"/>
    </row>
    <row r="2574" spans="3:78" x14ac:dyDescent="0.25">
      <c r="C2574"/>
      <c r="D2574" s="4"/>
      <c r="E2574"/>
      <c r="F2574" s="4"/>
      <c r="G2574"/>
      <c r="H2574" s="4"/>
      <c r="I2574"/>
      <c r="J2574" s="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  <c r="BF2574"/>
      <c r="BG2574"/>
      <c r="BH2574"/>
      <c r="BI2574"/>
      <c r="BJ2574"/>
      <c r="BK2574"/>
      <c r="BL2574"/>
      <c r="BM2574"/>
      <c r="BN2574"/>
      <c r="BO2574"/>
      <c r="BP2574"/>
      <c r="BQ2574"/>
      <c r="BR2574"/>
      <c r="BS2574"/>
      <c r="BT2574"/>
      <c r="BU2574"/>
      <c r="BV2574"/>
      <c r="BW2574"/>
      <c r="BX2574"/>
      <c r="BY2574"/>
      <c r="BZ2574"/>
    </row>
    <row r="2575" spans="3:78" x14ac:dyDescent="0.25">
      <c r="C2575"/>
      <c r="D2575" s="4"/>
      <c r="E2575"/>
      <c r="F2575" s="4"/>
      <c r="G2575"/>
      <c r="H2575" s="4"/>
      <c r="I2575"/>
      <c r="J2575" s="4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  <c r="BF2575"/>
      <c r="BG2575"/>
      <c r="BH2575"/>
      <c r="BI2575"/>
      <c r="BJ2575"/>
      <c r="BK2575"/>
      <c r="BL2575"/>
      <c r="BM2575"/>
      <c r="BN2575"/>
      <c r="BO2575"/>
      <c r="BP2575"/>
      <c r="BQ2575"/>
      <c r="BR2575"/>
      <c r="BS2575"/>
      <c r="BT2575"/>
      <c r="BU2575"/>
      <c r="BV2575"/>
      <c r="BW2575"/>
      <c r="BX2575"/>
      <c r="BY2575"/>
      <c r="BZ2575"/>
    </row>
    <row r="2576" spans="3:78" x14ac:dyDescent="0.25">
      <c r="C2576"/>
      <c r="D2576" s="4"/>
      <c r="E2576"/>
      <c r="F2576" s="4"/>
      <c r="G2576"/>
      <c r="H2576" s="4"/>
      <c r="I2576"/>
      <c r="J2576" s="4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  <c r="BF2576"/>
      <c r="BG2576"/>
      <c r="BH2576"/>
      <c r="BI2576"/>
      <c r="BJ2576"/>
      <c r="BK2576"/>
      <c r="BL2576"/>
      <c r="BM2576"/>
      <c r="BN2576"/>
      <c r="BO2576"/>
      <c r="BP2576"/>
      <c r="BQ2576"/>
      <c r="BR2576"/>
      <c r="BS2576"/>
      <c r="BT2576"/>
      <c r="BU2576"/>
      <c r="BV2576"/>
      <c r="BW2576"/>
      <c r="BX2576"/>
      <c r="BY2576"/>
      <c r="BZ2576"/>
    </row>
    <row r="2577" spans="3:78" x14ac:dyDescent="0.25">
      <c r="C2577"/>
      <c r="D2577" s="4"/>
      <c r="E2577"/>
      <c r="F2577" s="4"/>
      <c r="G2577"/>
      <c r="H2577" s="4"/>
      <c r="I2577"/>
      <c r="J2577" s="4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  <c r="BF2577"/>
      <c r="BG2577"/>
      <c r="BH2577"/>
      <c r="BI2577"/>
      <c r="BJ2577"/>
      <c r="BK2577"/>
      <c r="BL2577"/>
      <c r="BM2577"/>
      <c r="BN2577"/>
      <c r="BO2577"/>
      <c r="BP2577"/>
      <c r="BQ2577"/>
      <c r="BR2577"/>
      <c r="BS2577"/>
      <c r="BT2577"/>
      <c r="BU2577"/>
      <c r="BV2577"/>
      <c r="BW2577"/>
      <c r="BX2577"/>
      <c r="BY2577"/>
      <c r="BZ2577"/>
    </row>
    <row r="2578" spans="3:78" x14ac:dyDescent="0.25">
      <c r="C2578"/>
      <c r="D2578" s="4"/>
      <c r="E2578"/>
      <c r="F2578" s="4"/>
      <c r="G2578"/>
      <c r="H2578" s="4"/>
      <c r="I2578"/>
      <c r="J2578" s="4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  <c r="BF2578"/>
      <c r="BG2578"/>
      <c r="BH2578"/>
      <c r="BI2578"/>
      <c r="BJ2578"/>
      <c r="BK2578"/>
      <c r="BL2578"/>
      <c r="BM2578"/>
      <c r="BN2578"/>
      <c r="BO2578"/>
      <c r="BP2578"/>
      <c r="BQ2578"/>
      <c r="BR2578"/>
      <c r="BS2578"/>
      <c r="BT2578"/>
      <c r="BU2578"/>
      <c r="BV2578"/>
      <c r="BW2578"/>
      <c r="BX2578"/>
      <c r="BY2578"/>
      <c r="BZ2578"/>
    </row>
    <row r="2579" spans="3:78" x14ac:dyDescent="0.25">
      <c r="C2579"/>
      <c r="D2579" s="4"/>
      <c r="E2579"/>
      <c r="F2579" s="4"/>
      <c r="G2579"/>
      <c r="H2579" s="4"/>
      <c r="I2579"/>
      <c r="J2579" s="4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  <c r="BF2579"/>
      <c r="BG2579"/>
      <c r="BH2579"/>
      <c r="BI2579"/>
      <c r="BJ2579"/>
      <c r="BK2579"/>
      <c r="BL2579"/>
      <c r="BM2579"/>
      <c r="BN2579"/>
      <c r="BO2579"/>
      <c r="BP2579"/>
      <c r="BQ2579"/>
      <c r="BR2579"/>
      <c r="BS2579"/>
      <c r="BT2579"/>
      <c r="BU2579"/>
      <c r="BV2579"/>
      <c r="BW2579"/>
      <c r="BX2579"/>
      <c r="BY2579"/>
      <c r="BZ2579"/>
    </row>
    <row r="2580" spans="3:78" x14ac:dyDescent="0.25">
      <c r="C2580"/>
      <c r="D2580" s="4"/>
      <c r="E2580"/>
      <c r="F2580" s="4"/>
      <c r="G2580"/>
      <c r="H2580" s="4"/>
      <c r="I2580"/>
      <c r="J2580" s="4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  <c r="BF2580"/>
      <c r="BG2580"/>
      <c r="BH2580"/>
      <c r="BI2580"/>
      <c r="BJ2580"/>
      <c r="BK2580"/>
      <c r="BL2580"/>
      <c r="BM2580"/>
      <c r="BN2580"/>
      <c r="BO2580"/>
      <c r="BP2580"/>
      <c r="BQ2580"/>
      <c r="BR2580"/>
      <c r="BS2580"/>
      <c r="BT2580"/>
      <c r="BU2580"/>
      <c r="BV2580"/>
      <c r="BW2580"/>
      <c r="BX2580"/>
      <c r="BY2580"/>
      <c r="BZ2580"/>
    </row>
    <row r="2581" spans="3:78" x14ac:dyDescent="0.25">
      <c r="C2581"/>
      <c r="D2581" s="4"/>
      <c r="E2581"/>
      <c r="F2581" s="4"/>
      <c r="G2581"/>
      <c r="H2581" s="4"/>
      <c r="I2581"/>
      <c r="J2581" s="4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  <c r="BF2581"/>
      <c r="BG2581"/>
      <c r="BH2581"/>
      <c r="BI2581"/>
      <c r="BJ2581"/>
      <c r="BK2581"/>
      <c r="BL2581"/>
      <c r="BM2581"/>
      <c r="BN2581"/>
      <c r="BO2581"/>
      <c r="BP2581"/>
      <c r="BQ2581"/>
      <c r="BR2581"/>
      <c r="BS2581"/>
      <c r="BT2581"/>
      <c r="BU2581"/>
      <c r="BV2581"/>
      <c r="BW2581"/>
      <c r="BX2581"/>
      <c r="BY2581"/>
      <c r="BZ2581"/>
    </row>
    <row r="2582" spans="3:78" x14ac:dyDescent="0.25">
      <c r="C2582"/>
      <c r="D2582" s="4"/>
      <c r="E2582"/>
      <c r="F2582" s="4"/>
      <c r="G2582"/>
      <c r="H2582" s="4"/>
      <c r="I2582"/>
      <c r="J2582" s="4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  <c r="BF2582"/>
      <c r="BG2582"/>
      <c r="BH2582"/>
      <c r="BI2582"/>
      <c r="BJ2582"/>
      <c r="BK2582"/>
      <c r="BL2582"/>
      <c r="BM2582"/>
      <c r="BN2582"/>
      <c r="BO2582"/>
      <c r="BP2582"/>
      <c r="BQ2582"/>
      <c r="BR2582"/>
      <c r="BS2582"/>
      <c r="BT2582"/>
      <c r="BU2582"/>
      <c r="BV2582"/>
      <c r="BW2582"/>
      <c r="BX2582"/>
      <c r="BY2582"/>
      <c r="BZ2582"/>
    </row>
    <row r="2583" spans="3:78" x14ac:dyDescent="0.25">
      <c r="C2583"/>
      <c r="D2583" s="4"/>
      <c r="E2583"/>
      <c r="F2583" s="4"/>
      <c r="G2583"/>
      <c r="H2583" s="4"/>
      <c r="I2583"/>
      <c r="J2583" s="4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  <c r="BF2583"/>
      <c r="BG2583"/>
      <c r="BH2583"/>
      <c r="BI2583"/>
      <c r="BJ2583"/>
      <c r="BK2583"/>
      <c r="BL2583"/>
      <c r="BM2583"/>
      <c r="BN2583"/>
      <c r="BO2583"/>
      <c r="BP2583"/>
      <c r="BQ2583"/>
      <c r="BR2583"/>
      <c r="BS2583"/>
      <c r="BT2583"/>
      <c r="BU2583"/>
      <c r="BV2583"/>
      <c r="BW2583"/>
      <c r="BX2583"/>
      <c r="BY2583"/>
      <c r="BZ2583"/>
    </row>
    <row r="2584" spans="3:78" x14ac:dyDescent="0.25">
      <c r="C2584"/>
      <c r="D2584" s="4"/>
      <c r="E2584"/>
      <c r="F2584" s="4"/>
      <c r="G2584"/>
      <c r="H2584" s="4"/>
      <c r="I2584"/>
      <c r="J2584" s="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  <c r="BF2584"/>
      <c r="BG2584"/>
      <c r="BH2584"/>
      <c r="BI2584"/>
      <c r="BJ2584"/>
      <c r="BK2584"/>
      <c r="BL2584"/>
      <c r="BM2584"/>
      <c r="BN2584"/>
      <c r="BO2584"/>
      <c r="BP2584"/>
      <c r="BQ2584"/>
      <c r="BR2584"/>
      <c r="BS2584"/>
      <c r="BT2584"/>
      <c r="BU2584"/>
      <c r="BV2584"/>
      <c r="BW2584"/>
      <c r="BX2584"/>
      <c r="BY2584"/>
      <c r="BZ2584"/>
    </row>
    <row r="2585" spans="3:78" x14ac:dyDescent="0.25">
      <c r="C2585"/>
      <c r="D2585" s="4"/>
      <c r="E2585"/>
      <c r="F2585" s="4"/>
      <c r="G2585"/>
      <c r="H2585" s="4"/>
      <c r="I2585"/>
      <c r="J2585" s="4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  <c r="BF2585"/>
      <c r="BG2585"/>
      <c r="BH2585"/>
      <c r="BI2585"/>
      <c r="BJ2585"/>
      <c r="BK2585"/>
      <c r="BL2585"/>
      <c r="BM2585"/>
      <c r="BN2585"/>
      <c r="BO2585"/>
      <c r="BP2585"/>
      <c r="BQ2585"/>
      <c r="BR2585"/>
      <c r="BS2585"/>
      <c r="BT2585"/>
      <c r="BU2585"/>
      <c r="BV2585"/>
      <c r="BW2585"/>
      <c r="BX2585"/>
      <c r="BY2585"/>
      <c r="BZ2585"/>
    </row>
    <row r="2586" spans="3:78" x14ac:dyDescent="0.25">
      <c r="C2586"/>
      <c r="D2586" s="4"/>
      <c r="E2586"/>
      <c r="F2586" s="4"/>
      <c r="G2586"/>
      <c r="H2586" s="4"/>
      <c r="I2586"/>
      <c r="J2586" s="4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  <c r="BF2586"/>
      <c r="BG2586"/>
      <c r="BH2586"/>
      <c r="BI2586"/>
      <c r="BJ2586"/>
      <c r="BK2586"/>
      <c r="BL2586"/>
      <c r="BM2586"/>
      <c r="BN2586"/>
      <c r="BO2586"/>
      <c r="BP2586"/>
      <c r="BQ2586"/>
      <c r="BR2586"/>
      <c r="BS2586"/>
      <c r="BT2586"/>
      <c r="BU2586"/>
      <c r="BV2586"/>
      <c r="BW2586"/>
      <c r="BX2586"/>
      <c r="BY2586"/>
      <c r="BZ2586"/>
    </row>
    <row r="2587" spans="3:78" x14ac:dyDescent="0.25">
      <c r="C2587"/>
      <c r="D2587" s="4"/>
      <c r="E2587"/>
      <c r="F2587" s="4"/>
      <c r="G2587"/>
      <c r="H2587" s="4"/>
      <c r="I2587"/>
      <c r="J2587" s="4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  <c r="BF2587"/>
      <c r="BG2587"/>
      <c r="BH2587"/>
      <c r="BI2587"/>
      <c r="BJ2587"/>
      <c r="BK2587"/>
      <c r="BL2587"/>
      <c r="BM2587"/>
      <c r="BN2587"/>
      <c r="BO2587"/>
      <c r="BP2587"/>
      <c r="BQ2587"/>
      <c r="BR2587"/>
      <c r="BS2587"/>
      <c r="BT2587"/>
      <c r="BU2587"/>
      <c r="BV2587"/>
      <c r="BW2587"/>
      <c r="BX2587"/>
      <c r="BY2587"/>
      <c r="BZ2587"/>
    </row>
    <row r="2588" spans="3:78" x14ac:dyDescent="0.25">
      <c r="C2588"/>
      <c r="D2588" s="4"/>
      <c r="E2588"/>
      <c r="F2588" s="4"/>
      <c r="G2588"/>
      <c r="H2588" s="4"/>
      <c r="I2588"/>
      <c r="J2588" s="4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  <c r="BF2588"/>
      <c r="BG2588"/>
      <c r="BH2588"/>
      <c r="BI2588"/>
      <c r="BJ2588"/>
      <c r="BK2588"/>
      <c r="BL2588"/>
      <c r="BM2588"/>
      <c r="BN2588"/>
      <c r="BO2588"/>
      <c r="BP2588"/>
      <c r="BQ2588"/>
      <c r="BR2588"/>
      <c r="BS2588"/>
      <c r="BT2588"/>
      <c r="BU2588"/>
      <c r="BV2588"/>
      <c r="BW2588"/>
      <c r="BX2588"/>
      <c r="BY2588"/>
      <c r="BZ2588"/>
    </row>
    <row r="2589" spans="3:78" x14ac:dyDescent="0.25">
      <c r="C2589"/>
      <c r="D2589" s="4"/>
      <c r="E2589"/>
      <c r="F2589" s="4"/>
      <c r="G2589"/>
      <c r="H2589" s="4"/>
      <c r="I2589"/>
      <c r="J2589" s="4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  <c r="BF2589"/>
      <c r="BG2589"/>
      <c r="BH2589"/>
      <c r="BI2589"/>
      <c r="BJ2589"/>
      <c r="BK2589"/>
      <c r="BL2589"/>
      <c r="BM2589"/>
      <c r="BN2589"/>
      <c r="BO2589"/>
      <c r="BP2589"/>
      <c r="BQ2589"/>
      <c r="BR2589"/>
      <c r="BS2589"/>
      <c r="BT2589"/>
      <c r="BU2589"/>
      <c r="BV2589"/>
      <c r="BW2589"/>
      <c r="BX2589"/>
      <c r="BY2589"/>
      <c r="BZ2589"/>
    </row>
    <row r="2590" spans="3:78" x14ac:dyDescent="0.25">
      <c r="C2590"/>
      <c r="D2590" s="4"/>
      <c r="E2590"/>
      <c r="F2590" s="4"/>
      <c r="G2590"/>
      <c r="H2590" s="4"/>
      <c r="I2590"/>
      <c r="J2590" s="4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  <c r="BF2590"/>
      <c r="BG2590"/>
      <c r="BH2590"/>
      <c r="BI2590"/>
      <c r="BJ2590"/>
      <c r="BK2590"/>
      <c r="BL2590"/>
      <c r="BM2590"/>
      <c r="BN2590"/>
      <c r="BO2590"/>
      <c r="BP2590"/>
      <c r="BQ2590"/>
      <c r="BR2590"/>
      <c r="BS2590"/>
      <c r="BT2590"/>
      <c r="BU2590"/>
      <c r="BV2590"/>
      <c r="BW2590"/>
      <c r="BX2590"/>
      <c r="BY2590"/>
      <c r="BZ2590"/>
    </row>
    <row r="2591" spans="3:78" x14ac:dyDescent="0.25">
      <c r="C2591"/>
      <c r="D2591" s="4"/>
      <c r="E2591"/>
      <c r="F2591" s="4"/>
      <c r="G2591"/>
      <c r="H2591" s="4"/>
      <c r="I2591"/>
      <c r="J2591" s="4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  <c r="BF2591"/>
      <c r="BG2591"/>
      <c r="BH2591"/>
      <c r="BI2591"/>
      <c r="BJ2591"/>
      <c r="BK2591"/>
      <c r="BL2591"/>
      <c r="BM2591"/>
      <c r="BN2591"/>
      <c r="BO2591"/>
      <c r="BP2591"/>
      <c r="BQ2591"/>
      <c r="BR2591"/>
      <c r="BS2591"/>
      <c r="BT2591"/>
      <c r="BU2591"/>
      <c r="BV2591"/>
      <c r="BW2591"/>
      <c r="BX2591"/>
      <c r="BY2591"/>
      <c r="BZ2591"/>
    </row>
    <row r="2592" spans="3:78" x14ac:dyDescent="0.25">
      <c r="C2592"/>
      <c r="D2592" s="4"/>
      <c r="E2592"/>
      <c r="F2592" s="4"/>
      <c r="G2592"/>
      <c r="H2592" s="4"/>
      <c r="I2592"/>
      <c r="J2592" s="4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  <c r="BF2592"/>
      <c r="BG2592"/>
      <c r="BH2592"/>
      <c r="BI2592"/>
      <c r="BJ2592"/>
      <c r="BK2592"/>
      <c r="BL2592"/>
      <c r="BM2592"/>
      <c r="BN2592"/>
      <c r="BO2592"/>
      <c r="BP2592"/>
      <c r="BQ2592"/>
      <c r="BR2592"/>
      <c r="BS2592"/>
      <c r="BT2592"/>
      <c r="BU2592"/>
      <c r="BV2592"/>
      <c r="BW2592"/>
      <c r="BX2592"/>
      <c r="BY2592"/>
      <c r="BZ2592"/>
    </row>
    <row r="2593" spans="3:78" x14ac:dyDescent="0.25">
      <c r="C2593"/>
      <c r="D2593" s="4"/>
      <c r="E2593"/>
      <c r="F2593" s="4"/>
      <c r="G2593"/>
      <c r="H2593" s="4"/>
      <c r="I2593"/>
      <c r="J2593" s="4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  <c r="BF2593"/>
      <c r="BG2593"/>
      <c r="BH2593"/>
      <c r="BI2593"/>
      <c r="BJ2593"/>
      <c r="BK2593"/>
      <c r="BL2593"/>
      <c r="BM2593"/>
      <c r="BN2593"/>
      <c r="BO2593"/>
      <c r="BP2593"/>
      <c r="BQ2593"/>
      <c r="BR2593"/>
      <c r="BS2593"/>
      <c r="BT2593"/>
      <c r="BU2593"/>
      <c r="BV2593"/>
      <c r="BW2593"/>
      <c r="BX2593"/>
      <c r="BY2593"/>
      <c r="BZ2593"/>
    </row>
    <row r="2594" spans="3:78" x14ac:dyDescent="0.25">
      <c r="C2594"/>
      <c r="D2594" s="4"/>
      <c r="E2594"/>
      <c r="F2594" s="4"/>
      <c r="G2594"/>
      <c r="H2594" s="4"/>
      <c r="I2594"/>
      <c r="J2594" s="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  <c r="BF2594"/>
      <c r="BG2594"/>
      <c r="BH2594"/>
      <c r="BI2594"/>
      <c r="BJ2594"/>
      <c r="BK2594"/>
      <c r="BL2594"/>
      <c r="BM2594"/>
      <c r="BN2594"/>
      <c r="BO2594"/>
      <c r="BP2594"/>
      <c r="BQ2594"/>
      <c r="BR2594"/>
      <c r="BS2594"/>
      <c r="BT2594"/>
      <c r="BU2594"/>
      <c r="BV2594"/>
      <c r="BW2594"/>
      <c r="BX2594"/>
      <c r="BY2594"/>
      <c r="BZ2594"/>
    </row>
    <row r="2595" spans="3:78" x14ac:dyDescent="0.25">
      <c r="C2595"/>
      <c r="D2595" s="4"/>
      <c r="E2595"/>
      <c r="F2595" s="4"/>
      <c r="G2595"/>
      <c r="H2595" s="4"/>
      <c r="I2595"/>
      <c r="J2595" s="4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  <c r="BF2595"/>
      <c r="BG2595"/>
      <c r="BH2595"/>
      <c r="BI2595"/>
      <c r="BJ2595"/>
      <c r="BK2595"/>
      <c r="BL2595"/>
      <c r="BM2595"/>
      <c r="BN2595"/>
      <c r="BO2595"/>
      <c r="BP2595"/>
      <c r="BQ2595"/>
      <c r="BR2595"/>
      <c r="BS2595"/>
      <c r="BT2595"/>
      <c r="BU2595"/>
      <c r="BV2595"/>
      <c r="BW2595"/>
      <c r="BX2595"/>
      <c r="BY2595"/>
      <c r="BZ2595"/>
    </row>
    <row r="2596" spans="3:78" x14ac:dyDescent="0.25">
      <c r="C2596"/>
      <c r="D2596" s="4"/>
      <c r="E2596"/>
      <c r="F2596" s="4"/>
      <c r="G2596"/>
      <c r="H2596" s="4"/>
      <c r="I2596"/>
      <c r="J2596" s="4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  <c r="BF2596"/>
      <c r="BG2596"/>
      <c r="BH2596"/>
      <c r="BI2596"/>
      <c r="BJ2596"/>
      <c r="BK2596"/>
      <c r="BL2596"/>
      <c r="BM2596"/>
      <c r="BN2596"/>
      <c r="BO2596"/>
      <c r="BP2596"/>
      <c r="BQ2596"/>
      <c r="BR2596"/>
      <c r="BS2596"/>
      <c r="BT2596"/>
      <c r="BU2596"/>
      <c r="BV2596"/>
      <c r="BW2596"/>
      <c r="BX2596"/>
      <c r="BY2596"/>
      <c r="BZ2596"/>
    </row>
    <row r="2597" spans="3:78" x14ac:dyDescent="0.25">
      <c r="C2597"/>
      <c r="D2597" s="4"/>
      <c r="E2597"/>
      <c r="F2597" s="4"/>
      <c r="G2597"/>
      <c r="H2597" s="4"/>
      <c r="I2597"/>
      <c r="J2597" s="4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  <c r="BF2597"/>
      <c r="BG2597"/>
      <c r="BH2597"/>
      <c r="BI2597"/>
      <c r="BJ2597"/>
      <c r="BK2597"/>
      <c r="BL2597"/>
      <c r="BM2597"/>
      <c r="BN2597"/>
      <c r="BO2597"/>
      <c r="BP2597"/>
      <c r="BQ2597"/>
      <c r="BR2597"/>
      <c r="BS2597"/>
      <c r="BT2597"/>
      <c r="BU2597"/>
      <c r="BV2597"/>
      <c r="BW2597"/>
      <c r="BX2597"/>
      <c r="BY2597"/>
      <c r="BZ2597"/>
    </row>
    <row r="2598" spans="3:78" x14ac:dyDescent="0.25">
      <c r="C2598"/>
      <c r="D2598" s="4"/>
      <c r="E2598"/>
      <c r="F2598" s="4"/>
      <c r="G2598"/>
      <c r="H2598" s="4"/>
      <c r="I2598"/>
      <c r="J2598" s="4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  <c r="BF2598"/>
      <c r="BG2598"/>
      <c r="BH2598"/>
      <c r="BI2598"/>
      <c r="BJ2598"/>
      <c r="BK2598"/>
      <c r="BL2598"/>
      <c r="BM2598"/>
      <c r="BN2598"/>
      <c r="BO2598"/>
      <c r="BP2598"/>
      <c r="BQ2598"/>
      <c r="BR2598"/>
      <c r="BS2598"/>
      <c r="BT2598"/>
      <c r="BU2598"/>
      <c r="BV2598"/>
      <c r="BW2598"/>
      <c r="BX2598"/>
      <c r="BY2598"/>
      <c r="BZ2598"/>
    </row>
    <row r="2599" spans="3:78" x14ac:dyDescent="0.25">
      <c r="C2599"/>
      <c r="D2599" s="4"/>
      <c r="E2599"/>
      <c r="F2599" s="4"/>
      <c r="G2599"/>
      <c r="H2599" s="4"/>
      <c r="I2599"/>
      <c r="J2599" s="4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  <c r="BF2599"/>
      <c r="BG2599"/>
      <c r="BH2599"/>
      <c r="BI2599"/>
      <c r="BJ2599"/>
      <c r="BK2599"/>
      <c r="BL2599"/>
      <c r="BM2599"/>
      <c r="BN2599"/>
      <c r="BO2599"/>
      <c r="BP2599"/>
      <c r="BQ2599"/>
      <c r="BR2599"/>
      <c r="BS2599"/>
      <c r="BT2599"/>
      <c r="BU2599"/>
      <c r="BV2599"/>
      <c r="BW2599"/>
      <c r="BX2599"/>
      <c r="BY2599"/>
      <c r="BZ2599"/>
    </row>
    <row r="2600" spans="3:78" x14ac:dyDescent="0.25">
      <c r="C2600"/>
      <c r="D2600" s="4"/>
      <c r="E2600"/>
      <c r="F2600" s="4"/>
      <c r="G2600"/>
      <c r="H2600" s="4"/>
      <c r="I2600"/>
      <c r="J2600" s="4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  <c r="BF2600"/>
      <c r="BG2600"/>
      <c r="BH2600"/>
      <c r="BI2600"/>
      <c r="BJ2600"/>
      <c r="BK2600"/>
      <c r="BL2600"/>
      <c r="BM2600"/>
      <c r="BN2600"/>
      <c r="BO2600"/>
      <c r="BP2600"/>
      <c r="BQ2600"/>
      <c r="BR2600"/>
      <c r="BS2600"/>
      <c r="BT2600"/>
      <c r="BU2600"/>
      <c r="BV2600"/>
      <c r="BW2600"/>
      <c r="BX2600"/>
      <c r="BY2600"/>
      <c r="BZ2600"/>
    </row>
    <row r="2601" spans="3:78" x14ac:dyDescent="0.25">
      <c r="C2601"/>
      <c r="D2601" s="4"/>
      <c r="E2601"/>
      <c r="F2601" s="4"/>
      <c r="G2601"/>
      <c r="H2601" s="4"/>
      <c r="I2601"/>
      <c r="J2601" s="4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  <c r="BF2601"/>
      <c r="BG2601"/>
      <c r="BH2601"/>
      <c r="BI2601"/>
      <c r="BJ2601"/>
      <c r="BK2601"/>
      <c r="BL2601"/>
      <c r="BM2601"/>
      <c r="BN2601"/>
      <c r="BO2601"/>
      <c r="BP2601"/>
      <c r="BQ2601"/>
      <c r="BR2601"/>
      <c r="BS2601"/>
      <c r="BT2601"/>
      <c r="BU2601"/>
      <c r="BV2601"/>
      <c r="BW2601"/>
      <c r="BX2601"/>
      <c r="BY2601"/>
      <c r="BZ2601"/>
    </row>
    <row r="2602" spans="3:78" x14ac:dyDescent="0.25">
      <c r="C2602"/>
      <c r="D2602" s="4"/>
      <c r="E2602"/>
      <c r="F2602" s="4"/>
      <c r="G2602"/>
      <c r="H2602" s="4"/>
      <c r="I2602"/>
      <c r="J2602" s="4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  <c r="BF2602"/>
      <c r="BG2602"/>
      <c r="BH2602"/>
      <c r="BI2602"/>
      <c r="BJ2602"/>
      <c r="BK2602"/>
      <c r="BL2602"/>
      <c r="BM2602"/>
      <c r="BN2602"/>
      <c r="BO2602"/>
      <c r="BP2602"/>
      <c r="BQ2602"/>
      <c r="BR2602"/>
      <c r="BS2602"/>
      <c r="BT2602"/>
      <c r="BU2602"/>
      <c r="BV2602"/>
      <c r="BW2602"/>
      <c r="BX2602"/>
      <c r="BY2602"/>
      <c r="BZ2602"/>
    </row>
    <row r="2603" spans="3:78" x14ac:dyDescent="0.25">
      <c r="C2603"/>
      <c r="D2603" s="4"/>
      <c r="E2603"/>
      <c r="F2603" s="4"/>
      <c r="G2603"/>
      <c r="H2603" s="4"/>
      <c r="I2603"/>
      <c r="J2603" s="4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  <c r="BF2603"/>
      <c r="BG2603"/>
      <c r="BH2603"/>
      <c r="BI2603"/>
      <c r="BJ2603"/>
      <c r="BK2603"/>
      <c r="BL2603"/>
      <c r="BM2603"/>
      <c r="BN2603"/>
      <c r="BO2603"/>
      <c r="BP2603"/>
      <c r="BQ2603"/>
      <c r="BR2603"/>
      <c r="BS2603"/>
      <c r="BT2603"/>
      <c r="BU2603"/>
      <c r="BV2603"/>
      <c r="BW2603"/>
      <c r="BX2603"/>
      <c r="BY2603"/>
      <c r="BZ2603"/>
    </row>
    <row r="2604" spans="3:78" x14ac:dyDescent="0.25">
      <c r="C2604"/>
      <c r="D2604" s="4"/>
      <c r="E2604"/>
      <c r="F2604" s="4"/>
      <c r="G2604"/>
      <c r="H2604" s="4"/>
      <c r="I2604"/>
      <c r="J2604" s="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  <c r="BF2604"/>
      <c r="BG2604"/>
      <c r="BH2604"/>
      <c r="BI2604"/>
      <c r="BJ2604"/>
      <c r="BK2604"/>
      <c r="BL2604"/>
      <c r="BM2604"/>
      <c r="BN2604"/>
      <c r="BO2604"/>
      <c r="BP2604"/>
      <c r="BQ2604"/>
      <c r="BR2604"/>
      <c r="BS2604"/>
      <c r="BT2604"/>
      <c r="BU2604"/>
      <c r="BV2604"/>
      <c r="BW2604"/>
      <c r="BX2604"/>
      <c r="BY2604"/>
      <c r="BZ2604"/>
    </row>
    <row r="2605" spans="3:78" x14ac:dyDescent="0.25">
      <c r="C2605"/>
      <c r="D2605" s="4"/>
      <c r="E2605"/>
      <c r="F2605" s="4"/>
      <c r="G2605"/>
      <c r="H2605" s="4"/>
      <c r="I2605"/>
      <c r="J2605" s="4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  <c r="BF2605"/>
      <c r="BG2605"/>
      <c r="BH2605"/>
      <c r="BI2605"/>
      <c r="BJ2605"/>
      <c r="BK2605"/>
      <c r="BL2605"/>
      <c r="BM2605"/>
      <c r="BN2605"/>
      <c r="BO2605"/>
      <c r="BP2605"/>
      <c r="BQ2605"/>
      <c r="BR2605"/>
      <c r="BS2605"/>
      <c r="BT2605"/>
      <c r="BU2605"/>
      <c r="BV2605"/>
      <c r="BW2605"/>
      <c r="BX2605"/>
      <c r="BY2605"/>
      <c r="BZ2605"/>
    </row>
    <row r="2606" spans="3:78" x14ac:dyDescent="0.25">
      <c r="C2606"/>
      <c r="D2606" s="4"/>
      <c r="E2606"/>
      <c r="F2606" s="4"/>
      <c r="G2606"/>
      <c r="H2606" s="4"/>
      <c r="I2606"/>
      <c r="J2606" s="4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  <c r="BF2606"/>
      <c r="BG2606"/>
      <c r="BH2606"/>
      <c r="BI2606"/>
      <c r="BJ2606"/>
      <c r="BK2606"/>
      <c r="BL2606"/>
      <c r="BM2606"/>
      <c r="BN2606"/>
      <c r="BO2606"/>
      <c r="BP2606"/>
      <c r="BQ2606"/>
      <c r="BR2606"/>
      <c r="BS2606"/>
      <c r="BT2606"/>
      <c r="BU2606"/>
      <c r="BV2606"/>
      <c r="BW2606"/>
      <c r="BX2606"/>
      <c r="BY2606"/>
      <c r="BZ2606"/>
    </row>
    <row r="2607" spans="3:78" x14ac:dyDescent="0.25">
      <c r="C2607"/>
      <c r="D2607" s="4"/>
      <c r="E2607"/>
      <c r="F2607" s="4"/>
      <c r="G2607"/>
      <c r="H2607" s="4"/>
      <c r="I2607"/>
      <c r="J2607" s="4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  <c r="BF2607"/>
      <c r="BG2607"/>
      <c r="BH2607"/>
      <c r="BI2607"/>
      <c r="BJ2607"/>
      <c r="BK2607"/>
      <c r="BL2607"/>
      <c r="BM2607"/>
      <c r="BN2607"/>
      <c r="BO2607"/>
      <c r="BP2607"/>
      <c r="BQ2607"/>
      <c r="BR2607"/>
      <c r="BS2607"/>
      <c r="BT2607"/>
      <c r="BU2607"/>
      <c r="BV2607"/>
      <c r="BW2607"/>
      <c r="BX2607"/>
      <c r="BY2607"/>
      <c r="BZ2607"/>
    </row>
    <row r="2608" spans="3:78" x14ac:dyDescent="0.25">
      <c r="C2608"/>
      <c r="D2608" s="4"/>
      <c r="E2608"/>
      <c r="F2608" s="4"/>
      <c r="G2608"/>
      <c r="H2608" s="4"/>
      <c r="I2608"/>
      <c r="J2608" s="4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  <c r="BF2608"/>
      <c r="BG2608"/>
      <c r="BH2608"/>
      <c r="BI2608"/>
      <c r="BJ2608"/>
      <c r="BK2608"/>
      <c r="BL2608"/>
      <c r="BM2608"/>
      <c r="BN2608"/>
      <c r="BO2608"/>
      <c r="BP2608"/>
      <c r="BQ2608"/>
      <c r="BR2608"/>
      <c r="BS2608"/>
      <c r="BT2608"/>
      <c r="BU2608"/>
      <c r="BV2608"/>
      <c r="BW2608"/>
      <c r="BX2608"/>
      <c r="BY2608"/>
      <c r="BZ2608"/>
    </row>
    <row r="2609" spans="3:78" x14ac:dyDescent="0.25">
      <c r="C2609"/>
      <c r="D2609" s="4"/>
      <c r="E2609"/>
      <c r="F2609" s="4"/>
      <c r="G2609"/>
      <c r="H2609" s="4"/>
      <c r="I2609"/>
      <c r="J2609" s="4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  <c r="BF2609"/>
      <c r="BG2609"/>
      <c r="BH2609"/>
      <c r="BI2609"/>
      <c r="BJ2609"/>
      <c r="BK2609"/>
      <c r="BL2609"/>
      <c r="BM2609"/>
      <c r="BN2609"/>
      <c r="BO2609"/>
      <c r="BP2609"/>
      <c r="BQ2609"/>
      <c r="BR2609"/>
      <c r="BS2609"/>
      <c r="BT2609"/>
      <c r="BU2609"/>
      <c r="BV2609"/>
      <c r="BW2609"/>
      <c r="BX2609"/>
      <c r="BY2609"/>
      <c r="BZ2609"/>
    </row>
    <row r="2610" spans="3:78" x14ac:dyDescent="0.25">
      <c r="C2610"/>
      <c r="D2610" s="4"/>
      <c r="E2610"/>
      <c r="F2610" s="4"/>
      <c r="G2610"/>
      <c r="H2610" s="4"/>
      <c r="I2610"/>
      <c r="J2610" s="4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  <c r="BF2610"/>
      <c r="BG2610"/>
      <c r="BH2610"/>
      <c r="BI2610"/>
      <c r="BJ2610"/>
      <c r="BK2610"/>
      <c r="BL2610"/>
      <c r="BM2610"/>
      <c r="BN2610"/>
      <c r="BO2610"/>
      <c r="BP2610"/>
      <c r="BQ2610"/>
      <c r="BR2610"/>
      <c r="BS2610"/>
      <c r="BT2610"/>
      <c r="BU2610"/>
      <c r="BV2610"/>
      <c r="BW2610"/>
      <c r="BX2610"/>
      <c r="BY2610"/>
      <c r="BZ2610"/>
    </row>
    <row r="2611" spans="3:78" x14ac:dyDescent="0.25">
      <c r="C2611"/>
      <c r="D2611" s="4"/>
      <c r="E2611"/>
      <c r="F2611" s="4"/>
      <c r="G2611"/>
      <c r="H2611" s="4"/>
      <c r="I2611"/>
      <c r="J2611" s="4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  <c r="BF2611"/>
      <c r="BG2611"/>
      <c r="BH2611"/>
      <c r="BI2611"/>
      <c r="BJ2611"/>
      <c r="BK2611"/>
      <c r="BL2611"/>
      <c r="BM2611"/>
      <c r="BN2611"/>
      <c r="BO2611"/>
      <c r="BP2611"/>
      <c r="BQ2611"/>
      <c r="BR2611"/>
      <c r="BS2611"/>
      <c r="BT2611"/>
      <c r="BU2611"/>
      <c r="BV2611"/>
      <c r="BW2611"/>
      <c r="BX2611"/>
      <c r="BY2611"/>
      <c r="BZ2611"/>
    </row>
    <row r="2612" spans="3:78" x14ac:dyDescent="0.25">
      <c r="C2612"/>
      <c r="D2612" s="4"/>
      <c r="E2612"/>
      <c r="F2612" s="4"/>
      <c r="G2612"/>
      <c r="H2612" s="4"/>
      <c r="I2612"/>
      <c r="J2612" s="4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  <c r="BF2612"/>
      <c r="BG2612"/>
      <c r="BH2612"/>
      <c r="BI2612"/>
      <c r="BJ2612"/>
      <c r="BK2612"/>
      <c r="BL2612"/>
      <c r="BM2612"/>
      <c r="BN2612"/>
      <c r="BO2612"/>
      <c r="BP2612"/>
      <c r="BQ2612"/>
      <c r="BR2612"/>
      <c r="BS2612"/>
      <c r="BT2612"/>
      <c r="BU2612"/>
      <c r="BV2612"/>
      <c r="BW2612"/>
      <c r="BX2612"/>
      <c r="BY2612"/>
      <c r="BZ2612"/>
    </row>
    <row r="2613" spans="3:78" x14ac:dyDescent="0.25">
      <c r="C2613"/>
      <c r="D2613" s="4"/>
      <c r="E2613"/>
      <c r="F2613" s="4"/>
      <c r="G2613"/>
      <c r="H2613" s="4"/>
      <c r="I2613"/>
      <c r="J2613" s="4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  <c r="BF2613"/>
      <c r="BG2613"/>
      <c r="BH2613"/>
      <c r="BI2613"/>
      <c r="BJ2613"/>
      <c r="BK2613"/>
      <c r="BL2613"/>
      <c r="BM2613"/>
      <c r="BN2613"/>
      <c r="BO2613"/>
      <c r="BP2613"/>
      <c r="BQ2613"/>
      <c r="BR2613"/>
      <c r="BS2613"/>
      <c r="BT2613"/>
      <c r="BU2613"/>
      <c r="BV2613"/>
      <c r="BW2613"/>
      <c r="BX2613"/>
      <c r="BY2613"/>
      <c r="BZ2613"/>
    </row>
    <row r="2614" spans="3:78" x14ac:dyDescent="0.25">
      <c r="C2614"/>
      <c r="D2614" s="4"/>
      <c r="E2614"/>
      <c r="F2614" s="4"/>
      <c r="G2614"/>
      <c r="H2614" s="4"/>
      <c r="I2614"/>
      <c r="J2614" s="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  <c r="BF2614"/>
      <c r="BG2614"/>
      <c r="BH2614"/>
      <c r="BI2614"/>
      <c r="BJ2614"/>
      <c r="BK2614"/>
      <c r="BL2614"/>
      <c r="BM2614"/>
      <c r="BN2614"/>
      <c r="BO2614"/>
      <c r="BP2614"/>
      <c r="BQ2614"/>
      <c r="BR2614"/>
      <c r="BS2614"/>
      <c r="BT2614"/>
      <c r="BU2614"/>
      <c r="BV2614"/>
      <c r="BW2614"/>
      <c r="BX2614"/>
      <c r="BY2614"/>
      <c r="BZ2614"/>
    </row>
    <row r="2615" spans="3:78" x14ac:dyDescent="0.25">
      <c r="C2615"/>
      <c r="D2615" s="4"/>
      <c r="E2615"/>
      <c r="F2615" s="4"/>
      <c r="G2615"/>
      <c r="H2615" s="4"/>
      <c r="I2615"/>
      <c r="J2615" s="4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  <c r="BF2615"/>
      <c r="BG2615"/>
      <c r="BH2615"/>
      <c r="BI2615"/>
      <c r="BJ2615"/>
      <c r="BK2615"/>
      <c r="BL2615"/>
      <c r="BM2615"/>
      <c r="BN2615"/>
      <c r="BO2615"/>
      <c r="BP2615"/>
      <c r="BQ2615"/>
      <c r="BR2615"/>
      <c r="BS2615"/>
      <c r="BT2615"/>
      <c r="BU2615"/>
      <c r="BV2615"/>
      <c r="BW2615"/>
      <c r="BX2615"/>
      <c r="BY2615"/>
      <c r="BZ2615"/>
    </row>
    <row r="2616" spans="3:78" x14ac:dyDescent="0.25">
      <c r="C2616"/>
      <c r="D2616" s="4"/>
      <c r="E2616"/>
      <c r="F2616" s="4"/>
      <c r="G2616"/>
      <c r="H2616" s="4"/>
      <c r="I2616"/>
      <c r="J2616" s="4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  <c r="BF2616"/>
      <c r="BG2616"/>
      <c r="BH2616"/>
      <c r="BI2616"/>
      <c r="BJ2616"/>
      <c r="BK2616"/>
      <c r="BL2616"/>
      <c r="BM2616"/>
      <c r="BN2616"/>
      <c r="BO2616"/>
      <c r="BP2616"/>
      <c r="BQ2616"/>
      <c r="BR2616"/>
      <c r="BS2616"/>
      <c r="BT2616"/>
      <c r="BU2616"/>
      <c r="BV2616"/>
      <c r="BW2616"/>
      <c r="BX2616"/>
      <c r="BY2616"/>
      <c r="BZ2616"/>
    </row>
    <row r="2617" spans="3:78" x14ac:dyDescent="0.25">
      <c r="C2617"/>
      <c r="D2617" s="4"/>
      <c r="E2617"/>
      <c r="F2617" s="4"/>
      <c r="G2617"/>
      <c r="H2617" s="4"/>
      <c r="I2617"/>
      <c r="J2617" s="4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  <c r="BF2617"/>
      <c r="BG2617"/>
      <c r="BH2617"/>
      <c r="BI2617"/>
      <c r="BJ2617"/>
      <c r="BK2617"/>
      <c r="BL2617"/>
      <c r="BM2617"/>
      <c r="BN2617"/>
      <c r="BO2617"/>
      <c r="BP2617"/>
      <c r="BQ2617"/>
      <c r="BR2617"/>
      <c r="BS2617"/>
      <c r="BT2617"/>
      <c r="BU2617"/>
      <c r="BV2617"/>
      <c r="BW2617"/>
      <c r="BX2617"/>
      <c r="BY2617"/>
      <c r="BZ2617"/>
    </row>
    <row r="2618" spans="3:78" x14ac:dyDescent="0.25">
      <c r="C2618"/>
      <c r="D2618" s="4"/>
      <c r="E2618"/>
      <c r="F2618" s="4"/>
      <c r="G2618"/>
      <c r="H2618" s="4"/>
      <c r="I2618"/>
      <c r="J2618" s="4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  <c r="BF2618"/>
      <c r="BG2618"/>
      <c r="BH2618"/>
      <c r="BI2618"/>
      <c r="BJ2618"/>
      <c r="BK2618"/>
      <c r="BL2618"/>
      <c r="BM2618"/>
      <c r="BN2618"/>
      <c r="BO2618"/>
      <c r="BP2618"/>
      <c r="BQ2618"/>
      <c r="BR2618"/>
      <c r="BS2618"/>
      <c r="BT2618"/>
      <c r="BU2618"/>
      <c r="BV2618"/>
      <c r="BW2618"/>
      <c r="BX2618"/>
      <c r="BY2618"/>
      <c r="BZ2618"/>
    </row>
    <row r="2619" spans="3:78" x14ac:dyDescent="0.25">
      <c r="C2619"/>
      <c r="D2619" s="4"/>
      <c r="E2619"/>
      <c r="F2619" s="4"/>
      <c r="G2619"/>
      <c r="H2619" s="4"/>
      <c r="I2619"/>
      <c r="J2619" s="4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  <c r="BF2619"/>
      <c r="BG2619"/>
      <c r="BH2619"/>
      <c r="BI2619"/>
      <c r="BJ2619"/>
      <c r="BK2619"/>
      <c r="BL2619"/>
      <c r="BM2619"/>
      <c r="BN2619"/>
      <c r="BO2619"/>
      <c r="BP2619"/>
      <c r="BQ2619"/>
      <c r="BR2619"/>
      <c r="BS2619"/>
      <c r="BT2619"/>
      <c r="BU2619"/>
      <c r="BV2619"/>
      <c r="BW2619"/>
      <c r="BX2619"/>
      <c r="BY2619"/>
      <c r="BZ2619"/>
    </row>
    <row r="2620" spans="3:78" x14ac:dyDescent="0.25">
      <c r="C2620"/>
      <c r="D2620" s="4"/>
      <c r="E2620"/>
      <c r="F2620" s="4"/>
      <c r="G2620"/>
      <c r="H2620" s="4"/>
      <c r="I2620"/>
      <c r="J2620" s="4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  <c r="BF2620"/>
      <c r="BG2620"/>
      <c r="BH2620"/>
      <c r="BI2620"/>
      <c r="BJ2620"/>
      <c r="BK2620"/>
      <c r="BL2620"/>
      <c r="BM2620"/>
      <c r="BN2620"/>
      <c r="BO2620"/>
      <c r="BP2620"/>
      <c r="BQ2620"/>
      <c r="BR2620"/>
      <c r="BS2620"/>
      <c r="BT2620"/>
      <c r="BU2620"/>
      <c r="BV2620"/>
      <c r="BW2620"/>
      <c r="BX2620"/>
      <c r="BY2620"/>
      <c r="BZ2620"/>
    </row>
    <row r="2621" spans="3:78" x14ac:dyDescent="0.25">
      <c r="C2621"/>
      <c r="D2621" s="4"/>
      <c r="E2621"/>
      <c r="F2621" s="4"/>
      <c r="G2621"/>
      <c r="H2621" s="4"/>
      <c r="I2621"/>
      <c r="J2621" s="4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  <c r="BF2621"/>
      <c r="BG2621"/>
      <c r="BH2621"/>
      <c r="BI2621"/>
      <c r="BJ2621"/>
      <c r="BK2621"/>
      <c r="BL2621"/>
      <c r="BM2621"/>
      <c r="BN2621"/>
      <c r="BO2621"/>
      <c r="BP2621"/>
      <c r="BQ2621"/>
      <c r="BR2621"/>
      <c r="BS2621"/>
      <c r="BT2621"/>
      <c r="BU2621"/>
      <c r="BV2621"/>
      <c r="BW2621"/>
      <c r="BX2621"/>
      <c r="BY2621"/>
      <c r="BZ2621"/>
    </row>
    <row r="2622" spans="3:78" x14ac:dyDescent="0.25">
      <c r="C2622"/>
      <c r="D2622" s="4"/>
      <c r="E2622"/>
      <c r="F2622" s="4"/>
      <c r="G2622"/>
      <c r="H2622" s="4"/>
      <c r="I2622"/>
      <c r="J2622" s="4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  <c r="BF2622"/>
      <c r="BG2622"/>
      <c r="BH2622"/>
      <c r="BI2622"/>
      <c r="BJ2622"/>
      <c r="BK2622"/>
      <c r="BL2622"/>
      <c r="BM2622"/>
      <c r="BN2622"/>
      <c r="BO2622"/>
      <c r="BP2622"/>
      <c r="BQ2622"/>
      <c r="BR2622"/>
      <c r="BS2622"/>
      <c r="BT2622"/>
      <c r="BU2622"/>
      <c r="BV2622"/>
      <c r="BW2622"/>
      <c r="BX2622"/>
      <c r="BY2622"/>
      <c r="BZ2622"/>
    </row>
    <row r="2623" spans="3:78" x14ac:dyDescent="0.25">
      <c r="C2623"/>
      <c r="D2623" s="4"/>
      <c r="E2623"/>
      <c r="F2623" s="4"/>
      <c r="G2623"/>
      <c r="H2623" s="4"/>
      <c r="I2623"/>
      <c r="J2623" s="4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  <c r="BF2623"/>
      <c r="BG2623"/>
      <c r="BH2623"/>
      <c r="BI2623"/>
      <c r="BJ2623"/>
      <c r="BK2623"/>
      <c r="BL2623"/>
      <c r="BM2623"/>
      <c r="BN2623"/>
      <c r="BO2623"/>
      <c r="BP2623"/>
      <c r="BQ2623"/>
      <c r="BR2623"/>
      <c r="BS2623"/>
      <c r="BT2623"/>
      <c r="BU2623"/>
      <c r="BV2623"/>
      <c r="BW2623"/>
      <c r="BX2623"/>
      <c r="BY2623"/>
      <c r="BZ2623"/>
    </row>
    <row r="2624" spans="3:78" x14ac:dyDescent="0.25">
      <c r="C2624"/>
      <c r="D2624" s="4"/>
      <c r="E2624"/>
      <c r="F2624" s="4"/>
      <c r="G2624"/>
      <c r="H2624" s="4"/>
      <c r="I2624"/>
      <c r="J2624" s="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  <c r="BF2624"/>
      <c r="BG2624"/>
      <c r="BH2624"/>
      <c r="BI2624"/>
      <c r="BJ2624"/>
      <c r="BK2624"/>
      <c r="BL2624"/>
      <c r="BM2624"/>
      <c r="BN2624"/>
      <c r="BO2624"/>
      <c r="BP2624"/>
      <c r="BQ2624"/>
      <c r="BR2624"/>
      <c r="BS2624"/>
      <c r="BT2624"/>
      <c r="BU2624"/>
      <c r="BV2624"/>
      <c r="BW2624"/>
      <c r="BX2624"/>
      <c r="BY2624"/>
      <c r="BZ2624"/>
    </row>
    <row r="2625" spans="3:78" x14ac:dyDescent="0.25">
      <c r="C2625"/>
      <c r="D2625" s="4"/>
      <c r="E2625"/>
      <c r="F2625" s="4"/>
      <c r="G2625"/>
      <c r="H2625" s="4"/>
      <c r="I2625"/>
      <c r="J2625" s="4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  <c r="BF2625"/>
      <c r="BG2625"/>
      <c r="BH2625"/>
      <c r="BI2625"/>
      <c r="BJ2625"/>
      <c r="BK2625"/>
      <c r="BL2625"/>
      <c r="BM2625"/>
      <c r="BN2625"/>
      <c r="BO2625"/>
      <c r="BP2625"/>
      <c r="BQ2625"/>
      <c r="BR2625"/>
      <c r="BS2625"/>
      <c r="BT2625"/>
      <c r="BU2625"/>
      <c r="BV2625"/>
      <c r="BW2625"/>
      <c r="BX2625"/>
      <c r="BY2625"/>
      <c r="BZ2625"/>
    </row>
    <row r="2626" spans="3:78" x14ac:dyDescent="0.25">
      <c r="C2626"/>
      <c r="D2626" s="4"/>
      <c r="E2626"/>
      <c r="F2626" s="4"/>
      <c r="G2626"/>
      <c r="H2626" s="4"/>
      <c r="I2626"/>
      <c r="J2626" s="4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  <c r="BF2626"/>
      <c r="BG2626"/>
      <c r="BH2626"/>
      <c r="BI2626"/>
      <c r="BJ2626"/>
      <c r="BK2626"/>
      <c r="BL2626"/>
      <c r="BM2626"/>
      <c r="BN2626"/>
      <c r="BO2626"/>
      <c r="BP2626"/>
      <c r="BQ2626"/>
      <c r="BR2626"/>
      <c r="BS2626"/>
      <c r="BT2626"/>
      <c r="BU2626"/>
      <c r="BV2626"/>
      <c r="BW2626"/>
      <c r="BX2626"/>
      <c r="BY2626"/>
      <c r="BZ2626"/>
    </row>
    <row r="2627" spans="3:78" x14ac:dyDescent="0.25">
      <c r="C2627"/>
      <c r="D2627" s="4"/>
      <c r="E2627"/>
      <c r="F2627" s="4"/>
      <c r="G2627"/>
      <c r="H2627" s="4"/>
      <c r="I2627"/>
      <c r="J2627" s="4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  <c r="BF2627"/>
      <c r="BG2627"/>
      <c r="BH2627"/>
      <c r="BI2627"/>
      <c r="BJ2627"/>
      <c r="BK2627"/>
      <c r="BL2627"/>
      <c r="BM2627"/>
      <c r="BN2627"/>
      <c r="BO2627"/>
      <c r="BP2627"/>
      <c r="BQ2627"/>
      <c r="BR2627"/>
      <c r="BS2627"/>
      <c r="BT2627"/>
      <c r="BU2627"/>
      <c r="BV2627"/>
      <c r="BW2627"/>
      <c r="BX2627"/>
      <c r="BY2627"/>
      <c r="BZ2627"/>
    </row>
    <row r="2628" spans="3:78" x14ac:dyDescent="0.25">
      <c r="C2628"/>
      <c r="D2628" s="4"/>
      <c r="E2628"/>
      <c r="F2628" s="4"/>
      <c r="G2628"/>
      <c r="H2628" s="4"/>
      <c r="I2628"/>
      <c r="J2628" s="4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  <c r="BF2628"/>
      <c r="BG2628"/>
      <c r="BH2628"/>
      <c r="BI2628"/>
      <c r="BJ2628"/>
      <c r="BK2628"/>
      <c r="BL2628"/>
      <c r="BM2628"/>
      <c r="BN2628"/>
      <c r="BO2628"/>
      <c r="BP2628"/>
      <c r="BQ2628"/>
      <c r="BR2628"/>
      <c r="BS2628"/>
      <c r="BT2628"/>
      <c r="BU2628"/>
      <c r="BV2628"/>
      <c r="BW2628"/>
      <c r="BX2628"/>
      <c r="BY2628"/>
      <c r="BZ2628"/>
    </row>
    <row r="2629" spans="3:78" x14ac:dyDescent="0.25">
      <c r="C2629"/>
      <c r="D2629" s="4"/>
      <c r="E2629"/>
      <c r="F2629" s="4"/>
      <c r="G2629"/>
      <c r="H2629" s="4"/>
      <c r="I2629"/>
      <c r="J2629" s="4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  <c r="BF2629"/>
      <c r="BG2629"/>
      <c r="BH2629"/>
      <c r="BI2629"/>
      <c r="BJ2629"/>
      <c r="BK2629"/>
      <c r="BL2629"/>
      <c r="BM2629"/>
      <c r="BN2629"/>
      <c r="BO2629"/>
      <c r="BP2629"/>
      <c r="BQ2629"/>
      <c r="BR2629"/>
      <c r="BS2629"/>
      <c r="BT2629"/>
      <c r="BU2629"/>
      <c r="BV2629"/>
      <c r="BW2629"/>
      <c r="BX2629"/>
      <c r="BY2629"/>
      <c r="BZ2629"/>
    </row>
    <row r="2630" spans="3:78" x14ac:dyDescent="0.25">
      <c r="C2630"/>
      <c r="D2630" s="4"/>
      <c r="E2630"/>
      <c r="F2630" s="4"/>
      <c r="G2630"/>
      <c r="H2630" s="4"/>
      <c r="I2630"/>
      <c r="J2630" s="4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  <c r="BF2630"/>
      <c r="BG2630"/>
      <c r="BH2630"/>
      <c r="BI2630"/>
      <c r="BJ2630"/>
      <c r="BK2630"/>
      <c r="BL2630"/>
      <c r="BM2630"/>
      <c r="BN2630"/>
      <c r="BO2630"/>
      <c r="BP2630"/>
      <c r="BQ2630"/>
      <c r="BR2630"/>
      <c r="BS2630"/>
      <c r="BT2630"/>
      <c r="BU2630"/>
      <c r="BV2630"/>
      <c r="BW2630"/>
      <c r="BX2630"/>
      <c r="BY2630"/>
      <c r="BZ2630"/>
    </row>
    <row r="2631" spans="3:78" x14ac:dyDescent="0.25">
      <c r="C2631"/>
      <c r="D2631" s="4"/>
      <c r="E2631"/>
      <c r="F2631" s="4"/>
      <c r="G2631"/>
      <c r="H2631" s="4"/>
      <c r="I2631"/>
      <c r="J2631" s="4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  <c r="BF2631"/>
      <c r="BG2631"/>
      <c r="BH2631"/>
      <c r="BI2631"/>
      <c r="BJ2631"/>
      <c r="BK2631"/>
      <c r="BL2631"/>
      <c r="BM2631"/>
      <c r="BN2631"/>
      <c r="BO2631"/>
      <c r="BP2631"/>
      <c r="BQ2631"/>
      <c r="BR2631"/>
      <c r="BS2631"/>
      <c r="BT2631"/>
      <c r="BU2631"/>
      <c r="BV2631"/>
      <c r="BW2631"/>
      <c r="BX2631"/>
      <c r="BY2631"/>
      <c r="BZ2631"/>
    </row>
    <row r="2632" spans="3:78" x14ac:dyDescent="0.25">
      <c r="C2632"/>
      <c r="D2632" s="4"/>
      <c r="E2632"/>
      <c r="F2632" s="4"/>
      <c r="G2632"/>
      <c r="H2632" s="4"/>
      <c r="I2632"/>
      <c r="J2632" s="4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  <c r="BF2632"/>
      <c r="BG2632"/>
      <c r="BH2632"/>
      <c r="BI2632"/>
      <c r="BJ2632"/>
      <c r="BK2632"/>
      <c r="BL2632"/>
      <c r="BM2632"/>
      <c r="BN2632"/>
      <c r="BO2632"/>
      <c r="BP2632"/>
      <c r="BQ2632"/>
      <c r="BR2632"/>
      <c r="BS2632"/>
      <c r="BT2632"/>
      <c r="BU2632"/>
      <c r="BV2632"/>
      <c r="BW2632"/>
      <c r="BX2632"/>
      <c r="BY2632"/>
      <c r="BZ2632"/>
    </row>
    <row r="2633" spans="3:78" x14ac:dyDescent="0.25">
      <c r="C2633"/>
      <c r="D2633" s="4"/>
      <c r="E2633"/>
      <c r="F2633" s="4"/>
      <c r="G2633"/>
      <c r="H2633" s="4"/>
      <c r="I2633"/>
      <c r="J2633" s="4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  <c r="BF2633"/>
      <c r="BG2633"/>
      <c r="BH2633"/>
      <c r="BI2633"/>
      <c r="BJ2633"/>
      <c r="BK2633"/>
      <c r="BL2633"/>
      <c r="BM2633"/>
      <c r="BN2633"/>
      <c r="BO2633"/>
      <c r="BP2633"/>
      <c r="BQ2633"/>
      <c r="BR2633"/>
      <c r="BS2633"/>
      <c r="BT2633"/>
      <c r="BU2633"/>
      <c r="BV2633"/>
      <c r="BW2633"/>
      <c r="BX2633"/>
      <c r="BY2633"/>
      <c r="BZ2633"/>
    </row>
    <row r="2634" spans="3:78" x14ac:dyDescent="0.25">
      <c r="C2634"/>
      <c r="D2634" s="4"/>
      <c r="E2634"/>
      <c r="F2634" s="4"/>
      <c r="G2634"/>
      <c r="H2634" s="4"/>
      <c r="I2634"/>
      <c r="J2634" s="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  <c r="BF2634"/>
      <c r="BG2634"/>
      <c r="BH2634"/>
      <c r="BI2634"/>
      <c r="BJ2634"/>
      <c r="BK2634"/>
      <c r="BL2634"/>
      <c r="BM2634"/>
      <c r="BN2634"/>
      <c r="BO2634"/>
      <c r="BP2634"/>
      <c r="BQ2634"/>
      <c r="BR2634"/>
      <c r="BS2634"/>
      <c r="BT2634"/>
      <c r="BU2634"/>
      <c r="BV2634"/>
      <c r="BW2634"/>
      <c r="BX2634"/>
      <c r="BY2634"/>
      <c r="BZ2634"/>
    </row>
    <row r="2635" spans="3:78" x14ac:dyDescent="0.25">
      <c r="C2635"/>
      <c r="D2635" s="4"/>
      <c r="E2635"/>
      <c r="F2635" s="4"/>
      <c r="G2635"/>
      <c r="H2635" s="4"/>
      <c r="I2635"/>
      <c r="J2635" s="4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  <c r="BF2635"/>
      <c r="BG2635"/>
      <c r="BH2635"/>
      <c r="BI2635"/>
      <c r="BJ2635"/>
      <c r="BK2635"/>
      <c r="BL2635"/>
      <c r="BM2635"/>
      <c r="BN2635"/>
      <c r="BO2635"/>
      <c r="BP2635"/>
      <c r="BQ2635"/>
      <c r="BR2635"/>
      <c r="BS2635"/>
      <c r="BT2635"/>
      <c r="BU2635"/>
      <c r="BV2635"/>
      <c r="BW2635"/>
      <c r="BX2635"/>
      <c r="BY2635"/>
      <c r="BZ2635"/>
    </row>
    <row r="2636" spans="3:78" x14ac:dyDescent="0.25">
      <c r="C2636"/>
      <c r="D2636" s="4"/>
      <c r="E2636"/>
      <c r="F2636" s="4"/>
      <c r="G2636"/>
      <c r="H2636" s="4"/>
      <c r="I2636"/>
      <c r="J2636" s="4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  <c r="BF2636"/>
      <c r="BG2636"/>
      <c r="BH2636"/>
      <c r="BI2636"/>
      <c r="BJ2636"/>
      <c r="BK2636"/>
      <c r="BL2636"/>
      <c r="BM2636"/>
      <c r="BN2636"/>
      <c r="BO2636"/>
      <c r="BP2636"/>
      <c r="BQ2636"/>
      <c r="BR2636"/>
      <c r="BS2636"/>
      <c r="BT2636"/>
      <c r="BU2636"/>
      <c r="BV2636"/>
      <c r="BW2636"/>
      <c r="BX2636"/>
      <c r="BY2636"/>
      <c r="BZ2636"/>
    </row>
    <row r="2637" spans="3:78" x14ac:dyDescent="0.25">
      <c r="C2637"/>
      <c r="D2637" s="4"/>
      <c r="E2637"/>
      <c r="F2637" s="4"/>
      <c r="G2637"/>
      <c r="H2637" s="4"/>
      <c r="I2637"/>
      <c r="J2637" s="4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  <c r="BF2637"/>
      <c r="BG2637"/>
      <c r="BH2637"/>
      <c r="BI2637"/>
      <c r="BJ2637"/>
      <c r="BK2637"/>
      <c r="BL2637"/>
      <c r="BM2637"/>
      <c r="BN2637"/>
      <c r="BO2637"/>
      <c r="BP2637"/>
      <c r="BQ2637"/>
      <c r="BR2637"/>
      <c r="BS2637"/>
      <c r="BT2637"/>
      <c r="BU2637"/>
      <c r="BV2637"/>
      <c r="BW2637"/>
      <c r="BX2637"/>
      <c r="BY2637"/>
      <c r="BZ2637"/>
    </row>
    <row r="2638" spans="3:78" x14ac:dyDescent="0.25">
      <c r="C2638"/>
      <c r="D2638" s="4"/>
      <c r="E2638"/>
      <c r="F2638" s="4"/>
      <c r="G2638"/>
      <c r="H2638" s="4"/>
      <c r="I2638"/>
      <c r="J2638" s="4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  <c r="BF2638"/>
      <c r="BG2638"/>
      <c r="BH2638"/>
      <c r="BI2638"/>
      <c r="BJ2638"/>
      <c r="BK2638"/>
      <c r="BL2638"/>
      <c r="BM2638"/>
      <c r="BN2638"/>
      <c r="BO2638"/>
      <c r="BP2638"/>
      <c r="BQ2638"/>
      <c r="BR2638"/>
      <c r="BS2638"/>
      <c r="BT2638"/>
      <c r="BU2638"/>
      <c r="BV2638"/>
      <c r="BW2638"/>
      <c r="BX2638"/>
      <c r="BY2638"/>
      <c r="BZ2638"/>
    </row>
    <row r="2639" spans="3:78" x14ac:dyDescent="0.25">
      <c r="C2639"/>
      <c r="D2639" s="4"/>
      <c r="E2639"/>
      <c r="F2639" s="4"/>
      <c r="G2639"/>
      <c r="H2639" s="4"/>
      <c r="I2639"/>
      <c r="J2639" s="4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  <c r="BF2639"/>
      <c r="BG2639"/>
      <c r="BH2639"/>
      <c r="BI2639"/>
      <c r="BJ2639"/>
      <c r="BK2639"/>
      <c r="BL2639"/>
      <c r="BM2639"/>
      <c r="BN2639"/>
      <c r="BO2639"/>
      <c r="BP2639"/>
      <c r="BQ2639"/>
      <c r="BR2639"/>
      <c r="BS2639"/>
      <c r="BT2639"/>
      <c r="BU2639"/>
      <c r="BV2639"/>
      <c r="BW2639"/>
      <c r="BX2639"/>
      <c r="BY2639"/>
      <c r="BZ2639"/>
    </row>
    <row r="2640" spans="3:78" x14ac:dyDescent="0.25">
      <c r="C2640"/>
      <c r="D2640" s="4"/>
      <c r="E2640"/>
      <c r="F2640" s="4"/>
      <c r="G2640"/>
      <c r="H2640" s="4"/>
      <c r="I2640"/>
      <c r="J2640" s="4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  <c r="BF2640"/>
      <c r="BG2640"/>
      <c r="BH2640"/>
      <c r="BI2640"/>
      <c r="BJ2640"/>
      <c r="BK2640"/>
      <c r="BL2640"/>
      <c r="BM2640"/>
      <c r="BN2640"/>
      <c r="BO2640"/>
      <c r="BP2640"/>
      <c r="BQ2640"/>
      <c r="BR2640"/>
      <c r="BS2640"/>
      <c r="BT2640"/>
      <c r="BU2640"/>
      <c r="BV2640"/>
      <c r="BW2640"/>
      <c r="BX2640"/>
      <c r="BY2640"/>
      <c r="BZ2640"/>
    </row>
    <row r="2641" spans="3:78" x14ac:dyDescent="0.25">
      <c r="C2641"/>
      <c r="D2641" s="4"/>
      <c r="E2641"/>
      <c r="F2641" s="4"/>
      <c r="G2641"/>
      <c r="H2641" s="4"/>
      <c r="I2641"/>
      <c r="J2641" s="4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  <c r="BF2641"/>
      <c r="BG2641"/>
      <c r="BH2641"/>
      <c r="BI2641"/>
      <c r="BJ2641"/>
      <c r="BK2641"/>
      <c r="BL2641"/>
      <c r="BM2641"/>
      <c r="BN2641"/>
      <c r="BO2641"/>
      <c r="BP2641"/>
      <c r="BQ2641"/>
      <c r="BR2641"/>
      <c r="BS2641"/>
      <c r="BT2641"/>
      <c r="BU2641"/>
      <c r="BV2641"/>
      <c r="BW2641"/>
      <c r="BX2641"/>
      <c r="BY2641"/>
      <c r="BZ2641"/>
    </row>
    <row r="2642" spans="3:78" x14ac:dyDescent="0.25">
      <c r="C2642"/>
      <c r="D2642" s="4"/>
      <c r="E2642"/>
      <c r="F2642" s="4"/>
      <c r="G2642"/>
      <c r="H2642" s="4"/>
      <c r="I2642"/>
      <c r="J2642" s="4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  <c r="BF2642"/>
      <c r="BG2642"/>
      <c r="BH2642"/>
      <c r="BI2642"/>
      <c r="BJ2642"/>
      <c r="BK2642"/>
      <c r="BL2642"/>
      <c r="BM2642"/>
      <c r="BN2642"/>
      <c r="BO2642"/>
      <c r="BP2642"/>
      <c r="BQ2642"/>
      <c r="BR2642"/>
      <c r="BS2642"/>
      <c r="BT2642"/>
      <c r="BU2642"/>
      <c r="BV2642"/>
      <c r="BW2642"/>
      <c r="BX2642"/>
      <c r="BY2642"/>
      <c r="BZ2642"/>
    </row>
    <row r="2643" spans="3:78" x14ac:dyDescent="0.25">
      <c r="C2643"/>
      <c r="D2643" s="4"/>
      <c r="E2643"/>
      <c r="F2643" s="4"/>
      <c r="G2643"/>
      <c r="H2643" s="4"/>
      <c r="I2643"/>
      <c r="J2643" s="4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  <c r="BF2643"/>
      <c r="BG2643"/>
      <c r="BH2643"/>
      <c r="BI2643"/>
      <c r="BJ2643"/>
      <c r="BK2643"/>
      <c r="BL2643"/>
      <c r="BM2643"/>
      <c r="BN2643"/>
      <c r="BO2643"/>
      <c r="BP2643"/>
      <c r="BQ2643"/>
      <c r="BR2643"/>
      <c r="BS2643"/>
      <c r="BT2643"/>
      <c r="BU2643"/>
      <c r="BV2643"/>
      <c r="BW2643"/>
      <c r="BX2643"/>
      <c r="BY2643"/>
      <c r="BZ2643"/>
    </row>
    <row r="2644" spans="3:78" x14ac:dyDescent="0.25">
      <c r="C2644"/>
      <c r="D2644" s="4"/>
      <c r="E2644"/>
      <c r="F2644" s="4"/>
      <c r="G2644"/>
      <c r="H2644" s="4"/>
      <c r="I2644"/>
      <c r="J2644" s="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  <c r="BF2644"/>
      <c r="BG2644"/>
      <c r="BH2644"/>
      <c r="BI2644"/>
      <c r="BJ2644"/>
      <c r="BK2644"/>
      <c r="BL2644"/>
      <c r="BM2644"/>
      <c r="BN2644"/>
      <c r="BO2644"/>
      <c r="BP2644"/>
      <c r="BQ2644"/>
      <c r="BR2644"/>
      <c r="BS2644"/>
      <c r="BT2644"/>
      <c r="BU2644"/>
      <c r="BV2644"/>
      <c r="BW2644"/>
      <c r="BX2644"/>
      <c r="BY2644"/>
      <c r="BZ2644"/>
    </row>
    <row r="2645" spans="3:78" x14ac:dyDescent="0.25">
      <c r="C2645"/>
      <c r="D2645" s="4"/>
      <c r="E2645"/>
      <c r="F2645" s="4"/>
      <c r="G2645"/>
      <c r="H2645" s="4"/>
      <c r="I2645"/>
      <c r="J2645" s="4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  <c r="BF2645"/>
      <c r="BG2645"/>
      <c r="BH2645"/>
      <c r="BI2645"/>
      <c r="BJ2645"/>
      <c r="BK2645"/>
      <c r="BL2645"/>
      <c r="BM2645"/>
      <c r="BN2645"/>
      <c r="BO2645"/>
      <c r="BP2645"/>
      <c r="BQ2645"/>
      <c r="BR2645"/>
      <c r="BS2645"/>
      <c r="BT2645"/>
      <c r="BU2645"/>
      <c r="BV2645"/>
      <c r="BW2645"/>
      <c r="BX2645"/>
      <c r="BY2645"/>
      <c r="BZ2645"/>
    </row>
    <row r="2646" spans="3:78" x14ac:dyDescent="0.25">
      <c r="C2646"/>
      <c r="D2646" s="4"/>
      <c r="E2646"/>
      <c r="F2646" s="4"/>
      <c r="G2646"/>
      <c r="H2646" s="4"/>
      <c r="I2646"/>
      <c r="J2646" s="4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  <c r="BF2646"/>
      <c r="BG2646"/>
      <c r="BH2646"/>
      <c r="BI2646"/>
      <c r="BJ2646"/>
      <c r="BK2646"/>
      <c r="BL2646"/>
      <c r="BM2646"/>
      <c r="BN2646"/>
      <c r="BO2646"/>
      <c r="BP2646"/>
      <c r="BQ2646"/>
      <c r="BR2646"/>
      <c r="BS2646"/>
      <c r="BT2646"/>
      <c r="BU2646"/>
      <c r="BV2646"/>
      <c r="BW2646"/>
      <c r="BX2646"/>
      <c r="BY2646"/>
      <c r="BZ2646"/>
    </row>
    <row r="2647" spans="3:78" x14ac:dyDescent="0.25">
      <c r="C2647"/>
      <c r="D2647" s="4"/>
      <c r="E2647"/>
      <c r="F2647" s="4"/>
      <c r="G2647"/>
      <c r="H2647" s="4"/>
      <c r="I2647"/>
      <c r="J2647" s="4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  <c r="BF2647"/>
      <c r="BG2647"/>
      <c r="BH2647"/>
      <c r="BI2647"/>
      <c r="BJ2647"/>
      <c r="BK2647"/>
      <c r="BL2647"/>
      <c r="BM2647"/>
      <c r="BN2647"/>
      <c r="BO2647"/>
      <c r="BP2647"/>
      <c r="BQ2647"/>
      <c r="BR2647"/>
      <c r="BS2647"/>
      <c r="BT2647"/>
      <c r="BU2647"/>
      <c r="BV2647"/>
      <c r="BW2647"/>
      <c r="BX2647"/>
      <c r="BY2647"/>
      <c r="BZ2647"/>
    </row>
    <row r="2648" spans="3:78" x14ac:dyDescent="0.25">
      <c r="C2648"/>
      <c r="D2648" s="4"/>
      <c r="E2648"/>
      <c r="F2648" s="4"/>
      <c r="G2648"/>
      <c r="H2648" s="4"/>
      <c r="I2648"/>
      <c r="J2648" s="4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  <c r="BF2648"/>
      <c r="BG2648"/>
      <c r="BH2648"/>
      <c r="BI2648"/>
      <c r="BJ2648"/>
      <c r="BK2648"/>
      <c r="BL2648"/>
      <c r="BM2648"/>
      <c r="BN2648"/>
      <c r="BO2648"/>
      <c r="BP2648"/>
      <c r="BQ2648"/>
      <c r="BR2648"/>
      <c r="BS2648"/>
      <c r="BT2648"/>
      <c r="BU2648"/>
      <c r="BV2648"/>
      <c r="BW2648"/>
      <c r="BX2648"/>
      <c r="BY2648"/>
      <c r="BZ2648"/>
    </row>
    <row r="2649" spans="3:78" x14ac:dyDescent="0.25">
      <c r="C2649"/>
      <c r="D2649" s="4"/>
      <c r="E2649"/>
      <c r="F2649" s="4"/>
      <c r="G2649"/>
      <c r="H2649" s="4"/>
      <c r="I2649"/>
      <c r="J2649" s="4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  <c r="BF2649"/>
      <c r="BG2649"/>
      <c r="BH2649"/>
      <c r="BI2649"/>
      <c r="BJ2649"/>
      <c r="BK2649"/>
      <c r="BL2649"/>
      <c r="BM2649"/>
      <c r="BN2649"/>
      <c r="BO2649"/>
      <c r="BP2649"/>
      <c r="BQ2649"/>
      <c r="BR2649"/>
      <c r="BS2649"/>
      <c r="BT2649"/>
      <c r="BU2649"/>
      <c r="BV2649"/>
      <c r="BW2649"/>
      <c r="BX2649"/>
      <c r="BY2649"/>
      <c r="BZ2649"/>
    </row>
    <row r="2650" spans="3:78" x14ac:dyDescent="0.25">
      <c r="C2650"/>
      <c r="D2650" s="4"/>
      <c r="E2650"/>
      <c r="F2650" s="4"/>
      <c r="G2650"/>
      <c r="H2650" s="4"/>
      <c r="I2650"/>
      <c r="J2650" s="4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  <c r="BF2650"/>
      <c r="BG2650"/>
      <c r="BH2650"/>
      <c r="BI2650"/>
      <c r="BJ2650"/>
      <c r="BK2650"/>
      <c r="BL2650"/>
      <c r="BM2650"/>
      <c r="BN2650"/>
      <c r="BO2650"/>
      <c r="BP2650"/>
      <c r="BQ2650"/>
      <c r="BR2650"/>
      <c r="BS2650"/>
      <c r="BT2650"/>
      <c r="BU2650"/>
      <c r="BV2650"/>
      <c r="BW2650"/>
      <c r="BX2650"/>
      <c r="BY2650"/>
      <c r="BZ2650"/>
    </row>
    <row r="2651" spans="3:78" x14ac:dyDescent="0.25">
      <c r="C2651"/>
      <c r="D2651" s="4"/>
      <c r="E2651"/>
      <c r="F2651" s="4"/>
      <c r="G2651"/>
      <c r="H2651" s="4"/>
      <c r="I2651"/>
      <c r="J2651" s="4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  <c r="BF2651"/>
      <c r="BG2651"/>
      <c r="BH2651"/>
      <c r="BI2651"/>
      <c r="BJ2651"/>
      <c r="BK2651"/>
      <c r="BL2651"/>
      <c r="BM2651"/>
      <c r="BN2651"/>
      <c r="BO2651"/>
      <c r="BP2651"/>
      <c r="BQ2651"/>
      <c r="BR2651"/>
      <c r="BS2651"/>
      <c r="BT2651"/>
      <c r="BU2651"/>
      <c r="BV2651"/>
      <c r="BW2651"/>
      <c r="BX2651"/>
      <c r="BY2651"/>
      <c r="BZ2651"/>
    </row>
    <row r="2652" spans="3:78" x14ac:dyDescent="0.25">
      <c r="C2652"/>
      <c r="D2652" s="4"/>
      <c r="E2652"/>
      <c r="F2652" s="4"/>
      <c r="G2652"/>
      <c r="H2652" s="4"/>
      <c r="I2652"/>
      <c r="J2652" s="4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  <c r="BF2652"/>
      <c r="BG2652"/>
      <c r="BH2652"/>
      <c r="BI2652"/>
      <c r="BJ2652"/>
      <c r="BK2652"/>
      <c r="BL2652"/>
      <c r="BM2652"/>
      <c r="BN2652"/>
      <c r="BO2652"/>
      <c r="BP2652"/>
      <c r="BQ2652"/>
      <c r="BR2652"/>
      <c r="BS2652"/>
      <c r="BT2652"/>
      <c r="BU2652"/>
      <c r="BV2652"/>
      <c r="BW2652"/>
      <c r="BX2652"/>
      <c r="BY2652"/>
      <c r="BZ2652"/>
    </row>
    <row r="2653" spans="3:78" x14ac:dyDescent="0.25">
      <c r="C2653"/>
      <c r="D2653" s="4"/>
      <c r="E2653"/>
      <c r="F2653" s="4"/>
      <c r="G2653"/>
      <c r="H2653" s="4"/>
      <c r="I2653"/>
      <c r="J2653" s="4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  <c r="BF2653"/>
      <c r="BG2653"/>
      <c r="BH2653"/>
      <c r="BI2653"/>
      <c r="BJ2653"/>
      <c r="BK2653"/>
      <c r="BL2653"/>
      <c r="BM2653"/>
      <c r="BN2653"/>
      <c r="BO2653"/>
      <c r="BP2653"/>
      <c r="BQ2653"/>
      <c r="BR2653"/>
      <c r="BS2653"/>
      <c r="BT2653"/>
      <c r="BU2653"/>
      <c r="BV2653"/>
      <c r="BW2653"/>
      <c r="BX2653"/>
      <c r="BY2653"/>
      <c r="BZ2653"/>
    </row>
    <row r="2654" spans="3:78" x14ac:dyDescent="0.25">
      <c r="C2654"/>
      <c r="D2654" s="4"/>
      <c r="E2654"/>
      <c r="F2654" s="4"/>
      <c r="G2654"/>
      <c r="H2654" s="4"/>
      <c r="I2654"/>
      <c r="J2654" s="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  <c r="BF2654"/>
      <c r="BG2654"/>
      <c r="BH2654"/>
      <c r="BI2654"/>
      <c r="BJ2654"/>
      <c r="BK2654"/>
      <c r="BL2654"/>
      <c r="BM2654"/>
      <c r="BN2654"/>
      <c r="BO2654"/>
      <c r="BP2654"/>
      <c r="BQ2654"/>
      <c r="BR2654"/>
      <c r="BS2654"/>
      <c r="BT2654"/>
      <c r="BU2654"/>
      <c r="BV2654"/>
      <c r="BW2654"/>
      <c r="BX2654"/>
      <c r="BY2654"/>
      <c r="BZ2654"/>
    </row>
    <row r="2655" spans="3:78" x14ac:dyDescent="0.25">
      <c r="C2655"/>
      <c r="D2655" s="4"/>
      <c r="E2655"/>
      <c r="F2655" s="4"/>
      <c r="G2655"/>
      <c r="H2655" s="4"/>
      <c r="I2655"/>
      <c r="J2655" s="4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  <c r="BF2655"/>
      <c r="BG2655"/>
      <c r="BH2655"/>
      <c r="BI2655"/>
      <c r="BJ2655"/>
      <c r="BK2655"/>
      <c r="BL2655"/>
      <c r="BM2655"/>
      <c r="BN2655"/>
      <c r="BO2655"/>
      <c r="BP2655"/>
      <c r="BQ2655"/>
      <c r="BR2655"/>
      <c r="BS2655"/>
      <c r="BT2655"/>
      <c r="BU2655"/>
      <c r="BV2655"/>
      <c r="BW2655"/>
      <c r="BX2655"/>
      <c r="BY2655"/>
      <c r="BZ2655"/>
    </row>
    <row r="2656" spans="3:78" x14ac:dyDescent="0.25">
      <c r="C2656"/>
      <c r="D2656" s="4"/>
      <c r="E2656"/>
      <c r="F2656" s="4"/>
      <c r="G2656"/>
      <c r="H2656" s="4"/>
      <c r="I2656"/>
      <c r="J2656" s="4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  <c r="BF2656"/>
      <c r="BG2656"/>
      <c r="BH2656"/>
      <c r="BI2656"/>
      <c r="BJ2656"/>
      <c r="BK2656"/>
      <c r="BL2656"/>
      <c r="BM2656"/>
      <c r="BN2656"/>
      <c r="BO2656"/>
      <c r="BP2656"/>
      <c r="BQ2656"/>
      <c r="BR2656"/>
      <c r="BS2656"/>
      <c r="BT2656"/>
      <c r="BU2656"/>
      <c r="BV2656"/>
      <c r="BW2656"/>
      <c r="BX2656"/>
      <c r="BY2656"/>
      <c r="BZ2656"/>
    </row>
    <row r="2657" spans="3:78" x14ac:dyDescent="0.25">
      <c r="C2657"/>
      <c r="D2657" s="4"/>
      <c r="E2657"/>
      <c r="F2657" s="4"/>
      <c r="G2657"/>
      <c r="H2657" s="4"/>
      <c r="I2657"/>
      <c r="J2657" s="4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  <c r="BF2657"/>
      <c r="BG2657"/>
      <c r="BH2657"/>
      <c r="BI2657"/>
      <c r="BJ2657"/>
      <c r="BK2657"/>
      <c r="BL2657"/>
      <c r="BM2657"/>
      <c r="BN2657"/>
      <c r="BO2657"/>
      <c r="BP2657"/>
      <c r="BQ2657"/>
      <c r="BR2657"/>
      <c r="BS2657"/>
      <c r="BT2657"/>
      <c r="BU2657"/>
      <c r="BV2657"/>
      <c r="BW2657"/>
      <c r="BX2657"/>
      <c r="BY2657"/>
      <c r="BZ2657"/>
    </row>
    <row r="2658" spans="3:78" x14ac:dyDescent="0.25">
      <c r="C2658"/>
      <c r="D2658" s="4"/>
      <c r="E2658"/>
      <c r="F2658" s="4"/>
      <c r="G2658"/>
      <c r="H2658" s="4"/>
      <c r="I2658"/>
      <c r="J2658" s="4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  <c r="BF2658"/>
      <c r="BG2658"/>
      <c r="BH2658"/>
      <c r="BI2658"/>
      <c r="BJ2658"/>
      <c r="BK2658"/>
      <c r="BL2658"/>
      <c r="BM2658"/>
      <c r="BN2658"/>
      <c r="BO2658"/>
      <c r="BP2658"/>
      <c r="BQ2658"/>
      <c r="BR2658"/>
      <c r="BS2658"/>
      <c r="BT2658"/>
      <c r="BU2658"/>
      <c r="BV2658"/>
      <c r="BW2658"/>
      <c r="BX2658"/>
      <c r="BY2658"/>
      <c r="BZ2658"/>
    </row>
    <row r="2659" spans="3:78" x14ac:dyDescent="0.25">
      <c r="C2659"/>
      <c r="D2659" s="4"/>
      <c r="E2659"/>
      <c r="F2659" s="4"/>
      <c r="G2659"/>
      <c r="H2659" s="4"/>
      <c r="I2659"/>
      <c r="J2659" s="4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  <c r="BF2659"/>
      <c r="BG2659"/>
      <c r="BH2659"/>
      <c r="BI2659"/>
      <c r="BJ2659"/>
      <c r="BK2659"/>
      <c r="BL2659"/>
      <c r="BM2659"/>
      <c r="BN2659"/>
      <c r="BO2659"/>
      <c r="BP2659"/>
      <c r="BQ2659"/>
      <c r="BR2659"/>
      <c r="BS2659"/>
      <c r="BT2659"/>
      <c r="BU2659"/>
      <c r="BV2659"/>
      <c r="BW2659"/>
      <c r="BX2659"/>
      <c r="BY2659"/>
      <c r="BZ2659"/>
    </row>
    <row r="2660" spans="3:78" x14ac:dyDescent="0.25">
      <c r="C2660"/>
      <c r="D2660" s="4"/>
      <c r="E2660"/>
      <c r="F2660" s="4"/>
      <c r="G2660"/>
      <c r="H2660" s="4"/>
      <c r="I2660"/>
      <c r="J2660" s="4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  <c r="BF2660"/>
      <c r="BG2660"/>
      <c r="BH2660"/>
      <c r="BI2660"/>
      <c r="BJ2660"/>
      <c r="BK2660"/>
      <c r="BL2660"/>
      <c r="BM2660"/>
      <c r="BN2660"/>
      <c r="BO2660"/>
      <c r="BP2660"/>
      <c r="BQ2660"/>
      <c r="BR2660"/>
      <c r="BS2660"/>
      <c r="BT2660"/>
      <c r="BU2660"/>
      <c r="BV2660"/>
      <c r="BW2660"/>
      <c r="BX2660"/>
      <c r="BY2660"/>
      <c r="BZ2660"/>
    </row>
    <row r="2661" spans="3:78" x14ac:dyDescent="0.25">
      <c r="C2661"/>
      <c r="D2661" s="4"/>
      <c r="E2661"/>
      <c r="F2661" s="4"/>
      <c r="G2661"/>
      <c r="H2661" s="4"/>
      <c r="I2661"/>
      <c r="J2661" s="4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  <c r="BF2661"/>
      <c r="BG2661"/>
      <c r="BH2661"/>
      <c r="BI2661"/>
      <c r="BJ2661"/>
      <c r="BK2661"/>
      <c r="BL2661"/>
      <c r="BM2661"/>
      <c r="BN2661"/>
      <c r="BO2661"/>
      <c r="BP2661"/>
      <c r="BQ2661"/>
      <c r="BR2661"/>
      <c r="BS2661"/>
      <c r="BT2661"/>
      <c r="BU2661"/>
      <c r="BV2661"/>
      <c r="BW2661"/>
      <c r="BX2661"/>
      <c r="BY2661"/>
      <c r="BZ2661"/>
    </row>
    <row r="2662" spans="3:78" x14ac:dyDescent="0.25">
      <c r="C2662"/>
      <c r="D2662" s="4"/>
      <c r="E2662"/>
      <c r="F2662" s="4"/>
      <c r="G2662"/>
      <c r="H2662" s="4"/>
      <c r="I2662"/>
      <c r="J2662" s="4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  <c r="BF2662"/>
      <c r="BG2662"/>
      <c r="BH2662"/>
      <c r="BI2662"/>
      <c r="BJ2662"/>
      <c r="BK2662"/>
      <c r="BL2662"/>
      <c r="BM2662"/>
      <c r="BN2662"/>
      <c r="BO2662"/>
      <c r="BP2662"/>
      <c r="BQ2662"/>
      <c r="BR2662"/>
      <c r="BS2662"/>
      <c r="BT2662"/>
      <c r="BU2662"/>
      <c r="BV2662"/>
      <c r="BW2662"/>
      <c r="BX2662"/>
      <c r="BY2662"/>
      <c r="BZ2662"/>
    </row>
    <row r="2663" spans="3:78" x14ac:dyDescent="0.25">
      <c r="C2663"/>
      <c r="D2663" s="4"/>
      <c r="E2663"/>
      <c r="F2663" s="4"/>
      <c r="G2663"/>
      <c r="H2663" s="4"/>
      <c r="I2663"/>
      <c r="J2663" s="4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  <c r="BF2663"/>
      <c r="BG2663"/>
      <c r="BH2663"/>
      <c r="BI2663"/>
      <c r="BJ2663"/>
      <c r="BK2663"/>
      <c r="BL2663"/>
      <c r="BM2663"/>
      <c r="BN2663"/>
      <c r="BO2663"/>
      <c r="BP2663"/>
      <c r="BQ2663"/>
      <c r="BR2663"/>
      <c r="BS2663"/>
      <c r="BT2663"/>
      <c r="BU2663"/>
      <c r="BV2663"/>
      <c r="BW2663"/>
      <c r="BX2663"/>
      <c r="BY2663"/>
      <c r="BZ2663"/>
    </row>
    <row r="2664" spans="3:78" x14ac:dyDescent="0.25">
      <c r="C2664"/>
      <c r="D2664" s="4"/>
      <c r="E2664"/>
      <c r="F2664" s="4"/>
      <c r="G2664"/>
      <c r="H2664" s="4"/>
      <c r="I2664"/>
      <c r="J2664" s="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  <c r="BF2664"/>
      <c r="BG2664"/>
      <c r="BH2664"/>
      <c r="BI2664"/>
      <c r="BJ2664"/>
      <c r="BK2664"/>
      <c r="BL2664"/>
      <c r="BM2664"/>
      <c r="BN2664"/>
      <c r="BO2664"/>
      <c r="BP2664"/>
      <c r="BQ2664"/>
      <c r="BR2664"/>
      <c r="BS2664"/>
      <c r="BT2664"/>
      <c r="BU2664"/>
      <c r="BV2664"/>
      <c r="BW2664"/>
      <c r="BX2664"/>
      <c r="BY2664"/>
      <c r="BZ2664"/>
    </row>
    <row r="2665" spans="3:78" x14ac:dyDescent="0.25">
      <c r="C2665"/>
      <c r="D2665" s="4"/>
      <c r="E2665"/>
      <c r="F2665" s="4"/>
      <c r="G2665"/>
      <c r="H2665" s="4"/>
      <c r="I2665"/>
      <c r="J2665" s="4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  <c r="BF2665"/>
      <c r="BG2665"/>
      <c r="BH2665"/>
      <c r="BI2665"/>
      <c r="BJ2665"/>
      <c r="BK2665"/>
      <c r="BL2665"/>
      <c r="BM2665"/>
      <c r="BN2665"/>
      <c r="BO2665"/>
      <c r="BP2665"/>
      <c r="BQ2665"/>
      <c r="BR2665"/>
      <c r="BS2665"/>
      <c r="BT2665"/>
      <c r="BU2665"/>
      <c r="BV2665"/>
      <c r="BW2665"/>
      <c r="BX2665"/>
      <c r="BY2665"/>
      <c r="BZ2665"/>
    </row>
    <row r="2666" spans="3:78" x14ac:dyDescent="0.25">
      <c r="C2666"/>
      <c r="D2666" s="4"/>
      <c r="E2666"/>
      <c r="F2666" s="4"/>
      <c r="G2666"/>
      <c r="H2666" s="4"/>
      <c r="I2666"/>
      <c r="J2666" s="4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  <c r="BF2666"/>
      <c r="BG2666"/>
      <c r="BH2666"/>
      <c r="BI2666"/>
      <c r="BJ2666"/>
      <c r="BK2666"/>
      <c r="BL2666"/>
      <c r="BM2666"/>
      <c r="BN2666"/>
      <c r="BO2666"/>
      <c r="BP2666"/>
      <c r="BQ2666"/>
      <c r="BR2666"/>
      <c r="BS2666"/>
      <c r="BT2666"/>
      <c r="BU2666"/>
      <c r="BV2666"/>
      <c r="BW2666"/>
      <c r="BX2666"/>
      <c r="BY2666"/>
      <c r="BZ2666"/>
    </row>
    <row r="2667" spans="3:78" x14ac:dyDescent="0.25">
      <c r="C2667"/>
      <c r="D2667" s="4"/>
      <c r="E2667"/>
      <c r="F2667" s="4"/>
      <c r="G2667"/>
      <c r="H2667" s="4"/>
      <c r="I2667"/>
      <c r="J2667" s="4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  <c r="BF2667"/>
      <c r="BG2667"/>
      <c r="BH2667"/>
      <c r="BI2667"/>
      <c r="BJ2667"/>
      <c r="BK2667"/>
      <c r="BL2667"/>
      <c r="BM2667"/>
      <c r="BN2667"/>
      <c r="BO2667"/>
      <c r="BP2667"/>
      <c r="BQ2667"/>
      <c r="BR2667"/>
      <c r="BS2667"/>
      <c r="BT2667"/>
      <c r="BU2667"/>
      <c r="BV2667"/>
      <c r="BW2667"/>
      <c r="BX2667"/>
      <c r="BY2667"/>
      <c r="BZ2667"/>
    </row>
    <row r="2668" spans="3:78" x14ac:dyDescent="0.25">
      <c r="C2668"/>
      <c r="D2668" s="4"/>
      <c r="E2668"/>
      <c r="F2668" s="4"/>
      <c r="G2668"/>
      <c r="H2668" s="4"/>
      <c r="I2668"/>
      <c r="J2668" s="4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  <c r="BF2668"/>
      <c r="BG2668"/>
      <c r="BH2668"/>
      <c r="BI2668"/>
      <c r="BJ2668"/>
      <c r="BK2668"/>
      <c r="BL2668"/>
      <c r="BM2668"/>
      <c r="BN2668"/>
      <c r="BO2668"/>
      <c r="BP2668"/>
      <c r="BQ2668"/>
      <c r="BR2668"/>
      <c r="BS2668"/>
      <c r="BT2668"/>
      <c r="BU2668"/>
      <c r="BV2668"/>
      <c r="BW2668"/>
      <c r="BX2668"/>
      <c r="BY2668"/>
      <c r="BZ2668"/>
    </row>
    <row r="2669" spans="3:78" x14ac:dyDescent="0.25">
      <c r="C2669"/>
      <c r="D2669" s="4"/>
      <c r="E2669"/>
      <c r="F2669" s="4"/>
      <c r="G2669"/>
      <c r="H2669" s="4"/>
      <c r="I2669"/>
      <c r="J2669" s="4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  <c r="BF2669"/>
      <c r="BG2669"/>
      <c r="BH2669"/>
      <c r="BI2669"/>
      <c r="BJ2669"/>
      <c r="BK2669"/>
      <c r="BL2669"/>
      <c r="BM2669"/>
      <c r="BN2669"/>
      <c r="BO2669"/>
      <c r="BP2669"/>
      <c r="BQ2669"/>
      <c r="BR2669"/>
      <c r="BS2669"/>
      <c r="BT2669"/>
      <c r="BU2669"/>
      <c r="BV2669"/>
      <c r="BW2669"/>
      <c r="BX2669"/>
      <c r="BY2669"/>
      <c r="BZ2669"/>
    </row>
    <row r="2670" spans="3:78" x14ac:dyDescent="0.25">
      <c r="C2670"/>
      <c r="D2670" s="4"/>
      <c r="E2670"/>
      <c r="F2670" s="4"/>
      <c r="G2670"/>
      <c r="H2670" s="4"/>
      <c r="I2670"/>
      <c r="J2670" s="4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  <c r="BF2670"/>
      <c r="BG2670"/>
      <c r="BH2670"/>
      <c r="BI2670"/>
      <c r="BJ2670"/>
      <c r="BK2670"/>
      <c r="BL2670"/>
      <c r="BM2670"/>
      <c r="BN2670"/>
      <c r="BO2670"/>
      <c r="BP2670"/>
      <c r="BQ2670"/>
      <c r="BR2670"/>
      <c r="BS2670"/>
      <c r="BT2670"/>
      <c r="BU2670"/>
      <c r="BV2670"/>
      <c r="BW2670"/>
      <c r="BX2670"/>
      <c r="BY2670"/>
      <c r="BZ2670"/>
    </row>
    <row r="2671" spans="3:78" x14ac:dyDescent="0.25">
      <c r="C2671"/>
      <c r="D2671" s="4"/>
      <c r="E2671"/>
      <c r="F2671" s="4"/>
      <c r="G2671"/>
      <c r="H2671" s="4"/>
      <c r="I2671"/>
      <c r="J2671" s="4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  <c r="BF2671"/>
      <c r="BG2671"/>
      <c r="BH2671"/>
      <c r="BI2671"/>
      <c r="BJ2671"/>
      <c r="BK2671"/>
      <c r="BL2671"/>
      <c r="BM2671"/>
      <c r="BN2671"/>
      <c r="BO2671"/>
      <c r="BP2671"/>
      <c r="BQ2671"/>
      <c r="BR2671"/>
      <c r="BS2671"/>
      <c r="BT2671"/>
      <c r="BU2671"/>
      <c r="BV2671"/>
      <c r="BW2671"/>
      <c r="BX2671"/>
      <c r="BY2671"/>
      <c r="BZ2671"/>
    </row>
    <row r="2672" spans="3:78" x14ac:dyDescent="0.25">
      <c r="C2672"/>
      <c r="D2672" s="4"/>
      <c r="E2672"/>
      <c r="F2672" s="4"/>
      <c r="G2672"/>
      <c r="H2672" s="4"/>
      <c r="I2672"/>
      <c r="J2672" s="4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  <c r="BF2672"/>
      <c r="BG2672"/>
      <c r="BH2672"/>
      <c r="BI2672"/>
      <c r="BJ2672"/>
      <c r="BK2672"/>
      <c r="BL2672"/>
      <c r="BM2672"/>
      <c r="BN2672"/>
      <c r="BO2672"/>
      <c r="BP2672"/>
      <c r="BQ2672"/>
      <c r="BR2672"/>
      <c r="BS2672"/>
      <c r="BT2672"/>
      <c r="BU2672"/>
      <c r="BV2672"/>
      <c r="BW2672"/>
      <c r="BX2672"/>
      <c r="BY2672"/>
      <c r="BZ2672"/>
    </row>
    <row r="2673" spans="3:78" x14ac:dyDescent="0.25">
      <c r="C2673"/>
      <c r="D2673" s="4"/>
      <c r="E2673"/>
      <c r="F2673" s="4"/>
      <c r="G2673"/>
      <c r="H2673" s="4"/>
      <c r="I2673"/>
      <c r="J2673" s="4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  <c r="BF2673"/>
      <c r="BG2673"/>
      <c r="BH2673"/>
      <c r="BI2673"/>
      <c r="BJ2673"/>
      <c r="BK2673"/>
      <c r="BL2673"/>
      <c r="BM2673"/>
      <c r="BN2673"/>
      <c r="BO2673"/>
      <c r="BP2673"/>
      <c r="BQ2673"/>
      <c r="BR2673"/>
      <c r="BS2673"/>
      <c r="BT2673"/>
      <c r="BU2673"/>
      <c r="BV2673"/>
      <c r="BW2673"/>
      <c r="BX2673"/>
      <c r="BY2673"/>
      <c r="BZ2673"/>
    </row>
    <row r="2674" spans="3:78" x14ac:dyDescent="0.25">
      <c r="C2674"/>
      <c r="D2674" s="4"/>
      <c r="E2674"/>
      <c r="F2674" s="4"/>
      <c r="G2674"/>
      <c r="H2674" s="4"/>
      <c r="I2674"/>
      <c r="J2674" s="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  <c r="BF2674"/>
      <c r="BG2674"/>
      <c r="BH2674"/>
      <c r="BI2674"/>
      <c r="BJ2674"/>
      <c r="BK2674"/>
      <c r="BL2674"/>
      <c r="BM2674"/>
      <c r="BN2674"/>
      <c r="BO2674"/>
      <c r="BP2674"/>
      <c r="BQ2674"/>
      <c r="BR2674"/>
      <c r="BS2674"/>
      <c r="BT2674"/>
      <c r="BU2674"/>
      <c r="BV2674"/>
      <c r="BW2674"/>
      <c r="BX2674"/>
      <c r="BY2674"/>
      <c r="BZ2674"/>
    </row>
    <row r="2675" spans="3:78" x14ac:dyDescent="0.25">
      <c r="C2675"/>
      <c r="D2675" s="4"/>
      <c r="E2675"/>
      <c r="F2675" s="4"/>
      <c r="G2675"/>
      <c r="H2675" s="4"/>
      <c r="I2675"/>
      <c r="J2675" s="4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  <c r="BF2675"/>
      <c r="BG2675"/>
      <c r="BH2675"/>
      <c r="BI2675"/>
      <c r="BJ2675"/>
      <c r="BK2675"/>
      <c r="BL2675"/>
      <c r="BM2675"/>
      <c r="BN2675"/>
      <c r="BO2675"/>
      <c r="BP2675"/>
      <c r="BQ2675"/>
      <c r="BR2675"/>
      <c r="BS2675"/>
      <c r="BT2675"/>
      <c r="BU2675"/>
      <c r="BV2675"/>
      <c r="BW2675"/>
      <c r="BX2675"/>
      <c r="BY2675"/>
      <c r="BZ2675"/>
    </row>
    <row r="2676" spans="3:78" x14ac:dyDescent="0.25">
      <c r="C2676"/>
      <c r="D2676" s="4"/>
      <c r="E2676"/>
      <c r="F2676" s="4"/>
      <c r="G2676"/>
      <c r="H2676" s="4"/>
      <c r="I2676"/>
      <c r="J2676" s="4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  <c r="BF2676"/>
      <c r="BG2676"/>
      <c r="BH2676"/>
      <c r="BI2676"/>
      <c r="BJ2676"/>
      <c r="BK2676"/>
      <c r="BL2676"/>
      <c r="BM2676"/>
      <c r="BN2676"/>
      <c r="BO2676"/>
      <c r="BP2676"/>
      <c r="BQ2676"/>
      <c r="BR2676"/>
      <c r="BS2676"/>
      <c r="BT2676"/>
      <c r="BU2676"/>
      <c r="BV2676"/>
      <c r="BW2676"/>
      <c r="BX2676"/>
      <c r="BY2676"/>
      <c r="BZ2676"/>
    </row>
    <row r="2677" spans="3:78" x14ac:dyDescent="0.25">
      <c r="C2677"/>
      <c r="D2677" s="4"/>
      <c r="E2677"/>
      <c r="F2677" s="4"/>
      <c r="G2677"/>
      <c r="H2677" s="4"/>
      <c r="I2677"/>
      <c r="J2677" s="4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  <c r="BF2677"/>
      <c r="BG2677"/>
      <c r="BH2677"/>
      <c r="BI2677"/>
      <c r="BJ2677"/>
      <c r="BK2677"/>
      <c r="BL2677"/>
      <c r="BM2677"/>
      <c r="BN2677"/>
      <c r="BO2677"/>
      <c r="BP2677"/>
      <c r="BQ2677"/>
      <c r="BR2677"/>
      <c r="BS2677"/>
      <c r="BT2677"/>
      <c r="BU2677"/>
      <c r="BV2677"/>
      <c r="BW2677"/>
      <c r="BX2677"/>
      <c r="BY2677"/>
      <c r="BZ2677"/>
    </row>
    <row r="2678" spans="3:78" x14ac:dyDescent="0.25">
      <c r="C2678"/>
      <c r="D2678" s="4"/>
      <c r="E2678"/>
      <c r="F2678" s="4"/>
      <c r="G2678"/>
      <c r="H2678" s="4"/>
      <c r="I2678"/>
      <c r="J2678" s="4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  <c r="BF2678"/>
      <c r="BG2678"/>
      <c r="BH2678"/>
      <c r="BI2678"/>
      <c r="BJ2678"/>
      <c r="BK2678"/>
      <c r="BL2678"/>
      <c r="BM2678"/>
      <c r="BN2678"/>
      <c r="BO2678"/>
      <c r="BP2678"/>
      <c r="BQ2678"/>
      <c r="BR2678"/>
      <c r="BS2678"/>
      <c r="BT2678"/>
      <c r="BU2678"/>
      <c r="BV2678"/>
      <c r="BW2678"/>
      <c r="BX2678"/>
      <c r="BY2678"/>
      <c r="BZ2678"/>
    </row>
    <row r="2679" spans="3:78" x14ac:dyDescent="0.25">
      <c r="C2679"/>
      <c r="D2679" s="4"/>
      <c r="E2679"/>
      <c r="F2679" s="4"/>
      <c r="G2679"/>
      <c r="H2679" s="4"/>
      <c r="I2679"/>
      <c r="J2679" s="4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  <c r="BF2679"/>
      <c r="BG2679"/>
      <c r="BH2679"/>
      <c r="BI2679"/>
      <c r="BJ2679"/>
      <c r="BK2679"/>
      <c r="BL2679"/>
      <c r="BM2679"/>
      <c r="BN2679"/>
      <c r="BO2679"/>
      <c r="BP2679"/>
      <c r="BQ2679"/>
      <c r="BR2679"/>
      <c r="BS2679"/>
      <c r="BT2679"/>
      <c r="BU2679"/>
      <c r="BV2679"/>
      <c r="BW2679"/>
      <c r="BX2679"/>
      <c r="BY2679"/>
      <c r="BZ2679"/>
    </row>
    <row r="2680" spans="3:78" x14ac:dyDescent="0.25">
      <c r="C2680"/>
      <c r="D2680" s="4"/>
      <c r="E2680"/>
      <c r="F2680" s="4"/>
      <c r="G2680"/>
      <c r="H2680" s="4"/>
      <c r="I2680"/>
      <c r="J2680" s="4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  <c r="BF2680"/>
      <c r="BG2680"/>
      <c r="BH2680"/>
      <c r="BI2680"/>
      <c r="BJ2680"/>
      <c r="BK2680"/>
      <c r="BL2680"/>
      <c r="BM2680"/>
      <c r="BN2680"/>
      <c r="BO2680"/>
      <c r="BP2680"/>
      <c r="BQ2680"/>
      <c r="BR2680"/>
      <c r="BS2680"/>
      <c r="BT2680"/>
      <c r="BU2680"/>
      <c r="BV2680"/>
      <c r="BW2680"/>
      <c r="BX2680"/>
      <c r="BY2680"/>
      <c r="BZ2680"/>
    </row>
    <row r="2681" spans="3:78" x14ac:dyDescent="0.25">
      <c r="C2681"/>
      <c r="D2681" s="4"/>
      <c r="E2681"/>
      <c r="F2681" s="4"/>
      <c r="G2681"/>
      <c r="H2681" s="4"/>
      <c r="I2681"/>
      <c r="J2681" s="4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  <c r="BF2681"/>
      <c r="BG2681"/>
      <c r="BH2681"/>
      <c r="BI2681"/>
      <c r="BJ2681"/>
      <c r="BK2681"/>
      <c r="BL2681"/>
      <c r="BM2681"/>
      <c r="BN2681"/>
      <c r="BO2681"/>
      <c r="BP2681"/>
      <c r="BQ2681"/>
      <c r="BR2681"/>
      <c r="BS2681"/>
      <c r="BT2681"/>
      <c r="BU2681"/>
      <c r="BV2681"/>
      <c r="BW2681"/>
      <c r="BX2681"/>
      <c r="BY2681"/>
      <c r="BZ2681"/>
    </row>
    <row r="2682" spans="3:78" x14ac:dyDescent="0.25">
      <c r="C2682"/>
      <c r="D2682" s="4"/>
      <c r="E2682"/>
      <c r="F2682" s="4"/>
      <c r="G2682"/>
      <c r="H2682" s="4"/>
      <c r="I2682"/>
      <c r="J2682" s="4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  <c r="BF2682"/>
      <c r="BG2682"/>
      <c r="BH2682"/>
      <c r="BI2682"/>
      <c r="BJ2682"/>
      <c r="BK2682"/>
      <c r="BL2682"/>
      <c r="BM2682"/>
      <c r="BN2682"/>
      <c r="BO2682"/>
      <c r="BP2682"/>
      <c r="BQ2682"/>
      <c r="BR2682"/>
      <c r="BS2682"/>
      <c r="BT2682"/>
      <c r="BU2682"/>
      <c r="BV2682"/>
      <c r="BW2682"/>
      <c r="BX2682"/>
      <c r="BY2682"/>
      <c r="BZ2682"/>
    </row>
    <row r="2683" spans="3:78" x14ac:dyDescent="0.25">
      <c r="C2683"/>
      <c r="D2683" s="4"/>
      <c r="E2683"/>
      <c r="F2683" s="4"/>
      <c r="G2683"/>
      <c r="H2683" s="4"/>
      <c r="I2683"/>
      <c r="J2683" s="4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  <c r="BF2683"/>
      <c r="BG2683"/>
      <c r="BH2683"/>
      <c r="BI2683"/>
      <c r="BJ2683"/>
      <c r="BK2683"/>
      <c r="BL2683"/>
      <c r="BM2683"/>
      <c r="BN2683"/>
      <c r="BO2683"/>
      <c r="BP2683"/>
      <c r="BQ2683"/>
      <c r="BR2683"/>
      <c r="BS2683"/>
      <c r="BT2683"/>
      <c r="BU2683"/>
      <c r="BV2683"/>
      <c r="BW2683"/>
      <c r="BX2683"/>
      <c r="BY2683"/>
      <c r="BZ2683"/>
    </row>
    <row r="2684" spans="3:78" x14ac:dyDescent="0.25">
      <c r="C2684"/>
      <c r="D2684" s="4"/>
      <c r="E2684"/>
      <c r="F2684" s="4"/>
      <c r="G2684"/>
      <c r="H2684" s="4"/>
      <c r="I2684"/>
      <c r="J2684" s="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  <c r="BF2684"/>
      <c r="BG2684"/>
      <c r="BH2684"/>
      <c r="BI2684"/>
      <c r="BJ2684"/>
      <c r="BK2684"/>
      <c r="BL2684"/>
      <c r="BM2684"/>
      <c r="BN2684"/>
      <c r="BO2684"/>
      <c r="BP2684"/>
      <c r="BQ2684"/>
      <c r="BR2684"/>
      <c r="BS2684"/>
      <c r="BT2684"/>
      <c r="BU2684"/>
      <c r="BV2684"/>
      <c r="BW2684"/>
      <c r="BX2684"/>
      <c r="BY2684"/>
      <c r="BZ2684"/>
    </row>
    <row r="2685" spans="3:78" x14ac:dyDescent="0.25">
      <c r="C2685"/>
      <c r="D2685" s="4"/>
      <c r="E2685"/>
      <c r="F2685" s="4"/>
      <c r="G2685"/>
      <c r="H2685" s="4"/>
      <c r="I2685"/>
      <c r="J2685" s="4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  <c r="BF2685"/>
      <c r="BG2685"/>
      <c r="BH2685"/>
      <c r="BI2685"/>
      <c r="BJ2685"/>
      <c r="BK2685"/>
      <c r="BL2685"/>
      <c r="BM2685"/>
      <c r="BN2685"/>
      <c r="BO2685"/>
      <c r="BP2685"/>
      <c r="BQ2685"/>
      <c r="BR2685"/>
      <c r="BS2685"/>
      <c r="BT2685"/>
      <c r="BU2685"/>
      <c r="BV2685"/>
      <c r="BW2685"/>
      <c r="BX2685"/>
      <c r="BY2685"/>
      <c r="BZ2685"/>
    </row>
    <row r="2686" spans="3:78" x14ac:dyDescent="0.25">
      <c r="C2686"/>
      <c r="D2686" s="4"/>
      <c r="E2686"/>
      <c r="F2686" s="4"/>
      <c r="G2686"/>
      <c r="H2686" s="4"/>
      <c r="I2686"/>
      <c r="J2686" s="4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  <c r="BF2686"/>
      <c r="BG2686"/>
      <c r="BH2686"/>
      <c r="BI2686"/>
      <c r="BJ2686"/>
      <c r="BK2686"/>
      <c r="BL2686"/>
      <c r="BM2686"/>
      <c r="BN2686"/>
      <c r="BO2686"/>
      <c r="BP2686"/>
      <c r="BQ2686"/>
      <c r="BR2686"/>
      <c r="BS2686"/>
      <c r="BT2686"/>
      <c r="BU2686"/>
      <c r="BV2686"/>
      <c r="BW2686"/>
      <c r="BX2686"/>
      <c r="BY2686"/>
      <c r="BZ2686"/>
    </row>
    <row r="2687" spans="3:78" x14ac:dyDescent="0.25">
      <c r="C2687"/>
      <c r="D2687" s="4"/>
      <c r="E2687"/>
      <c r="F2687" s="4"/>
      <c r="G2687"/>
      <c r="H2687" s="4"/>
      <c r="I2687"/>
      <c r="J2687" s="4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  <c r="BF2687"/>
      <c r="BG2687"/>
      <c r="BH2687"/>
      <c r="BI2687"/>
      <c r="BJ2687"/>
      <c r="BK2687"/>
      <c r="BL2687"/>
      <c r="BM2687"/>
      <c r="BN2687"/>
      <c r="BO2687"/>
      <c r="BP2687"/>
      <c r="BQ2687"/>
      <c r="BR2687"/>
      <c r="BS2687"/>
      <c r="BT2687"/>
      <c r="BU2687"/>
      <c r="BV2687"/>
      <c r="BW2687"/>
      <c r="BX2687"/>
      <c r="BY2687"/>
      <c r="BZ2687"/>
    </row>
    <row r="2688" spans="3:78" x14ac:dyDescent="0.25">
      <c r="C2688"/>
      <c r="D2688" s="4"/>
      <c r="E2688"/>
      <c r="F2688" s="4"/>
      <c r="G2688"/>
      <c r="H2688" s="4"/>
      <c r="I2688"/>
      <c r="J2688" s="4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  <c r="BF2688"/>
      <c r="BG2688"/>
      <c r="BH2688"/>
      <c r="BI2688"/>
      <c r="BJ2688"/>
      <c r="BK2688"/>
      <c r="BL2688"/>
      <c r="BM2688"/>
      <c r="BN2688"/>
      <c r="BO2688"/>
      <c r="BP2688"/>
      <c r="BQ2688"/>
      <c r="BR2688"/>
      <c r="BS2688"/>
      <c r="BT2688"/>
      <c r="BU2688"/>
      <c r="BV2688"/>
      <c r="BW2688"/>
      <c r="BX2688"/>
      <c r="BY2688"/>
      <c r="BZ2688"/>
    </row>
    <row r="2689" spans="3:78" x14ac:dyDescent="0.25">
      <c r="C2689"/>
      <c r="D2689" s="4"/>
      <c r="E2689"/>
      <c r="F2689" s="4"/>
      <c r="G2689"/>
      <c r="H2689" s="4"/>
      <c r="I2689"/>
      <c r="J2689" s="4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  <c r="BF2689"/>
      <c r="BG2689"/>
      <c r="BH2689"/>
      <c r="BI2689"/>
      <c r="BJ2689"/>
      <c r="BK2689"/>
      <c r="BL2689"/>
      <c r="BM2689"/>
      <c r="BN2689"/>
      <c r="BO2689"/>
      <c r="BP2689"/>
      <c r="BQ2689"/>
      <c r="BR2689"/>
      <c r="BS2689"/>
      <c r="BT2689"/>
      <c r="BU2689"/>
      <c r="BV2689"/>
      <c r="BW2689"/>
      <c r="BX2689"/>
      <c r="BY2689"/>
      <c r="BZ2689"/>
    </row>
    <row r="2690" spans="3:78" x14ac:dyDescent="0.25">
      <c r="C2690"/>
      <c r="D2690" s="4"/>
      <c r="E2690"/>
      <c r="F2690" s="4"/>
      <c r="G2690"/>
      <c r="H2690" s="4"/>
      <c r="I2690"/>
      <c r="J2690" s="4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  <c r="BF2690"/>
      <c r="BG2690"/>
      <c r="BH2690"/>
      <c r="BI2690"/>
      <c r="BJ2690"/>
      <c r="BK2690"/>
      <c r="BL2690"/>
      <c r="BM2690"/>
      <c r="BN2690"/>
      <c r="BO2690"/>
      <c r="BP2690"/>
      <c r="BQ2690"/>
      <c r="BR2690"/>
      <c r="BS2690"/>
      <c r="BT2690"/>
      <c r="BU2690"/>
      <c r="BV2690"/>
      <c r="BW2690"/>
      <c r="BX2690"/>
      <c r="BY2690"/>
      <c r="BZ2690"/>
    </row>
    <row r="2691" spans="3:78" x14ac:dyDescent="0.25">
      <c r="C2691"/>
      <c r="D2691" s="4"/>
      <c r="E2691"/>
      <c r="F2691" s="4"/>
      <c r="G2691"/>
      <c r="H2691" s="4"/>
      <c r="I2691"/>
      <c r="J2691" s="4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  <c r="BF2691"/>
      <c r="BG2691"/>
      <c r="BH2691"/>
      <c r="BI2691"/>
      <c r="BJ2691"/>
      <c r="BK2691"/>
      <c r="BL2691"/>
      <c r="BM2691"/>
      <c r="BN2691"/>
      <c r="BO2691"/>
      <c r="BP2691"/>
      <c r="BQ2691"/>
      <c r="BR2691"/>
      <c r="BS2691"/>
      <c r="BT2691"/>
      <c r="BU2691"/>
      <c r="BV2691"/>
      <c r="BW2691"/>
      <c r="BX2691"/>
      <c r="BY2691"/>
      <c r="BZ2691"/>
    </row>
    <row r="2692" spans="3:78" x14ac:dyDescent="0.25">
      <c r="C2692"/>
      <c r="D2692" s="4"/>
      <c r="E2692"/>
      <c r="F2692" s="4"/>
      <c r="G2692"/>
      <c r="H2692" s="4"/>
      <c r="I2692"/>
      <c r="J2692" s="4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  <c r="BF2692"/>
      <c r="BG2692"/>
      <c r="BH2692"/>
      <c r="BI2692"/>
      <c r="BJ2692"/>
      <c r="BK2692"/>
      <c r="BL2692"/>
      <c r="BM2692"/>
      <c r="BN2692"/>
      <c r="BO2692"/>
      <c r="BP2692"/>
      <c r="BQ2692"/>
      <c r="BR2692"/>
      <c r="BS2692"/>
      <c r="BT2692"/>
      <c r="BU2692"/>
      <c r="BV2692"/>
      <c r="BW2692"/>
      <c r="BX2692"/>
      <c r="BY2692"/>
      <c r="BZ2692"/>
    </row>
    <row r="2693" spans="3:78" x14ac:dyDescent="0.25">
      <c r="C2693"/>
      <c r="D2693" s="4"/>
      <c r="E2693"/>
      <c r="F2693" s="4"/>
      <c r="G2693"/>
      <c r="H2693" s="4"/>
      <c r="I2693"/>
      <c r="J2693" s="4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  <c r="BF2693"/>
      <c r="BG2693"/>
      <c r="BH2693"/>
      <c r="BI2693"/>
      <c r="BJ2693"/>
      <c r="BK2693"/>
      <c r="BL2693"/>
      <c r="BM2693"/>
      <c r="BN2693"/>
      <c r="BO2693"/>
      <c r="BP2693"/>
      <c r="BQ2693"/>
      <c r="BR2693"/>
      <c r="BS2693"/>
      <c r="BT2693"/>
      <c r="BU2693"/>
      <c r="BV2693"/>
      <c r="BW2693"/>
      <c r="BX2693"/>
      <c r="BY2693"/>
      <c r="BZ2693"/>
    </row>
    <row r="2694" spans="3:78" x14ac:dyDescent="0.25">
      <c r="C2694"/>
      <c r="D2694" s="4"/>
      <c r="E2694"/>
      <c r="F2694" s="4"/>
      <c r="G2694"/>
      <c r="H2694" s="4"/>
      <c r="I2694"/>
      <c r="J2694" s="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  <c r="BF2694"/>
      <c r="BG2694"/>
      <c r="BH2694"/>
      <c r="BI2694"/>
      <c r="BJ2694"/>
      <c r="BK2694"/>
      <c r="BL2694"/>
      <c r="BM2694"/>
      <c r="BN2694"/>
      <c r="BO2694"/>
      <c r="BP2694"/>
      <c r="BQ2694"/>
      <c r="BR2694"/>
      <c r="BS2694"/>
      <c r="BT2694"/>
      <c r="BU2694"/>
      <c r="BV2694"/>
      <c r="BW2694"/>
      <c r="BX2694"/>
      <c r="BY2694"/>
      <c r="BZ2694"/>
    </row>
    <row r="2695" spans="3:78" x14ac:dyDescent="0.25">
      <c r="C2695"/>
      <c r="D2695" s="4"/>
      <c r="E2695"/>
      <c r="F2695" s="4"/>
      <c r="G2695"/>
      <c r="H2695" s="4"/>
      <c r="I2695"/>
      <c r="J2695" s="4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  <c r="BF2695"/>
      <c r="BG2695"/>
      <c r="BH2695"/>
      <c r="BI2695"/>
      <c r="BJ2695"/>
      <c r="BK2695"/>
      <c r="BL2695"/>
      <c r="BM2695"/>
      <c r="BN2695"/>
      <c r="BO2695"/>
      <c r="BP2695"/>
      <c r="BQ2695"/>
      <c r="BR2695"/>
      <c r="BS2695"/>
      <c r="BT2695"/>
      <c r="BU2695"/>
      <c r="BV2695"/>
      <c r="BW2695"/>
      <c r="BX2695"/>
      <c r="BY2695"/>
      <c r="BZ2695"/>
    </row>
    <row r="2696" spans="3:78" x14ac:dyDescent="0.25">
      <c r="C2696"/>
      <c r="D2696" s="4"/>
      <c r="E2696"/>
      <c r="F2696" s="4"/>
      <c r="G2696"/>
      <c r="H2696" s="4"/>
      <c r="I2696"/>
      <c r="J2696" s="4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  <c r="BF2696"/>
      <c r="BG2696"/>
      <c r="BH2696"/>
      <c r="BI2696"/>
      <c r="BJ2696"/>
      <c r="BK2696"/>
      <c r="BL2696"/>
      <c r="BM2696"/>
      <c r="BN2696"/>
      <c r="BO2696"/>
      <c r="BP2696"/>
      <c r="BQ2696"/>
      <c r="BR2696"/>
      <c r="BS2696"/>
      <c r="BT2696"/>
      <c r="BU2696"/>
      <c r="BV2696"/>
      <c r="BW2696"/>
      <c r="BX2696"/>
      <c r="BY2696"/>
      <c r="BZ2696"/>
    </row>
    <row r="2697" spans="3:78" x14ac:dyDescent="0.25">
      <c r="C2697"/>
      <c r="D2697" s="4"/>
      <c r="E2697"/>
      <c r="F2697" s="4"/>
      <c r="G2697"/>
      <c r="H2697" s="4"/>
      <c r="I2697"/>
      <c r="J2697" s="4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  <c r="BF2697"/>
      <c r="BG2697"/>
      <c r="BH2697"/>
      <c r="BI2697"/>
      <c r="BJ2697"/>
      <c r="BK2697"/>
      <c r="BL2697"/>
      <c r="BM2697"/>
      <c r="BN2697"/>
      <c r="BO2697"/>
      <c r="BP2697"/>
      <c r="BQ2697"/>
      <c r="BR2697"/>
      <c r="BS2697"/>
      <c r="BT2697"/>
      <c r="BU2697"/>
      <c r="BV2697"/>
      <c r="BW2697"/>
      <c r="BX2697"/>
      <c r="BY2697"/>
      <c r="BZ2697"/>
    </row>
    <row r="2698" spans="3:78" x14ac:dyDescent="0.25">
      <c r="C2698"/>
      <c r="D2698" s="4"/>
      <c r="E2698"/>
      <c r="F2698" s="4"/>
      <c r="G2698"/>
      <c r="H2698" s="4"/>
      <c r="I2698"/>
      <c r="J2698" s="4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  <c r="BF2698"/>
      <c r="BG2698"/>
      <c r="BH2698"/>
      <c r="BI2698"/>
      <c r="BJ2698"/>
      <c r="BK2698"/>
      <c r="BL2698"/>
      <c r="BM2698"/>
      <c r="BN2698"/>
      <c r="BO2698"/>
      <c r="BP2698"/>
      <c r="BQ2698"/>
      <c r="BR2698"/>
      <c r="BS2698"/>
      <c r="BT2698"/>
      <c r="BU2698"/>
      <c r="BV2698"/>
      <c r="BW2698"/>
      <c r="BX2698"/>
      <c r="BY2698"/>
      <c r="BZ2698"/>
    </row>
    <row r="2699" spans="3:78" x14ac:dyDescent="0.25">
      <c r="C2699"/>
      <c r="D2699" s="4"/>
      <c r="E2699"/>
      <c r="F2699" s="4"/>
      <c r="G2699"/>
      <c r="H2699" s="4"/>
      <c r="I2699"/>
      <c r="J2699" s="4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  <c r="BF2699"/>
      <c r="BG2699"/>
      <c r="BH2699"/>
      <c r="BI2699"/>
      <c r="BJ2699"/>
      <c r="BK2699"/>
      <c r="BL2699"/>
      <c r="BM2699"/>
      <c r="BN2699"/>
      <c r="BO2699"/>
      <c r="BP2699"/>
      <c r="BQ2699"/>
      <c r="BR2699"/>
      <c r="BS2699"/>
      <c r="BT2699"/>
      <c r="BU2699"/>
      <c r="BV2699"/>
      <c r="BW2699"/>
      <c r="BX2699"/>
      <c r="BY2699"/>
      <c r="BZ2699"/>
    </row>
    <row r="2700" spans="3:78" x14ac:dyDescent="0.25">
      <c r="C2700"/>
      <c r="D2700" s="4"/>
      <c r="E2700"/>
      <c r="F2700" s="4"/>
      <c r="G2700"/>
      <c r="H2700" s="4"/>
      <c r="I2700"/>
      <c r="J2700" s="4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  <c r="BF2700"/>
      <c r="BG2700"/>
      <c r="BH2700"/>
      <c r="BI2700"/>
      <c r="BJ2700"/>
      <c r="BK2700"/>
      <c r="BL2700"/>
      <c r="BM2700"/>
      <c r="BN2700"/>
      <c r="BO2700"/>
      <c r="BP2700"/>
      <c r="BQ2700"/>
      <c r="BR2700"/>
      <c r="BS2700"/>
      <c r="BT2700"/>
      <c r="BU2700"/>
      <c r="BV2700"/>
      <c r="BW2700"/>
      <c r="BX2700"/>
      <c r="BY2700"/>
      <c r="BZ2700"/>
    </row>
    <row r="2701" spans="3:78" x14ac:dyDescent="0.25">
      <c r="C2701"/>
      <c r="D2701" s="4"/>
      <c r="E2701"/>
      <c r="F2701" s="4"/>
      <c r="G2701"/>
      <c r="H2701" s="4"/>
      <c r="I2701"/>
      <c r="J2701" s="4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  <c r="BF2701"/>
      <c r="BG2701"/>
      <c r="BH2701"/>
      <c r="BI2701"/>
      <c r="BJ2701"/>
      <c r="BK2701"/>
      <c r="BL2701"/>
      <c r="BM2701"/>
      <c r="BN2701"/>
      <c r="BO2701"/>
      <c r="BP2701"/>
      <c r="BQ2701"/>
      <c r="BR2701"/>
      <c r="BS2701"/>
      <c r="BT2701"/>
      <c r="BU2701"/>
      <c r="BV2701"/>
      <c r="BW2701"/>
      <c r="BX2701"/>
      <c r="BY2701"/>
      <c r="BZ2701"/>
    </row>
    <row r="2702" spans="3:78" x14ac:dyDescent="0.25">
      <c r="C2702"/>
      <c r="D2702" s="4"/>
      <c r="E2702"/>
      <c r="F2702" s="4"/>
      <c r="G2702"/>
      <c r="H2702" s="4"/>
      <c r="I2702"/>
      <c r="J2702" s="4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  <c r="BF2702"/>
      <c r="BG2702"/>
      <c r="BH2702"/>
      <c r="BI2702"/>
      <c r="BJ2702"/>
      <c r="BK2702"/>
      <c r="BL2702"/>
      <c r="BM2702"/>
      <c r="BN2702"/>
      <c r="BO2702"/>
      <c r="BP2702"/>
      <c r="BQ2702"/>
      <c r="BR2702"/>
      <c r="BS2702"/>
      <c r="BT2702"/>
      <c r="BU2702"/>
      <c r="BV2702"/>
      <c r="BW2702"/>
      <c r="BX2702"/>
      <c r="BY2702"/>
      <c r="BZ2702"/>
    </row>
    <row r="2703" spans="3:78" x14ac:dyDescent="0.25">
      <c r="C2703"/>
      <c r="D2703" s="4"/>
      <c r="E2703"/>
      <c r="F2703" s="4"/>
      <c r="G2703"/>
      <c r="H2703" s="4"/>
      <c r="I2703"/>
      <c r="J2703" s="4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  <c r="BF2703"/>
      <c r="BG2703"/>
      <c r="BH2703"/>
      <c r="BI2703"/>
      <c r="BJ2703"/>
      <c r="BK2703"/>
      <c r="BL2703"/>
      <c r="BM2703"/>
      <c r="BN2703"/>
      <c r="BO2703"/>
      <c r="BP2703"/>
      <c r="BQ2703"/>
      <c r="BR2703"/>
      <c r="BS2703"/>
      <c r="BT2703"/>
      <c r="BU2703"/>
      <c r="BV2703"/>
      <c r="BW2703"/>
      <c r="BX2703"/>
      <c r="BY2703"/>
      <c r="BZ2703"/>
    </row>
    <row r="2704" spans="3:78" x14ac:dyDescent="0.25">
      <c r="C2704"/>
      <c r="D2704" s="4"/>
      <c r="E2704"/>
      <c r="F2704" s="4"/>
      <c r="G2704"/>
      <c r="H2704" s="4"/>
      <c r="I2704"/>
      <c r="J2704" s="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  <c r="BF2704"/>
      <c r="BG2704"/>
      <c r="BH2704"/>
      <c r="BI2704"/>
      <c r="BJ2704"/>
      <c r="BK2704"/>
      <c r="BL2704"/>
      <c r="BM2704"/>
      <c r="BN2704"/>
      <c r="BO2704"/>
      <c r="BP2704"/>
      <c r="BQ2704"/>
      <c r="BR2704"/>
      <c r="BS2704"/>
      <c r="BT2704"/>
      <c r="BU2704"/>
      <c r="BV2704"/>
      <c r="BW2704"/>
      <c r="BX2704"/>
      <c r="BY2704"/>
      <c r="BZ2704"/>
    </row>
    <row r="2705" spans="3:78" x14ac:dyDescent="0.25">
      <c r="C2705"/>
      <c r="D2705" s="4"/>
      <c r="E2705"/>
      <c r="F2705" s="4"/>
      <c r="G2705"/>
      <c r="H2705" s="4"/>
      <c r="I2705"/>
      <c r="J2705" s="4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  <c r="BF2705"/>
      <c r="BG2705"/>
      <c r="BH2705"/>
      <c r="BI2705"/>
      <c r="BJ2705"/>
      <c r="BK2705"/>
      <c r="BL2705"/>
      <c r="BM2705"/>
      <c r="BN2705"/>
      <c r="BO2705"/>
      <c r="BP2705"/>
      <c r="BQ2705"/>
      <c r="BR2705"/>
      <c r="BS2705"/>
      <c r="BT2705"/>
      <c r="BU2705"/>
      <c r="BV2705"/>
      <c r="BW2705"/>
      <c r="BX2705"/>
      <c r="BY2705"/>
      <c r="BZ2705"/>
    </row>
    <row r="2706" spans="3:78" x14ac:dyDescent="0.25">
      <c r="C2706"/>
      <c r="D2706" s="4"/>
      <c r="E2706"/>
      <c r="F2706" s="4"/>
      <c r="G2706"/>
      <c r="H2706" s="4"/>
      <c r="I2706"/>
      <c r="J2706" s="4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  <c r="BF2706"/>
      <c r="BG2706"/>
      <c r="BH2706"/>
      <c r="BI2706"/>
      <c r="BJ2706"/>
      <c r="BK2706"/>
      <c r="BL2706"/>
      <c r="BM2706"/>
      <c r="BN2706"/>
      <c r="BO2706"/>
      <c r="BP2706"/>
      <c r="BQ2706"/>
      <c r="BR2706"/>
      <c r="BS2706"/>
      <c r="BT2706"/>
      <c r="BU2706"/>
      <c r="BV2706"/>
      <c r="BW2706"/>
      <c r="BX2706"/>
      <c r="BY2706"/>
      <c r="BZ2706"/>
    </row>
    <row r="2707" spans="3:78" x14ac:dyDescent="0.25">
      <c r="C2707"/>
      <c r="D2707" s="4"/>
      <c r="E2707"/>
      <c r="F2707" s="4"/>
      <c r="G2707"/>
      <c r="H2707" s="4"/>
      <c r="I2707"/>
      <c r="J2707" s="4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  <c r="BF2707"/>
      <c r="BG2707"/>
      <c r="BH2707"/>
      <c r="BI2707"/>
      <c r="BJ2707"/>
      <c r="BK2707"/>
      <c r="BL2707"/>
      <c r="BM2707"/>
      <c r="BN2707"/>
      <c r="BO2707"/>
      <c r="BP2707"/>
      <c r="BQ2707"/>
      <c r="BR2707"/>
      <c r="BS2707"/>
      <c r="BT2707"/>
      <c r="BU2707"/>
      <c r="BV2707"/>
      <c r="BW2707"/>
      <c r="BX2707"/>
      <c r="BY2707"/>
      <c r="BZ2707"/>
    </row>
    <row r="2708" spans="3:78" x14ac:dyDescent="0.25">
      <c r="C2708"/>
      <c r="D2708" s="4"/>
      <c r="E2708"/>
      <c r="F2708" s="4"/>
      <c r="G2708"/>
      <c r="H2708" s="4"/>
      <c r="I2708"/>
      <c r="J2708" s="4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  <c r="BF2708"/>
      <c r="BG2708"/>
      <c r="BH2708"/>
      <c r="BI2708"/>
      <c r="BJ2708"/>
      <c r="BK2708"/>
      <c r="BL2708"/>
      <c r="BM2708"/>
      <c r="BN2708"/>
      <c r="BO2708"/>
      <c r="BP2708"/>
      <c r="BQ2708"/>
      <c r="BR2708"/>
      <c r="BS2708"/>
      <c r="BT2708"/>
      <c r="BU2708"/>
      <c r="BV2708"/>
      <c r="BW2708"/>
      <c r="BX2708"/>
      <c r="BY2708"/>
      <c r="BZ2708"/>
    </row>
    <row r="2709" spans="3:78" x14ac:dyDescent="0.25">
      <c r="C2709"/>
      <c r="D2709" s="4"/>
      <c r="E2709"/>
      <c r="F2709" s="4"/>
      <c r="G2709"/>
      <c r="H2709" s="4"/>
      <c r="I2709"/>
      <c r="J2709" s="4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  <c r="BF2709"/>
      <c r="BG2709"/>
      <c r="BH2709"/>
      <c r="BI2709"/>
      <c r="BJ2709"/>
      <c r="BK2709"/>
      <c r="BL2709"/>
      <c r="BM2709"/>
      <c r="BN2709"/>
      <c r="BO2709"/>
      <c r="BP2709"/>
      <c r="BQ2709"/>
      <c r="BR2709"/>
      <c r="BS2709"/>
      <c r="BT2709"/>
      <c r="BU2709"/>
      <c r="BV2709"/>
      <c r="BW2709"/>
      <c r="BX2709"/>
      <c r="BY2709"/>
      <c r="BZ2709"/>
    </row>
    <row r="2710" spans="3:78" x14ac:dyDescent="0.25">
      <c r="C2710"/>
      <c r="D2710" s="4"/>
      <c r="E2710"/>
      <c r="F2710" s="4"/>
      <c r="G2710"/>
      <c r="H2710" s="4"/>
      <c r="I2710"/>
      <c r="J2710" s="4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  <c r="BF2710"/>
      <c r="BG2710"/>
      <c r="BH2710"/>
      <c r="BI2710"/>
      <c r="BJ2710"/>
      <c r="BK2710"/>
      <c r="BL2710"/>
      <c r="BM2710"/>
      <c r="BN2710"/>
      <c r="BO2710"/>
      <c r="BP2710"/>
      <c r="BQ2710"/>
      <c r="BR2710"/>
      <c r="BS2710"/>
      <c r="BT2710"/>
      <c r="BU2710"/>
      <c r="BV2710"/>
      <c r="BW2710"/>
      <c r="BX2710"/>
      <c r="BY2710"/>
      <c r="BZ2710"/>
    </row>
    <row r="2711" spans="3:78" x14ac:dyDescent="0.25">
      <c r="C2711"/>
      <c r="D2711" s="4"/>
      <c r="E2711"/>
      <c r="F2711" s="4"/>
      <c r="G2711"/>
      <c r="H2711" s="4"/>
      <c r="I2711"/>
      <c r="J2711" s="4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  <c r="BF2711"/>
      <c r="BG2711"/>
      <c r="BH2711"/>
      <c r="BI2711"/>
      <c r="BJ2711"/>
      <c r="BK2711"/>
      <c r="BL2711"/>
      <c r="BM2711"/>
      <c r="BN2711"/>
      <c r="BO2711"/>
      <c r="BP2711"/>
      <c r="BQ2711"/>
      <c r="BR2711"/>
      <c r="BS2711"/>
      <c r="BT2711"/>
      <c r="BU2711"/>
      <c r="BV2711"/>
      <c r="BW2711"/>
      <c r="BX2711"/>
      <c r="BY2711"/>
      <c r="BZ2711"/>
    </row>
    <row r="2712" spans="3:78" x14ac:dyDescent="0.25">
      <c r="C2712"/>
      <c r="D2712" s="4"/>
      <c r="E2712"/>
      <c r="F2712" s="4"/>
      <c r="G2712"/>
      <c r="H2712" s="4"/>
      <c r="I2712"/>
      <c r="J2712" s="4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  <c r="BF2712"/>
      <c r="BG2712"/>
      <c r="BH2712"/>
      <c r="BI2712"/>
      <c r="BJ2712"/>
      <c r="BK2712"/>
      <c r="BL2712"/>
      <c r="BM2712"/>
      <c r="BN2712"/>
      <c r="BO2712"/>
      <c r="BP2712"/>
      <c r="BQ2712"/>
      <c r="BR2712"/>
      <c r="BS2712"/>
      <c r="BT2712"/>
      <c r="BU2712"/>
      <c r="BV2712"/>
      <c r="BW2712"/>
      <c r="BX2712"/>
      <c r="BY2712"/>
      <c r="BZ2712"/>
    </row>
    <row r="2713" spans="3:78" x14ac:dyDescent="0.25">
      <c r="C2713"/>
      <c r="D2713" s="4"/>
      <c r="E2713"/>
      <c r="F2713" s="4"/>
      <c r="G2713"/>
      <c r="H2713" s="4"/>
      <c r="I2713"/>
      <c r="J2713" s="4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  <c r="BF2713"/>
      <c r="BG2713"/>
      <c r="BH2713"/>
      <c r="BI2713"/>
      <c r="BJ2713"/>
      <c r="BK2713"/>
      <c r="BL2713"/>
      <c r="BM2713"/>
      <c r="BN2713"/>
      <c r="BO2713"/>
      <c r="BP2713"/>
      <c r="BQ2713"/>
      <c r="BR2713"/>
      <c r="BS2713"/>
      <c r="BT2713"/>
      <c r="BU2713"/>
      <c r="BV2713"/>
      <c r="BW2713"/>
      <c r="BX2713"/>
      <c r="BY2713"/>
      <c r="BZ2713"/>
    </row>
    <row r="2714" spans="3:78" x14ac:dyDescent="0.25">
      <c r="C2714"/>
      <c r="D2714" s="4"/>
      <c r="E2714"/>
      <c r="F2714" s="4"/>
      <c r="G2714"/>
      <c r="H2714" s="4"/>
      <c r="I2714"/>
      <c r="J2714" s="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  <c r="BF2714"/>
      <c r="BG2714"/>
      <c r="BH2714"/>
      <c r="BI2714"/>
      <c r="BJ2714"/>
      <c r="BK2714"/>
      <c r="BL2714"/>
      <c r="BM2714"/>
      <c r="BN2714"/>
      <c r="BO2714"/>
      <c r="BP2714"/>
      <c r="BQ2714"/>
      <c r="BR2714"/>
      <c r="BS2714"/>
      <c r="BT2714"/>
      <c r="BU2714"/>
      <c r="BV2714"/>
      <c r="BW2714"/>
      <c r="BX2714"/>
      <c r="BY2714"/>
      <c r="BZ2714"/>
    </row>
    <row r="2715" spans="3:78" x14ac:dyDescent="0.25">
      <c r="C2715"/>
      <c r="D2715" s="4"/>
      <c r="E2715"/>
      <c r="F2715" s="4"/>
      <c r="G2715"/>
      <c r="H2715" s="4"/>
      <c r="I2715"/>
      <c r="J2715" s="4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  <c r="BF2715"/>
      <c r="BG2715"/>
      <c r="BH2715"/>
      <c r="BI2715"/>
      <c r="BJ2715"/>
      <c r="BK2715"/>
      <c r="BL2715"/>
      <c r="BM2715"/>
      <c r="BN2715"/>
      <c r="BO2715"/>
      <c r="BP2715"/>
      <c r="BQ2715"/>
      <c r="BR2715"/>
      <c r="BS2715"/>
      <c r="BT2715"/>
      <c r="BU2715"/>
      <c r="BV2715"/>
      <c r="BW2715"/>
      <c r="BX2715"/>
      <c r="BY2715"/>
      <c r="BZ2715"/>
    </row>
    <row r="2716" spans="3:78" x14ac:dyDescent="0.25">
      <c r="C2716"/>
      <c r="D2716" s="4"/>
      <c r="E2716"/>
      <c r="F2716" s="4"/>
      <c r="G2716"/>
      <c r="H2716" s="4"/>
      <c r="I2716"/>
      <c r="J2716" s="4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  <c r="BF2716"/>
      <c r="BG2716"/>
      <c r="BH2716"/>
      <c r="BI2716"/>
      <c r="BJ2716"/>
      <c r="BK2716"/>
      <c r="BL2716"/>
      <c r="BM2716"/>
      <c r="BN2716"/>
      <c r="BO2716"/>
      <c r="BP2716"/>
      <c r="BQ2716"/>
      <c r="BR2716"/>
      <c r="BS2716"/>
      <c r="BT2716"/>
      <c r="BU2716"/>
      <c r="BV2716"/>
      <c r="BW2716"/>
      <c r="BX2716"/>
      <c r="BY2716"/>
      <c r="BZ2716"/>
    </row>
    <row r="2717" spans="3:78" x14ac:dyDescent="0.25">
      <c r="C2717"/>
      <c r="D2717" s="4"/>
      <c r="E2717"/>
      <c r="F2717" s="4"/>
      <c r="G2717"/>
      <c r="H2717" s="4"/>
      <c r="I2717"/>
      <c r="J2717" s="4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  <c r="BF2717"/>
      <c r="BG2717"/>
      <c r="BH2717"/>
      <c r="BI2717"/>
      <c r="BJ2717"/>
      <c r="BK2717"/>
      <c r="BL2717"/>
      <c r="BM2717"/>
      <c r="BN2717"/>
      <c r="BO2717"/>
      <c r="BP2717"/>
      <c r="BQ2717"/>
      <c r="BR2717"/>
      <c r="BS2717"/>
      <c r="BT2717"/>
      <c r="BU2717"/>
      <c r="BV2717"/>
      <c r="BW2717"/>
      <c r="BX2717"/>
      <c r="BY2717"/>
      <c r="BZ2717"/>
    </row>
    <row r="2718" spans="3:78" x14ac:dyDescent="0.25">
      <c r="C2718"/>
      <c r="D2718" s="4"/>
      <c r="E2718"/>
      <c r="F2718" s="4"/>
      <c r="G2718"/>
      <c r="H2718" s="4"/>
      <c r="I2718"/>
      <c r="J2718" s="4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  <c r="BF2718"/>
      <c r="BG2718"/>
      <c r="BH2718"/>
      <c r="BI2718"/>
      <c r="BJ2718"/>
      <c r="BK2718"/>
      <c r="BL2718"/>
      <c r="BM2718"/>
      <c r="BN2718"/>
      <c r="BO2718"/>
      <c r="BP2718"/>
      <c r="BQ2718"/>
      <c r="BR2718"/>
      <c r="BS2718"/>
      <c r="BT2718"/>
      <c r="BU2718"/>
      <c r="BV2718"/>
      <c r="BW2718"/>
      <c r="BX2718"/>
      <c r="BY2718"/>
      <c r="BZ2718"/>
    </row>
    <row r="2719" spans="3:78" x14ac:dyDescent="0.25">
      <c r="C2719"/>
      <c r="D2719" s="4"/>
      <c r="E2719"/>
      <c r="F2719" s="4"/>
      <c r="G2719"/>
      <c r="H2719" s="4"/>
      <c r="I2719"/>
      <c r="J2719" s="4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  <c r="BF2719"/>
      <c r="BG2719"/>
      <c r="BH2719"/>
      <c r="BI2719"/>
      <c r="BJ2719"/>
      <c r="BK2719"/>
      <c r="BL2719"/>
      <c r="BM2719"/>
      <c r="BN2719"/>
      <c r="BO2719"/>
      <c r="BP2719"/>
      <c r="BQ2719"/>
      <c r="BR2719"/>
      <c r="BS2719"/>
      <c r="BT2719"/>
      <c r="BU2719"/>
      <c r="BV2719"/>
      <c r="BW2719"/>
      <c r="BX2719"/>
      <c r="BY2719"/>
      <c r="BZ2719"/>
    </row>
    <row r="2720" spans="3:78" x14ac:dyDescent="0.25">
      <c r="C2720"/>
      <c r="D2720" s="4"/>
      <c r="E2720"/>
      <c r="F2720" s="4"/>
      <c r="G2720"/>
      <c r="H2720" s="4"/>
      <c r="I2720"/>
      <c r="J2720" s="4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  <c r="BF2720"/>
      <c r="BG2720"/>
      <c r="BH2720"/>
      <c r="BI2720"/>
      <c r="BJ2720"/>
      <c r="BK2720"/>
      <c r="BL2720"/>
      <c r="BM2720"/>
      <c r="BN2720"/>
      <c r="BO2720"/>
      <c r="BP2720"/>
      <c r="BQ2720"/>
      <c r="BR2720"/>
      <c r="BS2720"/>
      <c r="BT2720"/>
      <c r="BU2720"/>
      <c r="BV2720"/>
      <c r="BW2720"/>
      <c r="BX2720"/>
      <c r="BY2720"/>
      <c r="BZ2720"/>
    </row>
    <row r="2721" spans="3:78" x14ac:dyDescent="0.25">
      <c r="C2721"/>
      <c r="D2721" s="4"/>
      <c r="E2721"/>
      <c r="F2721" s="4"/>
      <c r="G2721"/>
      <c r="H2721" s="4"/>
      <c r="I2721"/>
      <c r="J2721" s="4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  <c r="BF2721"/>
      <c r="BG2721"/>
      <c r="BH2721"/>
      <c r="BI2721"/>
      <c r="BJ2721"/>
      <c r="BK2721"/>
      <c r="BL2721"/>
      <c r="BM2721"/>
      <c r="BN2721"/>
      <c r="BO2721"/>
      <c r="BP2721"/>
      <c r="BQ2721"/>
      <c r="BR2721"/>
      <c r="BS2721"/>
      <c r="BT2721"/>
      <c r="BU2721"/>
      <c r="BV2721"/>
      <c r="BW2721"/>
      <c r="BX2721"/>
      <c r="BY2721"/>
      <c r="BZ2721"/>
    </row>
    <row r="2722" spans="3:78" x14ac:dyDescent="0.25">
      <c r="C2722"/>
      <c r="D2722" s="4"/>
      <c r="E2722"/>
      <c r="F2722" s="4"/>
      <c r="G2722"/>
      <c r="H2722" s="4"/>
      <c r="I2722"/>
      <c r="J2722" s="4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  <c r="BF2722"/>
      <c r="BG2722"/>
      <c r="BH2722"/>
      <c r="BI2722"/>
      <c r="BJ2722"/>
      <c r="BK2722"/>
      <c r="BL2722"/>
      <c r="BM2722"/>
      <c r="BN2722"/>
      <c r="BO2722"/>
      <c r="BP2722"/>
      <c r="BQ2722"/>
      <c r="BR2722"/>
      <c r="BS2722"/>
      <c r="BT2722"/>
      <c r="BU2722"/>
      <c r="BV2722"/>
      <c r="BW2722"/>
      <c r="BX2722"/>
      <c r="BY2722"/>
      <c r="BZ2722"/>
    </row>
    <row r="2723" spans="3:78" x14ac:dyDescent="0.25">
      <c r="C2723"/>
      <c r="D2723" s="4"/>
      <c r="E2723"/>
      <c r="F2723" s="4"/>
      <c r="G2723"/>
      <c r="H2723" s="4"/>
      <c r="I2723"/>
      <c r="J2723" s="4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  <c r="BF2723"/>
      <c r="BG2723"/>
      <c r="BH2723"/>
      <c r="BI2723"/>
      <c r="BJ2723"/>
      <c r="BK2723"/>
      <c r="BL2723"/>
      <c r="BM2723"/>
      <c r="BN2723"/>
      <c r="BO2723"/>
      <c r="BP2723"/>
      <c r="BQ2723"/>
      <c r="BR2723"/>
      <c r="BS2723"/>
      <c r="BT2723"/>
      <c r="BU2723"/>
      <c r="BV2723"/>
      <c r="BW2723"/>
      <c r="BX2723"/>
      <c r="BY2723"/>
      <c r="BZ2723"/>
    </row>
    <row r="2724" spans="3:78" x14ac:dyDescent="0.25">
      <c r="C2724"/>
      <c r="D2724" s="4"/>
      <c r="E2724"/>
      <c r="F2724" s="4"/>
      <c r="G2724"/>
      <c r="H2724" s="4"/>
      <c r="I2724"/>
      <c r="J2724" s="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  <c r="BF2724"/>
      <c r="BG2724"/>
      <c r="BH2724"/>
      <c r="BI2724"/>
      <c r="BJ2724"/>
      <c r="BK2724"/>
      <c r="BL2724"/>
      <c r="BM2724"/>
      <c r="BN2724"/>
      <c r="BO2724"/>
      <c r="BP2724"/>
      <c r="BQ2724"/>
      <c r="BR2724"/>
      <c r="BS2724"/>
      <c r="BT2724"/>
      <c r="BU2724"/>
      <c r="BV2724"/>
      <c r="BW2724"/>
      <c r="BX2724"/>
      <c r="BY2724"/>
      <c r="BZ2724"/>
    </row>
    <row r="2725" spans="3:78" x14ac:dyDescent="0.25">
      <c r="C2725"/>
      <c r="D2725" s="4"/>
      <c r="E2725"/>
      <c r="F2725" s="4"/>
      <c r="G2725"/>
      <c r="H2725" s="4"/>
      <c r="I2725"/>
      <c r="J2725" s="4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  <c r="BF2725"/>
      <c r="BG2725"/>
      <c r="BH2725"/>
      <c r="BI2725"/>
      <c r="BJ2725"/>
      <c r="BK2725"/>
      <c r="BL2725"/>
      <c r="BM2725"/>
      <c r="BN2725"/>
      <c r="BO2725"/>
      <c r="BP2725"/>
      <c r="BQ2725"/>
      <c r="BR2725"/>
      <c r="BS2725"/>
      <c r="BT2725"/>
      <c r="BU2725"/>
      <c r="BV2725"/>
      <c r="BW2725"/>
      <c r="BX2725"/>
      <c r="BY2725"/>
      <c r="BZ2725"/>
    </row>
    <row r="2726" spans="3:78" x14ac:dyDescent="0.25">
      <c r="C2726"/>
      <c r="D2726" s="4"/>
      <c r="E2726"/>
      <c r="F2726" s="4"/>
      <c r="G2726"/>
      <c r="H2726" s="4"/>
      <c r="I2726"/>
      <c r="J2726" s="4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  <c r="BF2726"/>
      <c r="BG2726"/>
      <c r="BH2726"/>
      <c r="BI2726"/>
      <c r="BJ2726"/>
      <c r="BK2726"/>
      <c r="BL2726"/>
      <c r="BM2726"/>
      <c r="BN2726"/>
      <c r="BO2726"/>
      <c r="BP2726"/>
      <c r="BQ2726"/>
      <c r="BR2726"/>
      <c r="BS2726"/>
      <c r="BT2726"/>
      <c r="BU2726"/>
      <c r="BV2726"/>
      <c r="BW2726"/>
      <c r="BX2726"/>
      <c r="BY2726"/>
      <c r="BZ2726"/>
    </row>
    <row r="2727" spans="3:78" x14ac:dyDescent="0.25">
      <c r="C2727"/>
      <c r="D2727" s="4"/>
      <c r="E2727"/>
      <c r="F2727" s="4"/>
      <c r="G2727"/>
      <c r="H2727" s="4"/>
      <c r="I2727"/>
      <c r="J2727" s="4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  <c r="BF2727"/>
      <c r="BG2727"/>
      <c r="BH2727"/>
      <c r="BI2727"/>
      <c r="BJ2727"/>
      <c r="BK2727"/>
      <c r="BL2727"/>
      <c r="BM2727"/>
      <c r="BN2727"/>
      <c r="BO2727"/>
      <c r="BP2727"/>
      <c r="BQ2727"/>
      <c r="BR2727"/>
      <c r="BS2727"/>
      <c r="BT2727"/>
      <c r="BU2727"/>
      <c r="BV2727"/>
      <c r="BW2727"/>
      <c r="BX2727"/>
      <c r="BY2727"/>
      <c r="BZ2727"/>
    </row>
    <row r="2728" spans="3:78" x14ac:dyDescent="0.25">
      <c r="C2728"/>
      <c r="D2728" s="4"/>
      <c r="E2728"/>
      <c r="F2728" s="4"/>
      <c r="G2728"/>
      <c r="H2728" s="4"/>
      <c r="I2728"/>
      <c r="J2728" s="4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  <c r="BF2728"/>
      <c r="BG2728"/>
      <c r="BH2728"/>
      <c r="BI2728"/>
      <c r="BJ2728"/>
      <c r="BK2728"/>
      <c r="BL2728"/>
      <c r="BM2728"/>
      <c r="BN2728"/>
      <c r="BO2728"/>
      <c r="BP2728"/>
      <c r="BQ2728"/>
      <c r="BR2728"/>
      <c r="BS2728"/>
      <c r="BT2728"/>
      <c r="BU2728"/>
      <c r="BV2728"/>
      <c r="BW2728"/>
      <c r="BX2728"/>
      <c r="BY2728"/>
      <c r="BZ2728"/>
    </row>
    <row r="2729" spans="3:78" x14ac:dyDescent="0.25">
      <c r="C2729"/>
      <c r="D2729" s="4"/>
      <c r="E2729"/>
      <c r="F2729" s="4"/>
      <c r="G2729"/>
      <c r="H2729" s="4"/>
      <c r="I2729"/>
      <c r="J2729" s="4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  <c r="BF2729"/>
      <c r="BG2729"/>
      <c r="BH2729"/>
      <c r="BI2729"/>
      <c r="BJ2729"/>
      <c r="BK2729"/>
      <c r="BL2729"/>
      <c r="BM2729"/>
      <c r="BN2729"/>
      <c r="BO2729"/>
      <c r="BP2729"/>
      <c r="BQ2729"/>
      <c r="BR2729"/>
      <c r="BS2729"/>
      <c r="BT2729"/>
      <c r="BU2729"/>
      <c r="BV2729"/>
      <c r="BW2729"/>
      <c r="BX2729"/>
      <c r="BY2729"/>
      <c r="BZ2729"/>
    </row>
    <row r="2730" spans="3:78" x14ac:dyDescent="0.25">
      <c r="C2730"/>
      <c r="D2730" s="4"/>
      <c r="E2730"/>
      <c r="F2730" s="4"/>
      <c r="G2730"/>
      <c r="H2730" s="4"/>
      <c r="I2730"/>
      <c r="J2730" s="4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  <c r="BF2730"/>
      <c r="BG2730"/>
      <c r="BH2730"/>
      <c r="BI2730"/>
      <c r="BJ2730"/>
      <c r="BK2730"/>
      <c r="BL2730"/>
      <c r="BM2730"/>
      <c r="BN2730"/>
      <c r="BO2730"/>
      <c r="BP2730"/>
      <c r="BQ2730"/>
      <c r="BR2730"/>
      <c r="BS2730"/>
      <c r="BT2730"/>
      <c r="BU2730"/>
      <c r="BV2730"/>
      <c r="BW2730"/>
      <c r="BX2730"/>
      <c r="BY2730"/>
      <c r="BZ2730"/>
    </row>
    <row r="2731" spans="3:78" x14ac:dyDescent="0.25">
      <c r="C2731"/>
      <c r="D2731" s="4"/>
      <c r="E2731"/>
      <c r="F2731" s="4"/>
      <c r="G2731"/>
      <c r="H2731" s="4"/>
      <c r="I2731"/>
      <c r="J2731" s="4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  <c r="BF2731"/>
      <c r="BG2731"/>
      <c r="BH2731"/>
      <c r="BI2731"/>
      <c r="BJ2731"/>
      <c r="BK2731"/>
      <c r="BL2731"/>
      <c r="BM2731"/>
      <c r="BN2731"/>
      <c r="BO2731"/>
      <c r="BP2731"/>
      <c r="BQ2731"/>
      <c r="BR2731"/>
      <c r="BS2731"/>
      <c r="BT2731"/>
      <c r="BU2731"/>
      <c r="BV2731"/>
      <c r="BW2731"/>
      <c r="BX2731"/>
      <c r="BY2731"/>
      <c r="BZ2731"/>
    </row>
    <row r="2732" spans="3:78" x14ac:dyDescent="0.25">
      <c r="C2732"/>
      <c r="D2732" s="4"/>
      <c r="E2732"/>
      <c r="F2732" s="4"/>
      <c r="G2732"/>
      <c r="H2732" s="4"/>
      <c r="I2732"/>
      <c r="J2732" s="4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  <c r="BF2732"/>
      <c r="BG2732"/>
      <c r="BH2732"/>
      <c r="BI2732"/>
      <c r="BJ2732"/>
      <c r="BK2732"/>
      <c r="BL2732"/>
      <c r="BM2732"/>
      <c r="BN2732"/>
      <c r="BO2732"/>
      <c r="BP2732"/>
      <c r="BQ2732"/>
      <c r="BR2732"/>
      <c r="BS2732"/>
      <c r="BT2732"/>
      <c r="BU2732"/>
      <c r="BV2732"/>
      <c r="BW2732"/>
      <c r="BX2732"/>
      <c r="BY2732"/>
      <c r="BZ2732"/>
    </row>
    <row r="2733" spans="3:78" x14ac:dyDescent="0.25">
      <c r="C2733"/>
      <c r="D2733" s="4"/>
      <c r="E2733"/>
      <c r="F2733" s="4"/>
      <c r="G2733"/>
      <c r="H2733" s="4"/>
      <c r="I2733"/>
      <c r="J2733" s="4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  <c r="BF2733"/>
      <c r="BG2733"/>
      <c r="BH2733"/>
      <c r="BI2733"/>
      <c r="BJ2733"/>
      <c r="BK2733"/>
      <c r="BL2733"/>
      <c r="BM2733"/>
      <c r="BN2733"/>
      <c r="BO2733"/>
      <c r="BP2733"/>
      <c r="BQ2733"/>
      <c r="BR2733"/>
      <c r="BS2733"/>
      <c r="BT2733"/>
      <c r="BU2733"/>
      <c r="BV2733"/>
      <c r="BW2733"/>
      <c r="BX2733"/>
      <c r="BY2733"/>
      <c r="BZ2733"/>
    </row>
    <row r="2734" spans="3:78" x14ac:dyDescent="0.25">
      <c r="C2734"/>
      <c r="D2734" s="4"/>
      <c r="E2734"/>
      <c r="F2734" s="4"/>
      <c r="G2734"/>
      <c r="H2734" s="4"/>
      <c r="I2734"/>
      <c r="J2734" s="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  <c r="BF2734"/>
      <c r="BG2734"/>
      <c r="BH2734"/>
      <c r="BI2734"/>
      <c r="BJ2734"/>
      <c r="BK2734"/>
      <c r="BL2734"/>
      <c r="BM2734"/>
      <c r="BN2734"/>
      <c r="BO2734"/>
      <c r="BP2734"/>
      <c r="BQ2734"/>
      <c r="BR2734"/>
      <c r="BS2734"/>
      <c r="BT2734"/>
      <c r="BU2734"/>
      <c r="BV2734"/>
      <c r="BW2734"/>
      <c r="BX2734"/>
      <c r="BY2734"/>
      <c r="BZ2734"/>
    </row>
    <row r="2735" spans="3:78" x14ac:dyDescent="0.25">
      <c r="C2735"/>
      <c r="D2735" s="4"/>
      <c r="E2735"/>
      <c r="F2735" s="4"/>
      <c r="G2735"/>
      <c r="H2735" s="4"/>
      <c r="I2735"/>
      <c r="J2735" s="4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  <c r="BF2735"/>
      <c r="BG2735"/>
      <c r="BH2735"/>
      <c r="BI2735"/>
      <c r="BJ2735"/>
      <c r="BK2735"/>
      <c r="BL2735"/>
      <c r="BM2735"/>
      <c r="BN2735"/>
      <c r="BO2735"/>
      <c r="BP2735"/>
      <c r="BQ2735"/>
      <c r="BR2735"/>
      <c r="BS2735"/>
      <c r="BT2735"/>
      <c r="BU2735"/>
      <c r="BV2735"/>
      <c r="BW2735"/>
      <c r="BX2735"/>
      <c r="BY2735"/>
      <c r="BZ2735"/>
    </row>
    <row r="2736" spans="3:78" x14ac:dyDescent="0.25">
      <c r="C2736"/>
      <c r="D2736" s="4"/>
      <c r="E2736"/>
      <c r="F2736" s="4"/>
      <c r="G2736"/>
      <c r="H2736" s="4"/>
      <c r="I2736"/>
      <c r="J2736" s="4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  <c r="BF2736"/>
      <c r="BG2736"/>
      <c r="BH2736"/>
      <c r="BI2736"/>
      <c r="BJ2736"/>
      <c r="BK2736"/>
      <c r="BL2736"/>
      <c r="BM2736"/>
      <c r="BN2736"/>
      <c r="BO2736"/>
      <c r="BP2736"/>
      <c r="BQ2736"/>
      <c r="BR2736"/>
      <c r="BS2736"/>
      <c r="BT2736"/>
      <c r="BU2736"/>
      <c r="BV2736"/>
      <c r="BW2736"/>
      <c r="BX2736"/>
      <c r="BY2736"/>
      <c r="BZ2736"/>
    </row>
    <row r="2737" spans="3:78" x14ac:dyDescent="0.25">
      <c r="C2737"/>
      <c r="D2737" s="4"/>
      <c r="E2737"/>
      <c r="F2737" s="4"/>
      <c r="G2737"/>
      <c r="H2737" s="4"/>
      <c r="I2737"/>
      <c r="J2737" s="4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  <c r="BF2737"/>
      <c r="BG2737"/>
      <c r="BH2737"/>
      <c r="BI2737"/>
      <c r="BJ2737"/>
      <c r="BK2737"/>
      <c r="BL2737"/>
      <c r="BM2737"/>
      <c r="BN2737"/>
      <c r="BO2737"/>
      <c r="BP2737"/>
      <c r="BQ2737"/>
      <c r="BR2737"/>
      <c r="BS2737"/>
      <c r="BT2737"/>
      <c r="BU2737"/>
      <c r="BV2737"/>
      <c r="BW2737"/>
      <c r="BX2737"/>
      <c r="BY2737"/>
      <c r="BZ2737"/>
    </row>
    <row r="2738" spans="3:78" x14ac:dyDescent="0.25">
      <c r="C2738"/>
      <c r="D2738" s="4"/>
      <c r="E2738"/>
      <c r="F2738" s="4"/>
      <c r="G2738"/>
      <c r="H2738" s="4"/>
      <c r="I2738"/>
      <c r="J2738" s="4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  <c r="BF2738"/>
      <c r="BG2738"/>
      <c r="BH2738"/>
      <c r="BI2738"/>
      <c r="BJ2738"/>
      <c r="BK2738"/>
      <c r="BL2738"/>
      <c r="BM2738"/>
      <c r="BN2738"/>
      <c r="BO2738"/>
      <c r="BP2738"/>
      <c r="BQ2738"/>
      <c r="BR2738"/>
      <c r="BS2738"/>
      <c r="BT2738"/>
      <c r="BU2738"/>
      <c r="BV2738"/>
      <c r="BW2738"/>
      <c r="BX2738"/>
      <c r="BY2738"/>
      <c r="BZ2738"/>
    </row>
    <row r="2739" spans="3:78" x14ac:dyDescent="0.25">
      <c r="C2739"/>
      <c r="D2739" s="4"/>
      <c r="E2739"/>
      <c r="F2739" s="4"/>
      <c r="G2739"/>
      <c r="H2739" s="4"/>
      <c r="I2739"/>
      <c r="J2739" s="4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  <c r="BF2739"/>
      <c r="BG2739"/>
      <c r="BH2739"/>
      <c r="BI2739"/>
      <c r="BJ2739"/>
      <c r="BK2739"/>
      <c r="BL2739"/>
      <c r="BM2739"/>
      <c r="BN2739"/>
      <c r="BO2739"/>
      <c r="BP2739"/>
      <c r="BQ2739"/>
      <c r="BR2739"/>
      <c r="BS2739"/>
      <c r="BT2739"/>
      <c r="BU2739"/>
      <c r="BV2739"/>
      <c r="BW2739"/>
      <c r="BX2739"/>
      <c r="BY2739"/>
      <c r="BZ2739"/>
    </row>
    <row r="2740" spans="3:78" x14ac:dyDescent="0.25">
      <c r="C2740"/>
      <c r="D2740" s="4"/>
      <c r="E2740"/>
      <c r="F2740" s="4"/>
      <c r="G2740"/>
      <c r="H2740" s="4"/>
      <c r="I2740"/>
      <c r="J2740" s="4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  <c r="BF2740"/>
      <c r="BG2740"/>
      <c r="BH2740"/>
      <c r="BI2740"/>
      <c r="BJ2740"/>
      <c r="BK2740"/>
      <c r="BL2740"/>
      <c r="BM2740"/>
      <c r="BN2740"/>
      <c r="BO2740"/>
      <c r="BP2740"/>
      <c r="BQ2740"/>
      <c r="BR2740"/>
      <c r="BS2740"/>
      <c r="BT2740"/>
      <c r="BU2740"/>
      <c r="BV2740"/>
      <c r="BW2740"/>
      <c r="BX2740"/>
      <c r="BY2740"/>
      <c r="BZ2740"/>
    </row>
    <row r="2741" spans="3:78" x14ac:dyDescent="0.25">
      <c r="C2741"/>
      <c r="D2741" s="4"/>
      <c r="E2741"/>
      <c r="F2741" s="4"/>
      <c r="G2741"/>
      <c r="H2741" s="4"/>
      <c r="I2741"/>
      <c r="J2741" s="4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  <c r="BF2741"/>
      <c r="BG2741"/>
      <c r="BH2741"/>
      <c r="BI2741"/>
      <c r="BJ2741"/>
      <c r="BK2741"/>
      <c r="BL2741"/>
      <c r="BM2741"/>
      <c r="BN2741"/>
      <c r="BO2741"/>
      <c r="BP2741"/>
      <c r="BQ2741"/>
      <c r="BR2741"/>
      <c r="BS2741"/>
      <c r="BT2741"/>
      <c r="BU2741"/>
      <c r="BV2741"/>
      <c r="BW2741"/>
      <c r="BX2741"/>
      <c r="BY2741"/>
      <c r="BZ2741"/>
    </row>
    <row r="2742" spans="3:78" x14ac:dyDescent="0.25">
      <c r="C2742"/>
      <c r="D2742" s="4"/>
      <c r="E2742"/>
      <c r="F2742" s="4"/>
      <c r="G2742"/>
      <c r="H2742" s="4"/>
      <c r="I2742"/>
      <c r="J2742" s="4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  <c r="BF2742"/>
      <c r="BG2742"/>
      <c r="BH2742"/>
      <c r="BI2742"/>
      <c r="BJ2742"/>
      <c r="BK2742"/>
      <c r="BL2742"/>
      <c r="BM2742"/>
      <c r="BN2742"/>
      <c r="BO2742"/>
      <c r="BP2742"/>
      <c r="BQ2742"/>
      <c r="BR2742"/>
      <c r="BS2742"/>
      <c r="BT2742"/>
      <c r="BU2742"/>
      <c r="BV2742"/>
      <c r="BW2742"/>
      <c r="BX2742"/>
      <c r="BY2742"/>
      <c r="BZ2742"/>
    </row>
    <row r="2743" spans="3:78" x14ac:dyDescent="0.25">
      <c r="C2743"/>
      <c r="D2743" s="4"/>
      <c r="E2743"/>
      <c r="F2743" s="4"/>
      <c r="G2743"/>
      <c r="H2743" s="4"/>
      <c r="I2743"/>
      <c r="J2743" s="4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  <c r="BF2743"/>
      <c r="BG2743"/>
      <c r="BH2743"/>
      <c r="BI2743"/>
      <c r="BJ2743"/>
      <c r="BK2743"/>
      <c r="BL2743"/>
      <c r="BM2743"/>
      <c r="BN2743"/>
      <c r="BO2743"/>
      <c r="BP2743"/>
      <c r="BQ2743"/>
      <c r="BR2743"/>
      <c r="BS2743"/>
      <c r="BT2743"/>
      <c r="BU2743"/>
      <c r="BV2743"/>
      <c r="BW2743"/>
      <c r="BX2743"/>
      <c r="BY2743"/>
      <c r="BZ2743"/>
    </row>
    <row r="2744" spans="3:78" x14ac:dyDescent="0.25">
      <c r="C2744"/>
      <c r="D2744" s="4"/>
      <c r="E2744"/>
      <c r="F2744" s="4"/>
      <c r="G2744"/>
      <c r="H2744" s="4"/>
      <c r="I2744"/>
      <c r="J2744" s="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  <c r="BF2744"/>
      <c r="BG2744"/>
      <c r="BH2744"/>
      <c r="BI2744"/>
      <c r="BJ2744"/>
      <c r="BK2744"/>
      <c r="BL2744"/>
      <c r="BM2744"/>
      <c r="BN2744"/>
      <c r="BO2744"/>
      <c r="BP2744"/>
      <c r="BQ2744"/>
      <c r="BR2744"/>
      <c r="BS2744"/>
      <c r="BT2744"/>
      <c r="BU2744"/>
      <c r="BV2744"/>
      <c r="BW2744"/>
      <c r="BX2744"/>
      <c r="BY2744"/>
      <c r="BZ2744"/>
    </row>
    <row r="2745" spans="3:78" x14ac:dyDescent="0.25">
      <c r="C2745"/>
      <c r="D2745" s="4"/>
      <c r="E2745"/>
      <c r="F2745" s="4"/>
      <c r="G2745"/>
      <c r="H2745" s="4"/>
      <c r="I2745"/>
      <c r="J2745" s="4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  <c r="BF2745"/>
      <c r="BG2745"/>
      <c r="BH2745"/>
      <c r="BI2745"/>
      <c r="BJ2745"/>
      <c r="BK2745"/>
      <c r="BL2745"/>
      <c r="BM2745"/>
      <c r="BN2745"/>
      <c r="BO2745"/>
      <c r="BP2745"/>
      <c r="BQ2745"/>
      <c r="BR2745"/>
      <c r="BS2745"/>
      <c r="BT2745"/>
      <c r="BU2745"/>
      <c r="BV2745"/>
      <c r="BW2745"/>
      <c r="BX2745"/>
      <c r="BY2745"/>
      <c r="BZ2745"/>
    </row>
    <row r="2746" spans="3:78" x14ac:dyDescent="0.25">
      <c r="C2746"/>
      <c r="D2746" s="4"/>
      <c r="E2746"/>
      <c r="F2746" s="4"/>
      <c r="G2746"/>
      <c r="H2746" s="4"/>
      <c r="I2746"/>
      <c r="J2746" s="4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  <c r="BF2746"/>
      <c r="BG2746"/>
      <c r="BH2746"/>
      <c r="BI2746"/>
      <c r="BJ2746"/>
      <c r="BK2746"/>
      <c r="BL2746"/>
      <c r="BM2746"/>
      <c r="BN2746"/>
      <c r="BO2746"/>
      <c r="BP2746"/>
      <c r="BQ2746"/>
      <c r="BR2746"/>
      <c r="BS2746"/>
      <c r="BT2746"/>
      <c r="BU2746"/>
      <c r="BV2746"/>
      <c r="BW2746"/>
      <c r="BX2746"/>
      <c r="BY2746"/>
      <c r="BZ2746"/>
    </row>
    <row r="2747" spans="3:78" x14ac:dyDescent="0.25">
      <c r="C2747"/>
      <c r="D2747" s="4"/>
      <c r="E2747"/>
      <c r="F2747" s="4"/>
      <c r="G2747"/>
      <c r="H2747" s="4"/>
      <c r="I2747"/>
      <c r="J2747" s="4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  <c r="BF2747"/>
      <c r="BG2747"/>
      <c r="BH2747"/>
      <c r="BI2747"/>
      <c r="BJ2747"/>
      <c r="BK2747"/>
      <c r="BL2747"/>
      <c r="BM2747"/>
      <c r="BN2747"/>
      <c r="BO2747"/>
      <c r="BP2747"/>
      <c r="BQ2747"/>
      <c r="BR2747"/>
      <c r="BS2747"/>
      <c r="BT2747"/>
      <c r="BU2747"/>
      <c r="BV2747"/>
      <c r="BW2747"/>
      <c r="BX2747"/>
      <c r="BY2747"/>
      <c r="BZ2747"/>
    </row>
    <row r="2748" spans="3:78" x14ac:dyDescent="0.25">
      <c r="C2748"/>
      <c r="D2748" s="4"/>
      <c r="E2748"/>
      <c r="F2748" s="4"/>
      <c r="G2748"/>
      <c r="H2748" s="4"/>
      <c r="I2748"/>
      <c r="J2748" s="4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  <c r="BF2748"/>
      <c r="BG2748"/>
      <c r="BH2748"/>
      <c r="BI2748"/>
      <c r="BJ2748"/>
      <c r="BK2748"/>
      <c r="BL2748"/>
      <c r="BM2748"/>
      <c r="BN2748"/>
      <c r="BO2748"/>
      <c r="BP2748"/>
      <c r="BQ2748"/>
      <c r="BR2748"/>
      <c r="BS2748"/>
      <c r="BT2748"/>
      <c r="BU2748"/>
      <c r="BV2748"/>
      <c r="BW2748"/>
      <c r="BX2748"/>
      <c r="BY2748"/>
      <c r="BZ2748"/>
    </row>
    <row r="2749" spans="3:78" x14ac:dyDescent="0.25">
      <c r="C2749"/>
      <c r="D2749" s="4"/>
      <c r="E2749"/>
      <c r="F2749" s="4"/>
      <c r="G2749"/>
      <c r="H2749" s="4"/>
      <c r="I2749"/>
      <c r="J2749" s="4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  <c r="BF2749"/>
      <c r="BG2749"/>
      <c r="BH2749"/>
      <c r="BI2749"/>
      <c r="BJ2749"/>
      <c r="BK2749"/>
      <c r="BL2749"/>
      <c r="BM2749"/>
      <c r="BN2749"/>
      <c r="BO2749"/>
      <c r="BP2749"/>
      <c r="BQ2749"/>
      <c r="BR2749"/>
      <c r="BS2749"/>
      <c r="BT2749"/>
      <c r="BU2749"/>
      <c r="BV2749"/>
      <c r="BW2749"/>
      <c r="BX2749"/>
      <c r="BY2749"/>
      <c r="BZ2749"/>
    </row>
    <row r="2750" spans="3:78" x14ac:dyDescent="0.25">
      <c r="C2750"/>
      <c r="D2750" s="4"/>
      <c r="E2750"/>
      <c r="F2750" s="4"/>
      <c r="G2750"/>
      <c r="H2750" s="4"/>
      <c r="I2750"/>
      <c r="J2750" s="4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  <c r="BF2750"/>
      <c r="BG2750"/>
      <c r="BH2750"/>
      <c r="BI2750"/>
      <c r="BJ2750"/>
      <c r="BK2750"/>
      <c r="BL2750"/>
      <c r="BM2750"/>
      <c r="BN2750"/>
      <c r="BO2750"/>
      <c r="BP2750"/>
      <c r="BQ2750"/>
      <c r="BR2750"/>
      <c r="BS2750"/>
      <c r="BT2750"/>
      <c r="BU2750"/>
      <c r="BV2750"/>
      <c r="BW2750"/>
      <c r="BX2750"/>
      <c r="BY2750"/>
      <c r="BZ2750"/>
    </row>
    <row r="2751" spans="3:78" x14ac:dyDescent="0.25">
      <c r="C2751"/>
      <c r="D2751" s="4"/>
      <c r="E2751"/>
      <c r="F2751" s="4"/>
      <c r="G2751"/>
      <c r="H2751" s="4"/>
      <c r="I2751"/>
      <c r="J2751" s="4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  <c r="BF2751"/>
      <c r="BG2751"/>
      <c r="BH2751"/>
      <c r="BI2751"/>
      <c r="BJ2751"/>
      <c r="BK2751"/>
      <c r="BL2751"/>
      <c r="BM2751"/>
      <c r="BN2751"/>
      <c r="BO2751"/>
      <c r="BP2751"/>
      <c r="BQ2751"/>
      <c r="BR2751"/>
      <c r="BS2751"/>
      <c r="BT2751"/>
      <c r="BU2751"/>
      <c r="BV2751"/>
      <c r="BW2751"/>
      <c r="BX2751"/>
      <c r="BY2751"/>
      <c r="BZ2751"/>
    </row>
    <row r="2752" spans="3:78" x14ac:dyDescent="0.25">
      <c r="C2752"/>
      <c r="D2752" s="4"/>
      <c r="E2752"/>
      <c r="F2752" s="4"/>
      <c r="G2752"/>
      <c r="H2752" s="4"/>
      <c r="I2752"/>
      <c r="J2752" s="4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  <c r="BF2752"/>
      <c r="BG2752"/>
      <c r="BH2752"/>
      <c r="BI2752"/>
      <c r="BJ2752"/>
      <c r="BK2752"/>
      <c r="BL2752"/>
      <c r="BM2752"/>
      <c r="BN2752"/>
      <c r="BO2752"/>
      <c r="BP2752"/>
      <c r="BQ2752"/>
      <c r="BR2752"/>
      <c r="BS2752"/>
      <c r="BT2752"/>
      <c r="BU2752"/>
      <c r="BV2752"/>
      <c r="BW2752"/>
      <c r="BX2752"/>
      <c r="BY2752"/>
      <c r="BZ2752"/>
    </row>
    <row r="2753" spans="3:78" x14ac:dyDescent="0.25">
      <c r="C2753"/>
      <c r="D2753" s="4"/>
      <c r="E2753"/>
      <c r="F2753" s="4"/>
      <c r="G2753"/>
      <c r="H2753" s="4"/>
      <c r="I2753"/>
      <c r="J2753" s="4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  <c r="BF2753"/>
      <c r="BG2753"/>
      <c r="BH2753"/>
      <c r="BI2753"/>
      <c r="BJ2753"/>
      <c r="BK2753"/>
      <c r="BL2753"/>
      <c r="BM2753"/>
      <c r="BN2753"/>
      <c r="BO2753"/>
      <c r="BP2753"/>
      <c r="BQ2753"/>
      <c r="BR2753"/>
      <c r="BS2753"/>
      <c r="BT2753"/>
      <c r="BU2753"/>
      <c r="BV2753"/>
      <c r="BW2753"/>
      <c r="BX2753"/>
      <c r="BY2753"/>
      <c r="BZ2753"/>
    </row>
    <row r="2754" spans="3:78" x14ac:dyDescent="0.25">
      <c r="C2754"/>
      <c r="D2754" s="4"/>
      <c r="E2754"/>
      <c r="F2754" s="4"/>
      <c r="G2754"/>
      <c r="H2754" s="4"/>
      <c r="I2754"/>
      <c r="J2754" s="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  <c r="BF2754"/>
      <c r="BG2754"/>
      <c r="BH2754"/>
      <c r="BI2754"/>
      <c r="BJ2754"/>
      <c r="BK2754"/>
      <c r="BL2754"/>
      <c r="BM2754"/>
      <c r="BN2754"/>
      <c r="BO2754"/>
      <c r="BP2754"/>
      <c r="BQ2754"/>
      <c r="BR2754"/>
      <c r="BS2754"/>
      <c r="BT2754"/>
      <c r="BU2754"/>
      <c r="BV2754"/>
      <c r="BW2754"/>
      <c r="BX2754"/>
      <c r="BY2754"/>
      <c r="BZ2754"/>
    </row>
    <row r="2755" spans="3:78" x14ac:dyDescent="0.25">
      <c r="C2755"/>
      <c r="D2755" s="4"/>
      <c r="E2755"/>
      <c r="F2755" s="4"/>
      <c r="G2755"/>
      <c r="H2755" s="4"/>
      <c r="I2755"/>
      <c r="J2755" s="4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  <c r="BF2755"/>
      <c r="BG2755"/>
      <c r="BH2755"/>
      <c r="BI2755"/>
      <c r="BJ2755"/>
      <c r="BK2755"/>
      <c r="BL2755"/>
      <c r="BM2755"/>
      <c r="BN2755"/>
      <c r="BO2755"/>
      <c r="BP2755"/>
      <c r="BQ2755"/>
      <c r="BR2755"/>
      <c r="BS2755"/>
      <c r="BT2755"/>
      <c r="BU2755"/>
      <c r="BV2755"/>
      <c r="BW2755"/>
      <c r="BX2755"/>
      <c r="BY2755"/>
      <c r="BZ2755"/>
    </row>
    <row r="2756" spans="3:78" x14ac:dyDescent="0.25">
      <c r="C2756"/>
      <c r="D2756" s="4"/>
      <c r="E2756"/>
      <c r="F2756" s="4"/>
      <c r="G2756"/>
      <c r="H2756" s="4"/>
      <c r="I2756"/>
      <c r="J2756" s="4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  <c r="BF2756"/>
      <c r="BG2756"/>
      <c r="BH2756"/>
      <c r="BI2756"/>
      <c r="BJ2756"/>
      <c r="BK2756"/>
      <c r="BL2756"/>
      <c r="BM2756"/>
      <c r="BN2756"/>
      <c r="BO2756"/>
      <c r="BP2756"/>
      <c r="BQ2756"/>
      <c r="BR2756"/>
      <c r="BS2756"/>
      <c r="BT2756"/>
      <c r="BU2756"/>
      <c r="BV2756"/>
      <c r="BW2756"/>
      <c r="BX2756"/>
      <c r="BY2756"/>
      <c r="BZ2756"/>
    </row>
    <row r="2757" spans="3:78" x14ac:dyDescent="0.25">
      <c r="C2757"/>
      <c r="D2757" s="4"/>
      <c r="E2757"/>
      <c r="F2757" s="4"/>
      <c r="G2757"/>
      <c r="H2757" s="4"/>
      <c r="I2757"/>
      <c r="J2757" s="4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  <c r="BF2757"/>
      <c r="BG2757"/>
      <c r="BH2757"/>
      <c r="BI2757"/>
      <c r="BJ2757"/>
      <c r="BK2757"/>
      <c r="BL2757"/>
      <c r="BM2757"/>
      <c r="BN2757"/>
      <c r="BO2757"/>
      <c r="BP2757"/>
      <c r="BQ2757"/>
      <c r="BR2757"/>
      <c r="BS2757"/>
      <c r="BT2757"/>
      <c r="BU2757"/>
      <c r="BV2757"/>
      <c r="BW2757"/>
      <c r="BX2757"/>
      <c r="BY2757"/>
      <c r="BZ2757"/>
    </row>
    <row r="2758" spans="3:78" x14ac:dyDescent="0.25">
      <c r="C2758"/>
      <c r="D2758" s="4"/>
      <c r="E2758"/>
      <c r="F2758" s="4"/>
      <c r="G2758"/>
      <c r="H2758" s="4"/>
      <c r="I2758"/>
      <c r="J2758" s="4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  <c r="BF2758"/>
      <c r="BG2758"/>
      <c r="BH2758"/>
      <c r="BI2758"/>
      <c r="BJ2758"/>
      <c r="BK2758"/>
      <c r="BL2758"/>
      <c r="BM2758"/>
      <c r="BN2758"/>
      <c r="BO2758"/>
      <c r="BP2758"/>
      <c r="BQ2758"/>
      <c r="BR2758"/>
      <c r="BS2758"/>
      <c r="BT2758"/>
      <c r="BU2758"/>
      <c r="BV2758"/>
      <c r="BW2758"/>
      <c r="BX2758"/>
      <c r="BY2758"/>
      <c r="BZ2758"/>
    </row>
    <row r="2759" spans="3:78" x14ac:dyDescent="0.25">
      <c r="C2759"/>
      <c r="D2759" s="4"/>
      <c r="E2759"/>
      <c r="F2759" s="4"/>
      <c r="G2759"/>
      <c r="H2759" s="4"/>
      <c r="I2759"/>
      <c r="J2759" s="4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  <c r="BF2759"/>
      <c r="BG2759"/>
      <c r="BH2759"/>
      <c r="BI2759"/>
      <c r="BJ2759"/>
      <c r="BK2759"/>
      <c r="BL2759"/>
      <c r="BM2759"/>
      <c r="BN2759"/>
      <c r="BO2759"/>
      <c r="BP2759"/>
      <c r="BQ2759"/>
      <c r="BR2759"/>
      <c r="BS2759"/>
      <c r="BT2759"/>
      <c r="BU2759"/>
      <c r="BV2759"/>
      <c r="BW2759"/>
      <c r="BX2759"/>
      <c r="BY2759"/>
      <c r="BZ2759"/>
    </row>
    <row r="2760" spans="3:78" x14ac:dyDescent="0.25">
      <c r="C2760"/>
      <c r="D2760" s="4"/>
      <c r="E2760"/>
      <c r="F2760" s="4"/>
      <c r="G2760"/>
      <c r="H2760" s="4"/>
      <c r="I2760"/>
      <c r="J2760" s="4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  <c r="BF2760"/>
      <c r="BG2760"/>
      <c r="BH2760"/>
      <c r="BI2760"/>
      <c r="BJ2760"/>
      <c r="BK2760"/>
      <c r="BL2760"/>
      <c r="BM2760"/>
      <c r="BN2760"/>
      <c r="BO2760"/>
      <c r="BP2760"/>
      <c r="BQ2760"/>
      <c r="BR2760"/>
      <c r="BS2760"/>
      <c r="BT2760"/>
      <c r="BU2760"/>
      <c r="BV2760"/>
      <c r="BW2760"/>
      <c r="BX2760"/>
      <c r="BY2760"/>
      <c r="BZ2760"/>
    </row>
    <row r="2761" spans="3:78" x14ac:dyDescent="0.25">
      <c r="C2761"/>
      <c r="D2761" s="4"/>
      <c r="E2761"/>
      <c r="F2761" s="4"/>
      <c r="G2761"/>
      <c r="H2761" s="4"/>
      <c r="I2761"/>
      <c r="J2761" s="4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  <c r="BF2761"/>
      <c r="BG2761"/>
      <c r="BH2761"/>
      <c r="BI2761"/>
      <c r="BJ2761"/>
      <c r="BK2761"/>
      <c r="BL2761"/>
      <c r="BM2761"/>
      <c r="BN2761"/>
      <c r="BO2761"/>
      <c r="BP2761"/>
      <c r="BQ2761"/>
      <c r="BR2761"/>
      <c r="BS2761"/>
      <c r="BT2761"/>
      <c r="BU2761"/>
      <c r="BV2761"/>
      <c r="BW2761"/>
      <c r="BX2761"/>
      <c r="BY2761"/>
      <c r="BZ2761"/>
    </row>
    <row r="2762" spans="3:78" x14ac:dyDescent="0.25">
      <c r="C2762"/>
      <c r="D2762" s="4"/>
      <c r="E2762"/>
      <c r="F2762" s="4"/>
      <c r="G2762"/>
      <c r="H2762" s="4"/>
      <c r="I2762"/>
      <c r="J2762" s="4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  <c r="BF2762"/>
      <c r="BG2762"/>
      <c r="BH2762"/>
      <c r="BI2762"/>
      <c r="BJ2762"/>
      <c r="BK2762"/>
      <c r="BL2762"/>
      <c r="BM2762"/>
      <c r="BN2762"/>
      <c r="BO2762"/>
      <c r="BP2762"/>
      <c r="BQ2762"/>
      <c r="BR2762"/>
      <c r="BS2762"/>
      <c r="BT2762"/>
      <c r="BU2762"/>
      <c r="BV2762"/>
      <c r="BW2762"/>
      <c r="BX2762"/>
      <c r="BY2762"/>
      <c r="BZ2762"/>
    </row>
    <row r="2763" spans="3:78" x14ac:dyDescent="0.25">
      <c r="C2763"/>
      <c r="D2763" s="4"/>
      <c r="E2763"/>
      <c r="F2763" s="4"/>
      <c r="G2763"/>
      <c r="H2763" s="4"/>
      <c r="I2763"/>
      <c r="J2763" s="4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  <c r="BF2763"/>
      <c r="BG2763"/>
      <c r="BH2763"/>
      <c r="BI2763"/>
      <c r="BJ2763"/>
      <c r="BK2763"/>
      <c r="BL2763"/>
      <c r="BM2763"/>
      <c r="BN2763"/>
      <c r="BO2763"/>
      <c r="BP2763"/>
      <c r="BQ2763"/>
      <c r="BR2763"/>
      <c r="BS2763"/>
      <c r="BT2763"/>
      <c r="BU2763"/>
      <c r="BV2763"/>
      <c r="BW2763"/>
      <c r="BX2763"/>
      <c r="BY2763"/>
      <c r="BZ2763"/>
    </row>
    <row r="2764" spans="3:78" x14ac:dyDescent="0.25">
      <c r="C2764"/>
      <c r="D2764" s="4"/>
      <c r="E2764"/>
      <c r="F2764" s="4"/>
      <c r="G2764"/>
      <c r="H2764" s="4"/>
      <c r="I2764"/>
      <c r="J2764" s="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  <c r="BF2764"/>
      <c r="BG2764"/>
      <c r="BH2764"/>
      <c r="BI2764"/>
      <c r="BJ2764"/>
      <c r="BK2764"/>
      <c r="BL2764"/>
      <c r="BM2764"/>
      <c r="BN2764"/>
      <c r="BO2764"/>
      <c r="BP2764"/>
      <c r="BQ2764"/>
      <c r="BR2764"/>
      <c r="BS2764"/>
      <c r="BT2764"/>
      <c r="BU2764"/>
      <c r="BV2764"/>
      <c r="BW2764"/>
      <c r="BX2764"/>
      <c r="BY2764"/>
      <c r="BZ2764"/>
    </row>
    <row r="2765" spans="3:78" x14ac:dyDescent="0.25">
      <c r="C2765"/>
      <c r="D2765" s="4"/>
      <c r="E2765"/>
      <c r="F2765" s="4"/>
      <c r="G2765"/>
      <c r="H2765" s="4"/>
      <c r="I2765"/>
      <c r="J2765" s="4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  <c r="BF2765"/>
      <c r="BG2765"/>
      <c r="BH2765"/>
      <c r="BI2765"/>
      <c r="BJ2765"/>
      <c r="BK2765"/>
      <c r="BL2765"/>
      <c r="BM2765"/>
      <c r="BN2765"/>
      <c r="BO2765"/>
      <c r="BP2765"/>
      <c r="BQ2765"/>
      <c r="BR2765"/>
      <c r="BS2765"/>
      <c r="BT2765"/>
      <c r="BU2765"/>
      <c r="BV2765"/>
      <c r="BW2765"/>
      <c r="BX2765"/>
      <c r="BY2765"/>
      <c r="BZ2765"/>
    </row>
    <row r="2766" spans="3:78" x14ac:dyDescent="0.25">
      <c r="C2766"/>
      <c r="D2766" s="4"/>
      <c r="E2766"/>
      <c r="F2766" s="4"/>
      <c r="G2766"/>
      <c r="H2766" s="4"/>
      <c r="I2766"/>
      <c r="J2766" s="4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  <c r="BF2766"/>
      <c r="BG2766"/>
      <c r="BH2766"/>
      <c r="BI2766"/>
      <c r="BJ2766"/>
      <c r="BK2766"/>
      <c r="BL2766"/>
      <c r="BM2766"/>
      <c r="BN2766"/>
      <c r="BO2766"/>
      <c r="BP2766"/>
      <c r="BQ2766"/>
      <c r="BR2766"/>
      <c r="BS2766"/>
      <c r="BT2766"/>
      <c r="BU2766"/>
      <c r="BV2766"/>
      <c r="BW2766"/>
      <c r="BX2766"/>
      <c r="BY2766"/>
      <c r="BZ2766"/>
    </row>
    <row r="2767" spans="3:78" x14ac:dyDescent="0.25">
      <c r="C2767"/>
      <c r="D2767" s="4"/>
      <c r="E2767"/>
      <c r="F2767" s="4"/>
      <c r="G2767"/>
      <c r="H2767" s="4"/>
      <c r="I2767"/>
      <c r="J2767" s="4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  <c r="BF2767"/>
      <c r="BG2767"/>
      <c r="BH2767"/>
      <c r="BI2767"/>
      <c r="BJ2767"/>
      <c r="BK2767"/>
      <c r="BL2767"/>
      <c r="BM2767"/>
      <c r="BN2767"/>
      <c r="BO2767"/>
      <c r="BP2767"/>
      <c r="BQ2767"/>
      <c r="BR2767"/>
      <c r="BS2767"/>
      <c r="BT2767"/>
      <c r="BU2767"/>
      <c r="BV2767"/>
      <c r="BW2767"/>
      <c r="BX2767"/>
      <c r="BY2767"/>
      <c r="BZ2767"/>
    </row>
    <row r="2768" spans="3:78" x14ac:dyDescent="0.25">
      <c r="C2768"/>
      <c r="D2768" s="4"/>
      <c r="E2768"/>
      <c r="F2768" s="4"/>
      <c r="G2768"/>
      <c r="H2768" s="4"/>
      <c r="I2768"/>
      <c r="J2768" s="4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  <c r="BF2768"/>
      <c r="BG2768"/>
      <c r="BH2768"/>
      <c r="BI2768"/>
      <c r="BJ2768"/>
      <c r="BK2768"/>
      <c r="BL2768"/>
      <c r="BM2768"/>
      <c r="BN2768"/>
      <c r="BO2768"/>
      <c r="BP2768"/>
      <c r="BQ2768"/>
      <c r="BR2768"/>
      <c r="BS2768"/>
      <c r="BT2768"/>
      <c r="BU2768"/>
      <c r="BV2768"/>
      <c r="BW2768"/>
      <c r="BX2768"/>
      <c r="BY2768"/>
      <c r="BZ2768"/>
    </row>
    <row r="2769" spans="3:78" x14ac:dyDescent="0.25">
      <c r="C2769"/>
      <c r="D2769" s="4"/>
      <c r="E2769"/>
      <c r="F2769" s="4"/>
      <c r="G2769"/>
      <c r="H2769" s="4"/>
      <c r="I2769"/>
      <c r="J2769" s="4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  <c r="BF2769"/>
      <c r="BG2769"/>
      <c r="BH2769"/>
      <c r="BI2769"/>
      <c r="BJ2769"/>
      <c r="BK2769"/>
      <c r="BL2769"/>
      <c r="BM2769"/>
      <c r="BN2769"/>
      <c r="BO2769"/>
      <c r="BP2769"/>
      <c r="BQ2769"/>
      <c r="BR2769"/>
      <c r="BS2769"/>
      <c r="BT2769"/>
      <c r="BU2769"/>
      <c r="BV2769"/>
      <c r="BW2769"/>
      <c r="BX2769"/>
      <c r="BY2769"/>
      <c r="BZ2769"/>
    </row>
    <row r="2770" spans="3:78" x14ac:dyDescent="0.25">
      <c r="C2770"/>
      <c r="D2770" s="4"/>
      <c r="E2770"/>
      <c r="F2770" s="4"/>
      <c r="G2770"/>
      <c r="H2770" s="4"/>
      <c r="I2770"/>
      <c r="J2770" s="4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  <c r="BF2770"/>
      <c r="BG2770"/>
      <c r="BH2770"/>
      <c r="BI2770"/>
      <c r="BJ2770"/>
      <c r="BK2770"/>
      <c r="BL2770"/>
      <c r="BM2770"/>
      <c r="BN2770"/>
      <c r="BO2770"/>
      <c r="BP2770"/>
      <c r="BQ2770"/>
      <c r="BR2770"/>
      <c r="BS2770"/>
      <c r="BT2770"/>
      <c r="BU2770"/>
      <c r="BV2770"/>
      <c r="BW2770"/>
      <c r="BX2770"/>
      <c r="BY2770"/>
      <c r="BZ2770"/>
    </row>
    <row r="2771" spans="3:78" x14ac:dyDescent="0.25">
      <c r="C2771"/>
      <c r="D2771" s="4"/>
      <c r="E2771"/>
      <c r="F2771" s="4"/>
      <c r="G2771"/>
      <c r="H2771" s="4"/>
      <c r="I2771"/>
      <c r="J2771" s="4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  <c r="BF2771"/>
      <c r="BG2771"/>
      <c r="BH2771"/>
      <c r="BI2771"/>
      <c r="BJ2771"/>
      <c r="BK2771"/>
      <c r="BL2771"/>
      <c r="BM2771"/>
      <c r="BN2771"/>
      <c r="BO2771"/>
      <c r="BP2771"/>
      <c r="BQ2771"/>
      <c r="BR2771"/>
      <c r="BS2771"/>
      <c r="BT2771"/>
      <c r="BU2771"/>
      <c r="BV2771"/>
      <c r="BW2771"/>
      <c r="BX2771"/>
      <c r="BY2771"/>
      <c r="BZ2771"/>
    </row>
    <row r="2772" spans="3:78" x14ac:dyDescent="0.25">
      <c r="C2772"/>
      <c r="D2772" s="4"/>
      <c r="E2772"/>
      <c r="F2772" s="4"/>
      <c r="G2772"/>
      <c r="H2772" s="4"/>
      <c r="I2772"/>
      <c r="J2772" s="4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  <c r="BF2772"/>
      <c r="BG2772"/>
      <c r="BH2772"/>
      <c r="BI2772"/>
      <c r="BJ2772"/>
      <c r="BK2772"/>
      <c r="BL2772"/>
      <c r="BM2772"/>
      <c r="BN2772"/>
      <c r="BO2772"/>
      <c r="BP2772"/>
      <c r="BQ2772"/>
      <c r="BR2772"/>
      <c r="BS2772"/>
      <c r="BT2772"/>
      <c r="BU2772"/>
      <c r="BV2772"/>
      <c r="BW2772"/>
      <c r="BX2772"/>
      <c r="BY2772"/>
      <c r="BZ2772"/>
    </row>
    <row r="2773" spans="3:78" x14ac:dyDescent="0.25">
      <c r="C2773"/>
      <c r="D2773" s="4"/>
      <c r="E2773"/>
      <c r="F2773" s="4"/>
      <c r="G2773"/>
      <c r="H2773" s="4"/>
      <c r="I2773"/>
      <c r="J2773" s="4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  <c r="BF2773"/>
      <c r="BG2773"/>
      <c r="BH2773"/>
      <c r="BI2773"/>
      <c r="BJ2773"/>
      <c r="BK2773"/>
      <c r="BL2773"/>
      <c r="BM2773"/>
      <c r="BN2773"/>
      <c r="BO2773"/>
      <c r="BP2773"/>
      <c r="BQ2773"/>
      <c r="BR2773"/>
      <c r="BS2773"/>
      <c r="BT2773"/>
      <c r="BU2773"/>
      <c r="BV2773"/>
      <c r="BW2773"/>
      <c r="BX2773"/>
      <c r="BY2773"/>
      <c r="BZ2773"/>
    </row>
    <row r="2774" spans="3:78" x14ac:dyDescent="0.25">
      <c r="C2774"/>
      <c r="D2774" s="4"/>
      <c r="E2774"/>
      <c r="F2774" s="4"/>
      <c r="G2774"/>
      <c r="H2774" s="4"/>
      <c r="I2774"/>
      <c r="J2774" s="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  <c r="BF2774"/>
      <c r="BG2774"/>
      <c r="BH2774"/>
      <c r="BI2774"/>
      <c r="BJ2774"/>
      <c r="BK2774"/>
      <c r="BL2774"/>
      <c r="BM2774"/>
      <c r="BN2774"/>
      <c r="BO2774"/>
      <c r="BP2774"/>
      <c r="BQ2774"/>
      <c r="BR2774"/>
      <c r="BS2774"/>
      <c r="BT2774"/>
      <c r="BU2774"/>
      <c r="BV2774"/>
      <c r="BW2774"/>
      <c r="BX2774"/>
      <c r="BY2774"/>
      <c r="BZ2774"/>
    </row>
    <row r="2775" spans="3:78" x14ac:dyDescent="0.25">
      <c r="C2775"/>
      <c r="D2775" s="4"/>
      <c r="E2775"/>
      <c r="F2775" s="4"/>
      <c r="G2775"/>
      <c r="H2775" s="4"/>
      <c r="I2775"/>
      <c r="J2775" s="4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  <c r="BF2775"/>
      <c r="BG2775"/>
      <c r="BH2775"/>
      <c r="BI2775"/>
      <c r="BJ2775"/>
      <c r="BK2775"/>
      <c r="BL2775"/>
      <c r="BM2775"/>
      <c r="BN2775"/>
      <c r="BO2775"/>
      <c r="BP2775"/>
      <c r="BQ2775"/>
      <c r="BR2775"/>
      <c r="BS2775"/>
      <c r="BT2775"/>
      <c r="BU2775"/>
      <c r="BV2775"/>
      <c r="BW2775"/>
      <c r="BX2775"/>
      <c r="BY2775"/>
      <c r="BZ2775"/>
    </row>
    <row r="2776" spans="3:78" x14ac:dyDescent="0.25">
      <c r="C2776"/>
      <c r="D2776" s="4"/>
      <c r="E2776"/>
      <c r="F2776" s="4"/>
      <c r="G2776"/>
      <c r="H2776" s="4"/>
      <c r="I2776"/>
      <c r="J2776" s="4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  <c r="BF2776"/>
      <c r="BG2776"/>
      <c r="BH2776"/>
      <c r="BI2776"/>
      <c r="BJ2776"/>
      <c r="BK2776"/>
      <c r="BL2776"/>
      <c r="BM2776"/>
      <c r="BN2776"/>
      <c r="BO2776"/>
      <c r="BP2776"/>
      <c r="BQ2776"/>
      <c r="BR2776"/>
      <c r="BS2776"/>
      <c r="BT2776"/>
      <c r="BU2776"/>
      <c r="BV2776"/>
      <c r="BW2776"/>
      <c r="BX2776"/>
      <c r="BY2776"/>
      <c r="BZ2776"/>
    </row>
    <row r="2777" spans="3:78" x14ac:dyDescent="0.25">
      <c r="C2777"/>
      <c r="D2777" s="4"/>
      <c r="E2777"/>
      <c r="F2777" s="4"/>
      <c r="G2777"/>
      <c r="H2777" s="4"/>
      <c r="I2777"/>
      <c r="J2777" s="4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  <c r="BF2777"/>
      <c r="BG2777"/>
      <c r="BH2777"/>
      <c r="BI2777"/>
      <c r="BJ2777"/>
      <c r="BK2777"/>
      <c r="BL2777"/>
      <c r="BM2777"/>
      <c r="BN2777"/>
      <c r="BO2777"/>
      <c r="BP2777"/>
      <c r="BQ2777"/>
      <c r="BR2777"/>
      <c r="BS2777"/>
      <c r="BT2777"/>
      <c r="BU2777"/>
      <c r="BV2777"/>
      <c r="BW2777"/>
      <c r="BX2777"/>
      <c r="BY2777"/>
      <c r="BZ2777"/>
    </row>
    <row r="2778" spans="3:78" x14ac:dyDescent="0.25">
      <c r="C2778"/>
      <c r="D2778" s="4"/>
      <c r="E2778"/>
      <c r="F2778" s="4"/>
      <c r="G2778"/>
      <c r="H2778" s="4"/>
      <c r="I2778"/>
      <c r="J2778" s="4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  <c r="BF2778"/>
      <c r="BG2778"/>
      <c r="BH2778"/>
      <c r="BI2778"/>
      <c r="BJ2778"/>
      <c r="BK2778"/>
      <c r="BL2778"/>
      <c r="BM2778"/>
      <c r="BN2778"/>
      <c r="BO2778"/>
      <c r="BP2778"/>
      <c r="BQ2778"/>
      <c r="BR2778"/>
      <c r="BS2778"/>
      <c r="BT2778"/>
      <c r="BU2778"/>
      <c r="BV2778"/>
      <c r="BW2778"/>
      <c r="BX2778"/>
      <c r="BY2778"/>
      <c r="BZ2778"/>
    </row>
    <row r="2779" spans="3:78" x14ac:dyDescent="0.25">
      <c r="C2779"/>
      <c r="D2779" s="4"/>
      <c r="E2779"/>
      <c r="F2779" s="4"/>
      <c r="G2779"/>
      <c r="H2779" s="4"/>
      <c r="I2779"/>
      <c r="J2779" s="4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  <c r="BF2779"/>
      <c r="BG2779"/>
      <c r="BH2779"/>
      <c r="BI2779"/>
      <c r="BJ2779"/>
      <c r="BK2779"/>
      <c r="BL2779"/>
      <c r="BM2779"/>
      <c r="BN2779"/>
      <c r="BO2779"/>
      <c r="BP2779"/>
      <c r="BQ2779"/>
      <c r="BR2779"/>
      <c r="BS2779"/>
      <c r="BT2779"/>
      <c r="BU2779"/>
      <c r="BV2779"/>
      <c r="BW2779"/>
      <c r="BX2779"/>
      <c r="BY2779"/>
      <c r="BZ2779"/>
    </row>
    <row r="2780" spans="3:78" x14ac:dyDescent="0.25">
      <c r="C2780"/>
      <c r="D2780" s="4"/>
      <c r="E2780"/>
      <c r="F2780" s="4"/>
      <c r="G2780"/>
      <c r="H2780" s="4"/>
      <c r="I2780"/>
      <c r="J2780" s="4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  <c r="BF2780"/>
      <c r="BG2780"/>
      <c r="BH2780"/>
      <c r="BI2780"/>
      <c r="BJ2780"/>
      <c r="BK2780"/>
      <c r="BL2780"/>
      <c r="BM2780"/>
      <c r="BN2780"/>
      <c r="BO2780"/>
      <c r="BP2780"/>
      <c r="BQ2780"/>
      <c r="BR2780"/>
      <c r="BS2780"/>
      <c r="BT2780"/>
      <c r="BU2780"/>
      <c r="BV2780"/>
      <c r="BW2780"/>
      <c r="BX2780"/>
      <c r="BY2780"/>
      <c r="BZ2780"/>
    </row>
    <row r="2781" spans="3:78" x14ac:dyDescent="0.25">
      <c r="C2781"/>
      <c r="D2781" s="4"/>
      <c r="E2781"/>
      <c r="F2781" s="4"/>
      <c r="G2781"/>
      <c r="H2781" s="4"/>
      <c r="I2781"/>
      <c r="J2781" s="4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  <c r="BF2781"/>
      <c r="BG2781"/>
      <c r="BH2781"/>
      <c r="BI2781"/>
      <c r="BJ2781"/>
      <c r="BK2781"/>
      <c r="BL2781"/>
      <c r="BM2781"/>
      <c r="BN2781"/>
      <c r="BO2781"/>
      <c r="BP2781"/>
      <c r="BQ2781"/>
      <c r="BR2781"/>
      <c r="BS2781"/>
      <c r="BT2781"/>
      <c r="BU2781"/>
      <c r="BV2781"/>
      <c r="BW2781"/>
      <c r="BX2781"/>
      <c r="BY2781"/>
      <c r="BZ2781"/>
    </row>
    <row r="2782" spans="3:78" x14ac:dyDescent="0.25">
      <c r="C2782"/>
      <c r="D2782" s="4"/>
      <c r="E2782"/>
      <c r="F2782" s="4"/>
      <c r="G2782"/>
      <c r="H2782" s="4"/>
      <c r="I2782"/>
      <c r="J2782" s="4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  <c r="BF2782"/>
      <c r="BG2782"/>
      <c r="BH2782"/>
      <c r="BI2782"/>
      <c r="BJ2782"/>
      <c r="BK2782"/>
      <c r="BL2782"/>
      <c r="BM2782"/>
      <c r="BN2782"/>
      <c r="BO2782"/>
      <c r="BP2782"/>
      <c r="BQ2782"/>
      <c r="BR2782"/>
      <c r="BS2782"/>
      <c r="BT2782"/>
      <c r="BU2782"/>
      <c r="BV2782"/>
      <c r="BW2782"/>
      <c r="BX2782"/>
      <c r="BY2782"/>
      <c r="BZ2782"/>
    </row>
    <row r="2783" spans="3:78" x14ac:dyDescent="0.25">
      <c r="C2783"/>
      <c r="D2783" s="4"/>
      <c r="E2783"/>
      <c r="F2783" s="4"/>
      <c r="G2783"/>
      <c r="H2783" s="4"/>
      <c r="I2783"/>
      <c r="J2783" s="4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  <c r="BF2783"/>
      <c r="BG2783"/>
      <c r="BH2783"/>
      <c r="BI2783"/>
      <c r="BJ2783"/>
      <c r="BK2783"/>
      <c r="BL2783"/>
      <c r="BM2783"/>
      <c r="BN2783"/>
      <c r="BO2783"/>
      <c r="BP2783"/>
      <c r="BQ2783"/>
      <c r="BR2783"/>
      <c r="BS2783"/>
      <c r="BT2783"/>
      <c r="BU2783"/>
      <c r="BV2783"/>
      <c r="BW2783"/>
      <c r="BX2783"/>
      <c r="BY2783"/>
      <c r="BZ2783"/>
    </row>
    <row r="2784" spans="3:78" x14ac:dyDescent="0.25">
      <c r="C2784"/>
      <c r="D2784" s="4"/>
      <c r="E2784"/>
      <c r="F2784" s="4"/>
      <c r="G2784"/>
      <c r="H2784" s="4"/>
      <c r="I2784"/>
      <c r="J2784" s="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  <c r="BF2784"/>
      <c r="BG2784"/>
      <c r="BH2784"/>
      <c r="BI2784"/>
      <c r="BJ2784"/>
      <c r="BK2784"/>
      <c r="BL2784"/>
      <c r="BM2784"/>
      <c r="BN2784"/>
      <c r="BO2784"/>
      <c r="BP2784"/>
      <c r="BQ2784"/>
      <c r="BR2784"/>
      <c r="BS2784"/>
      <c r="BT2784"/>
      <c r="BU2784"/>
      <c r="BV2784"/>
      <c r="BW2784"/>
      <c r="BX2784"/>
      <c r="BY2784"/>
      <c r="BZ2784"/>
    </row>
    <row r="2785" spans="3:78" x14ac:dyDescent="0.25">
      <c r="C2785"/>
      <c r="D2785" s="4"/>
      <c r="E2785"/>
      <c r="F2785" s="4"/>
      <c r="G2785"/>
      <c r="H2785" s="4"/>
      <c r="I2785"/>
      <c r="J2785" s="4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  <c r="BF2785"/>
      <c r="BG2785"/>
      <c r="BH2785"/>
      <c r="BI2785"/>
      <c r="BJ2785"/>
      <c r="BK2785"/>
      <c r="BL2785"/>
      <c r="BM2785"/>
      <c r="BN2785"/>
      <c r="BO2785"/>
      <c r="BP2785"/>
      <c r="BQ2785"/>
      <c r="BR2785"/>
      <c r="BS2785"/>
      <c r="BT2785"/>
      <c r="BU2785"/>
      <c r="BV2785"/>
      <c r="BW2785"/>
      <c r="BX2785"/>
      <c r="BY2785"/>
      <c r="BZ2785"/>
    </row>
    <row r="2786" spans="3:78" x14ac:dyDescent="0.25">
      <c r="C2786"/>
      <c r="D2786" s="4"/>
      <c r="E2786"/>
      <c r="F2786" s="4"/>
      <c r="G2786"/>
      <c r="H2786" s="4"/>
      <c r="I2786"/>
      <c r="J2786" s="4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  <c r="BF2786"/>
      <c r="BG2786"/>
      <c r="BH2786"/>
      <c r="BI2786"/>
      <c r="BJ2786"/>
      <c r="BK2786"/>
      <c r="BL2786"/>
      <c r="BM2786"/>
      <c r="BN2786"/>
      <c r="BO2786"/>
      <c r="BP2786"/>
      <c r="BQ2786"/>
      <c r="BR2786"/>
      <c r="BS2786"/>
      <c r="BT2786"/>
      <c r="BU2786"/>
      <c r="BV2786"/>
      <c r="BW2786"/>
      <c r="BX2786"/>
      <c r="BY2786"/>
      <c r="BZ2786"/>
    </row>
    <row r="2787" spans="3:78" x14ac:dyDescent="0.25">
      <c r="C2787"/>
      <c r="D2787" s="4"/>
      <c r="E2787"/>
      <c r="F2787" s="4"/>
      <c r="G2787"/>
      <c r="H2787" s="4"/>
      <c r="I2787"/>
      <c r="J2787" s="4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  <c r="BF2787"/>
      <c r="BG2787"/>
      <c r="BH2787"/>
      <c r="BI2787"/>
      <c r="BJ2787"/>
      <c r="BK2787"/>
      <c r="BL2787"/>
      <c r="BM2787"/>
      <c r="BN2787"/>
      <c r="BO2787"/>
      <c r="BP2787"/>
      <c r="BQ2787"/>
      <c r="BR2787"/>
      <c r="BS2787"/>
      <c r="BT2787"/>
      <c r="BU2787"/>
      <c r="BV2787"/>
      <c r="BW2787"/>
      <c r="BX2787"/>
      <c r="BY2787"/>
      <c r="BZ2787"/>
    </row>
    <row r="2788" spans="3:78" x14ac:dyDescent="0.25">
      <c r="C2788"/>
      <c r="D2788" s="4"/>
      <c r="E2788"/>
      <c r="F2788" s="4"/>
      <c r="G2788"/>
      <c r="H2788" s="4"/>
      <c r="I2788"/>
      <c r="J2788" s="4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  <c r="BF2788"/>
      <c r="BG2788"/>
      <c r="BH2788"/>
      <c r="BI2788"/>
      <c r="BJ2788"/>
      <c r="BK2788"/>
      <c r="BL2788"/>
      <c r="BM2788"/>
      <c r="BN2788"/>
      <c r="BO2788"/>
      <c r="BP2788"/>
      <c r="BQ2788"/>
      <c r="BR2788"/>
      <c r="BS2788"/>
      <c r="BT2788"/>
      <c r="BU2788"/>
      <c r="BV2788"/>
      <c r="BW2788"/>
      <c r="BX2788"/>
      <c r="BY2788"/>
      <c r="BZ2788"/>
    </row>
    <row r="2789" spans="3:78" x14ac:dyDescent="0.25">
      <c r="C2789"/>
      <c r="D2789" s="4"/>
      <c r="E2789"/>
      <c r="F2789" s="4"/>
      <c r="G2789"/>
      <c r="H2789" s="4"/>
      <c r="I2789"/>
      <c r="J2789" s="4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  <c r="BF2789"/>
      <c r="BG2789"/>
      <c r="BH2789"/>
      <c r="BI2789"/>
      <c r="BJ2789"/>
      <c r="BK2789"/>
      <c r="BL2789"/>
      <c r="BM2789"/>
      <c r="BN2789"/>
      <c r="BO2789"/>
      <c r="BP2789"/>
      <c r="BQ2789"/>
      <c r="BR2789"/>
      <c r="BS2789"/>
      <c r="BT2789"/>
      <c r="BU2789"/>
      <c r="BV2789"/>
      <c r="BW2789"/>
      <c r="BX2789"/>
      <c r="BY2789"/>
      <c r="BZ2789"/>
    </row>
    <row r="2790" spans="3:78" x14ac:dyDescent="0.25">
      <c r="C2790"/>
      <c r="D2790" s="4"/>
      <c r="E2790"/>
      <c r="F2790" s="4"/>
      <c r="G2790"/>
      <c r="H2790" s="4"/>
      <c r="I2790"/>
      <c r="J2790" s="4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  <c r="BF2790"/>
      <c r="BG2790"/>
      <c r="BH2790"/>
      <c r="BI2790"/>
      <c r="BJ2790"/>
      <c r="BK2790"/>
      <c r="BL2790"/>
      <c r="BM2790"/>
      <c r="BN2790"/>
      <c r="BO2790"/>
      <c r="BP2790"/>
      <c r="BQ2790"/>
      <c r="BR2790"/>
      <c r="BS2790"/>
      <c r="BT2790"/>
      <c r="BU2790"/>
      <c r="BV2790"/>
      <c r="BW2790"/>
      <c r="BX2790"/>
      <c r="BY2790"/>
      <c r="BZ2790"/>
    </row>
    <row r="2791" spans="3:78" x14ac:dyDescent="0.25">
      <c r="C2791"/>
      <c r="D2791" s="4"/>
      <c r="E2791"/>
      <c r="F2791" s="4"/>
      <c r="G2791"/>
      <c r="H2791" s="4"/>
      <c r="I2791"/>
      <c r="J2791" s="4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  <c r="BF2791"/>
      <c r="BG2791"/>
      <c r="BH2791"/>
      <c r="BI2791"/>
      <c r="BJ2791"/>
      <c r="BK2791"/>
      <c r="BL2791"/>
      <c r="BM2791"/>
      <c r="BN2791"/>
      <c r="BO2791"/>
      <c r="BP2791"/>
      <c r="BQ2791"/>
      <c r="BR2791"/>
      <c r="BS2791"/>
      <c r="BT2791"/>
      <c r="BU2791"/>
      <c r="BV2791"/>
      <c r="BW2791"/>
      <c r="BX2791"/>
      <c r="BY2791"/>
      <c r="BZ2791"/>
    </row>
    <row r="2792" spans="3:78" x14ac:dyDescent="0.25">
      <c r="C2792"/>
      <c r="D2792" s="4"/>
      <c r="E2792"/>
      <c r="F2792" s="4"/>
      <c r="G2792"/>
      <c r="H2792" s="4"/>
      <c r="I2792"/>
      <c r="J2792" s="4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  <c r="BF2792"/>
      <c r="BG2792"/>
      <c r="BH2792"/>
      <c r="BI2792"/>
      <c r="BJ2792"/>
      <c r="BK2792"/>
      <c r="BL2792"/>
      <c r="BM2792"/>
      <c r="BN2792"/>
      <c r="BO2792"/>
      <c r="BP2792"/>
      <c r="BQ2792"/>
      <c r="BR2792"/>
      <c r="BS2792"/>
      <c r="BT2792"/>
      <c r="BU2792"/>
      <c r="BV2792"/>
      <c r="BW2792"/>
      <c r="BX2792"/>
      <c r="BY2792"/>
      <c r="BZ2792"/>
    </row>
    <row r="2793" spans="3:78" x14ac:dyDescent="0.25">
      <c r="C2793"/>
      <c r="D2793" s="4"/>
      <c r="E2793"/>
      <c r="F2793" s="4"/>
      <c r="G2793"/>
      <c r="H2793" s="4"/>
      <c r="I2793"/>
      <c r="J2793" s="4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  <c r="BF2793"/>
      <c r="BG2793"/>
      <c r="BH2793"/>
      <c r="BI2793"/>
      <c r="BJ2793"/>
      <c r="BK2793"/>
      <c r="BL2793"/>
      <c r="BM2793"/>
      <c r="BN2793"/>
      <c r="BO2793"/>
      <c r="BP2793"/>
      <c r="BQ2793"/>
      <c r="BR2793"/>
      <c r="BS2793"/>
      <c r="BT2793"/>
      <c r="BU2793"/>
      <c r="BV2793"/>
      <c r="BW2793"/>
      <c r="BX2793"/>
      <c r="BY2793"/>
      <c r="BZ2793"/>
    </row>
    <row r="2794" spans="3:78" x14ac:dyDescent="0.25">
      <c r="C2794"/>
      <c r="D2794" s="4"/>
      <c r="E2794"/>
      <c r="F2794" s="4"/>
      <c r="G2794"/>
      <c r="H2794" s="4"/>
      <c r="I2794"/>
      <c r="J2794" s="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  <c r="BF2794"/>
      <c r="BG2794"/>
      <c r="BH2794"/>
      <c r="BI2794"/>
      <c r="BJ2794"/>
      <c r="BK2794"/>
      <c r="BL2794"/>
      <c r="BM2794"/>
      <c r="BN2794"/>
      <c r="BO2794"/>
      <c r="BP2794"/>
      <c r="BQ2794"/>
      <c r="BR2794"/>
      <c r="BS2794"/>
      <c r="BT2794"/>
      <c r="BU2794"/>
      <c r="BV2794"/>
      <c r="BW2794"/>
      <c r="BX2794"/>
      <c r="BY2794"/>
      <c r="BZ2794"/>
    </row>
    <row r="2795" spans="3:78" x14ac:dyDescent="0.25">
      <c r="C2795"/>
      <c r="D2795" s="4"/>
      <c r="E2795"/>
      <c r="F2795" s="4"/>
      <c r="G2795"/>
      <c r="H2795" s="4"/>
      <c r="I2795"/>
      <c r="J2795" s="4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  <c r="BF2795"/>
      <c r="BG2795"/>
      <c r="BH2795"/>
      <c r="BI2795"/>
      <c r="BJ2795"/>
      <c r="BK2795"/>
      <c r="BL2795"/>
      <c r="BM2795"/>
      <c r="BN2795"/>
      <c r="BO2795"/>
      <c r="BP2795"/>
      <c r="BQ2795"/>
      <c r="BR2795"/>
      <c r="BS2795"/>
      <c r="BT2795"/>
      <c r="BU2795"/>
      <c r="BV2795"/>
      <c r="BW2795"/>
      <c r="BX2795"/>
      <c r="BY2795"/>
      <c r="BZ2795"/>
    </row>
    <row r="2796" spans="3:78" x14ac:dyDescent="0.25">
      <c r="C2796"/>
      <c r="D2796" s="4"/>
      <c r="E2796"/>
      <c r="F2796" s="4"/>
      <c r="G2796"/>
      <c r="H2796" s="4"/>
      <c r="I2796"/>
      <c r="J2796" s="4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  <c r="BF2796"/>
      <c r="BG2796"/>
      <c r="BH2796"/>
      <c r="BI2796"/>
      <c r="BJ2796"/>
      <c r="BK2796"/>
      <c r="BL2796"/>
      <c r="BM2796"/>
      <c r="BN2796"/>
      <c r="BO2796"/>
      <c r="BP2796"/>
      <c r="BQ2796"/>
      <c r="BR2796"/>
      <c r="BS2796"/>
      <c r="BT2796"/>
      <c r="BU2796"/>
      <c r="BV2796"/>
      <c r="BW2796"/>
      <c r="BX2796"/>
      <c r="BY2796"/>
      <c r="BZ2796"/>
    </row>
    <row r="2797" spans="3:78" x14ac:dyDescent="0.25">
      <c r="C2797"/>
      <c r="D2797" s="4"/>
      <c r="E2797"/>
      <c r="F2797" s="4"/>
      <c r="G2797"/>
      <c r="H2797" s="4"/>
      <c r="I2797"/>
      <c r="J2797" s="4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  <c r="BF2797"/>
      <c r="BG2797"/>
      <c r="BH2797"/>
      <c r="BI2797"/>
      <c r="BJ2797"/>
      <c r="BK2797"/>
      <c r="BL2797"/>
      <c r="BM2797"/>
      <c r="BN2797"/>
      <c r="BO2797"/>
      <c r="BP2797"/>
      <c r="BQ2797"/>
      <c r="BR2797"/>
      <c r="BS2797"/>
      <c r="BT2797"/>
      <c r="BU2797"/>
      <c r="BV2797"/>
      <c r="BW2797"/>
      <c r="BX2797"/>
      <c r="BY2797"/>
      <c r="BZ2797"/>
    </row>
    <row r="2798" spans="3:78" x14ac:dyDescent="0.25">
      <c r="C2798"/>
      <c r="D2798" s="4"/>
      <c r="E2798"/>
      <c r="F2798" s="4"/>
      <c r="G2798"/>
      <c r="H2798" s="4"/>
      <c r="I2798"/>
      <c r="J2798" s="4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  <c r="BF2798"/>
      <c r="BG2798"/>
      <c r="BH2798"/>
      <c r="BI2798"/>
      <c r="BJ2798"/>
      <c r="BK2798"/>
      <c r="BL2798"/>
      <c r="BM2798"/>
      <c r="BN2798"/>
      <c r="BO2798"/>
      <c r="BP2798"/>
      <c r="BQ2798"/>
      <c r="BR2798"/>
      <c r="BS2798"/>
      <c r="BT2798"/>
      <c r="BU2798"/>
      <c r="BV2798"/>
      <c r="BW2798"/>
      <c r="BX2798"/>
      <c r="BY2798"/>
      <c r="BZ2798"/>
    </row>
    <row r="2799" spans="3:78" x14ac:dyDescent="0.25">
      <c r="C2799"/>
      <c r="D2799" s="4"/>
      <c r="E2799"/>
      <c r="F2799" s="4"/>
      <c r="G2799"/>
      <c r="H2799" s="4"/>
      <c r="I2799"/>
      <c r="J2799" s="4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  <c r="BF2799"/>
      <c r="BG2799"/>
      <c r="BH2799"/>
      <c r="BI2799"/>
      <c r="BJ2799"/>
      <c r="BK2799"/>
      <c r="BL2799"/>
      <c r="BM2799"/>
      <c r="BN2799"/>
      <c r="BO2799"/>
      <c r="BP2799"/>
      <c r="BQ2799"/>
      <c r="BR2799"/>
      <c r="BS2799"/>
      <c r="BT2799"/>
      <c r="BU2799"/>
      <c r="BV2799"/>
      <c r="BW2799"/>
      <c r="BX2799"/>
      <c r="BY2799"/>
      <c r="BZ2799"/>
    </row>
    <row r="2800" spans="3:78" x14ac:dyDescent="0.25">
      <c r="C2800"/>
      <c r="D2800" s="4"/>
      <c r="E2800"/>
      <c r="F2800" s="4"/>
      <c r="G2800"/>
      <c r="H2800" s="4"/>
      <c r="I2800"/>
      <c r="J2800" s="4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  <c r="BF2800"/>
      <c r="BG2800"/>
      <c r="BH2800"/>
      <c r="BI2800"/>
      <c r="BJ2800"/>
      <c r="BK2800"/>
      <c r="BL2800"/>
      <c r="BM2800"/>
      <c r="BN2800"/>
      <c r="BO2800"/>
      <c r="BP2800"/>
      <c r="BQ2800"/>
      <c r="BR2800"/>
      <c r="BS2800"/>
      <c r="BT2800"/>
      <c r="BU2800"/>
      <c r="BV2800"/>
      <c r="BW2800"/>
      <c r="BX2800"/>
      <c r="BY2800"/>
      <c r="BZ2800"/>
    </row>
    <row r="2801" spans="3:78" x14ac:dyDescent="0.25">
      <c r="C2801"/>
      <c r="D2801" s="4"/>
      <c r="E2801"/>
      <c r="F2801" s="4"/>
      <c r="G2801"/>
      <c r="H2801" s="4"/>
      <c r="I2801"/>
      <c r="J2801" s="4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  <c r="BF2801"/>
      <c r="BG2801"/>
      <c r="BH2801"/>
      <c r="BI2801"/>
      <c r="BJ2801"/>
      <c r="BK2801"/>
      <c r="BL2801"/>
      <c r="BM2801"/>
      <c r="BN2801"/>
      <c r="BO2801"/>
      <c r="BP2801"/>
      <c r="BQ2801"/>
      <c r="BR2801"/>
      <c r="BS2801"/>
      <c r="BT2801"/>
      <c r="BU2801"/>
      <c r="BV2801"/>
      <c r="BW2801"/>
      <c r="BX2801"/>
      <c r="BY2801"/>
      <c r="BZ2801"/>
    </row>
    <row r="2802" spans="3:78" x14ac:dyDescent="0.25">
      <c r="C2802"/>
      <c r="D2802" s="4"/>
      <c r="E2802"/>
      <c r="F2802" s="4"/>
      <c r="G2802"/>
      <c r="H2802" s="4"/>
      <c r="I2802"/>
      <c r="J2802" s="4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  <c r="BF2802"/>
      <c r="BG2802"/>
      <c r="BH2802"/>
      <c r="BI2802"/>
      <c r="BJ2802"/>
      <c r="BK2802"/>
      <c r="BL2802"/>
      <c r="BM2802"/>
      <c r="BN2802"/>
      <c r="BO2802"/>
      <c r="BP2802"/>
      <c r="BQ2802"/>
      <c r="BR2802"/>
      <c r="BS2802"/>
      <c r="BT2802"/>
      <c r="BU2802"/>
      <c r="BV2802"/>
      <c r="BW2802"/>
      <c r="BX2802"/>
      <c r="BY2802"/>
      <c r="BZ2802"/>
    </row>
    <row r="2803" spans="3:78" x14ac:dyDescent="0.25">
      <c r="C2803"/>
      <c r="D2803" s="4"/>
      <c r="E2803"/>
      <c r="F2803" s="4"/>
      <c r="G2803"/>
      <c r="H2803" s="4"/>
      <c r="I2803"/>
      <c r="J2803" s="4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  <c r="BF2803"/>
      <c r="BG2803"/>
      <c r="BH2803"/>
      <c r="BI2803"/>
      <c r="BJ2803"/>
      <c r="BK2803"/>
      <c r="BL2803"/>
      <c r="BM2803"/>
      <c r="BN2803"/>
      <c r="BO2803"/>
      <c r="BP2803"/>
      <c r="BQ2803"/>
      <c r="BR2803"/>
      <c r="BS2803"/>
      <c r="BT2803"/>
      <c r="BU2803"/>
      <c r="BV2803"/>
      <c r="BW2803"/>
      <c r="BX2803"/>
      <c r="BY2803"/>
      <c r="BZ2803"/>
    </row>
    <row r="2804" spans="3:78" x14ac:dyDescent="0.25">
      <c r="C2804"/>
      <c r="D2804" s="4"/>
      <c r="E2804"/>
      <c r="F2804" s="4"/>
      <c r="G2804"/>
      <c r="H2804" s="4"/>
      <c r="I2804"/>
      <c r="J2804" s="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  <c r="BF2804"/>
      <c r="BG2804"/>
      <c r="BH2804"/>
      <c r="BI2804"/>
      <c r="BJ2804"/>
      <c r="BK2804"/>
      <c r="BL2804"/>
      <c r="BM2804"/>
      <c r="BN2804"/>
      <c r="BO2804"/>
      <c r="BP2804"/>
      <c r="BQ2804"/>
      <c r="BR2804"/>
      <c r="BS2804"/>
      <c r="BT2804"/>
      <c r="BU2804"/>
      <c r="BV2804"/>
      <c r="BW2804"/>
      <c r="BX2804"/>
      <c r="BY2804"/>
      <c r="BZ2804"/>
    </row>
    <row r="2805" spans="3:78" x14ac:dyDescent="0.25">
      <c r="C2805"/>
      <c r="D2805" s="4"/>
      <c r="E2805"/>
      <c r="F2805" s="4"/>
      <c r="G2805"/>
      <c r="H2805" s="4"/>
      <c r="I2805"/>
      <c r="J2805" s="4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  <c r="BF2805"/>
      <c r="BG2805"/>
      <c r="BH2805"/>
      <c r="BI2805"/>
      <c r="BJ2805"/>
      <c r="BK2805"/>
      <c r="BL2805"/>
      <c r="BM2805"/>
      <c r="BN2805"/>
      <c r="BO2805"/>
      <c r="BP2805"/>
      <c r="BQ2805"/>
      <c r="BR2805"/>
      <c r="BS2805"/>
      <c r="BT2805"/>
      <c r="BU2805"/>
      <c r="BV2805"/>
      <c r="BW2805"/>
      <c r="BX2805"/>
      <c r="BY2805"/>
      <c r="BZ2805"/>
    </row>
    <row r="2806" spans="3:78" x14ac:dyDescent="0.25">
      <c r="C2806"/>
      <c r="D2806" s="4"/>
      <c r="E2806"/>
      <c r="F2806" s="4"/>
      <c r="G2806"/>
      <c r="H2806" s="4"/>
      <c r="I2806"/>
      <c r="J2806" s="4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  <c r="BF2806"/>
      <c r="BG2806"/>
      <c r="BH2806"/>
      <c r="BI2806"/>
      <c r="BJ2806"/>
      <c r="BK2806"/>
      <c r="BL2806"/>
      <c r="BM2806"/>
      <c r="BN2806"/>
      <c r="BO2806"/>
      <c r="BP2806"/>
      <c r="BQ2806"/>
      <c r="BR2806"/>
      <c r="BS2806"/>
      <c r="BT2806"/>
      <c r="BU2806"/>
      <c r="BV2806"/>
      <c r="BW2806"/>
      <c r="BX2806"/>
      <c r="BY2806"/>
      <c r="BZ2806"/>
    </row>
    <row r="2807" spans="3:78" x14ac:dyDescent="0.25">
      <c r="C2807"/>
      <c r="D2807" s="4"/>
      <c r="E2807"/>
      <c r="F2807" s="4"/>
      <c r="G2807"/>
      <c r="H2807" s="4"/>
      <c r="I2807"/>
      <c r="J2807" s="4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  <c r="BF2807"/>
      <c r="BG2807"/>
      <c r="BH2807"/>
      <c r="BI2807"/>
      <c r="BJ2807"/>
      <c r="BK2807"/>
      <c r="BL2807"/>
      <c r="BM2807"/>
      <c r="BN2807"/>
      <c r="BO2807"/>
      <c r="BP2807"/>
      <c r="BQ2807"/>
      <c r="BR2807"/>
      <c r="BS2807"/>
      <c r="BT2807"/>
      <c r="BU2807"/>
      <c r="BV2807"/>
      <c r="BW2807"/>
      <c r="BX2807"/>
      <c r="BY2807"/>
      <c r="BZ2807"/>
    </row>
    <row r="2808" spans="3:78" x14ac:dyDescent="0.25">
      <c r="C2808"/>
      <c r="D2808" s="4"/>
      <c r="E2808"/>
      <c r="F2808" s="4"/>
      <c r="G2808"/>
      <c r="H2808" s="4"/>
      <c r="I2808"/>
      <c r="J2808" s="4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  <c r="BF2808"/>
      <c r="BG2808"/>
      <c r="BH2808"/>
      <c r="BI2808"/>
      <c r="BJ2808"/>
      <c r="BK2808"/>
      <c r="BL2808"/>
      <c r="BM2808"/>
      <c r="BN2808"/>
      <c r="BO2808"/>
      <c r="BP2808"/>
      <c r="BQ2808"/>
      <c r="BR2808"/>
      <c r="BS2808"/>
      <c r="BT2808"/>
      <c r="BU2808"/>
      <c r="BV2808"/>
      <c r="BW2808"/>
      <c r="BX2808"/>
      <c r="BY2808"/>
      <c r="BZ2808"/>
    </row>
    <row r="2809" spans="3:78" x14ac:dyDescent="0.25">
      <c r="C2809"/>
      <c r="D2809" s="4"/>
      <c r="E2809"/>
      <c r="F2809" s="4"/>
      <c r="G2809"/>
      <c r="H2809" s="4"/>
      <c r="I2809"/>
      <c r="J2809" s="4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  <c r="BF2809"/>
      <c r="BG2809"/>
      <c r="BH2809"/>
      <c r="BI2809"/>
      <c r="BJ2809"/>
      <c r="BK2809"/>
      <c r="BL2809"/>
      <c r="BM2809"/>
      <c r="BN2809"/>
      <c r="BO2809"/>
      <c r="BP2809"/>
      <c r="BQ2809"/>
      <c r="BR2809"/>
      <c r="BS2809"/>
      <c r="BT2809"/>
      <c r="BU2809"/>
      <c r="BV2809"/>
      <c r="BW2809"/>
      <c r="BX2809"/>
      <c r="BY2809"/>
      <c r="BZ2809"/>
    </row>
    <row r="2810" spans="3:78" x14ac:dyDescent="0.25">
      <c r="C2810"/>
      <c r="D2810" s="4"/>
      <c r="E2810"/>
      <c r="F2810" s="4"/>
      <c r="G2810"/>
      <c r="H2810" s="4"/>
      <c r="I2810"/>
      <c r="J2810" s="4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  <c r="BF2810"/>
      <c r="BG2810"/>
      <c r="BH2810"/>
      <c r="BI2810"/>
      <c r="BJ2810"/>
      <c r="BK2810"/>
      <c r="BL2810"/>
      <c r="BM2810"/>
      <c r="BN2810"/>
      <c r="BO2810"/>
      <c r="BP2810"/>
      <c r="BQ2810"/>
      <c r="BR2810"/>
      <c r="BS2810"/>
      <c r="BT2810"/>
      <c r="BU2810"/>
      <c r="BV2810"/>
      <c r="BW2810"/>
      <c r="BX2810"/>
      <c r="BY2810"/>
      <c r="BZ2810"/>
    </row>
    <row r="2811" spans="3:78" x14ac:dyDescent="0.25">
      <c r="C2811"/>
      <c r="D2811" s="4"/>
      <c r="E2811"/>
      <c r="F2811" s="4"/>
      <c r="G2811"/>
      <c r="H2811" s="4"/>
      <c r="I2811"/>
      <c r="J2811" s="4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  <c r="BF2811"/>
      <c r="BG2811"/>
      <c r="BH2811"/>
      <c r="BI2811"/>
      <c r="BJ2811"/>
      <c r="BK2811"/>
      <c r="BL2811"/>
      <c r="BM2811"/>
      <c r="BN2811"/>
      <c r="BO2811"/>
      <c r="BP2811"/>
      <c r="BQ2811"/>
      <c r="BR2811"/>
      <c r="BS2811"/>
      <c r="BT2811"/>
      <c r="BU2811"/>
      <c r="BV2811"/>
      <c r="BW2811"/>
      <c r="BX2811"/>
      <c r="BY2811"/>
      <c r="BZ2811"/>
    </row>
    <row r="2812" spans="3:78" x14ac:dyDescent="0.25">
      <c r="C2812"/>
      <c r="D2812" s="4"/>
      <c r="E2812"/>
      <c r="F2812" s="4"/>
      <c r="G2812"/>
      <c r="H2812" s="4"/>
      <c r="I2812"/>
      <c r="J2812" s="4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  <c r="BF2812"/>
      <c r="BG2812"/>
      <c r="BH2812"/>
      <c r="BI2812"/>
      <c r="BJ2812"/>
      <c r="BK2812"/>
      <c r="BL2812"/>
      <c r="BM2812"/>
      <c r="BN2812"/>
      <c r="BO2812"/>
      <c r="BP2812"/>
      <c r="BQ2812"/>
      <c r="BR2812"/>
      <c r="BS2812"/>
      <c r="BT2812"/>
      <c r="BU2812"/>
      <c r="BV2812"/>
      <c r="BW2812"/>
      <c r="BX2812"/>
      <c r="BY2812"/>
      <c r="BZ2812"/>
    </row>
    <row r="2813" spans="3:78" x14ac:dyDescent="0.25">
      <c r="C2813"/>
      <c r="D2813" s="4"/>
      <c r="E2813"/>
      <c r="F2813" s="4"/>
      <c r="G2813"/>
      <c r="H2813" s="4"/>
      <c r="I2813"/>
      <c r="J2813" s="4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  <c r="BF2813"/>
      <c r="BG2813"/>
      <c r="BH2813"/>
      <c r="BI2813"/>
      <c r="BJ2813"/>
      <c r="BK2813"/>
      <c r="BL2813"/>
      <c r="BM2813"/>
      <c r="BN2813"/>
      <c r="BO2813"/>
      <c r="BP2813"/>
      <c r="BQ2813"/>
      <c r="BR2813"/>
      <c r="BS2813"/>
      <c r="BT2813"/>
      <c r="BU2813"/>
      <c r="BV2813"/>
      <c r="BW2813"/>
      <c r="BX2813"/>
      <c r="BY2813"/>
      <c r="BZ2813"/>
    </row>
    <row r="2814" spans="3:78" x14ac:dyDescent="0.25">
      <c r="C2814"/>
      <c r="D2814" s="4"/>
      <c r="E2814"/>
      <c r="F2814" s="4"/>
      <c r="G2814"/>
      <c r="H2814" s="4"/>
      <c r="I2814"/>
      <c r="J2814" s="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  <c r="BF2814"/>
      <c r="BG2814"/>
      <c r="BH2814"/>
      <c r="BI2814"/>
      <c r="BJ2814"/>
      <c r="BK2814"/>
      <c r="BL2814"/>
      <c r="BM2814"/>
      <c r="BN2814"/>
      <c r="BO2814"/>
      <c r="BP2814"/>
      <c r="BQ2814"/>
      <c r="BR2814"/>
      <c r="BS2814"/>
      <c r="BT2814"/>
      <c r="BU2814"/>
      <c r="BV2814"/>
      <c r="BW2814"/>
      <c r="BX2814"/>
      <c r="BY2814"/>
      <c r="BZ2814"/>
    </row>
    <row r="2815" spans="3:78" x14ac:dyDescent="0.25">
      <c r="C2815"/>
      <c r="D2815" s="4"/>
      <c r="E2815"/>
      <c r="F2815" s="4"/>
      <c r="G2815"/>
      <c r="H2815" s="4"/>
      <c r="I2815"/>
      <c r="J2815" s="4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  <c r="BF2815"/>
      <c r="BG2815"/>
      <c r="BH2815"/>
      <c r="BI2815"/>
      <c r="BJ2815"/>
      <c r="BK2815"/>
      <c r="BL2815"/>
      <c r="BM2815"/>
      <c r="BN2815"/>
      <c r="BO2815"/>
      <c r="BP2815"/>
      <c r="BQ2815"/>
      <c r="BR2815"/>
      <c r="BS2815"/>
      <c r="BT2815"/>
      <c r="BU2815"/>
      <c r="BV2815"/>
      <c r="BW2815"/>
      <c r="BX2815"/>
      <c r="BY2815"/>
      <c r="BZ2815"/>
    </row>
    <row r="2816" spans="3:78" x14ac:dyDescent="0.25">
      <c r="C2816"/>
      <c r="D2816" s="4"/>
      <c r="E2816"/>
      <c r="F2816" s="4"/>
      <c r="G2816"/>
      <c r="H2816" s="4"/>
      <c r="I2816"/>
      <c r="J2816" s="4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  <c r="BF2816"/>
      <c r="BG2816"/>
      <c r="BH2816"/>
      <c r="BI2816"/>
      <c r="BJ2816"/>
      <c r="BK2816"/>
      <c r="BL2816"/>
      <c r="BM2816"/>
      <c r="BN2816"/>
      <c r="BO2816"/>
      <c r="BP2816"/>
      <c r="BQ2816"/>
      <c r="BR2816"/>
      <c r="BS2816"/>
      <c r="BT2816"/>
      <c r="BU2816"/>
      <c r="BV2816"/>
      <c r="BW2816"/>
      <c r="BX2816"/>
      <c r="BY2816"/>
      <c r="BZ2816"/>
    </row>
    <row r="2817" spans="3:78" x14ac:dyDescent="0.25">
      <c r="C2817"/>
      <c r="D2817" s="4"/>
      <c r="E2817"/>
      <c r="F2817" s="4"/>
      <c r="G2817"/>
      <c r="H2817" s="4"/>
      <c r="I2817"/>
      <c r="J2817" s="4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  <c r="BF2817"/>
      <c r="BG2817"/>
      <c r="BH2817"/>
      <c r="BI2817"/>
      <c r="BJ2817"/>
      <c r="BK2817"/>
      <c r="BL2817"/>
      <c r="BM2817"/>
      <c r="BN2817"/>
      <c r="BO2817"/>
      <c r="BP2817"/>
      <c r="BQ2817"/>
      <c r="BR2817"/>
      <c r="BS2817"/>
      <c r="BT2817"/>
      <c r="BU2817"/>
      <c r="BV2817"/>
      <c r="BW2817"/>
      <c r="BX2817"/>
      <c r="BY2817"/>
      <c r="BZ2817"/>
    </row>
    <row r="2818" spans="3:78" x14ac:dyDescent="0.25">
      <c r="C2818"/>
      <c r="D2818" s="4"/>
      <c r="E2818"/>
      <c r="F2818" s="4"/>
      <c r="G2818"/>
      <c r="H2818" s="4"/>
      <c r="I2818"/>
      <c r="J2818" s="4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  <c r="BF2818"/>
      <c r="BG2818"/>
      <c r="BH2818"/>
      <c r="BI2818"/>
      <c r="BJ2818"/>
      <c r="BK2818"/>
      <c r="BL2818"/>
      <c r="BM2818"/>
      <c r="BN2818"/>
      <c r="BO2818"/>
      <c r="BP2818"/>
      <c r="BQ2818"/>
      <c r="BR2818"/>
      <c r="BS2818"/>
      <c r="BT2818"/>
      <c r="BU2818"/>
      <c r="BV2818"/>
      <c r="BW2818"/>
      <c r="BX2818"/>
      <c r="BY2818"/>
      <c r="BZ2818"/>
    </row>
    <row r="2819" spans="3:78" x14ac:dyDescent="0.25">
      <c r="C2819"/>
      <c r="D2819" s="4"/>
      <c r="E2819"/>
      <c r="F2819" s="4"/>
      <c r="G2819"/>
      <c r="H2819" s="4"/>
      <c r="I2819"/>
      <c r="J2819" s="4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  <c r="BF2819"/>
      <c r="BG2819"/>
      <c r="BH2819"/>
      <c r="BI2819"/>
      <c r="BJ2819"/>
      <c r="BK2819"/>
      <c r="BL2819"/>
      <c r="BM2819"/>
      <c r="BN2819"/>
      <c r="BO2819"/>
      <c r="BP2819"/>
      <c r="BQ2819"/>
      <c r="BR2819"/>
      <c r="BS2819"/>
      <c r="BT2819"/>
      <c r="BU2819"/>
      <c r="BV2819"/>
      <c r="BW2819"/>
      <c r="BX2819"/>
      <c r="BY2819"/>
      <c r="BZ2819"/>
    </row>
    <row r="2820" spans="3:78" x14ac:dyDescent="0.25">
      <c r="C2820"/>
      <c r="D2820" s="4"/>
      <c r="E2820"/>
      <c r="F2820" s="4"/>
      <c r="G2820"/>
      <c r="H2820" s="4"/>
      <c r="I2820"/>
      <c r="J2820" s="4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  <c r="BF2820"/>
      <c r="BG2820"/>
      <c r="BH2820"/>
      <c r="BI2820"/>
      <c r="BJ2820"/>
      <c r="BK2820"/>
      <c r="BL2820"/>
      <c r="BM2820"/>
      <c r="BN2820"/>
      <c r="BO2820"/>
      <c r="BP2820"/>
      <c r="BQ2820"/>
      <c r="BR2820"/>
      <c r="BS2820"/>
      <c r="BT2820"/>
      <c r="BU2820"/>
      <c r="BV2820"/>
      <c r="BW2820"/>
      <c r="BX2820"/>
      <c r="BY2820"/>
      <c r="BZ2820"/>
    </row>
    <row r="2821" spans="3:78" x14ac:dyDescent="0.25">
      <c r="C2821"/>
      <c r="D2821" s="4"/>
      <c r="E2821"/>
      <c r="F2821" s="4"/>
      <c r="G2821"/>
      <c r="H2821" s="4"/>
      <c r="I2821"/>
      <c r="J2821" s="4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  <c r="BF2821"/>
      <c r="BG2821"/>
      <c r="BH2821"/>
      <c r="BI2821"/>
      <c r="BJ2821"/>
      <c r="BK2821"/>
      <c r="BL2821"/>
      <c r="BM2821"/>
      <c r="BN2821"/>
      <c r="BO2821"/>
      <c r="BP2821"/>
      <c r="BQ2821"/>
      <c r="BR2821"/>
      <c r="BS2821"/>
      <c r="BT2821"/>
      <c r="BU2821"/>
      <c r="BV2821"/>
      <c r="BW2821"/>
      <c r="BX2821"/>
      <c r="BY2821"/>
      <c r="BZ2821"/>
    </row>
    <row r="2822" spans="3:78" x14ac:dyDescent="0.25">
      <c r="C2822"/>
      <c r="D2822" s="4"/>
      <c r="E2822"/>
      <c r="F2822" s="4"/>
      <c r="G2822"/>
      <c r="H2822" s="4"/>
      <c r="I2822"/>
      <c r="J2822" s="4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  <c r="BF2822"/>
      <c r="BG2822"/>
      <c r="BH2822"/>
      <c r="BI2822"/>
      <c r="BJ2822"/>
      <c r="BK2822"/>
      <c r="BL2822"/>
      <c r="BM2822"/>
      <c r="BN2822"/>
      <c r="BO2822"/>
      <c r="BP2822"/>
      <c r="BQ2822"/>
      <c r="BR2822"/>
      <c r="BS2822"/>
      <c r="BT2822"/>
      <c r="BU2822"/>
      <c r="BV2822"/>
      <c r="BW2822"/>
      <c r="BX2822"/>
      <c r="BY2822"/>
      <c r="BZ2822"/>
    </row>
    <row r="2823" spans="3:78" x14ac:dyDescent="0.25">
      <c r="C2823"/>
      <c r="D2823" s="4"/>
      <c r="E2823"/>
      <c r="F2823" s="4"/>
      <c r="G2823"/>
      <c r="H2823" s="4"/>
      <c r="I2823"/>
      <c r="J2823" s="4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  <c r="BF2823"/>
      <c r="BG2823"/>
      <c r="BH2823"/>
      <c r="BI2823"/>
      <c r="BJ2823"/>
      <c r="BK2823"/>
      <c r="BL2823"/>
      <c r="BM2823"/>
      <c r="BN2823"/>
      <c r="BO2823"/>
      <c r="BP2823"/>
      <c r="BQ2823"/>
      <c r="BR2823"/>
      <c r="BS2823"/>
      <c r="BT2823"/>
      <c r="BU2823"/>
      <c r="BV2823"/>
      <c r="BW2823"/>
      <c r="BX2823"/>
      <c r="BY2823"/>
      <c r="BZ2823"/>
    </row>
    <row r="2824" spans="3:78" x14ac:dyDescent="0.25">
      <c r="C2824"/>
      <c r="D2824" s="4"/>
      <c r="E2824"/>
      <c r="F2824" s="4"/>
      <c r="G2824"/>
      <c r="H2824" s="4"/>
      <c r="I2824"/>
      <c r="J2824" s="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  <c r="BF2824"/>
      <c r="BG2824"/>
      <c r="BH2824"/>
      <c r="BI2824"/>
      <c r="BJ2824"/>
      <c r="BK2824"/>
      <c r="BL2824"/>
      <c r="BM2824"/>
      <c r="BN2824"/>
      <c r="BO2824"/>
      <c r="BP2824"/>
      <c r="BQ2824"/>
      <c r="BR2824"/>
      <c r="BS2824"/>
      <c r="BT2824"/>
      <c r="BU2824"/>
      <c r="BV2824"/>
      <c r="BW2824"/>
      <c r="BX2824"/>
      <c r="BY2824"/>
      <c r="BZ2824"/>
    </row>
    <row r="2825" spans="3:78" x14ac:dyDescent="0.25">
      <c r="C2825"/>
      <c r="D2825" s="4"/>
      <c r="E2825"/>
      <c r="F2825" s="4"/>
      <c r="G2825"/>
      <c r="H2825" s="4"/>
      <c r="I2825"/>
      <c r="J2825" s="4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  <c r="BF2825"/>
      <c r="BG2825"/>
      <c r="BH2825"/>
      <c r="BI2825"/>
      <c r="BJ2825"/>
      <c r="BK2825"/>
      <c r="BL2825"/>
      <c r="BM2825"/>
      <c r="BN2825"/>
      <c r="BO2825"/>
      <c r="BP2825"/>
      <c r="BQ2825"/>
      <c r="BR2825"/>
      <c r="BS2825"/>
      <c r="BT2825"/>
      <c r="BU2825"/>
      <c r="BV2825"/>
      <c r="BW2825"/>
      <c r="BX2825"/>
      <c r="BY2825"/>
      <c r="BZ2825"/>
    </row>
    <row r="2826" spans="3:78" x14ac:dyDescent="0.25">
      <c r="C2826"/>
      <c r="D2826" s="4"/>
      <c r="E2826"/>
      <c r="F2826" s="4"/>
      <c r="G2826"/>
      <c r="H2826" s="4"/>
      <c r="I2826"/>
      <c r="J2826" s="4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  <c r="BF2826"/>
      <c r="BG2826"/>
      <c r="BH2826"/>
      <c r="BI2826"/>
      <c r="BJ2826"/>
      <c r="BK2826"/>
      <c r="BL2826"/>
      <c r="BM2826"/>
      <c r="BN2826"/>
      <c r="BO2826"/>
      <c r="BP2826"/>
      <c r="BQ2826"/>
      <c r="BR2826"/>
      <c r="BS2826"/>
      <c r="BT2826"/>
      <c r="BU2826"/>
      <c r="BV2826"/>
      <c r="BW2826"/>
      <c r="BX2826"/>
      <c r="BY2826"/>
      <c r="BZ2826"/>
    </row>
    <row r="2827" spans="3:78" x14ac:dyDescent="0.25">
      <c r="C2827"/>
      <c r="D2827" s="4"/>
      <c r="E2827"/>
      <c r="F2827" s="4"/>
      <c r="G2827"/>
      <c r="H2827" s="4"/>
      <c r="I2827"/>
      <c r="J2827" s="4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  <c r="BF2827"/>
      <c r="BG2827"/>
      <c r="BH2827"/>
      <c r="BI2827"/>
      <c r="BJ2827"/>
      <c r="BK2827"/>
      <c r="BL2827"/>
      <c r="BM2827"/>
      <c r="BN2827"/>
      <c r="BO2827"/>
      <c r="BP2827"/>
      <c r="BQ2827"/>
      <c r="BR2827"/>
      <c r="BS2827"/>
      <c r="BT2827"/>
      <c r="BU2827"/>
      <c r="BV2827"/>
      <c r="BW2827"/>
      <c r="BX2827"/>
      <c r="BY2827"/>
      <c r="BZ2827"/>
    </row>
    <row r="2828" spans="3:78" x14ac:dyDescent="0.25">
      <c r="C2828"/>
      <c r="D2828" s="4"/>
      <c r="E2828"/>
      <c r="F2828" s="4"/>
      <c r="G2828"/>
      <c r="H2828" s="4"/>
      <c r="I2828"/>
      <c r="J2828" s="4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  <c r="BF2828"/>
      <c r="BG2828"/>
      <c r="BH2828"/>
      <c r="BI2828"/>
      <c r="BJ2828"/>
      <c r="BK2828"/>
      <c r="BL2828"/>
      <c r="BM2828"/>
      <c r="BN2828"/>
      <c r="BO2828"/>
      <c r="BP2828"/>
      <c r="BQ2828"/>
      <c r="BR2828"/>
      <c r="BS2828"/>
      <c r="BT2828"/>
      <c r="BU2828"/>
      <c r="BV2828"/>
      <c r="BW2828"/>
      <c r="BX2828"/>
      <c r="BY2828"/>
      <c r="BZ2828"/>
    </row>
    <row r="2829" spans="3:78" x14ac:dyDescent="0.25">
      <c r="C2829"/>
      <c r="D2829" s="4"/>
      <c r="E2829"/>
      <c r="F2829" s="4"/>
      <c r="G2829"/>
      <c r="H2829" s="4"/>
      <c r="I2829"/>
      <c r="J2829" s="4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  <c r="BF2829"/>
      <c r="BG2829"/>
      <c r="BH2829"/>
      <c r="BI2829"/>
      <c r="BJ2829"/>
      <c r="BK2829"/>
      <c r="BL2829"/>
      <c r="BM2829"/>
      <c r="BN2829"/>
      <c r="BO2829"/>
      <c r="BP2829"/>
      <c r="BQ2829"/>
      <c r="BR2829"/>
      <c r="BS2829"/>
      <c r="BT2829"/>
      <c r="BU2829"/>
      <c r="BV2829"/>
      <c r="BW2829"/>
      <c r="BX2829"/>
      <c r="BY2829"/>
      <c r="BZ2829"/>
    </row>
    <row r="2830" spans="3:78" x14ac:dyDescent="0.25">
      <c r="C2830"/>
      <c r="D2830" s="4"/>
      <c r="E2830"/>
      <c r="F2830" s="4"/>
      <c r="G2830"/>
      <c r="H2830" s="4"/>
      <c r="I2830"/>
      <c r="J2830" s="4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  <c r="BF2830"/>
      <c r="BG2830"/>
      <c r="BH2830"/>
      <c r="BI2830"/>
      <c r="BJ2830"/>
      <c r="BK2830"/>
      <c r="BL2830"/>
      <c r="BM2830"/>
      <c r="BN2830"/>
      <c r="BO2830"/>
      <c r="BP2830"/>
      <c r="BQ2830"/>
      <c r="BR2830"/>
      <c r="BS2830"/>
      <c r="BT2830"/>
      <c r="BU2830"/>
      <c r="BV2830"/>
      <c r="BW2830"/>
      <c r="BX2830"/>
      <c r="BY2830"/>
      <c r="BZ2830"/>
    </row>
    <row r="2831" spans="3:78" x14ac:dyDescent="0.25">
      <c r="C2831"/>
      <c r="D2831" s="4"/>
      <c r="E2831"/>
      <c r="F2831" s="4"/>
      <c r="G2831"/>
      <c r="H2831" s="4"/>
      <c r="I2831"/>
      <c r="J2831" s="4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  <c r="BF2831"/>
      <c r="BG2831"/>
      <c r="BH2831"/>
      <c r="BI2831"/>
      <c r="BJ2831"/>
      <c r="BK2831"/>
      <c r="BL2831"/>
      <c r="BM2831"/>
      <c r="BN2831"/>
      <c r="BO2831"/>
      <c r="BP2831"/>
      <c r="BQ2831"/>
      <c r="BR2831"/>
      <c r="BS2831"/>
      <c r="BT2831"/>
      <c r="BU2831"/>
      <c r="BV2831"/>
      <c r="BW2831"/>
      <c r="BX2831"/>
      <c r="BY2831"/>
      <c r="BZ2831"/>
    </row>
    <row r="2832" spans="3:78" x14ac:dyDescent="0.25">
      <c r="C2832"/>
      <c r="D2832" s="4"/>
      <c r="E2832"/>
      <c r="F2832" s="4"/>
      <c r="G2832"/>
      <c r="H2832" s="4"/>
      <c r="I2832"/>
      <c r="J2832" s="4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  <c r="BF2832"/>
      <c r="BG2832"/>
      <c r="BH2832"/>
      <c r="BI2832"/>
      <c r="BJ2832"/>
      <c r="BK2832"/>
      <c r="BL2832"/>
      <c r="BM2832"/>
      <c r="BN2832"/>
      <c r="BO2832"/>
      <c r="BP2832"/>
      <c r="BQ2832"/>
      <c r="BR2832"/>
      <c r="BS2832"/>
      <c r="BT2832"/>
      <c r="BU2832"/>
      <c r="BV2832"/>
      <c r="BW2832"/>
      <c r="BX2832"/>
      <c r="BY2832"/>
      <c r="BZ2832"/>
    </row>
    <row r="2833" spans="3:78" x14ac:dyDescent="0.25">
      <c r="C2833"/>
      <c r="D2833" s="4"/>
      <c r="E2833"/>
      <c r="F2833" s="4"/>
      <c r="G2833"/>
      <c r="H2833" s="4"/>
      <c r="I2833"/>
      <c r="J2833" s="4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  <c r="BF2833"/>
      <c r="BG2833"/>
      <c r="BH2833"/>
      <c r="BI2833"/>
      <c r="BJ2833"/>
      <c r="BK2833"/>
      <c r="BL2833"/>
      <c r="BM2833"/>
      <c r="BN2833"/>
      <c r="BO2833"/>
      <c r="BP2833"/>
      <c r="BQ2833"/>
      <c r="BR2833"/>
      <c r="BS2833"/>
      <c r="BT2833"/>
      <c r="BU2833"/>
      <c r="BV2833"/>
      <c r="BW2833"/>
      <c r="BX2833"/>
      <c r="BY2833"/>
      <c r="BZ2833"/>
    </row>
    <row r="2834" spans="3:78" x14ac:dyDescent="0.25">
      <c r="C2834"/>
      <c r="D2834" s="4"/>
      <c r="E2834"/>
      <c r="F2834" s="4"/>
      <c r="G2834"/>
      <c r="H2834" s="4"/>
      <c r="I2834"/>
      <c r="J2834" s="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  <c r="BF2834"/>
      <c r="BG2834"/>
      <c r="BH2834"/>
      <c r="BI2834"/>
      <c r="BJ2834"/>
      <c r="BK2834"/>
      <c r="BL2834"/>
      <c r="BM2834"/>
      <c r="BN2834"/>
      <c r="BO2834"/>
      <c r="BP2834"/>
      <c r="BQ2834"/>
      <c r="BR2834"/>
      <c r="BS2834"/>
      <c r="BT2834"/>
      <c r="BU2834"/>
      <c r="BV2834"/>
      <c r="BW2834"/>
      <c r="BX2834"/>
      <c r="BY2834"/>
      <c r="BZ2834"/>
    </row>
    <row r="2835" spans="3:78" x14ac:dyDescent="0.25">
      <c r="C2835"/>
      <c r="D2835" s="4"/>
      <c r="E2835"/>
      <c r="F2835" s="4"/>
      <c r="G2835"/>
      <c r="H2835" s="4"/>
      <c r="I2835"/>
      <c r="J2835" s="4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  <c r="BF2835"/>
      <c r="BG2835"/>
      <c r="BH2835"/>
      <c r="BI2835"/>
      <c r="BJ2835"/>
      <c r="BK2835"/>
      <c r="BL2835"/>
      <c r="BM2835"/>
      <c r="BN2835"/>
      <c r="BO2835"/>
      <c r="BP2835"/>
      <c r="BQ2835"/>
      <c r="BR2835"/>
      <c r="BS2835"/>
      <c r="BT2835"/>
      <c r="BU2835"/>
      <c r="BV2835"/>
      <c r="BW2835"/>
      <c r="BX2835"/>
      <c r="BY2835"/>
      <c r="BZ2835"/>
    </row>
    <row r="2836" spans="3:78" x14ac:dyDescent="0.25">
      <c r="C2836"/>
      <c r="D2836" s="4"/>
      <c r="E2836"/>
      <c r="F2836" s="4"/>
      <c r="G2836"/>
      <c r="H2836" s="4"/>
      <c r="I2836"/>
      <c r="J2836" s="4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  <c r="BF2836"/>
      <c r="BG2836"/>
      <c r="BH2836"/>
      <c r="BI2836"/>
      <c r="BJ2836"/>
      <c r="BK2836"/>
      <c r="BL2836"/>
      <c r="BM2836"/>
      <c r="BN2836"/>
      <c r="BO2836"/>
      <c r="BP2836"/>
      <c r="BQ2836"/>
      <c r="BR2836"/>
      <c r="BS2836"/>
      <c r="BT2836"/>
      <c r="BU2836"/>
      <c r="BV2836"/>
      <c r="BW2836"/>
      <c r="BX2836"/>
      <c r="BY2836"/>
      <c r="BZ2836"/>
    </row>
    <row r="2837" spans="3:78" x14ac:dyDescent="0.25">
      <c r="C2837"/>
      <c r="D2837" s="4"/>
      <c r="E2837"/>
      <c r="F2837" s="4"/>
      <c r="G2837"/>
      <c r="H2837" s="4"/>
      <c r="I2837"/>
      <c r="J2837" s="4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  <c r="BF2837"/>
      <c r="BG2837"/>
      <c r="BH2837"/>
      <c r="BI2837"/>
      <c r="BJ2837"/>
      <c r="BK2837"/>
      <c r="BL2837"/>
      <c r="BM2837"/>
      <c r="BN2837"/>
      <c r="BO2837"/>
      <c r="BP2837"/>
      <c r="BQ2837"/>
      <c r="BR2837"/>
      <c r="BS2837"/>
      <c r="BT2837"/>
      <c r="BU2837"/>
      <c r="BV2837"/>
      <c r="BW2837"/>
      <c r="BX2837"/>
      <c r="BY2837"/>
      <c r="BZ2837"/>
    </row>
    <row r="2838" spans="3:78" x14ac:dyDescent="0.25">
      <c r="C2838"/>
      <c r="D2838" s="4"/>
      <c r="E2838"/>
      <c r="F2838" s="4"/>
      <c r="G2838"/>
      <c r="H2838" s="4"/>
      <c r="I2838"/>
      <c r="J2838" s="4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  <c r="BF2838"/>
      <c r="BG2838"/>
      <c r="BH2838"/>
      <c r="BI2838"/>
      <c r="BJ2838"/>
      <c r="BK2838"/>
      <c r="BL2838"/>
      <c r="BM2838"/>
      <c r="BN2838"/>
      <c r="BO2838"/>
      <c r="BP2838"/>
      <c r="BQ2838"/>
      <c r="BR2838"/>
      <c r="BS2838"/>
      <c r="BT2838"/>
      <c r="BU2838"/>
      <c r="BV2838"/>
      <c r="BW2838"/>
      <c r="BX2838"/>
      <c r="BY2838"/>
      <c r="BZ2838"/>
    </row>
    <row r="2839" spans="3:78" x14ac:dyDescent="0.25">
      <c r="C2839"/>
      <c r="D2839" s="4"/>
      <c r="E2839"/>
      <c r="F2839" s="4"/>
      <c r="G2839"/>
      <c r="H2839" s="4"/>
      <c r="I2839"/>
      <c r="J2839" s="4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  <c r="BF2839"/>
      <c r="BG2839"/>
      <c r="BH2839"/>
      <c r="BI2839"/>
      <c r="BJ2839"/>
      <c r="BK2839"/>
      <c r="BL2839"/>
      <c r="BM2839"/>
      <c r="BN2839"/>
      <c r="BO2839"/>
      <c r="BP2839"/>
      <c r="BQ2839"/>
      <c r="BR2839"/>
      <c r="BS2839"/>
      <c r="BT2839"/>
      <c r="BU2839"/>
      <c r="BV2839"/>
      <c r="BW2839"/>
      <c r="BX2839"/>
      <c r="BY2839"/>
      <c r="BZ2839"/>
    </row>
    <row r="2840" spans="3:78" x14ac:dyDescent="0.25">
      <c r="C2840"/>
      <c r="D2840" s="4"/>
      <c r="E2840"/>
      <c r="F2840" s="4"/>
      <c r="G2840"/>
      <c r="H2840" s="4"/>
      <c r="I2840"/>
      <c r="J2840" s="4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  <c r="BF2840"/>
      <c r="BG2840"/>
      <c r="BH2840"/>
      <c r="BI2840"/>
      <c r="BJ2840"/>
      <c r="BK2840"/>
      <c r="BL2840"/>
      <c r="BM2840"/>
      <c r="BN2840"/>
      <c r="BO2840"/>
      <c r="BP2840"/>
      <c r="BQ2840"/>
      <c r="BR2840"/>
      <c r="BS2840"/>
      <c r="BT2840"/>
      <c r="BU2840"/>
      <c r="BV2840"/>
      <c r="BW2840"/>
      <c r="BX2840"/>
      <c r="BY2840"/>
      <c r="BZ2840"/>
    </row>
    <row r="2841" spans="3:78" x14ac:dyDescent="0.25">
      <c r="C2841"/>
      <c r="D2841" s="4"/>
      <c r="E2841"/>
      <c r="F2841" s="4"/>
      <c r="G2841"/>
      <c r="H2841" s="4"/>
      <c r="I2841"/>
      <c r="J2841" s="4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  <c r="BF2841"/>
      <c r="BG2841"/>
      <c r="BH2841"/>
      <c r="BI2841"/>
      <c r="BJ2841"/>
      <c r="BK2841"/>
      <c r="BL2841"/>
      <c r="BM2841"/>
      <c r="BN2841"/>
      <c r="BO2841"/>
      <c r="BP2841"/>
      <c r="BQ2841"/>
      <c r="BR2841"/>
      <c r="BS2841"/>
      <c r="BT2841"/>
      <c r="BU2841"/>
      <c r="BV2841"/>
      <c r="BW2841"/>
      <c r="BX2841"/>
      <c r="BY2841"/>
      <c r="BZ2841"/>
    </row>
    <row r="2842" spans="3:78" x14ac:dyDescent="0.25">
      <c r="C2842"/>
      <c r="D2842" s="4"/>
      <c r="E2842"/>
      <c r="F2842" s="4"/>
      <c r="G2842"/>
      <c r="H2842" s="4"/>
      <c r="I2842"/>
      <c r="J2842" s="4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  <c r="BF2842"/>
      <c r="BG2842"/>
      <c r="BH2842"/>
      <c r="BI2842"/>
      <c r="BJ2842"/>
      <c r="BK2842"/>
      <c r="BL2842"/>
      <c r="BM2842"/>
      <c r="BN2842"/>
      <c r="BO2842"/>
      <c r="BP2842"/>
      <c r="BQ2842"/>
      <c r="BR2842"/>
      <c r="BS2842"/>
      <c r="BT2842"/>
      <c r="BU2842"/>
      <c r="BV2842"/>
      <c r="BW2842"/>
      <c r="BX2842"/>
      <c r="BY2842"/>
      <c r="BZ2842"/>
    </row>
    <row r="2843" spans="3:78" x14ac:dyDescent="0.25">
      <c r="C2843"/>
      <c r="D2843" s="4"/>
      <c r="E2843"/>
      <c r="F2843" s="4"/>
      <c r="G2843"/>
      <c r="H2843" s="4"/>
      <c r="I2843"/>
      <c r="J2843" s="4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  <c r="BF2843"/>
      <c r="BG2843"/>
      <c r="BH2843"/>
      <c r="BI2843"/>
      <c r="BJ2843"/>
      <c r="BK2843"/>
      <c r="BL2843"/>
      <c r="BM2843"/>
      <c r="BN2843"/>
      <c r="BO2843"/>
      <c r="BP2843"/>
      <c r="BQ2843"/>
      <c r="BR2843"/>
      <c r="BS2843"/>
      <c r="BT2843"/>
      <c r="BU2843"/>
      <c r="BV2843"/>
      <c r="BW2843"/>
      <c r="BX2843"/>
      <c r="BY2843"/>
      <c r="BZ2843"/>
    </row>
    <row r="2844" spans="3:78" x14ac:dyDescent="0.25">
      <c r="C2844"/>
      <c r="D2844" s="4"/>
      <c r="E2844"/>
      <c r="F2844" s="4"/>
      <c r="G2844"/>
      <c r="H2844" s="4"/>
      <c r="I2844"/>
      <c r="J2844" s="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  <c r="BF2844"/>
      <c r="BG2844"/>
      <c r="BH2844"/>
      <c r="BI2844"/>
      <c r="BJ2844"/>
      <c r="BK2844"/>
      <c r="BL2844"/>
      <c r="BM2844"/>
      <c r="BN2844"/>
      <c r="BO2844"/>
      <c r="BP2844"/>
      <c r="BQ2844"/>
      <c r="BR2844"/>
      <c r="BS2844"/>
      <c r="BT2844"/>
      <c r="BU2844"/>
      <c r="BV2844"/>
      <c r="BW2844"/>
      <c r="BX2844"/>
      <c r="BY2844"/>
      <c r="BZ2844"/>
    </row>
    <row r="2845" spans="3:78" x14ac:dyDescent="0.25">
      <c r="C2845"/>
      <c r="D2845" s="4"/>
      <c r="E2845"/>
      <c r="F2845" s="4"/>
      <c r="G2845"/>
      <c r="H2845" s="4"/>
      <c r="I2845"/>
      <c r="J2845" s="4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  <c r="BF2845"/>
      <c r="BG2845"/>
      <c r="BH2845"/>
      <c r="BI2845"/>
      <c r="BJ2845"/>
      <c r="BK2845"/>
      <c r="BL2845"/>
      <c r="BM2845"/>
      <c r="BN2845"/>
      <c r="BO2845"/>
      <c r="BP2845"/>
      <c r="BQ2845"/>
      <c r="BR2845"/>
      <c r="BS2845"/>
      <c r="BT2845"/>
      <c r="BU2845"/>
      <c r="BV2845"/>
      <c r="BW2845"/>
      <c r="BX2845"/>
      <c r="BY2845"/>
      <c r="BZ2845"/>
    </row>
    <row r="2846" spans="3:78" x14ac:dyDescent="0.25">
      <c r="C2846"/>
      <c r="D2846" s="4"/>
      <c r="E2846"/>
      <c r="F2846" s="4"/>
      <c r="G2846"/>
      <c r="H2846" s="4"/>
      <c r="I2846"/>
      <c r="J2846" s="4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  <c r="BF2846"/>
      <c r="BG2846"/>
      <c r="BH2846"/>
      <c r="BI2846"/>
      <c r="BJ2846"/>
      <c r="BK2846"/>
      <c r="BL2846"/>
      <c r="BM2846"/>
      <c r="BN2846"/>
      <c r="BO2846"/>
      <c r="BP2846"/>
      <c r="BQ2846"/>
      <c r="BR2846"/>
      <c r="BS2846"/>
      <c r="BT2846"/>
      <c r="BU2846"/>
      <c r="BV2846"/>
      <c r="BW2846"/>
      <c r="BX2846"/>
      <c r="BY2846"/>
      <c r="BZ2846"/>
    </row>
    <row r="2847" spans="3:78" x14ac:dyDescent="0.25">
      <c r="C2847"/>
      <c r="D2847" s="4"/>
      <c r="E2847"/>
      <c r="F2847" s="4"/>
      <c r="G2847"/>
      <c r="H2847" s="4"/>
      <c r="I2847"/>
      <c r="J2847" s="4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  <c r="BF2847"/>
      <c r="BG2847"/>
      <c r="BH2847"/>
      <c r="BI2847"/>
      <c r="BJ2847"/>
      <c r="BK2847"/>
      <c r="BL2847"/>
      <c r="BM2847"/>
      <c r="BN2847"/>
      <c r="BO2847"/>
      <c r="BP2847"/>
      <c r="BQ2847"/>
      <c r="BR2847"/>
      <c r="BS2847"/>
      <c r="BT2847"/>
      <c r="BU2847"/>
      <c r="BV2847"/>
      <c r="BW2847"/>
      <c r="BX2847"/>
      <c r="BY2847"/>
      <c r="BZ2847"/>
    </row>
    <row r="2848" spans="3:78" x14ac:dyDescent="0.25">
      <c r="C2848"/>
      <c r="D2848" s="4"/>
      <c r="E2848"/>
      <c r="F2848" s="4"/>
      <c r="G2848"/>
      <c r="H2848" s="4"/>
      <c r="I2848"/>
      <c r="J2848" s="4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  <c r="BF2848"/>
      <c r="BG2848"/>
      <c r="BH2848"/>
      <c r="BI2848"/>
      <c r="BJ2848"/>
      <c r="BK2848"/>
      <c r="BL2848"/>
      <c r="BM2848"/>
      <c r="BN2848"/>
      <c r="BO2848"/>
      <c r="BP2848"/>
      <c r="BQ2848"/>
      <c r="BR2848"/>
      <c r="BS2848"/>
      <c r="BT2848"/>
      <c r="BU2848"/>
      <c r="BV2848"/>
      <c r="BW2848"/>
      <c r="BX2848"/>
      <c r="BY2848"/>
      <c r="BZ2848"/>
    </row>
    <row r="2849" spans="3:78" x14ac:dyDescent="0.25">
      <c r="C2849"/>
      <c r="D2849" s="4"/>
      <c r="E2849"/>
      <c r="F2849" s="4"/>
      <c r="G2849"/>
      <c r="H2849" s="4"/>
      <c r="I2849"/>
      <c r="J2849" s="4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  <c r="BF2849"/>
      <c r="BG2849"/>
      <c r="BH2849"/>
      <c r="BI2849"/>
      <c r="BJ2849"/>
      <c r="BK2849"/>
      <c r="BL2849"/>
      <c r="BM2849"/>
      <c r="BN2849"/>
      <c r="BO2849"/>
      <c r="BP2849"/>
      <c r="BQ2849"/>
      <c r="BR2849"/>
      <c r="BS2849"/>
      <c r="BT2849"/>
      <c r="BU2849"/>
      <c r="BV2849"/>
      <c r="BW2849"/>
      <c r="BX2849"/>
      <c r="BY2849"/>
      <c r="BZ2849"/>
    </row>
    <row r="2850" spans="3:78" x14ac:dyDescent="0.25">
      <c r="C2850"/>
      <c r="D2850" s="4"/>
      <c r="E2850"/>
      <c r="F2850" s="4"/>
      <c r="G2850"/>
      <c r="H2850" s="4"/>
      <c r="I2850"/>
      <c r="J2850" s="4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  <c r="BF2850"/>
      <c r="BG2850"/>
      <c r="BH2850"/>
      <c r="BI2850"/>
      <c r="BJ2850"/>
      <c r="BK2850"/>
      <c r="BL2850"/>
      <c r="BM2850"/>
      <c r="BN2850"/>
      <c r="BO2850"/>
      <c r="BP2850"/>
      <c r="BQ2850"/>
      <c r="BR2850"/>
      <c r="BS2850"/>
      <c r="BT2850"/>
      <c r="BU2850"/>
      <c r="BV2850"/>
      <c r="BW2850"/>
      <c r="BX2850"/>
      <c r="BY2850"/>
      <c r="BZ2850"/>
    </row>
    <row r="2851" spans="3:78" x14ac:dyDescent="0.25">
      <c r="C2851"/>
      <c r="D2851" s="4"/>
      <c r="E2851"/>
      <c r="F2851" s="4"/>
      <c r="G2851"/>
      <c r="H2851" s="4"/>
      <c r="I2851"/>
      <c r="J2851" s="4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  <c r="BF2851"/>
      <c r="BG2851"/>
      <c r="BH2851"/>
      <c r="BI2851"/>
      <c r="BJ2851"/>
      <c r="BK2851"/>
      <c r="BL2851"/>
      <c r="BM2851"/>
      <c r="BN2851"/>
      <c r="BO2851"/>
      <c r="BP2851"/>
      <c r="BQ2851"/>
      <c r="BR2851"/>
      <c r="BS2851"/>
      <c r="BT2851"/>
      <c r="BU2851"/>
      <c r="BV2851"/>
      <c r="BW2851"/>
      <c r="BX2851"/>
      <c r="BY2851"/>
      <c r="BZ2851"/>
    </row>
    <row r="2852" spans="3:78" x14ac:dyDescent="0.25">
      <c r="C2852"/>
      <c r="D2852" s="4"/>
      <c r="E2852"/>
      <c r="F2852" s="4"/>
      <c r="G2852"/>
      <c r="H2852" s="4"/>
      <c r="I2852"/>
      <c r="J2852" s="4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  <c r="BF2852"/>
      <c r="BG2852"/>
      <c r="BH2852"/>
      <c r="BI2852"/>
      <c r="BJ2852"/>
      <c r="BK2852"/>
      <c r="BL2852"/>
      <c r="BM2852"/>
      <c r="BN2852"/>
      <c r="BO2852"/>
      <c r="BP2852"/>
      <c r="BQ2852"/>
      <c r="BR2852"/>
      <c r="BS2852"/>
      <c r="BT2852"/>
      <c r="BU2852"/>
      <c r="BV2852"/>
      <c r="BW2852"/>
      <c r="BX2852"/>
      <c r="BY2852"/>
      <c r="BZ2852"/>
    </row>
    <row r="2853" spans="3:78" x14ac:dyDescent="0.25">
      <c r="C2853"/>
      <c r="D2853" s="4"/>
      <c r="E2853"/>
      <c r="F2853" s="4"/>
      <c r="G2853"/>
      <c r="H2853" s="4"/>
      <c r="I2853"/>
      <c r="J2853" s="4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  <c r="BF2853"/>
      <c r="BG2853"/>
      <c r="BH2853"/>
      <c r="BI2853"/>
      <c r="BJ2853"/>
      <c r="BK2853"/>
      <c r="BL2853"/>
      <c r="BM2853"/>
      <c r="BN2853"/>
      <c r="BO2853"/>
      <c r="BP2853"/>
      <c r="BQ2853"/>
      <c r="BR2853"/>
      <c r="BS2853"/>
      <c r="BT2853"/>
      <c r="BU2853"/>
      <c r="BV2853"/>
      <c r="BW2853"/>
      <c r="BX2853"/>
      <c r="BY2853"/>
      <c r="BZ2853"/>
    </row>
    <row r="2854" spans="3:78" x14ac:dyDescent="0.25">
      <c r="C2854"/>
      <c r="D2854" s="4"/>
      <c r="E2854"/>
      <c r="F2854" s="4"/>
      <c r="G2854"/>
      <c r="H2854" s="4"/>
      <c r="I2854"/>
      <c r="J2854" s="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  <c r="BF2854"/>
      <c r="BG2854"/>
      <c r="BH2854"/>
      <c r="BI2854"/>
      <c r="BJ2854"/>
      <c r="BK2854"/>
      <c r="BL2854"/>
      <c r="BM2854"/>
      <c r="BN2854"/>
      <c r="BO2854"/>
      <c r="BP2854"/>
      <c r="BQ2854"/>
      <c r="BR2854"/>
      <c r="BS2854"/>
      <c r="BT2854"/>
      <c r="BU2854"/>
      <c r="BV2854"/>
      <c r="BW2854"/>
      <c r="BX2854"/>
      <c r="BY2854"/>
      <c r="BZ2854"/>
    </row>
    <row r="2855" spans="3:78" x14ac:dyDescent="0.25">
      <c r="C2855"/>
      <c r="D2855" s="4"/>
      <c r="E2855"/>
      <c r="F2855" s="4"/>
      <c r="G2855"/>
      <c r="H2855" s="4"/>
      <c r="I2855"/>
      <c r="J2855" s="4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  <c r="BF2855"/>
      <c r="BG2855"/>
      <c r="BH2855"/>
      <c r="BI2855"/>
      <c r="BJ2855"/>
      <c r="BK2855"/>
      <c r="BL2855"/>
      <c r="BM2855"/>
      <c r="BN2855"/>
      <c r="BO2855"/>
      <c r="BP2855"/>
      <c r="BQ2855"/>
      <c r="BR2855"/>
      <c r="BS2855"/>
      <c r="BT2855"/>
      <c r="BU2855"/>
      <c r="BV2855"/>
      <c r="BW2855"/>
      <c r="BX2855"/>
      <c r="BY2855"/>
      <c r="BZ2855"/>
    </row>
    <row r="2856" spans="3:78" x14ac:dyDescent="0.25">
      <c r="C2856"/>
      <c r="D2856" s="4"/>
      <c r="E2856"/>
      <c r="F2856" s="4"/>
      <c r="G2856"/>
      <c r="H2856" s="4"/>
      <c r="I2856"/>
      <c r="J2856" s="4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  <c r="BF2856"/>
      <c r="BG2856"/>
      <c r="BH2856"/>
      <c r="BI2856"/>
      <c r="BJ2856"/>
      <c r="BK2856"/>
      <c r="BL2856"/>
      <c r="BM2856"/>
      <c r="BN2856"/>
      <c r="BO2856"/>
      <c r="BP2856"/>
      <c r="BQ2856"/>
      <c r="BR2856"/>
      <c r="BS2856"/>
      <c r="BT2856"/>
      <c r="BU2856"/>
      <c r="BV2856"/>
      <c r="BW2856"/>
      <c r="BX2856"/>
      <c r="BY2856"/>
      <c r="BZ2856"/>
    </row>
    <row r="2857" spans="3:78" x14ac:dyDescent="0.25">
      <c r="C2857"/>
      <c r="D2857" s="4"/>
      <c r="E2857"/>
      <c r="F2857" s="4"/>
      <c r="G2857"/>
      <c r="H2857" s="4"/>
      <c r="I2857"/>
      <c r="J2857" s="4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  <c r="BF2857"/>
      <c r="BG2857"/>
      <c r="BH2857"/>
      <c r="BI2857"/>
      <c r="BJ2857"/>
      <c r="BK2857"/>
      <c r="BL2857"/>
      <c r="BM2857"/>
      <c r="BN2857"/>
      <c r="BO2857"/>
      <c r="BP2857"/>
      <c r="BQ2857"/>
      <c r="BR2857"/>
      <c r="BS2857"/>
      <c r="BT2857"/>
      <c r="BU2857"/>
      <c r="BV2857"/>
      <c r="BW2857"/>
      <c r="BX2857"/>
      <c r="BY2857"/>
      <c r="BZ2857"/>
    </row>
    <row r="2858" spans="3:78" x14ac:dyDescent="0.25">
      <c r="C2858"/>
      <c r="D2858" s="4"/>
      <c r="E2858"/>
      <c r="F2858" s="4"/>
      <c r="G2858"/>
      <c r="H2858" s="4"/>
      <c r="I2858"/>
      <c r="J2858" s="4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  <c r="BF2858"/>
      <c r="BG2858"/>
      <c r="BH2858"/>
      <c r="BI2858"/>
      <c r="BJ2858"/>
      <c r="BK2858"/>
      <c r="BL2858"/>
      <c r="BM2858"/>
      <c r="BN2858"/>
      <c r="BO2858"/>
      <c r="BP2858"/>
      <c r="BQ2858"/>
      <c r="BR2858"/>
      <c r="BS2858"/>
      <c r="BT2858"/>
      <c r="BU2858"/>
      <c r="BV2858"/>
      <c r="BW2858"/>
      <c r="BX2858"/>
      <c r="BY2858"/>
      <c r="BZ2858"/>
    </row>
    <row r="2859" spans="3:78" x14ac:dyDescent="0.25">
      <c r="C2859"/>
      <c r="D2859" s="4"/>
      <c r="E2859"/>
      <c r="F2859" s="4"/>
      <c r="G2859"/>
      <c r="H2859" s="4"/>
      <c r="I2859"/>
      <c r="J2859" s="4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  <c r="BF2859"/>
      <c r="BG2859"/>
      <c r="BH2859"/>
      <c r="BI2859"/>
      <c r="BJ2859"/>
      <c r="BK2859"/>
      <c r="BL2859"/>
      <c r="BM2859"/>
      <c r="BN2859"/>
      <c r="BO2859"/>
      <c r="BP2859"/>
      <c r="BQ2859"/>
      <c r="BR2859"/>
      <c r="BS2859"/>
      <c r="BT2859"/>
      <c r="BU2859"/>
      <c r="BV2859"/>
      <c r="BW2859"/>
      <c r="BX2859"/>
      <c r="BY2859"/>
      <c r="BZ2859"/>
    </row>
    <row r="2860" spans="3:78" x14ac:dyDescent="0.25">
      <c r="C2860"/>
      <c r="D2860" s="4"/>
      <c r="E2860"/>
      <c r="F2860" s="4"/>
      <c r="G2860"/>
      <c r="H2860" s="4"/>
      <c r="I2860"/>
      <c r="J2860" s="4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  <c r="BF2860"/>
      <c r="BG2860"/>
      <c r="BH2860"/>
      <c r="BI2860"/>
      <c r="BJ2860"/>
      <c r="BK2860"/>
      <c r="BL2860"/>
      <c r="BM2860"/>
      <c r="BN2860"/>
      <c r="BO2860"/>
      <c r="BP2860"/>
      <c r="BQ2860"/>
      <c r="BR2860"/>
      <c r="BS2860"/>
      <c r="BT2860"/>
      <c r="BU2860"/>
      <c r="BV2860"/>
      <c r="BW2860"/>
      <c r="BX2860"/>
      <c r="BY2860"/>
      <c r="BZ2860"/>
    </row>
    <row r="2861" spans="3:78" x14ac:dyDescent="0.25">
      <c r="C2861"/>
      <c r="D2861" s="4"/>
      <c r="E2861"/>
      <c r="F2861" s="4"/>
      <c r="G2861"/>
      <c r="H2861" s="4"/>
      <c r="I2861"/>
      <c r="J2861" s="4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  <c r="BF2861"/>
      <c r="BG2861"/>
      <c r="BH2861"/>
      <c r="BI2861"/>
      <c r="BJ2861"/>
      <c r="BK2861"/>
      <c r="BL2861"/>
      <c r="BM2861"/>
      <c r="BN2861"/>
      <c r="BO2861"/>
      <c r="BP2861"/>
      <c r="BQ2861"/>
      <c r="BR2861"/>
      <c r="BS2861"/>
      <c r="BT2861"/>
      <c r="BU2861"/>
      <c r="BV2861"/>
      <c r="BW2861"/>
      <c r="BX2861"/>
      <c r="BY2861"/>
      <c r="BZ2861"/>
    </row>
    <row r="2862" spans="3:78" x14ac:dyDescent="0.25">
      <c r="C2862"/>
      <c r="D2862" s="4"/>
      <c r="E2862"/>
      <c r="F2862" s="4"/>
      <c r="G2862"/>
      <c r="H2862" s="4"/>
      <c r="I2862"/>
      <c r="J2862" s="4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  <c r="BF2862"/>
      <c r="BG2862"/>
      <c r="BH2862"/>
      <c r="BI2862"/>
      <c r="BJ2862"/>
      <c r="BK2862"/>
      <c r="BL2862"/>
      <c r="BM2862"/>
      <c r="BN2862"/>
      <c r="BO2862"/>
      <c r="BP2862"/>
      <c r="BQ2862"/>
      <c r="BR2862"/>
      <c r="BS2862"/>
      <c r="BT2862"/>
      <c r="BU2862"/>
      <c r="BV2862"/>
      <c r="BW2862"/>
      <c r="BX2862"/>
      <c r="BY2862"/>
      <c r="BZ2862"/>
    </row>
    <row r="2863" spans="3:78" x14ac:dyDescent="0.25">
      <c r="C2863"/>
      <c r="D2863" s="4"/>
      <c r="E2863"/>
      <c r="F2863" s="4"/>
      <c r="G2863"/>
      <c r="H2863" s="4"/>
      <c r="I2863"/>
      <c r="J2863" s="4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  <c r="BF2863"/>
      <c r="BG2863"/>
      <c r="BH2863"/>
      <c r="BI2863"/>
      <c r="BJ2863"/>
      <c r="BK2863"/>
      <c r="BL2863"/>
      <c r="BM2863"/>
      <c r="BN2863"/>
      <c r="BO2863"/>
      <c r="BP2863"/>
      <c r="BQ2863"/>
      <c r="BR2863"/>
      <c r="BS2863"/>
      <c r="BT2863"/>
      <c r="BU2863"/>
      <c r="BV2863"/>
      <c r="BW2863"/>
      <c r="BX2863"/>
      <c r="BY2863"/>
      <c r="BZ2863"/>
    </row>
    <row r="2864" spans="3:78" x14ac:dyDescent="0.25">
      <c r="C2864"/>
      <c r="D2864" s="4"/>
      <c r="E2864"/>
      <c r="F2864" s="4"/>
      <c r="G2864"/>
      <c r="H2864" s="4"/>
      <c r="I2864"/>
      <c r="J2864" s="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  <c r="BF2864"/>
      <c r="BG2864"/>
      <c r="BH2864"/>
      <c r="BI2864"/>
      <c r="BJ2864"/>
      <c r="BK2864"/>
      <c r="BL2864"/>
      <c r="BM2864"/>
      <c r="BN2864"/>
      <c r="BO2864"/>
      <c r="BP2864"/>
      <c r="BQ2864"/>
      <c r="BR2864"/>
      <c r="BS2864"/>
      <c r="BT2864"/>
      <c r="BU2864"/>
      <c r="BV2864"/>
      <c r="BW2864"/>
      <c r="BX2864"/>
      <c r="BY2864"/>
      <c r="BZ2864"/>
    </row>
    <row r="2865" spans="3:78" x14ac:dyDescent="0.25">
      <c r="C2865"/>
      <c r="D2865" s="4"/>
      <c r="E2865"/>
      <c r="F2865" s="4"/>
      <c r="G2865"/>
      <c r="H2865" s="4"/>
      <c r="I2865"/>
      <c r="J2865" s="4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  <c r="BF2865"/>
      <c r="BG2865"/>
      <c r="BH2865"/>
      <c r="BI2865"/>
      <c r="BJ2865"/>
      <c r="BK2865"/>
      <c r="BL2865"/>
      <c r="BM2865"/>
      <c r="BN2865"/>
      <c r="BO2865"/>
      <c r="BP2865"/>
      <c r="BQ2865"/>
      <c r="BR2865"/>
      <c r="BS2865"/>
      <c r="BT2865"/>
      <c r="BU2865"/>
      <c r="BV2865"/>
      <c r="BW2865"/>
      <c r="BX2865"/>
      <c r="BY2865"/>
      <c r="BZ2865"/>
    </row>
    <row r="2866" spans="3:78" x14ac:dyDescent="0.25">
      <c r="C2866"/>
      <c r="D2866" s="4"/>
      <c r="E2866"/>
      <c r="F2866" s="4"/>
      <c r="G2866"/>
      <c r="H2866" s="4"/>
      <c r="I2866"/>
      <c r="J2866" s="4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  <c r="BF2866"/>
      <c r="BG2866"/>
      <c r="BH2866"/>
      <c r="BI2866"/>
      <c r="BJ2866"/>
      <c r="BK2866"/>
      <c r="BL2866"/>
      <c r="BM2866"/>
      <c r="BN2866"/>
      <c r="BO2866"/>
      <c r="BP2866"/>
      <c r="BQ2866"/>
      <c r="BR2866"/>
      <c r="BS2866"/>
      <c r="BT2866"/>
      <c r="BU2866"/>
      <c r="BV2866"/>
      <c r="BW2866"/>
      <c r="BX2866"/>
      <c r="BY2866"/>
      <c r="BZ2866"/>
    </row>
    <row r="2867" spans="3:78" x14ac:dyDescent="0.25">
      <c r="C2867"/>
      <c r="D2867" s="4"/>
      <c r="E2867"/>
      <c r="F2867" s="4"/>
      <c r="G2867"/>
      <c r="H2867" s="4"/>
      <c r="I2867"/>
      <c r="J2867" s="4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  <c r="BF2867"/>
      <c r="BG2867"/>
      <c r="BH2867"/>
      <c r="BI2867"/>
      <c r="BJ2867"/>
      <c r="BK2867"/>
      <c r="BL2867"/>
      <c r="BM2867"/>
      <c r="BN2867"/>
      <c r="BO2867"/>
      <c r="BP2867"/>
      <c r="BQ2867"/>
      <c r="BR2867"/>
      <c r="BS2867"/>
      <c r="BT2867"/>
      <c r="BU2867"/>
      <c r="BV2867"/>
      <c r="BW2867"/>
      <c r="BX2867"/>
      <c r="BY2867"/>
      <c r="BZ2867"/>
    </row>
    <row r="2868" spans="3:78" x14ac:dyDescent="0.25">
      <c r="C2868"/>
      <c r="D2868" s="4"/>
      <c r="E2868"/>
      <c r="F2868" s="4"/>
      <c r="G2868"/>
      <c r="H2868" s="4"/>
      <c r="I2868"/>
      <c r="J2868" s="4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  <c r="BF2868"/>
      <c r="BG2868"/>
      <c r="BH2868"/>
      <c r="BI2868"/>
      <c r="BJ2868"/>
      <c r="BK2868"/>
      <c r="BL2868"/>
      <c r="BM2868"/>
      <c r="BN2868"/>
      <c r="BO2868"/>
      <c r="BP2868"/>
      <c r="BQ2868"/>
      <c r="BR2868"/>
      <c r="BS2868"/>
      <c r="BT2868"/>
      <c r="BU2868"/>
      <c r="BV2868"/>
      <c r="BW2868"/>
      <c r="BX2868"/>
      <c r="BY2868"/>
      <c r="BZ2868"/>
    </row>
    <row r="2869" spans="3:78" x14ac:dyDescent="0.25">
      <c r="C2869"/>
      <c r="D2869" s="4"/>
      <c r="E2869"/>
      <c r="F2869" s="4"/>
      <c r="G2869"/>
      <c r="H2869" s="4"/>
      <c r="I2869"/>
      <c r="J2869" s="4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  <c r="BF2869"/>
      <c r="BG2869"/>
      <c r="BH2869"/>
      <c r="BI2869"/>
      <c r="BJ2869"/>
      <c r="BK2869"/>
      <c r="BL2869"/>
      <c r="BM2869"/>
      <c r="BN2869"/>
      <c r="BO2869"/>
      <c r="BP2869"/>
      <c r="BQ2869"/>
      <c r="BR2869"/>
      <c r="BS2869"/>
      <c r="BT2869"/>
      <c r="BU2869"/>
      <c r="BV2869"/>
      <c r="BW2869"/>
      <c r="BX2869"/>
      <c r="BY2869"/>
      <c r="BZ2869"/>
    </row>
    <row r="2870" spans="3:78" x14ac:dyDescent="0.25">
      <c r="C2870"/>
      <c r="D2870" s="4"/>
      <c r="E2870"/>
      <c r="F2870" s="4"/>
      <c r="G2870"/>
      <c r="H2870" s="4"/>
      <c r="I2870"/>
      <c r="J2870" s="4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  <c r="BF2870"/>
      <c r="BG2870"/>
      <c r="BH2870"/>
      <c r="BI2870"/>
      <c r="BJ2870"/>
      <c r="BK2870"/>
      <c r="BL2870"/>
      <c r="BM2870"/>
      <c r="BN2870"/>
      <c r="BO2870"/>
      <c r="BP2870"/>
      <c r="BQ2870"/>
      <c r="BR2870"/>
      <c r="BS2870"/>
      <c r="BT2870"/>
      <c r="BU2870"/>
      <c r="BV2870"/>
      <c r="BW2870"/>
      <c r="BX2870"/>
      <c r="BY2870"/>
      <c r="BZ2870"/>
    </row>
    <row r="2871" spans="3:78" x14ac:dyDescent="0.25">
      <c r="C2871"/>
      <c r="D2871" s="4"/>
      <c r="E2871"/>
      <c r="F2871" s="4"/>
      <c r="G2871"/>
      <c r="H2871" s="4"/>
      <c r="I2871"/>
      <c r="J2871" s="4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  <c r="BF2871"/>
      <c r="BG2871"/>
      <c r="BH2871"/>
      <c r="BI2871"/>
      <c r="BJ2871"/>
      <c r="BK2871"/>
      <c r="BL2871"/>
      <c r="BM2871"/>
      <c r="BN2871"/>
      <c r="BO2871"/>
      <c r="BP2871"/>
      <c r="BQ2871"/>
      <c r="BR2871"/>
      <c r="BS2871"/>
      <c r="BT2871"/>
      <c r="BU2871"/>
      <c r="BV2871"/>
      <c r="BW2871"/>
      <c r="BX2871"/>
      <c r="BY2871"/>
      <c r="BZ2871"/>
    </row>
    <row r="2872" spans="3:78" x14ac:dyDescent="0.25">
      <c r="C2872"/>
      <c r="D2872" s="4"/>
      <c r="E2872"/>
      <c r="F2872" s="4"/>
      <c r="G2872"/>
      <c r="H2872" s="4"/>
      <c r="I2872"/>
      <c r="J2872" s="4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  <c r="BF2872"/>
      <c r="BG2872"/>
      <c r="BH2872"/>
      <c r="BI2872"/>
      <c r="BJ2872"/>
      <c r="BK2872"/>
      <c r="BL2872"/>
      <c r="BM2872"/>
      <c r="BN2872"/>
      <c r="BO2872"/>
      <c r="BP2872"/>
      <c r="BQ2872"/>
      <c r="BR2872"/>
      <c r="BS2872"/>
      <c r="BT2872"/>
      <c r="BU2872"/>
      <c r="BV2872"/>
      <c r="BW2872"/>
      <c r="BX2872"/>
      <c r="BY2872"/>
      <c r="BZ2872"/>
    </row>
    <row r="2873" spans="3:78" x14ac:dyDescent="0.25">
      <c r="C2873"/>
      <c r="D2873" s="4"/>
      <c r="E2873"/>
      <c r="F2873" s="4"/>
      <c r="G2873"/>
      <c r="H2873" s="4"/>
      <c r="I2873"/>
      <c r="J2873" s="4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  <c r="BF2873"/>
      <c r="BG2873"/>
      <c r="BH2873"/>
      <c r="BI2873"/>
      <c r="BJ2873"/>
      <c r="BK2873"/>
      <c r="BL2873"/>
      <c r="BM2873"/>
      <c r="BN2873"/>
      <c r="BO2873"/>
      <c r="BP2873"/>
      <c r="BQ2873"/>
      <c r="BR2873"/>
      <c r="BS2873"/>
      <c r="BT2873"/>
      <c r="BU2873"/>
      <c r="BV2873"/>
      <c r="BW2873"/>
      <c r="BX2873"/>
      <c r="BY2873"/>
      <c r="BZ2873"/>
    </row>
    <row r="2874" spans="3:78" x14ac:dyDescent="0.25">
      <c r="C2874"/>
      <c r="D2874" s="4"/>
      <c r="E2874"/>
      <c r="F2874" s="4"/>
      <c r="G2874"/>
      <c r="H2874" s="4"/>
      <c r="I2874"/>
      <c r="J2874" s="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  <c r="BF2874"/>
      <c r="BG2874"/>
      <c r="BH2874"/>
      <c r="BI2874"/>
      <c r="BJ2874"/>
      <c r="BK2874"/>
      <c r="BL2874"/>
      <c r="BM2874"/>
      <c r="BN2874"/>
      <c r="BO2874"/>
      <c r="BP2874"/>
      <c r="BQ2874"/>
      <c r="BR2874"/>
      <c r="BS2874"/>
      <c r="BT2874"/>
      <c r="BU2874"/>
      <c r="BV2874"/>
      <c r="BW2874"/>
      <c r="BX2874"/>
      <c r="BY2874"/>
      <c r="BZ2874"/>
    </row>
    <row r="2875" spans="3:78" x14ac:dyDescent="0.25">
      <c r="C2875"/>
      <c r="D2875" s="4"/>
      <c r="E2875"/>
      <c r="F2875" s="4"/>
      <c r="G2875"/>
      <c r="H2875" s="4"/>
      <c r="I2875"/>
      <c r="J2875" s="4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  <c r="BF2875"/>
      <c r="BG2875"/>
      <c r="BH2875"/>
      <c r="BI2875"/>
      <c r="BJ2875"/>
      <c r="BK2875"/>
      <c r="BL2875"/>
      <c r="BM2875"/>
      <c r="BN2875"/>
      <c r="BO2875"/>
      <c r="BP2875"/>
      <c r="BQ2875"/>
      <c r="BR2875"/>
      <c r="BS2875"/>
      <c r="BT2875"/>
      <c r="BU2875"/>
      <c r="BV2875"/>
      <c r="BW2875"/>
      <c r="BX2875"/>
      <c r="BY2875"/>
      <c r="BZ2875"/>
    </row>
    <row r="2876" spans="3:78" x14ac:dyDescent="0.25">
      <c r="C2876"/>
      <c r="D2876" s="4"/>
      <c r="E2876"/>
      <c r="F2876" s="4"/>
      <c r="G2876"/>
      <c r="H2876" s="4"/>
      <c r="I2876"/>
      <c r="J2876" s="4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  <c r="BF2876"/>
      <c r="BG2876"/>
      <c r="BH2876"/>
      <c r="BI2876"/>
      <c r="BJ2876"/>
      <c r="BK2876"/>
      <c r="BL2876"/>
      <c r="BM2876"/>
      <c r="BN2876"/>
      <c r="BO2876"/>
      <c r="BP2876"/>
      <c r="BQ2876"/>
      <c r="BR2876"/>
      <c r="BS2876"/>
      <c r="BT2876"/>
      <c r="BU2876"/>
      <c r="BV2876"/>
      <c r="BW2876"/>
      <c r="BX2876"/>
      <c r="BY2876"/>
      <c r="BZ2876"/>
    </row>
    <row r="2877" spans="3:78" x14ac:dyDescent="0.25">
      <c r="C2877"/>
      <c r="D2877" s="4"/>
      <c r="E2877"/>
      <c r="F2877" s="4"/>
      <c r="G2877"/>
      <c r="H2877" s="4"/>
      <c r="I2877"/>
      <c r="J2877" s="4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  <c r="BF2877"/>
      <c r="BG2877"/>
      <c r="BH2877"/>
      <c r="BI2877"/>
      <c r="BJ2877"/>
      <c r="BK2877"/>
      <c r="BL2877"/>
      <c r="BM2877"/>
      <c r="BN2877"/>
      <c r="BO2877"/>
      <c r="BP2877"/>
      <c r="BQ2877"/>
      <c r="BR2877"/>
      <c r="BS2877"/>
      <c r="BT2877"/>
      <c r="BU2877"/>
      <c r="BV2877"/>
      <c r="BW2877"/>
      <c r="BX2877"/>
      <c r="BY2877"/>
      <c r="BZ2877"/>
    </row>
    <row r="2878" spans="3:78" x14ac:dyDescent="0.25">
      <c r="C2878"/>
      <c r="D2878" s="4"/>
      <c r="E2878"/>
      <c r="F2878" s="4"/>
      <c r="G2878"/>
      <c r="H2878" s="4"/>
      <c r="I2878"/>
      <c r="J2878" s="4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  <c r="BF2878"/>
      <c r="BG2878"/>
      <c r="BH2878"/>
      <c r="BI2878"/>
      <c r="BJ2878"/>
      <c r="BK2878"/>
      <c r="BL2878"/>
      <c r="BM2878"/>
      <c r="BN2878"/>
      <c r="BO2878"/>
      <c r="BP2878"/>
      <c r="BQ2878"/>
      <c r="BR2878"/>
      <c r="BS2878"/>
      <c r="BT2878"/>
      <c r="BU2878"/>
      <c r="BV2878"/>
      <c r="BW2878"/>
      <c r="BX2878"/>
      <c r="BY2878"/>
      <c r="BZ2878"/>
    </row>
    <row r="2879" spans="3:78" x14ac:dyDescent="0.25">
      <c r="C2879"/>
      <c r="D2879" s="4"/>
      <c r="E2879"/>
      <c r="F2879" s="4"/>
      <c r="G2879"/>
      <c r="H2879" s="4"/>
      <c r="I2879"/>
      <c r="J2879" s="4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  <c r="BF2879"/>
      <c r="BG2879"/>
      <c r="BH2879"/>
      <c r="BI2879"/>
      <c r="BJ2879"/>
      <c r="BK2879"/>
      <c r="BL2879"/>
      <c r="BM2879"/>
      <c r="BN2879"/>
      <c r="BO2879"/>
      <c r="BP2879"/>
      <c r="BQ2879"/>
      <c r="BR2879"/>
      <c r="BS2879"/>
      <c r="BT2879"/>
      <c r="BU2879"/>
      <c r="BV2879"/>
      <c r="BW2879"/>
      <c r="BX2879"/>
      <c r="BY2879"/>
      <c r="BZ2879"/>
    </row>
    <row r="2880" spans="3:78" x14ac:dyDescent="0.25">
      <c r="C2880"/>
      <c r="D2880" s="4"/>
      <c r="E2880"/>
      <c r="F2880" s="4"/>
      <c r="G2880"/>
      <c r="H2880" s="4"/>
      <c r="I2880"/>
      <c r="J2880" s="4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  <c r="BF2880"/>
      <c r="BG2880"/>
      <c r="BH2880"/>
      <c r="BI2880"/>
      <c r="BJ2880"/>
      <c r="BK2880"/>
      <c r="BL2880"/>
      <c r="BM2880"/>
      <c r="BN2880"/>
      <c r="BO2880"/>
      <c r="BP2880"/>
      <c r="BQ2880"/>
      <c r="BR2880"/>
      <c r="BS2880"/>
      <c r="BT2880"/>
      <c r="BU2880"/>
      <c r="BV2880"/>
      <c r="BW2880"/>
      <c r="BX2880"/>
      <c r="BY2880"/>
      <c r="BZ2880"/>
    </row>
    <row r="2881" spans="3:78" x14ac:dyDescent="0.25">
      <c r="C2881"/>
      <c r="D2881" s="4"/>
      <c r="E2881"/>
      <c r="F2881" s="4"/>
      <c r="G2881"/>
      <c r="H2881" s="4"/>
      <c r="I2881"/>
      <c r="J2881" s="4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  <c r="BF2881"/>
      <c r="BG2881"/>
      <c r="BH2881"/>
      <c r="BI2881"/>
      <c r="BJ2881"/>
      <c r="BK2881"/>
      <c r="BL2881"/>
      <c r="BM2881"/>
      <c r="BN2881"/>
      <c r="BO2881"/>
      <c r="BP2881"/>
      <c r="BQ2881"/>
      <c r="BR2881"/>
      <c r="BS2881"/>
      <c r="BT2881"/>
      <c r="BU2881"/>
      <c r="BV2881"/>
      <c r="BW2881"/>
      <c r="BX2881"/>
      <c r="BY2881"/>
      <c r="BZ2881"/>
    </row>
    <row r="2882" spans="3:78" x14ac:dyDescent="0.25">
      <c r="C2882"/>
      <c r="D2882" s="4"/>
      <c r="E2882"/>
      <c r="F2882" s="4"/>
      <c r="G2882"/>
      <c r="H2882" s="4"/>
      <c r="I2882"/>
      <c r="J2882" s="4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  <c r="BF2882"/>
      <c r="BG2882"/>
      <c r="BH2882"/>
      <c r="BI2882"/>
      <c r="BJ2882"/>
      <c r="BK2882"/>
      <c r="BL2882"/>
      <c r="BM2882"/>
      <c r="BN2882"/>
      <c r="BO2882"/>
      <c r="BP2882"/>
      <c r="BQ2882"/>
      <c r="BR2882"/>
      <c r="BS2882"/>
      <c r="BT2882"/>
      <c r="BU2882"/>
      <c r="BV2882"/>
      <c r="BW2882"/>
      <c r="BX2882"/>
      <c r="BY2882"/>
      <c r="BZ2882"/>
    </row>
    <row r="2883" spans="3:78" x14ac:dyDescent="0.25">
      <c r="C2883"/>
      <c r="D2883" s="4"/>
      <c r="E2883"/>
      <c r="F2883" s="4"/>
      <c r="G2883"/>
      <c r="H2883" s="4"/>
      <c r="I2883"/>
      <c r="J2883" s="4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  <c r="BF2883"/>
      <c r="BG2883"/>
      <c r="BH2883"/>
      <c r="BI2883"/>
      <c r="BJ2883"/>
      <c r="BK2883"/>
      <c r="BL2883"/>
      <c r="BM2883"/>
      <c r="BN2883"/>
      <c r="BO2883"/>
      <c r="BP2883"/>
      <c r="BQ2883"/>
      <c r="BR2883"/>
      <c r="BS2883"/>
      <c r="BT2883"/>
      <c r="BU2883"/>
      <c r="BV2883"/>
      <c r="BW2883"/>
      <c r="BX2883"/>
      <c r="BY2883"/>
      <c r="BZ2883"/>
    </row>
    <row r="2884" spans="3:78" x14ac:dyDescent="0.25">
      <c r="C2884"/>
      <c r="D2884" s="4"/>
      <c r="E2884"/>
      <c r="F2884" s="4"/>
      <c r="G2884"/>
      <c r="H2884" s="4"/>
      <c r="I2884"/>
      <c r="J2884" s="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  <c r="BF2884"/>
      <c r="BG2884"/>
      <c r="BH2884"/>
      <c r="BI2884"/>
      <c r="BJ2884"/>
      <c r="BK2884"/>
      <c r="BL2884"/>
      <c r="BM2884"/>
      <c r="BN2884"/>
      <c r="BO2884"/>
      <c r="BP2884"/>
      <c r="BQ2884"/>
      <c r="BR2884"/>
      <c r="BS2884"/>
      <c r="BT2884"/>
      <c r="BU2884"/>
      <c r="BV2884"/>
      <c r="BW2884"/>
      <c r="BX2884"/>
      <c r="BY2884"/>
      <c r="BZ2884"/>
    </row>
    <row r="2885" spans="3:78" x14ac:dyDescent="0.25">
      <c r="C2885"/>
      <c r="D2885" s="4"/>
      <c r="E2885"/>
      <c r="F2885" s="4"/>
      <c r="G2885"/>
      <c r="H2885" s="4"/>
      <c r="I2885"/>
      <c r="J2885" s="4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  <c r="BF2885"/>
      <c r="BG2885"/>
      <c r="BH2885"/>
      <c r="BI2885"/>
      <c r="BJ2885"/>
      <c r="BK2885"/>
      <c r="BL2885"/>
      <c r="BM2885"/>
      <c r="BN2885"/>
      <c r="BO2885"/>
      <c r="BP2885"/>
      <c r="BQ2885"/>
      <c r="BR2885"/>
      <c r="BS2885"/>
      <c r="BT2885"/>
      <c r="BU2885"/>
      <c r="BV2885"/>
      <c r="BW2885"/>
      <c r="BX2885"/>
      <c r="BY2885"/>
      <c r="BZ2885"/>
    </row>
    <row r="2886" spans="3:78" x14ac:dyDescent="0.25">
      <c r="C2886"/>
      <c r="D2886" s="4"/>
      <c r="E2886"/>
      <c r="F2886" s="4"/>
      <c r="G2886"/>
      <c r="H2886" s="4"/>
      <c r="I2886"/>
      <c r="J2886" s="4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  <c r="BF2886"/>
      <c r="BG2886"/>
      <c r="BH2886"/>
      <c r="BI2886"/>
      <c r="BJ2886"/>
      <c r="BK2886"/>
      <c r="BL2886"/>
      <c r="BM2886"/>
      <c r="BN2886"/>
      <c r="BO2886"/>
      <c r="BP2886"/>
      <c r="BQ2886"/>
      <c r="BR2886"/>
      <c r="BS2886"/>
      <c r="BT2886"/>
      <c r="BU2886"/>
      <c r="BV2886"/>
      <c r="BW2886"/>
      <c r="BX2886"/>
      <c r="BY2886"/>
      <c r="BZ2886"/>
    </row>
    <row r="2887" spans="3:78" x14ac:dyDescent="0.25">
      <c r="C2887"/>
      <c r="D2887" s="4"/>
      <c r="E2887"/>
      <c r="F2887" s="4"/>
      <c r="G2887"/>
      <c r="H2887" s="4"/>
      <c r="I2887"/>
      <c r="J2887" s="4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  <c r="BF2887"/>
      <c r="BG2887"/>
      <c r="BH2887"/>
      <c r="BI2887"/>
      <c r="BJ2887"/>
      <c r="BK2887"/>
      <c r="BL2887"/>
      <c r="BM2887"/>
      <c r="BN2887"/>
      <c r="BO2887"/>
      <c r="BP2887"/>
      <c r="BQ2887"/>
      <c r="BR2887"/>
      <c r="BS2887"/>
      <c r="BT2887"/>
      <c r="BU2887"/>
      <c r="BV2887"/>
      <c r="BW2887"/>
      <c r="BX2887"/>
      <c r="BY2887"/>
      <c r="BZ2887"/>
    </row>
    <row r="2888" spans="3:78" x14ac:dyDescent="0.25">
      <c r="C2888"/>
      <c r="D2888" s="4"/>
      <c r="E2888"/>
      <c r="F2888" s="4"/>
      <c r="G2888"/>
      <c r="H2888" s="4"/>
      <c r="I2888"/>
      <c r="J2888" s="4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  <c r="BF2888"/>
      <c r="BG2888"/>
      <c r="BH2888"/>
      <c r="BI2888"/>
      <c r="BJ2888"/>
      <c r="BK2888"/>
      <c r="BL2888"/>
      <c r="BM2888"/>
      <c r="BN2888"/>
      <c r="BO2888"/>
      <c r="BP2888"/>
      <c r="BQ2888"/>
      <c r="BR2888"/>
      <c r="BS2888"/>
      <c r="BT2888"/>
      <c r="BU2888"/>
      <c r="BV2888"/>
      <c r="BW2888"/>
      <c r="BX2888"/>
      <c r="BY2888"/>
      <c r="BZ2888"/>
    </row>
    <row r="2889" spans="3:78" x14ac:dyDescent="0.25">
      <c r="C2889"/>
      <c r="D2889" s="4"/>
      <c r="E2889"/>
      <c r="F2889" s="4"/>
      <c r="G2889"/>
      <c r="H2889" s="4"/>
      <c r="I2889"/>
      <c r="J2889" s="4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  <c r="BF2889"/>
      <c r="BG2889"/>
      <c r="BH2889"/>
      <c r="BI2889"/>
      <c r="BJ2889"/>
      <c r="BK2889"/>
      <c r="BL2889"/>
      <c r="BM2889"/>
      <c r="BN2889"/>
      <c r="BO2889"/>
      <c r="BP2889"/>
      <c r="BQ2889"/>
      <c r="BR2889"/>
      <c r="BS2889"/>
      <c r="BT2889"/>
      <c r="BU2889"/>
      <c r="BV2889"/>
      <c r="BW2889"/>
      <c r="BX2889"/>
      <c r="BY2889"/>
      <c r="BZ2889"/>
    </row>
    <row r="2890" spans="3:78" x14ac:dyDescent="0.25">
      <c r="C2890"/>
      <c r="D2890" s="4"/>
      <c r="E2890"/>
      <c r="F2890" s="4"/>
      <c r="G2890"/>
      <c r="H2890" s="4"/>
      <c r="I2890"/>
      <c r="J2890" s="4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  <c r="BF2890"/>
      <c r="BG2890"/>
      <c r="BH2890"/>
      <c r="BI2890"/>
      <c r="BJ2890"/>
      <c r="BK2890"/>
      <c r="BL2890"/>
      <c r="BM2890"/>
      <c r="BN2890"/>
      <c r="BO2890"/>
      <c r="BP2890"/>
      <c r="BQ2890"/>
      <c r="BR2890"/>
      <c r="BS2890"/>
      <c r="BT2890"/>
      <c r="BU2890"/>
      <c r="BV2890"/>
      <c r="BW2890"/>
      <c r="BX2890"/>
      <c r="BY2890"/>
      <c r="BZ2890"/>
    </row>
    <row r="2891" spans="3:78" x14ac:dyDescent="0.25">
      <c r="C2891"/>
      <c r="D2891" s="4"/>
      <c r="E2891"/>
      <c r="F2891" s="4"/>
      <c r="G2891"/>
      <c r="H2891" s="4"/>
      <c r="I2891"/>
      <c r="J2891" s="4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  <c r="BF2891"/>
      <c r="BG2891"/>
      <c r="BH2891"/>
      <c r="BI2891"/>
      <c r="BJ2891"/>
      <c r="BK2891"/>
      <c r="BL2891"/>
      <c r="BM2891"/>
      <c r="BN2891"/>
      <c r="BO2891"/>
      <c r="BP2891"/>
      <c r="BQ2891"/>
      <c r="BR2891"/>
      <c r="BS2891"/>
      <c r="BT2891"/>
      <c r="BU2891"/>
      <c r="BV2891"/>
      <c r="BW2891"/>
      <c r="BX2891"/>
      <c r="BY2891"/>
      <c r="BZ2891"/>
    </row>
    <row r="2892" spans="3:78" x14ac:dyDescent="0.25">
      <c r="C2892"/>
      <c r="D2892" s="4"/>
      <c r="E2892"/>
      <c r="F2892" s="4"/>
      <c r="G2892"/>
      <c r="H2892" s="4"/>
      <c r="I2892"/>
      <c r="J2892" s="4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  <c r="BF2892"/>
      <c r="BG2892"/>
      <c r="BH2892"/>
      <c r="BI2892"/>
      <c r="BJ2892"/>
      <c r="BK2892"/>
      <c r="BL2892"/>
      <c r="BM2892"/>
      <c r="BN2892"/>
      <c r="BO2892"/>
      <c r="BP2892"/>
      <c r="BQ2892"/>
      <c r="BR2892"/>
      <c r="BS2892"/>
      <c r="BT2892"/>
      <c r="BU2892"/>
      <c r="BV2892"/>
      <c r="BW2892"/>
      <c r="BX2892"/>
      <c r="BY2892"/>
      <c r="BZ2892"/>
    </row>
    <row r="2893" spans="3:78" x14ac:dyDescent="0.25">
      <c r="C2893"/>
      <c r="D2893" s="4"/>
      <c r="E2893"/>
      <c r="F2893" s="4"/>
      <c r="G2893"/>
      <c r="H2893" s="4"/>
      <c r="I2893"/>
      <c r="J2893" s="4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  <c r="BF2893"/>
      <c r="BG2893"/>
      <c r="BH2893"/>
      <c r="BI2893"/>
      <c r="BJ2893"/>
      <c r="BK2893"/>
      <c r="BL2893"/>
      <c r="BM2893"/>
      <c r="BN2893"/>
      <c r="BO2893"/>
      <c r="BP2893"/>
      <c r="BQ2893"/>
      <c r="BR2893"/>
      <c r="BS2893"/>
      <c r="BT2893"/>
      <c r="BU2893"/>
      <c r="BV2893"/>
      <c r="BW2893"/>
      <c r="BX2893"/>
      <c r="BY2893"/>
      <c r="BZ2893"/>
    </row>
    <row r="2894" spans="3:78" x14ac:dyDescent="0.25">
      <c r="C2894"/>
      <c r="D2894" s="4"/>
      <c r="E2894"/>
      <c r="F2894" s="4"/>
      <c r="G2894"/>
      <c r="H2894" s="4"/>
      <c r="I2894"/>
      <c r="J2894" s="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  <c r="BF2894"/>
      <c r="BG2894"/>
      <c r="BH2894"/>
      <c r="BI2894"/>
      <c r="BJ2894"/>
      <c r="BK2894"/>
      <c r="BL2894"/>
      <c r="BM2894"/>
      <c r="BN2894"/>
      <c r="BO2894"/>
      <c r="BP2894"/>
      <c r="BQ2894"/>
      <c r="BR2894"/>
      <c r="BS2894"/>
      <c r="BT2894"/>
      <c r="BU2894"/>
      <c r="BV2894"/>
      <c r="BW2894"/>
      <c r="BX2894"/>
      <c r="BY2894"/>
      <c r="BZ2894"/>
    </row>
    <row r="2895" spans="3:78" x14ac:dyDescent="0.25">
      <c r="C2895"/>
      <c r="D2895" s="4"/>
      <c r="E2895"/>
      <c r="F2895" s="4"/>
      <c r="G2895"/>
      <c r="H2895" s="4"/>
      <c r="I2895"/>
      <c r="J2895" s="4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  <c r="BF2895"/>
      <c r="BG2895"/>
      <c r="BH2895"/>
      <c r="BI2895"/>
      <c r="BJ2895"/>
      <c r="BK2895"/>
      <c r="BL2895"/>
      <c r="BM2895"/>
      <c r="BN2895"/>
      <c r="BO2895"/>
      <c r="BP2895"/>
      <c r="BQ2895"/>
      <c r="BR2895"/>
      <c r="BS2895"/>
      <c r="BT2895"/>
      <c r="BU2895"/>
      <c r="BV2895"/>
      <c r="BW2895"/>
      <c r="BX2895"/>
      <c r="BY2895"/>
      <c r="BZ2895"/>
    </row>
    <row r="2896" spans="3:78" x14ac:dyDescent="0.25">
      <c r="C2896"/>
      <c r="D2896" s="4"/>
      <c r="E2896"/>
      <c r="F2896" s="4"/>
      <c r="G2896"/>
      <c r="H2896" s="4"/>
      <c r="I2896"/>
      <c r="J2896" s="4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  <c r="BF2896"/>
      <c r="BG2896"/>
      <c r="BH2896"/>
      <c r="BI2896"/>
      <c r="BJ2896"/>
      <c r="BK2896"/>
      <c r="BL2896"/>
      <c r="BM2896"/>
      <c r="BN2896"/>
      <c r="BO2896"/>
      <c r="BP2896"/>
      <c r="BQ2896"/>
      <c r="BR2896"/>
      <c r="BS2896"/>
      <c r="BT2896"/>
      <c r="BU2896"/>
      <c r="BV2896"/>
      <c r="BW2896"/>
      <c r="BX2896"/>
      <c r="BY2896"/>
      <c r="BZ2896"/>
    </row>
    <row r="2897" spans="3:78" x14ac:dyDescent="0.25">
      <c r="C2897"/>
      <c r="D2897" s="4"/>
      <c r="E2897"/>
      <c r="F2897" s="4"/>
      <c r="G2897"/>
      <c r="H2897" s="4"/>
      <c r="I2897"/>
      <c r="J2897" s="4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  <c r="BF2897"/>
      <c r="BG2897"/>
      <c r="BH2897"/>
      <c r="BI2897"/>
      <c r="BJ2897"/>
      <c r="BK2897"/>
      <c r="BL2897"/>
      <c r="BM2897"/>
      <c r="BN2897"/>
      <c r="BO2897"/>
      <c r="BP2897"/>
      <c r="BQ2897"/>
      <c r="BR2897"/>
      <c r="BS2897"/>
      <c r="BT2897"/>
      <c r="BU2897"/>
      <c r="BV2897"/>
      <c r="BW2897"/>
      <c r="BX2897"/>
      <c r="BY2897"/>
      <c r="BZ2897"/>
    </row>
    <row r="2898" spans="3:78" x14ac:dyDescent="0.25">
      <c r="C2898"/>
      <c r="D2898" s="4"/>
      <c r="E2898"/>
      <c r="F2898" s="4"/>
      <c r="G2898"/>
      <c r="H2898" s="4"/>
      <c r="I2898"/>
      <c r="J2898" s="4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  <c r="BF2898"/>
      <c r="BG2898"/>
      <c r="BH2898"/>
      <c r="BI2898"/>
      <c r="BJ2898"/>
      <c r="BK2898"/>
      <c r="BL2898"/>
      <c r="BM2898"/>
      <c r="BN2898"/>
      <c r="BO2898"/>
      <c r="BP2898"/>
      <c r="BQ2898"/>
      <c r="BR2898"/>
      <c r="BS2898"/>
      <c r="BT2898"/>
      <c r="BU2898"/>
      <c r="BV2898"/>
      <c r="BW2898"/>
      <c r="BX2898"/>
      <c r="BY2898"/>
      <c r="BZ2898"/>
    </row>
    <row r="2899" spans="3:78" x14ac:dyDescent="0.25">
      <c r="C2899"/>
      <c r="D2899" s="4"/>
      <c r="E2899"/>
      <c r="F2899" s="4"/>
      <c r="G2899"/>
      <c r="H2899" s="4"/>
      <c r="I2899"/>
      <c r="J2899" s="4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  <c r="BF2899"/>
      <c r="BG2899"/>
      <c r="BH2899"/>
      <c r="BI2899"/>
      <c r="BJ2899"/>
      <c r="BK2899"/>
      <c r="BL2899"/>
      <c r="BM2899"/>
      <c r="BN2899"/>
      <c r="BO2899"/>
      <c r="BP2899"/>
      <c r="BQ2899"/>
      <c r="BR2899"/>
      <c r="BS2899"/>
      <c r="BT2899"/>
      <c r="BU2899"/>
      <c r="BV2899"/>
      <c r="BW2899"/>
      <c r="BX2899"/>
      <c r="BY2899"/>
      <c r="BZ2899"/>
    </row>
    <row r="2900" spans="3:78" x14ac:dyDescent="0.25">
      <c r="C2900"/>
      <c r="D2900" s="4"/>
      <c r="E2900"/>
      <c r="F2900" s="4"/>
      <c r="G2900"/>
      <c r="H2900" s="4"/>
      <c r="I2900"/>
      <c r="J2900" s="4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  <c r="BF2900"/>
      <c r="BG2900"/>
      <c r="BH2900"/>
      <c r="BI2900"/>
      <c r="BJ2900"/>
      <c r="BK2900"/>
      <c r="BL2900"/>
      <c r="BM2900"/>
      <c r="BN2900"/>
      <c r="BO2900"/>
      <c r="BP2900"/>
      <c r="BQ2900"/>
      <c r="BR2900"/>
      <c r="BS2900"/>
      <c r="BT2900"/>
      <c r="BU2900"/>
      <c r="BV2900"/>
      <c r="BW2900"/>
      <c r="BX2900"/>
      <c r="BY2900"/>
      <c r="BZ2900"/>
    </row>
    <row r="2901" spans="3:78" x14ac:dyDescent="0.25">
      <c r="C2901"/>
      <c r="D2901" s="4"/>
      <c r="E2901"/>
      <c r="F2901" s="4"/>
      <c r="G2901"/>
      <c r="H2901" s="4"/>
      <c r="I2901"/>
      <c r="J2901" s="4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  <c r="BF2901"/>
      <c r="BG2901"/>
      <c r="BH2901"/>
      <c r="BI2901"/>
      <c r="BJ2901"/>
      <c r="BK2901"/>
      <c r="BL2901"/>
      <c r="BM2901"/>
      <c r="BN2901"/>
      <c r="BO2901"/>
      <c r="BP2901"/>
      <c r="BQ2901"/>
      <c r="BR2901"/>
      <c r="BS2901"/>
      <c r="BT2901"/>
      <c r="BU2901"/>
      <c r="BV2901"/>
      <c r="BW2901"/>
      <c r="BX2901"/>
      <c r="BY2901"/>
      <c r="BZ2901"/>
    </row>
    <row r="2902" spans="3:78" x14ac:dyDescent="0.25">
      <c r="C2902"/>
      <c r="D2902" s="4"/>
      <c r="E2902"/>
      <c r="F2902" s="4"/>
      <c r="G2902"/>
      <c r="H2902" s="4"/>
      <c r="I2902"/>
      <c r="J2902" s="4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  <c r="BF2902"/>
      <c r="BG2902"/>
      <c r="BH2902"/>
      <c r="BI2902"/>
      <c r="BJ2902"/>
      <c r="BK2902"/>
      <c r="BL2902"/>
      <c r="BM2902"/>
      <c r="BN2902"/>
      <c r="BO2902"/>
      <c r="BP2902"/>
      <c r="BQ2902"/>
      <c r="BR2902"/>
      <c r="BS2902"/>
      <c r="BT2902"/>
      <c r="BU2902"/>
      <c r="BV2902"/>
      <c r="BW2902"/>
      <c r="BX2902"/>
      <c r="BY2902"/>
      <c r="BZ2902"/>
    </row>
    <row r="2903" spans="3:78" x14ac:dyDescent="0.25">
      <c r="C2903"/>
      <c r="D2903" s="4"/>
      <c r="E2903"/>
      <c r="F2903" s="4"/>
      <c r="G2903"/>
      <c r="H2903" s="4"/>
      <c r="I2903"/>
      <c r="J2903" s="4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  <c r="BF2903"/>
      <c r="BG2903"/>
      <c r="BH2903"/>
      <c r="BI2903"/>
      <c r="BJ2903"/>
      <c r="BK2903"/>
      <c r="BL2903"/>
      <c r="BM2903"/>
      <c r="BN2903"/>
      <c r="BO2903"/>
      <c r="BP2903"/>
      <c r="BQ2903"/>
      <c r="BR2903"/>
      <c r="BS2903"/>
      <c r="BT2903"/>
      <c r="BU2903"/>
      <c r="BV2903"/>
      <c r="BW2903"/>
      <c r="BX2903"/>
      <c r="BY2903"/>
      <c r="BZ2903"/>
    </row>
    <row r="2904" spans="3:78" x14ac:dyDescent="0.25">
      <c r="C2904"/>
      <c r="D2904" s="4"/>
      <c r="E2904"/>
      <c r="F2904" s="4"/>
      <c r="G2904"/>
      <c r="H2904" s="4"/>
      <c r="I2904"/>
      <c r="J2904" s="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  <c r="BF2904"/>
      <c r="BG2904"/>
      <c r="BH2904"/>
      <c r="BI2904"/>
      <c r="BJ2904"/>
      <c r="BK2904"/>
      <c r="BL2904"/>
      <c r="BM2904"/>
      <c r="BN2904"/>
      <c r="BO2904"/>
      <c r="BP2904"/>
      <c r="BQ2904"/>
      <c r="BR2904"/>
      <c r="BS2904"/>
      <c r="BT2904"/>
      <c r="BU2904"/>
      <c r="BV2904"/>
      <c r="BW2904"/>
      <c r="BX2904"/>
      <c r="BY2904"/>
      <c r="BZ2904"/>
    </row>
    <row r="2905" spans="3:78" x14ac:dyDescent="0.25">
      <c r="C2905"/>
      <c r="D2905" s="4"/>
      <c r="E2905"/>
      <c r="F2905" s="4"/>
      <c r="G2905"/>
      <c r="H2905" s="4"/>
      <c r="I2905"/>
      <c r="J2905" s="4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  <c r="BF2905"/>
      <c r="BG2905"/>
      <c r="BH2905"/>
      <c r="BI2905"/>
      <c r="BJ2905"/>
      <c r="BK2905"/>
      <c r="BL2905"/>
      <c r="BM2905"/>
      <c r="BN2905"/>
      <c r="BO2905"/>
      <c r="BP2905"/>
      <c r="BQ2905"/>
      <c r="BR2905"/>
      <c r="BS2905"/>
      <c r="BT2905"/>
      <c r="BU2905"/>
      <c r="BV2905"/>
      <c r="BW2905"/>
      <c r="BX2905"/>
      <c r="BY2905"/>
      <c r="BZ2905"/>
    </row>
    <row r="2906" spans="3:78" x14ac:dyDescent="0.25">
      <c r="C2906"/>
      <c r="D2906" s="4"/>
      <c r="E2906"/>
      <c r="F2906" s="4"/>
      <c r="G2906"/>
      <c r="H2906" s="4"/>
      <c r="I2906"/>
      <c r="J2906" s="4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  <c r="BF2906"/>
      <c r="BG2906"/>
      <c r="BH2906"/>
      <c r="BI2906"/>
      <c r="BJ2906"/>
      <c r="BK2906"/>
      <c r="BL2906"/>
      <c r="BM2906"/>
      <c r="BN2906"/>
      <c r="BO2906"/>
      <c r="BP2906"/>
      <c r="BQ2906"/>
      <c r="BR2906"/>
      <c r="BS2906"/>
      <c r="BT2906"/>
      <c r="BU2906"/>
      <c r="BV2906"/>
      <c r="BW2906"/>
      <c r="BX2906"/>
      <c r="BY2906"/>
      <c r="BZ2906"/>
    </row>
    <row r="2907" spans="3:78" x14ac:dyDescent="0.25">
      <c r="C2907"/>
      <c r="D2907" s="4"/>
      <c r="E2907"/>
      <c r="F2907" s="4"/>
      <c r="G2907"/>
      <c r="H2907" s="4"/>
      <c r="I2907"/>
      <c r="J2907" s="4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  <c r="BF2907"/>
      <c r="BG2907"/>
      <c r="BH2907"/>
      <c r="BI2907"/>
      <c r="BJ2907"/>
      <c r="BK2907"/>
      <c r="BL2907"/>
      <c r="BM2907"/>
      <c r="BN2907"/>
      <c r="BO2907"/>
      <c r="BP2907"/>
      <c r="BQ2907"/>
      <c r="BR2907"/>
      <c r="BS2907"/>
      <c r="BT2907"/>
      <c r="BU2907"/>
      <c r="BV2907"/>
      <c r="BW2907"/>
      <c r="BX2907"/>
      <c r="BY2907"/>
      <c r="BZ2907"/>
    </row>
    <row r="2908" spans="3:78" x14ac:dyDescent="0.25">
      <c r="C2908"/>
      <c r="D2908" s="4"/>
      <c r="E2908"/>
      <c r="F2908" s="4"/>
      <c r="G2908"/>
      <c r="H2908" s="4"/>
      <c r="I2908"/>
      <c r="J2908" s="4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  <c r="BF2908"/>
      <c r="BG2908"/>
      <c r="BH2908"/>
      <c r="BI2908"/>
      <c r="BJ2908"/>
      <c r="BK2908"/>
      <c r="BL2908"/>
      <c r="BM2908"/>
      <c r="BN2908"/>
      <c r="BO2908"/>
      <c r="BP2908"/>
      <c r="BQ2908"/>
      <c r="BR2908"/>
      <c r="BS2908"/>
      <c r="BT2908"/>
      <c r="BU2908"/>
      <c r="BV2908"/>
      <c r="BW2908"/>
      <c r="BX2908"/>
      <c r="BY2908"/>
      <c r="BZ2908"/>
    </row>
    <row r="2909" spans="3:78" x14ac:dyDescent="0.25">
      <c r="C2909"/>
      <c r="D2909" s="4"/>
      <c r="E2909"/>
      <c r="F2909" s="4"/>
      <c r="G2909"/>
      <c r="H2909" s="4"/>
      <c r="I2909"/>
      <c r="J2909" s="4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  <c r="BF2909"/>
      <c r="BG2909"/>
      <c r="BH2909"/>
      <c r="BI2909"/>
      <c r="BJ2909"/>
      <c r="BK2909"/>
      <c r="BL2909"/>
      <c r="BM2909"/>
      <c r="BN2909"/>
      <c r="BO2909"/>
      <c r="BP2909"/>
      <c r="BQ2909"/>
      <c r="BR2909"/>
      <c r="BS2909"/>
      <c r="BT2909"/>
      <c r="BU2909"/>
      <c r="BV2909"/>
      <c r="BW2909"/>
      <c r="BX2909"/>
      <c r="BY2909"/>
      <c r="BZ2909"/>
    </row>
    <row r="2910" spans="3:78" x14ac:dyDescent="0.25">
      <c r="C2910"/>
      <c r="D2910" s="4"/>
      <c r="E2910"/>
      <c r="F2910" s="4"/>
      <c r="G2910"/>
      <c r="H2910" s="4"/>
      <c r="I2910"/>
      <c r="J2910" s="4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  <c r="BF2910"/>
      <c r="BG2910"/>
      <c r="BH2910"/>
      <c r="BI2910"/>
      <c r="BJ2910"/>
      <c r="BK2910"/>
      <c r="BL2910"/>
      <c r="BM2910"/>
      <c r="BN2910"/>
      <c r="BO2910"/>
      <c r="BP2910"/>
      <c r="BQ2910"/>
      <c r="BR2910"/>
      <c r="BS2910"/>
      <c r="BT2910"/>
      <c r="BU2910"/>
      <c r="BV2910"/>
      <c r="BW2910"/>
      <c r="BX2910"/>
      <c r="BY2910"/>
      <c r="BZ2910"/>
    </row>
    <row r="2911" spans="3:78" x14ac:dyDescent="0.25">
      <c r="C2911"/>
      <c r="D2911" s="4"/>
      <c r="E2911"/>
      <c r="F2911" s="4"/>
      <c r="G2911"/>
      <c r="H2911" s="4"/>
      <c r="I2911"/>
      <c r="J2911" s="4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  <c r="BF2911"/>
      <c r="BG2911"/>
      <c r="BH2911"/>
      <c r="BI2911"/>
      <c r="BJ2911"/>
      <c r="BK2911"/>
      <c r="BL2911"/>
      <c r="BM2911"/>
      <c r="BN2911"/>
      <c r="BO2911"/>
      <c r="BP2911"/>
      <c r="BQ2911"/>
      <c r="BR2911"/>
      <c r="BS2911"/>
      <c r="BT2911"/>
      <c r="BU2911"/>
      <c r="BV2911"/>
      <c r="BW2911"/>
      <c r="BX2911"/>
      <c r="BY2911"/>
      <c r="BZ2911"/>
    </row>
    <row r="2912" spans="3:78" x14ac:dyDescent="0.25">
      <c r="C2912"/>
      <c r="D2912" s="4"/>
      <c r="E2912"/>
      <c r="F2912" s="4"/>
      <c r="G2912"/>
      <c r="H2912" s="4"/>
      <c r="I2912"/>
      <c r="J2912" s="4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  <c r="BF2912"/>
      <c r="BG2912"/>
      <c r="BH2912"/>
      <c r="BI2912"/>
      <c r="BJ2912"/>
      <c r="BK2912"/>
      <c r="BL2912"/>
      <c r="BM2912"/>
      <c r="BN2912"/>
      <c r="BO2912"/>
      <c r="BP2912"/>
      <c r="BQ2912"/>
      <c r="BR2912"/>
      <c r="BS2912"/>
      <c r="BT2912"/>
      <c r="BU2912"/>
      <c r="BV2912"/>
      <c r="BW2912"/>
      <c r="BX2912"/>
      <c r="BY2912"/>
      <c r="BZ2912"/>
    </row>
    <row r="2913" spans="3:78" x14ac:dyDescent="0.25">
      <c r="C2913"/>
      <c r="D2913" s="4"/>
      <c r="E2913"/>
      <c r="F2913" s="4"/>
      <c r="G2913"/>
      <c r="H2913" s="4"/>
      <c r="I2913"/>
      <c r="J2913" s="4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  <c r="BF2913"/>
      <c r="BG2913"/>
      <c r="BH2913"/>
      <c r="BI2913"/>
      <c r="BJ2913"/>
      <c r="BK2913"/>
      <c r="BL2913"/>
      <c r="BM2913"/>
      <c r="BN2913"/>
      <c r="BO2913"/>
      <c r="BP2913"/>
      <c r="BQ2913"/>
      <c r="BR2913"/>
      <c r="BS2913"/>
      <c r="BT2913"/>
      <c r="BU2913"/>
      <c r="BV2913"/>
      <c r="BW2913"/>
      <c r="BX2913"/>
      <c r="BY2913"/>
      <c r="BZ2913"/>
    </row>
    <row r="2914" spans="3:78" x14ac:dyDescent="0.25">
      <c r="C2914"/>
      <c r="D2914" s="4"/>
      <c r="E2914"/>
      <c r="F2914" s="4"/>
      <c r="G2914"/>
      <c r="H2914" s="4"/>
      <c r="I2914"/>
      <c r="J2914" s="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  <c r="BF2914"/>
      <c r="BG2914"/>
      <c r="BH2914"/>
      <c r="BI2914"/>
      <c r="BJ2914"/>
      <c r="BK2914"/>
      <c r="BL2914"/>
      <c r="BM2914"/>
      <c r="BN2914"/>
      <c r="BO2914"/>
      <c r="BP2914"/>
      <c r="BQ2914"/>
      <c r="BR2914"/>
      <c r="BS2914"/>
      <c r="BT2914"/>
      <c r="BU2914"/>
      <c r="BV2914"/>
      <c r="BW2914"/>
      <c r="BX2914"/>
      <c r="BY2914"/>
      <c r="BZ2914"/>
    </row>
    <row r="2915" spans="3:78" x14ac:dyDescent="0.25">
      <c r="C2915"/>
      <c r="D2915" s="4"/>
      <c r="E2915"/>
      <c r="F2915" s="4"/>
      <c r="G2915"/>
      <c r="H2915" s="4"/>
      <c r="I2915"/>
      <c r="J2915" s="4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  <c r="BF2915"/>
      <c r="BG2915"/>
      <c r="BH2915"/>
      <c r="BI2915"/>
      <c r="BJ2915"/>
      <c r="BK2915"/>
      <c r="BL2915"/>
      <c r="BM2915"/>
      <c r="BN2915"/>
      <c r="BO2915"/>
      <c r="BP2915"/>
      <c r="BQ2915"/>
      <c r="BR2915"/>
      <c r="BS2915"/>
      <c r="BT2915"/>
      <c r="BU2915"/>
      <c r="BV2915"/>
      <c r="BW2915"/>
      <c r="BX2915"/>
      <c r="BY2915"/>
      <c r="BZ2915"/>
    </row>
    <row r="2916" spans="3:78" x14ac:dyDescent="0.25">
      <c r="C2916"/>
      <c r="D2916" s="4"/>
      <c r="E2916"/>
      <c r="F2916" s="4"/>
      <c r="G2916"/>
      <c r="H2916" s="4"/>
      <c r="I2916"/>
      <c r="J2916" s="4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  <c r="BF2916"/>
      <c r="BG2916"/>
      <c r="BH2916"/>
      <c r="BI2916"/>
      <c r="BJ2916"/>
      <c r="BK2916"/>
      <c r="BL2916"/>
      <c r="BM2916"/>
      <c r="BN2916"/>
      <c r="BO2916"/>
      <c r="BP2916"/>
      <c r="BQ2916"/>
      <c r="BR2916"/>
      <c r="BS2916"/>
      <c r="BT2916"/>
      <c r="BU2916"/>
      <c r="BV2916"/>
      <c r="BW2916"/>
      <c r="BX2916"/>
      <c r="BY2916"/>
      <c r="BZ2916"/>
    </row>
    <row r="2917" spans="3:78" x14ac:dyDescent="0.25">
      <c r="C2917"/>
      <c r="D2917" s="4"/>
      <c r="E2917"/>
      <c r="F2917" s="4"/>
      <c r="G2917"/>
      <c r="H2917" s="4"/>
      <c r="I2917"/>
      <c r="J2917" s="4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  <c r="BF2917"/>
      <c r="BG2917"/>
      <c r="BH2917"/>
      <c r="BI2917"/>
      <c r="BJ2917"/>
      <c r="BK2917"/>
      <c r="BL2917"/>
      <c r="BM2917"/>
      <c r="BN2917"/>
      <c r="BO2917"/>
      <c r="BP2917"/>
      <c r="BQ2917"/>
      <c r="BR2917"/>
      <c r="BS2917"/>
      <c r="BT2917"/>
      <c r="BU2917"/>
      <c r="BV2917"/>
      <c r="BW2917"/>
      <c r="BX2917"/>
      <c r="BY2917"/>
      <c r="BZ2917"/>
    </row>
    <row r="2918" spans="3:78" x14ac:dyDescent="0.25">
      <c r="C2918"/>
      <c r="D2918" s="4"/>
      <c r="E2918"/>
      <c r="F2918" s="4"/>
      <c r="G2918"/>
      <c r="H2918" s="4"/>
      <c r="I2918"/>
      <c r="J2918" s="4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  <c r="BF2918"/>
      <c r="BG2918"/>
      <c r="BH2918"/>
      <c r="BI2918"/>
      <c r="BJ2918"/>
      <c r="BK2918"/>
      <c r="BL2918"/>
      <c r="BM2918"/>
      <c r="BN2918"/>
      <c r="BO2918"/>
      <c r="BP2918"/>
      <c r="BQ2918"/>
      <c r="BR2918"/>
      <c r="BS2918"/>
      <c r="BT2918"/>
      <c r="BU2918"/>
      <c r="BV2918"/>
      <c r="BW2918"/>
      <c r="BX2918"/>
      <c r="BY2918"/>
      <c r="BZ2918"/>
    </row>
    <row r="2919" spans="3:78" x14ac:dyDescent="0.25">
      <c r="C2919"/>
      <c r="D2919" s="4"/>
      <c r="E2919"/>
      <c r="F2919" s="4"/>
      <c r="G2919"/>
      <c r="H2919" s="4"/>
      <c r="I2919"/>
      <c r="J2919" s="4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  <c r="BF2919"/>
      <c r="BG2919"/>
      <c r="BH2919"/>
      <c r="BI2919"/>
      <c r="BJ2919"/>
      <c r="BK2919"/>
      <c r="BL2919"/>
      <c r="BM2919"/>
      <c r="BN2919"/>
      <c r="BO2919"/>
      <c r="BP2919"/>
      <c r="BQ2919"/>
      <c r="BR2919"/>
      <c r="BS2919"/>
      <c r="BT2919"/>
      <c r="BU2919"/>
      <c r="BV2919"/>
      <c r="BW2919"/>
      <c r="BX2919"/>
      <c r="BY2919"/>
      <c r="BZ2919"/>
    </row>
    <row r="2920" spans="3:78" x14ac:dyDescent="0.25">
      <c r="C2920"/>
      <c r="D2920" s="4"/>
      <c r="E2920"/>
      <c r="F2920" s="4"/>
      <c r="G2920"/>
      <c r="H2920" s="4"/>
      <c r="I2920"/>
      <c r="J2920" s="4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  <c r="BF2920"/>
      <c r="BG2920"/>
      <c r="BH2920"/>
      <c r="BI2920"/>
      <c r="BJ2920"/>
      <c r="BK2920"/>
      <c r="BL2920"/>
      <c r="BM2920"/>
      <c r="BN2920"/>
      <c r="BO2920"/>
      <c r="BP2920"/>
      <c r="BQ2920"/>
      <c r="BR2920"/>
      <c r="BS2920"/>
      <c r="BT2920"/>
      <c r="BU2920"/>
      <c r="BV2920"/>
      <c r="BW2920"/>
      <c r="BX2920"/>
      <c r="BY2920"/>
      <c r="BZ2920"/>
    </row>
    <row r="2921" spans="3:78" x14ac:dyDescent="0.25">
      <c r="C2921"/>
      <c r="D2921" s="4"/>
      <c r="E2921"/>
      <c r="F2921" s="4"/>
      <c r="G2921"/>
      <c r="H2921" s="4"/>
      <c r="I2921"/>
      <c r="J2921" s="4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  <c r="BF2921"/>
      <c r="BG2921"/>
      <c r="BH2921"/>
      <c r="BI2921"/>
      <c r="BJ2921"/>
      <c r="BK2921"/>
      <c r="BL2921"/>
      <c r="BM2921"/>
      <c r="BN2921"/>
      <c r="BO2921"/>
      <c r="BP2921"/>
      <c r="BQ2921"/>
      <c r="BR2921"/>
      <c r="BS2921"/>
      <c r="BT2921"/>
      <c r="BU2921"/>
      <c r="BV2921"/>
      <c r="BW2921"/>
      <c r="BX2921"/>
      <c r="BY2921"/>
      <c r="BZ2921"/>
    </row>
    <row r="2922" spans="3:78" x14ac:dyDescent="0.25">
      <c r="C2922"/>
      <c r="D2922" s="4"/>
      <c r="E2922"/>
      <c r="F2922" s="4"/>
      <c r="G2922"/>
      <c r="H2922" s="4"/>
      <c r="I2922"/>
      <c r="J2922" s="4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  <c r="BF2922"/>
      <c r="BG2922"/>
      <c r="BH2922"/>
      <c r="BI2922"/>
      <c r="BJ2922"/>
      <c r="BK2922"/>
      <c r="BL2922"/>
      <c r="BM2922"/>
      <c r="BN2922"/>
      <c r="BO2922"/>
      <c r="BP2922"/>
      <c r="BQ2922"/>
      <c r="BR2922"/>
      <c r="BS2922"/>
      <c r="BT2922"/>
      <c r="BU2922"/>
      <c r="BV2922"/>
      <c r="BW2922"/>
      <c r="BX2922"/>
      <c r="BY2922"/>
      <c r="BZ2922"/>
    </row>
    <row r="2923" spans="3:78" x14ac:dyDescent="0.25">
      <c r="C2923"/>
      <c r="D2923" s="4"/>
      <c r="E2923"/>
      <c r="F2923" s="4"/>
      <c r="G2923"/>
      <c r="H2923" s="4"/>
      <c r="I2923"/>
      <c r="J2923" s="4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  <c r="BF2923"/>
      <c r="BG2923"/>
      <c r="BH2923"/>
      <c r="BI2923"/>
      <c r="BJ2923"/>
      <c r="BK2923"/>
      <c r="BL2923"/>
      <c r="BM2923"/>
      <c r="BN2923"/>
      <c r="BO2923"/>
      <c r="BP2923"/>
      <c r="BQ2923"/>
      <c r="BR2923"/>
      <c r="BS2923"/>
      <c r="BT2923"/>
      <c r="BU2923"/>
      <c r="BV2923"/>
      <c r="BW2923"/>
      <c r="BX2923"/>
      <c r="BY2923"/>
      <c r="BZ2923"/>
    </row>
    <row r="2924" spans="3:78" x14ac:dyDescent="0.25">
      <c r="C2924"/>
      <c r="D2924" s="4"/>
      <c r="E2924"/>
      <c r="F2924" s="4"/>
      <c r="G2924"/>
      <c r="H2924" s="4"/>
      <c r="I2924"/>
      <c r="J2924" s="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  <c r="BF2924"/>
      <c r="BG2924"/>
      <c r="BH2924"/>
      <c r="BI2924"/>
      <c r="BJ2924"/>
      <c r="BK2924"/>
      <c r="BL2924"/>
      <c r="BM2924"/>
      <c r="BN2924"/>
      <c r="BO2924"/>
      <c r="BP2924"/>
      <c r="BQ2924"/>
      <c r="BR2924"/>
      <c r="BS2924"/>
      <c r="BT2924"/>
      <c r="BU2924"/>
      <c r="BV2924"/>
      <c r="BW2924"/>
      <c r="BX2924"/>
      <c r="BY2924"/>
      <c r="BZ2924"/>
    </row>
    <row r="2925" spans="3:78" x14ac:dyDescent="0.25">
      <c r="C2925"/>
      <c r="D2925" s="4"/>
      <c r="E2925"/>
      <c r="F2925" s="4"/>
      <c r="G2925"/>
      <c r="H2925" s="4"/>
      <c r="I2925"/>
      <c r="J2925" s="4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  <c r="BF2925"/>
      <c r="BG2925"/>
      <c r="BH2925"/>
      <c r="BI2925"/>
      <c r="BJ2925"/>
      <c r="BK2925"/>
      <c r="BL2925"/>
      <c r="BM2925"/>
      <c r="BN2925"/>
      <c r="BO2925"/>
      <c r="BP2925"/>
      <c r="BQ2925"/>
      <c r="BR2925"/>
      <c r="BS2925"/>
      <c r="BT2925"/>
      <c r="BU2925"/>
      <c r="BV2925"/>
      <c r="BW2925"/>
      <c r="BX2925"/>
      <c r="BY2925"/>
      <c r="BZ2925"/>
    </row>
    <row r="2926" spans="3:78" x14ac:dyDescent="0.25">
      <c r="C2926"/>
      <c r="D2926" s="4"/>
      <c r="E2926"/>
      <c r="F2926" s="4"/>
      <c r="G2926"/>
      <c r="H2926" s="4"/>
      <c r="I2926"/>
      <c r="J2926" s="4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  <c r="BF2926"/>
      <c r="BG2926"/>
      <c r="BH2926"/>
      <c r="BI2926"/>
      <c r="BJ2926"/>
      <c r="BK2926"/>
      <c r="BL2926"/>
      <c r="BM2926"/>
      <c r="BN2926"/>
      <c r="BO2926"/>
      <c r="BP2926"/>
      <c r="BQ2926"/>
      <c r="BR2926"/>
      <c r="BS2926"/>
      <c r="BT2926"/>
      <c r="BU2926"/>
      <c r="BV2926"/>
      <c r="BW2926"/>
      <c r="BX2926"/>
      <c r="BY2926"/>
      <c r="BZ2926"/>
    </row>
    <row r="2927" spans="3:78" x14ac:dyDescent="0.25">
      <c r="C2927"/>
      <c r="D2927" s="4"/>
      <c r="E2927"/>
      <c r="F2927" s="4"/>
      <c r="G2927"/>
      <c r="H2927" s="4"/>
      <c r="I2927"/>
      <c r="J2927" s="4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  <c r="BF2927"/>
      <c r="BG2927"/>
      <c r="BH2927"/>
      <c r="BI2927"/>
      <c r="BJ2927"/>
      <c r="BK2927"/>
      <c r="BL2927"/>
      <c r="BM2927"/>
      <c r="BN2927"/>
      <c r="BO2927"/>
      <c r="BP2927"/>
      <c r="BQ2927"/>
      <c r="BR2927"/>
      <c r="BS2927"/>
      <c r="BT2927"/>
      <c r="BU2927"/>
      <c r="BV2927"/>
      <c r="BW2927"/>
      <c r="BX2927"/>
      <c r="BY2927"/>
      <c r="BZ2927"/>
    </row>
    <row r="2928" spans="3:78" x14ac:dyDescent="0.25">
      <c r="C2928"/>
      <c r="D2928" s="4"/>
      <c r="E2928"/>
      <c r="F2928" s="4"/>
      <c r="G2928"/>
      <c r="H2928" s="4"/>
      <c r="I2928"/>
      <c r="J2928" s="4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  <c r="BF2928"/>
      <c r="BG2928"/>
      <c r="BH2928"/>
      <c r="BI2928"/>
      <c r="BJ2928"/>
      <c r="BK2928"/>
      <c r="BL2928"/>
      <c r="BM2928"/>
      <c r="BN2928"/>
      <c r="BO2928"/>
      <c r="BP2928"/>
      <c r="BQ2928"/>
      <c r="BR2928"/>
      <c r="BS2928"/>
      <c r="BT2928"/>
      <c r="BU2928"/>
      <c r="BV2928"/>
      <c r="BW2928"/>
      <c r="BX2928"/>
      <c r="BY2928"/>
      <c r="BZ2928"/>
    </row>
    <row r="2929" spans="3:78" x14ac:dyDescent="0.25">
      <c r="C2929"/>
      <c r="D2929" s="4"/>
      <c r="E2929"/>
      <c r="F2929" s="4"/>
      <c r="G2929"/>
      <c r="H2929" s="4"/>
      <c r="I2929"/>
      <c r="J2929" s="4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  <c r="BF2929"/>
      <c r="BG2929"/>
      <c r="BH2929"/>
      <c r="BI2929"/>
      <c r="BJ2929"/>
      <c r="BK2929"/>
      <c r="BL2929"/>
      <c r="BM2929"/>
      <c r="BN2929"/>
      <c r="BO2929"/>
      <c r="BP2929"/>
      <c r="BQ2929"/>
      <c r="BR2929"/>
      <c r="BS2929"/>
      <c r="BT2929"/>
      <c r="BU2929"/>
      <c r="BV2929"/>
      <c r="BW2929"/>
      <c r="BX2929"/>
      <c r="BY2929"/>
      <c r="BZ2929"/>
    </row>
    <row r="2930" spans="3:78" x14ac:dyDescent="0.25">
      <c r="C2930"/>
      <c r="D2930" s="4"/>
      <c r="E2930"/>
      <c r="F2930" s="4"/>
      <c r="G2930"/>
      <c r="H2930" s="4"/>
      <c r="I2930"/>
      <c r="J2930" s="4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  <c r="BF2930"/>
      <c r="BG2930"/>
      <c r="BH2930"/>
      <c r="BI2930"/>
      <c r="BJ2930"/>
      <c r="BK2930"/>
      <c r="BL2930"/>
      <c r="BM2930"/>
      <c r="BN2930"/>
      <c r="BO2930"/>
      <c r="BP2930"/>
      <c r="BQ2930"/>
      <c r="BR2930"/>
      <c r="BS2930"/>
      <c r="BT2930"/>
      <c r="BU2930"/>
      <c r="BV2930"/>
      <c r="BW2930"/>
      <c r="BX2930"/>
      <c r="BY2930"/>
      <c r="BZ2930"/>
    </row>
    <row r="2931" spans="3:78" x14ac:dyDescent="0.25">
      <c r="C2931"/>
      <c r="D2931" s="4"/>
      <c r="E2931"/>
      <c r="F2931" s="4"/>
      <c r="G2931"/>
      <c r="H2931" s="4"/>
      <c r="I2931"/>
      <c r="J2931" s="4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  <c r="BF2931"/>
      <c r="BG2931"/>
      <c r="BH2931"/>
      <c r="BI2931"/>
      <c r="BJ2931"/>
      <c r="BK2931"/>
      <c r="BL2931"/>
      <c r="BM2931"/>
      <c r="BN2931"/>
      <c r="BO2931"/>
      <c r="BP2931"/>
      <c r="BQ2931"/>
      <c r="BR2931"/>
      <c r="BS2931"/>
      <c r="BT2931"/>
      <c r="BU2931"/>
      <c r="BV2931"/>
      <c r="BW2931"/>
      <c r="BX2931"/>
      <c r="BY2931"/>
      <c r="BZ2931"/>
    </row>
    <row r="2932" spans="3:78" x14ac:dyDescent="0.25">
      <c r="C2932"/>
      <c r="D2932" s="4"/>
      <c r="E2932"/>
      <c r="F2932" s="4"/>
      <c r="G2932"/>
      <c r="H2932" s="4"/>
      <c r="I2932"/>
      <c r="J2932" s="4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  <c r="BF2932"/>
      <c r="BG2932"/>
      <c r="BH2932"/>
      <c r="BI2932"/>
      <c r="BJ2932"/>
      <c r="BK2932"/>
      <c r="BL2932"/>
      <c r="BM2932"/>
      <c r="BN2932"/>
      <c r="BO2932"/>
      <c r="BP2932"/>
      <c r="BQ2932"/>
      <c r="BR2932"/>
      <c r="BS2932"/>
      <c r="BT2932"/>
      <c r="BU2932"/>
      <c r="BV2932"/>
      <c r="BW2932"/>
      <c r="BX2932"/>
      <c r="BY2932"/>
      <c r="BZ2932"/>
    </row>
    <row r="2933" spans="3:78" x14ac:dyDescent="0.25">
      <c r="C2933"/>
      <c r="D2933" s="4"/>
      <c r="E2933"/>
      <c r="F2933" s="4"/>
      <c r="G2933"/>
      <c r="H2933" s="4"/>
      <c r="I2933"/>
      <c r="J2933" s="4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  <c r="BF2933"/>
      <c r="BG2933"/>
      <c r="BH2933"/>
      <c r="BI2933"/>
      <c r="BJ2933"/>
      <c r="BK2933"/>
      <c r="BL2933"/>
      <c r="BM2933"/>
      <c r="BN2933"/>
      <c r="BO2933"/>
      <c r="BP2933"/>
      <c r="BQ2933"/>
      <c r="BR2933"/>
      <c r="BS2933"/>
      <c r="BT2933"/>
      <c r="BU2933"/>
      <c r="BV2933"/>
      <c r="BW2933"/>
      <c r="BX2933"/>
      <c r="BY2933"/>
      <c r="BZ2933"/>
    </row>
    <row r="2934" spans="3:78" x14ac:dyDescent="0.25">
      <c r="C2934"/>
      <c r="D2934" s="4"/>
      <c r="E2934"/>
      <c r="F2934" s="4"/>
      <c r="G2934"/>
      <c r="H2934" s="4"/>
      <c r="I2934"/>
      <c r="J2934" s="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  <c r="BF2934"/>
      <c r="BG2934"/>
      <c r="BH2934"/>
      <c r="BI2934"/>
      <c r="BJ2934"/>
      <c r="BK2934"/>
      <c r="BL2934"/>
      <c r="BM2934"/>
      <c r="BN2934"/>
      <c r="BO2934"/>
      <c r="BP2934"/>
      <c r="BQ2934"/>
      <c r="BR2934"/>
      <c r="BS2934"/>
      <c r="BT2934"/>
      <c r="BU2934"/>
      <c r="BV2934"/>
      <c r="BW2934"/>
      <c r="BX2934"/>
      <c r="BY2934"/>
      <c r="BZ2934"/>
    </row>
    <row r="2935" spans="3:78" x14ac:dyDescent="0.25">
      <c r="C2935"/>
      <c r="D2935" s="4"/>
      <c r="E2935"/>
      <c r="F2935" s="4"/>
      <c r="G2935"/>
      <c r="H2935" s="4"/>
      <c r="I2935"/>
      <c r="J2935" s="4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  <c r="BF2935"/>
      <c r="BG2935"/>
      <c r="BH2935"/>
      <c r="BI2935"/>
      <c r="BJ2935"/>
      <c r="BK2935"/>
      <c r="BL2935"/>
      <c r="BM2935"/>
      <c r="BN2935"/>
      <c r="BO2935"/>
      <c r="BP2935"/>
      <c r="BQ2935"/>
      <c r="BR2935"/>
      <c r="BS2935"/>
      <c r="BT2935"/>
      <c r="BU2935"/>
      <c r="BV2935"/>
      <c r="BW2935"/>
      <c r="BX2935"/>
      <c r="BY2935"/>
      <c r="BZ2935"/>
    </row>
    <row r="2936" spans="3:78" x14ac:dyDescent="0.25">
      <c r="C2936"/>
      <c r="D2936" s="4"/>
      <c r="E2936"/>
      <c r="F2936" s="4"/>
      <c r="G2936"/>
      <c r="H2936" s="4"/>
      <c r="I2936"/>
      <c r="J2936" s="4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  <c r="BF2936"/>
      <c r="BG2936"/>
      <c r="BH2936"/>
      <c r="BI2936"/>
      <c r="BJ2936"/>
      <c r="BK2936"/>
      <c r="BL2936"/>
      <c r="BM2936"/>
      <c r="BN2936"/>
      <c r="BO2936"/>
      <c r="BP2936"/>
      <c r="BQ2936"/>
      <c r="BR2936"/>
      <c r="BS2936"/>
      <c r="BT2936"/>
      <c r="BU2936"/>
      <c r="BV2936"/>
      <c r="BW2936"/>
      <c r="BX2936"/>
      <c r="BY2936"/>
      <c r="BZ2936"/>
    </row>
    <row r="2937" spans="3:78" x14ac:dyDescent="0.25">
      <c r="C2937"/>
      <c r="D2937" s="4"/>
      <c r="E2937"/>
      <c r="F2937" s="4"/>
      <c r="G2937"/>
      <c r="H2937" s="4"/>
      <c r="I2937"/>
      <c r="J2937" s="4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  <c r="BF2937"/>
      <c r="BG2937"/>
      <c r="BH2937"/>
      <c r="BI2937"/>
      <c r="BJ2937"/>
      <c r="BK2937"/>
      <c r="BL2937"/>
      <c r="BM2937"/>
      <c r="BN2937"/>
      <c r="BO2937"/>
      <c r="BP2937"/>
      <c r="BQ2937"/>
      <c r="BR2937"/>
      <c r="BS2937"/>
      <c r="BT2937"/>
      <c r="BU2937"/>
      <c r="BV2937"/>
      <c r="BW2937"/>
      <c r="BX2937"/>
      <c r="BY2937"/>
      <c r="BZ2937"/>
    </row>
    <row r="2938" spans="3:78" x14ac:dyDescent="0.25">
      <c r="C2938"/>
      <c r="D2938" s="4"/>
      <c r="E2938"/>
      <c r="F2938" s="4"/>
      <c r="G2938"/>
      <c r="H2938" s="4"/>
      <c r="I2938"/>
      <c r="J2938" s="4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  <c r="BF2938"/>
      <c r="BG2938"/>
      <c r="BH2938"/>
      <c r="BI2938"/>
      <c r="BJ2938"/>
      <c r="BK2938"/>
      <c r="BL2938"/>
      <c r="BM2938"/>
      <c r="BN2938"/>
      <c r="BO2938"/>
      <c r="BP2938"/>
      <c r="BQ2938"/>
      <c r="BR2938"/>
      <c r="BS2938"/>
      <c r="BT2938"/>
      <c r="BU2938"/>
      <c r="BV2938"/>
      <c r="BW2938"/>
      <c r="BX2938"/>
      <c r="BY2938"/>
      <c r="BZ2938"/>
    </row>
    <row r="2939" spans="3:78" x14ac:dyDescent="0.25">
      <c r="C2939"/>
      <c r="D2939" s="4"/>
      <c r="E2939"/>
      <c r="F2939" s="4"/>
      <c r="G2939"/>
      <c r="H2939" s="4"/>
      <c r="I2939"/>
      <c r="J2939" s="4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  <c r="BF2939"/>
      <c r="BG2939"/>
      <c r="BH2939"/>
      <c r="BI2939"/>
      <c r="BJ2939"/>
      <c r="BK2939"/>
      <c r="BL2939"/>
      <c r="BM2939"/>
      <c r="BN2939"/>
      <c r="BO2939"/>
      <c r="BP2939"/>
      <c r="BQ2939"/>
      <c r="BR2939"/>
      <c r="BS2939"/>
      <c r="BT2939"/>
      <c r="BU2939"/>
      <c r="BV2939"/>
      <c r="BW2939"/>
      <c r="BX2939"/>
      <c r="BY2939"/>
      <c r="BZ2939"/>
    </row>
    <row r="2940" spans="3:78" x14ac:dyDescent="0.25">
      <c r="C2940"/>
      <c r="D2940" s="4"/>
      <c r="E2940"/>
      <c r="F2940" s="4"/>
      <c r="G2940"/>
      <c r="H2940" s="4"/>
      <c r="I2940"/>
      <c r="J2940" s="4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  <c r="BF2940"/>
      <c r="BG2940"/>
      <c r="BH2940"/>
      <c r="BI2940"/>
      <c r="BJ2940"/>
      <c r="BK2940"/>
      <c r="BL2940"/>
      <c r="BM2940"/>
      <c r="BN2940"/>
      <c r="BO2940"/>
      <c r="BP2940"/>
      <c r="BQ2940"/>
      <c r="BR2940"/>
      <c r="BS2940"/>
      <c r="BT2940"/>
      <c r="BU2940"/>
      <c r="BV2940"/>
      <c r="BW2940"/>
      <c r="BX2940"/>
      <c r="BY2940"/>
      <c r="BZ2940"/>
    </row>
    <row r="2941" spans="3:78" x14ac:dyDescent="0.25">
      <c r="C2941"/>
      <c r="D2941" s="4"/>
      <c r="E2941"/>
      <c r="F2941" s="4"/>
      <c r="G2941"/>
      <c r="H2941" s="4"/>
      <c r="I2941"/>
      <c r="J2941" s="4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  <c r="BF2941"/>
      <c r="BG2941"/>
      <c r="BH2941"/>
      <c r="BI2941"/>
      <c r="BJ2941"/>
      <c r="BK2941"/>
      <c r="BL2941"/>
      <c r="BM2941"/>
      <c r="BN2941"/>
      <c r="BO2941"/>
      <c r="BP2941"/>
      <c r="BQ2941"/>
      <c r="BR2941"/>
      <c r="BS2941"/>
      <c r="BT2941"/>
      <c r="BU2941"/>
      <c r="BV2941"/>
      <c r="BW2941"/>
      <c r="BX2941"/>
      <c r="BY2941"/>
      <c r="BZ2941"/>
    </row>
    <row r="2942" spans="3:78" x14ac:dyDescent="0.25">
      <c r="C2942"/>
      <c r="D2942" s="4"/>
      <c r="E2942"/>
      <c r="F2942" s="4"/>
      <c r="G2942"/>
      <c r="H2942" s="4"/>
      <c r="I2942"/>
      <c r="J2942" s="4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  <c r="BF2942"/>
      <c r="BG2942"/>
      <c r="BH2942"/>
      <c r="BI2942"/>
      <c r="BJ2942"/>
      <c r="BK2942"/>
      <c r="BL2942"/>
      <c r="BM2942"/>
      <c r="BN2942"/>
      <c r="BO2942"/>
      <c r="BP2942"/>
      <c r="BQ2942"/>
      <c r="BR2942"/>
      <c r="BS2942"/>
      <c r="BT2942"/>
      <c r="BU2942"/>
      <c r="BV2942"/>
      <c r="BW2942"/>
      <c r="BX2942"/>
      <c r="BY2942"/>
      <c r="BZ2942"/>
    </row>
    <row r="2943" spans="3:78" x14ac:dyDescent="0.25">
      <c r="C2943"/>
      <c r="D2943" s="4"/>
      <c r="E2943"/>
      <c r="F2943" s="4"/>
      <c r="G2943"/>
      <c r="H2943" s="4"/>
      <c r="I2943"/>
      <c r="J2943" s="4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  <c r="BF2943"/>
      <c r="BG2943"/>
      <c r="BH2943"/>
      <c r="BI2943"/>
      <c r="BJ2943"/>
      <c r="BK2943"/>
      <c r="BL2943"/>
      <c r="BM2943"/>
      <c r="BN2943"/>
      <c r="BO2943"/>
      <c r="BP2943"/>
      <c r="BQ2943"/>
      <c r="BR2943"/>
      <c r="BS2943"/>
      <c r="BT2943"/>
      <c r="BU2943"/>
      <c r="BV2943"/>
      <c r="BW2943"/>
      <c r="BX2943"/>
      <c r="BY2943"/>
      <c r="BZ2943"/>
    </row>
    <row r="2944" spans="3:78" x14ac:dyDescent="0.25">
      <c r="C2944"/>
      <c r="D2944" s="4"/>
      <c r="E2944"/>
      <c r="F2944" s="4"/>
      <c r="G2944"/>
      <c r="H2944" s="4"/>
      <c r="I2944"/>
      <c r="J2944" s="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  <c r="BF2944"/>
      <c r="BG2944"/>
      <c r="BH2944"/>
      <c r="BI2944"/>
      <c r="BJ2944"/>
      <c r="BK2944"/>
      <c r="BL2944"/>
      <c r="BM2944"/>
      <c r="BN2944"/>
      <c r="BO2944"/>
      <c r="BP2944"/>
      <c r="BQ2944"/>
      <c r="BR2944"/>
      <c r="BS2944"/>
      <c r="BT2944"/>
      <c r="BU2944"/>
      <c r="BV2944"/>
      <c r="BW2944"/>
      <c r="BX2944"/>
      <c r="BY2944"/>
      <c r="BZ2944"/>
    </row>
    <row r="2945" spans="3:78" x14ac:dyDescent="0.25">
      <c r="C2945"/>
      <c r="D2945" s="4"/>
      <c r="E2945"/>
      <c r="F2945" s="4"/>
      <c r="G2945"/>
      <c r="H2945" s="4"/>
      <c r="I2945"/>
      <c r="J2945" s="4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  <c r="BF2945"/>
      <c r="BG2945"/>
      <c r="BH2945"/>
      <c r="BI2945"/>
      <c r="BJ2945"/>
      <c r="BK2945"/>
      <c r="BL2945"/>
      <c r="BM2945"/>
      <c r="BN2945"/>
      <c r="BO2945"/>
      <c r="BP2945"/>
      <c r="BQ2945"/>
      <c r="BR2945"/>
      <c r="BS2945"/>
      <c r="BT2945"/>
      <c r="BU2945"/>
      <c r="BV2945"/>
      <c r="BW2945"/>
      <c r="BX2945"/>
      <c r="BY2945"/>
      <c r="BZ2945"/>
    </row>
    <row r="2946" spans="3:78" x14ac:dyDescent="0.25">
      <c r="C2946"/>
      <c r="D2946" s="4"/>
      <c r="E2946"/>
      <c r="F2946" s="4"/>
      <c r="G2946"/>
      <c r="H2946" s="4"/>
      <c r="I2946"/>
      <c r="J2946" s="4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  <c r="BF2946"/>
      <c r="BG2946"/>
      <c r="BH2946"/>
      <c r="BI2946"/>
      <c r="BJ2946"/>
      <c r="BK2946"/>
      <c r="BL2946"/>
      <c r="BM2946"/>
      <c r="BN2946"/>
      <c r="BO2946"/>
      <c r="BP2946"/>
      <c r="BQ2946"/>
      <c r="BR2946"/>
      <c r="BS2946"/>
      <c r="BT2946"/>
      <c r="BU2946"/>
      <c r="BV2946"/>
      <c r="BW2946"/>
      <c r="BX2946"/>
      <c r="BY2946"/>
      <c r="BZ2946"/>
    </row>
    <row r="2947" spans="3:78" x14ac:dyDescent="0.25">
      <c r="C2947"/>
      <c r="D2947" s="4"/>
      <c r="E2947"/>
      <c r="F2947" s="4"/>
      <c r="G2947"/>
      <c r="H2947" s="4"/>
      <c r="I2947"/>
      <c r="J2947" s="4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  <c r="BF2947"/>
      <c r="BG2947"/>
      <c r="BH2947"/>
      <c r="BI2947"/>
      <c r="BJ2947"/>
      <c r="BK2947"/>
      <c r="BL2947"/>
      <c r="BM2947"/>
      <c r="BN2947"/>
      <c r="BO2947"/>
      <c r="BP2947"/>
      <c r="BQ2947"/>
      <c r="BR2947"/>
      <c r="BS2947"/>
      <c r="BT2947"/>
      <c r="BU2947"/>
      <c r="BV2947"/>
      <c r="BW2947"/>
      <c r="BX2947"/>
      <c r="BY2947"/>
      <c r="BZ2947"/>
    </row>
    <row r="2948" spans="3:78" x14ac:dyDescent="0.25">
      <c r="C2948"/>
      <c r="D2948" s="4"/>
      <c r="E2948"/>
      <c r="F2948" s="4"/>
      <c r="G2948"/>
      <c r="H2948" s="4"/>
      <c r="I2948"/>
      <c r="J2948" s="4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  <c r="BF2948"/>
      <c r="BG2948"/>
      <c r="BH2948"/>
      <c r="BI2948"/>
      <c r="BJ2948"/>
      <c r="BK2948"/>
      <c r="BL2948"/>
      <c r="BM2948"/>
      <c r="BN2948"/>
      <c r="BO2948"/>
      <c r="BP2948"/>
      <c r="BQ2948"/>
      <c r="BR2948"/>
      <c r="BS2948"/>
      <c r="BT2948"/>
      <c r="BU2948"/>
      <c r="BV2948"/>
      <c r="BW2948"/>
      <c r="BX2948"/>
      <c r="BY2948"/>
      <c r="BZ2948"/>
    </row>
    <row r="2949" spans="3:78" x14ac:dyDescent="0.25">
      <c r="C2949"/>
      <c r="D2949" s="4"/>
      <c r="E2949"/>
      <c r="F2949" s="4"/>
      <c r="G2949"/>
      <c r="H2949" s="4"/>
      <c r="I2949"/>
      <c r="J2949" s="4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  <c r="BF2949"/>
      <c r="BG2949"/>
      <c r="BH2949"/>
      <c r="BI2949"/>
      <c r="BJ2949"/>
      <c r="BK2949"/>
      <c r="BL2949"/>
      <c r="BM2949"/>
      <c r="BN2949"/>
      <c r="BO2949"/>
      <c r="BP2949"/>
      <c r="BQ2949"/>
      <c r="BR2949"/>
      <c r="BS2949"/>
      <c r="BT2949"/>
      <c r="BU2949"/>
      <c r="BV2949"/>
      <c r="BW2949"/>
      <c r="BX2949"/>
      <c r="BY2949"/>
      <c r="BZ2949"/>
    </row>
    <row r="2950" spans="3:78" x14ac:dyDescent="0.25">
      <c r="C2950"/>
      <c r="D2950" s="4"/>
      <c r="E2950"/>
      <c r="F2950" s="4"/>
      <c r="G2950"/>
      <c r="H2950" s="4"/>
      <c r="I2950"/>
      <c r="J2950" s="4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  <c r="BF2950"/>
      <c r="BG2950"/>
      <c r="BH2950"/>
      <c r="BI2950"/>
      <c r="BJ2950"/>
      <c r="BK2950"/>
      <c r="BL2950"/>
      <c r="BM2950"/>
      <c r="BN2950"/>
      <c r="BO2950"/>
      <c r="BP2950"/>
      <c r="BQ2950"/>
      <c r="BR2950"/>
      <c r="BS2950"/>
      <c r="BT2950"/>
      <c r="BU2950"/>
      <c r="BV2950"/>
      <c r="BW2950"/>
      <c r="BX2950"/>
      <c r="BY2950"/>
      <c r="BZ2950"/>
    </row>
    <row r="2951" spans="3:78" x14ac:dyDescent="0.25">
      <c r="C2951"/>
      <c r="D2951" s="4"/>
      <c r="E2951"/>
      <c r="F2951" s="4"/>
      <c r="G2951"/>
      <c r="H2951" s="4"/>
      <c r="I2951"/>
      <c r="J2951" s="4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  <c r="BF2951"/>
      <c r="BG2951"/>
      <c r="BH2951"/>
      <c r="BI2951"/>
      <c r="BJ2951"/>
      <c r="BK2951"/>
      <c r="BL2951"/>
      <c r="BM2951"/>
      <c r="BN2951"/>
      <c r="BO2951"/>
      <c r="BP2951"/>
      <c r="BQ2951"/>
      <c r="BR2951"/>
      <c r="BS2951"/>
      <c r="BT2951"/>
      <c r="BU2951"/>
      <c r="BV2951"/>
      <c r="BW2951"/>
      <c r="BX2951"/>
      <c r="BY2951"/>
      <c r="BZ2951"/>
    </row>
    <row r="2952" spans="3:78" x14ac:dyDescent="0.25">
      <c r="C2952"/>
      <c r="D2952" s="4"/>
      <c r="E2952"/>
      <c r="F2952" s="4"/>
      <c r="G2952"/>
      <c r="H2952" s="4"/>
      <c r="I2952"/>
      <c r="J2952" s="4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  <c r="BF2952"/>
      <c r="BG2952"/>
      <c r="BH2952"/>
      <c r="BI2952"/>
      <c r="BJ2952"/>
      <c r="BK2952"/>
      <c r="BL2952"/>
      <c r="BM2952"/>
      <c r="BN2952"/>
      <c r="BO2952"/>
      <c r="BP2952"/>
      <c r="BQ2952"/>
      <c r="BR2952"/>
      <c r="BS2952"/>
      <c r="BT2952"/>
      <c r="BU2952"/>
      <c r="BV2952"/>
      <c r="BW2952"/>
      <c r="BX2952"/>
      <c r="BY2952"/>
      <c r="BZ2952"/>
    </row>
    <row r="2953" spans="3:78" x14ac:dyDescent="0.25">
      <c r="C2953"/>
      <c r="D2953" s="4"/>
      <c r="E2953"/>
      <c r="F2953" s="4"/>
      <c r="G2953"/>
      <c r="H2953" s="4"/>
      <c r="I2953"/>
      <c r="J2953" s="4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  <c r="BF2953"/>
      <c r="BG2953"/>
      <c r="BH2953"/>
      <c r="BI2953"/>
      <c r="BJ2953"/>
      <c r="BK2953"/>
      <c r="BL2953"/>
      <c r="BM2953"/>
      <c r="BN2953"/>
      <c r="BO2953"/>
      <c r="BP2953"/>
      <c r="BQ2953"/>
      <c r="BR2953"/>
      <c r="BS2953"/>
      <c r="BT2953"/>
      <c r="BU2953"/>
      <c r="BV2953"/>
      <c r="BW2953"/>
      <c r="BX2953"/>
      <c r="BY2953"/>
      <c r="BZ2953"/>
    </row>
    <row r="2954" spans="3:78" x14ac:dyDescent="0.25">
      <c r="C2954"/>
      <c r="D2954" s="4"/>
      <c r="E2954"/>
      <c r="F2954" s="4"/>
      <c r="G2954"/>
      <c r="H2954" s="4"/>
      <c r="I2954"/>
      <c r="J2954" s="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  <c r="BF2954"/>
      <c r="BG2954"/>
      <c r="BH2954"/>
      <c r="BI2954"/>
      <c r="BJ2954"/>
      <c r="BK2954"/>
      <c r="BL2954"/>
      <c r="BM2954"/>
      <c r="BN2954"/>
      <c r="BO2954"/>
      <c r="BP2954"/>
      <c r="BQ2954"/>
      <c r="BR2954"/>
      <c r="BS2954"/>
      <c r="BT2954"/>
      <c r="BU2954"/>
      <c r="BV2954"/>
      <c r="BW2954"/>
      <c r="BX2954"/>
      <c r="BY2954"/>
      <c r="BZ2954"/>
    </row>
    <row r="2955" spans="3:78" x14ac:dyDescent="0.25">
      <c r="C2955"/>
      <c r="D2955" s="4"/>
      <c r="E2955"/>
      <c r="F2955" s="4"/>
      <c r="G2955"/>
      <c r="H2955" s="4"/>
      <c r="I2955"/>
      <c r="J2955" s="4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  <c r="BF2955"/>
      <c r="BG2955"/>
      <c r="BH2955"/>
      <c r="BI2955"/>
      <c r="BJ2955"/>
      <c r="BK2955"/>
      <c r="BL2955"/>
      <c r="BM2955"/>
      <c r="BN2955"/>
      <c r="BO2955"/>
      <c r="BP2955"/>
      <c r="BQ2955"/>
      <c r="BR2955"/>
      <c r="BS2955"/>
      <c r="BT2955"/>
      <c r="BU2955"/>
      <c r="BV2955"/>
      <c r="BW2955"/>
      <c r="BX2955"/>
      <c r="BY2955"/>
      <c r="BZ2955"/>
    </row>
    <row r="2956" spans="3:78" x14ac:dyDescent="0.25">
      <c r="C2956"/>
      <c r="D2956" s="4"/>
      <c r="E2956"/>
      <c r="F2956" s="4"/>
      <c r="G2956"/>
      <c r="H2956" s="4"/>
      <c r="I2956"/>
      <c r="J2956" s="4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  <c r="BF2956"/>
      <c r="BG2956"/>
      <c r="BH2956"/>
      <c r="BI2956"/>
      <c r="BJ2956"/>
      <c r="BK2956"/>
      <c r="BL2956"/>
      <c r="BM2956"/>
      <c r="BN2956"/>
      <c r="BO2956"/>
      <c r="BP2956"/>
      <c r="BQ2956"/>
      <c r="BR2956"/>
      <c r="BS2956"/>
      <c r="BT2956"/>
      <c r="BU2956"/>
      <c r="BV2956"/>
      <c r="BW2956"/>
      <c r="BX2956"/>
      <c r="BY2956"/>
      <c r="BZ2956"/>
    </row>
    <row r="2957" spans="3:78" x14ac:dyDescent="0.25">
      <c r="C2957"/>
      <c r="D2957" s="4"/>
      <c r="E2957"/>
      <c r="F2957" s="4"/>
      <c r="G2957"/>
      <c r="H2957" s="4"/>
      <c r="I2957"/>
      <c r="J2957" s="4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  <c r="BF2957"/>
      <c r="BG2957"/>
      <c r="BH2957"/>
      <c r="BI2957"/>
      <c r="BJ2957"/>
      <c r="BK2957"/>
      <c r="BL2957"/>
      <c r="BM2957"/>
      <c r="BN2957"/>
      <c r="BO2957"/>
      <c r="BP2957"/>
      <c r="BQ2957"/>
      <c r="BR2957"/>
      <c r="BS2957"/>
      <c r="BT2957"/>
      <c r="BU2957"/>
      <c r="BV2957"/>
      <c r="BW2957"/>
      <c r="BX2957"/>
      <c r="BY2957"/>
      <c r="BZ2957"/>
    </row>
    <row r="2958" spans="3:78" x14ac:dyDescent="0.25">
      <c r="C2958"/>
      <c r="D2958" s="4"/>
      <c r="E2958"/>
      <c r="F2958" s="4"/>
      <c r="G2958"/>
      <c r="H2958" s="4"/>
      <c r="I2958"/>
      <c r="J2958" s="4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  <c r="BF2958"/>
      <c r="BG2958"/>
      <c r="BH2958"/>
      <c r="BI2958"/>
      <c r="BJ2958"/>
      <c r="BK2958"/>
      <c r="BL2958"/>
      <c r="BM2958"/>
      <c r="BN2958"/>
      <c r="BO2958"/>
      <c r="BP2958"/>
      <c r="BQ2958"/>
      <c r="BR2958"/>
      <c r="BS2958"/>
      <c r="BT2958"/>
      <c r="BU2958"/>
      <c r="BV2958"/>
      <c r="BW2958"/>
      <c r="BX2958"/>
      <c r="BY2958"/>
      <c r="BZ2958"/>
    </row>
    <row r="2959" spans="3:78" x14ac:dyDescent="0.25">
      <c r="C2959"/>
      <c r="D2959" s="4"/>
      <c r="E2959"/>
      <c r="F2959" s="4"/>
      <c r="G2959"/>
      <c r="H2959" s="4"/>
      <c r="I2959"/>
      <c r="J2959" s="4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  <c r="BF2959"/>
      <c r="BG2959"/>
      <c r="BH2959"/>
      <c r="BI2959"/>
      <c r="BJ2959"/>
      <c r="BK2959"/>
      <c r="BL2959"/>
      <c r="BM2959"/>
      <c r="BN2959"/>
      <c r="BO2959"/>
      <c r="BP2959"/>
      <c r="BQ2959"/>
      <c r="BR2959"/>
      <c r="BS2959"/>
      <c r="BT2959"/>
      <c r="BU2959"/>
      <c r="BV2959"/>
      <c r="BW2959"/>
      <c r="BX2959"/>
      <c r="BY2959"/>
      <c r="BZ2959"/>
    </row>
    <row r="2960" spans="3:78" x14ac:dyDescent="0.25">
      <c r="C2960"/>
      <c r="D2960" s="4"/>
      <c r="E2960"/>
      <c r="F2960" s="4"/>
      <c r="G2960"/>
      <c r="H2960" s="4"/>
      <c r="I2960"/>
      <c r="J2960" s="4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  <c r="BF2960"/>
      <c r="BG2960"/>
      <c r="BH2960"/>
      <c r="BI2960"/>
      <c r="BJ2960"/>
      <c r="BK2960"/>
      <c r="BL2960"/>
      <c r="BM2960"/>
      <c r="BN2960"/>
      <c r="BO2960"/>
      <c r="BP2960"/>
      <c r="BQ2960"/>
      <c r="BR2960"/>
      <c r="BS2960"/>
      <c r="BT2960"/>
      <c r="BU2960"/>
      <c r="BV2960"/>
      <c r="BW2960"/>
      <c r="BX2960"/>
      <c r="BY2960"/>
      <c r="BZ2960"/>
    </row>
    <row r="2961" spans="3:78" x14ac:dyDescent="0.25">
      <c r="C2961"/>
      <c r="D2961" s="4"/>
      <c r="E2961"/>
      <c r="F2961" s="4"/>
      <c r="G2961"/>
      <c r="H2961" s="4"/>
      <c r="I2961"/>
      <c r="J2961" s="4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  <c r="BF2961"/>
      <c r="BG2961"/>
      <c r="BH2961"/>
      <c r="BI2961"/>
      <c r="BJ2961"/>
      <c r="BK2961"/>
      <c r="BL2961"/>
      <c r="BM2961"/>
      <c r="BN2961"/>
      <c r="BO2961"/>
      <c r="BP2961"/>
      <c r="BQ2961"/>
      <c r="BR2961"/>
      <c r="BS2961"/>
      <c r="BT2961"/>
      <c r="BU2961"/>
      <c r="BV2961"/>
      <c r="BW2961"/>
      <c r="BX2961"/>
      <c r="BY2961"/>
      <c r="BZ2961"/>
    </row>
    <row r="2962" spans="3:78" x14ac:dyDescent="0.25">
      <c r="C2962"/>
      <c r="D2962" s="4"/>
      <c r="E2962"/>
      <c r="F2962" s="4"/>
      <c r="G2962"/>
      <c r="H2962" s="4"/>
      <c r="I2962"/>
      <c r="J2962" s="4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  <c r="BF2962"/>
      <c r="BG2962"/>
      <c r="BH2962"/>
      <c r="BI2962"/>
      <c r="BJ2962"/>
      <c r="BK2962"/>
      <c r="BL2962"/>
      <c r="BM2962"/>
      <c r="BN2962"/>
      <c r="BO2962"/>
      <c r="BP2962"/>
      <c r="BQ2962"/>
      <c r="BR2962"/>
      <c r="BS2962"/>
      <c r="BT2962"/>
      <c r="BU2962"/>
      <c r="BV2962"/>
      <c r="BW2962"/>
      <c r="BX2962"/>
      <c r="BY2962"/>
      <c r="BZ2962"/>
    </row>
    <row r="2963" spans="3:78" x14ac:dyDescent="0.25">
      <c r="C2963"/>
      <c r="D2963" s="4"/>
      <c r="E2963"/>
      <c r="F2963" s="4"/>
      <c r="G2963"/>
      <c r="H2963" s="4"/>
      <c r="I2963"/>
      <c r="J2963" s="4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  <c r="BF2963"/>
      <c r="BG2963"/>
      <c r="BH2963"/>
      <c r="BI2963"/>
      <c r="BJ2963"/>
      <c r="BK2963"/>
      <c r="BL2963"/>
      <c r="BM2963"/>
      <c r="BN2963"/>
      <c r="BO2963"/>
      <c r="BP2963"/>
      <c r="BQ2963"/>
      <c r="BR2963"/>
      <c r="BS2963"/>
      <c r="BT2963"/>
      <c r="BU2963"/>
      <c r="BV2963"/>
      <c r="BW2963"/>
      <c r="BX2963"/>
      <c r="BY2963"/>
      <c r="BZ2963"/>
    </row>
    <row r="2964" spans="3:78" x14ac:dyDescent="0.25">
      <c r="C2964"/>
      <c r="D2964" s="4"/>
      <c r="E2964"/>
      <c r="F2964" s="4"/>
      <c r="G2964"/>
      <c r="H2964" s="4"/>
      <c r="I2964"/>
      <c r="J2964" s="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  <c r="BF2964"/>
      <c r="BG2964"/>
      <c r="BH2964"/>
      <c r="BI2964"/>
      <c r="BJ2964"/>
      <c r="BK2964"/>
      <c r="BL2964"/>
      <c r="BM2964"/>
      <c r="BN2964"/>
      <c r="BO2964"/>
      <c r="BP2964"/>
      <c r="BQ2964"/>
      <c r="BR2964"/>
      <c r="BS2964"/>
      <c r="BT2964"/>
      <c r="BU2964"/>
      <c r="BV2964"/>
      <c r="BW2964"/>
      <c r="BX2964"/>
      <c r="BY2964"/>
      <c r="BZ2964"/>
    </row>
    <row r="2965" spans="3:78" x14ac:dyDescent="0.25">
      <c r="C2965"/>
      <c r="D2965" s="4"/>
      <c r="E2965"/>
      <c r="F2965" s="4"/>
      <c r="G2965"/>
      <c r="H2965" s="4"/>
      <c r="I2965"/>
      <c r="J2965" s="4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  <c r="BF2965"/>
      <c r="BG2965"/>
      <c r="BH2965"/>
      <c r="BI2965"/>
      <c r="BJ2965"/>
      <c r="BK2965"/>
      <c r="BL2965"/>
      <c r="BM2965"/>
      <c r="BN2965"/>
      <c r="BO2965"/>
      <c r="BP2965"/>
      <c r="BQ2965"/>
      <c r="BR2965"/>
      <c r="BS2965"/>
      <c r="BT2965"/>
      <c r="BU2965"/>
      <c r="BV2965"/>
      <c r="BW2965"/>
      <c r="BX2965"/>
      <c r="BY2965"/>
      <c r="BZ2965"/>
    </row>
    <row r="2966" spans="3:78" x14ac:dyDescent="0.25">
      <c r="C2966"/>
      <c r="D2966" s="4"/>
      <c r="E2966"/>
      <c r="F2966" s="4"/>
      <c r="G2966"/>
      <c r="H2966" s="4"/>
      <c r="I2966"/>
      <c r="J2966" s="4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  <c r="BF2966"/>
      <c r="BG2966"/>
      <c r="BH2966"/>
      <c r="BI2966"/>
      <c r="BJ2966"/>
      <c r="BK2966"/>
      <c r="BL2966"/>
      <c r="BM2966"/>
      <c r="BN2966"/>
      <c r="BO2966"/>
      <c r="BP2966"/>
      <c r="BQ2966"/>
      <c r="BR2966"/>
      <c r="BS2966"/>
      <c r="BT2966"/>
      <c r="BU2966"/>
      <c r="BV2966"/>
      <c r="BW2966"/>
      <c r="BX2966"/>
      <c r="BY2966"/>
      <c r="BZ2966"/>
    </row>
    <row r="2967" spans="3:78" x14ac:dyDescent="0.25">
      <c r="C2967"/>
      <c r="D2967" s="4"/>
      <c r="E2967"/>
      <c r="F2967" s="4"/>
      <c r="G2967"/>
      <c r="H2967" s="4"/>
      <c r="I2967"/>
      <c r="J2967" s="4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  <c r="BF2967"/>
      <c r="BG2967"/>
      <c r="BH2967"/>
      <c r="BI2967"/>
      <c r="BJ2967"/>
      <c r="BK2967"/>
      <c r="BL2967"/>
      <c r="BM2967"/>
      <c r="BN2967"/>
      <c r="BO2967"/>
      <c r="BP2967"/>
      <c r="BQ2967"/>
      <c r="BR2967"/>
      <c r="BS2967"/>
      <c r="BT2967"/>
      <c r="BU2967"/>
      <c r="BV2967"/>
      <c r="BW2967"/>
      <c r="BX2967"/>
      <c r="BY2967"/>
      <c r="BZ2967"/>
    </row>
    <row r="2968" spans="3:78" x14ac:dyDescent="0.25">
      <c r="C2968"/>
      <c r="D2968" s="4"/>
      <c r="E2968"/>
      <c r="F2968" s="4"/>
      <c r="G2968"/>
      <c r="H2968" s="4"/>
      <c r="I2968"/>
      <c r="J2968" s="4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  <c r="BF2968"/>
      <c r="BG2968"/>
      <c r="BH2968"/>
      <c r="BI2968"/>
      <c r="BJ2968"/>
      <c r="BK2968"/>
      <c r="BL2968"/>
      <c r="BM2968"/>
      <c r="BN2968"/>
      <c r="BO2968"/>
      <c r="BP2968"/>
      <c r="BQ2968"/>
      <c r="BR2968"/>
      <c r="BS2968"/>
      <c r="BT2968"/>
      <c r="BU2968"/>
      <c r="BV2968"/>
      <c r="BW2968"/>
      <c r="BX2968"/>
      <c r="BY2968"/>
      <c r="BZ2968"/>
    </row>
    <row r="2969" spans="3:78" x14ac:dyDescent="0.25">
      <c r="C2969"/>
      <c r="D2969" s="4"/>
      <c r="E2969"/>
      <c r="F2969" s="4"/>
      <c r="G2969"/>
      <c r="H2969" s="4"/>
      <c r="I2969"/>
      <c r="J2969" s="4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  <c r="BF2969"/>
      <c r="BG2969"/>
      <c r="BH2969"/>
      <c r="BI2969"/>
      <c r="BJ2969"/>
      <c r="BK2969"/>
      <c r="BL2969"/>
      <c r="BM2969"/>
      <c r="BN2969"/>
      <c r="BO2969"/>
      <c r="BP2969"/>
      <c r="BQ2969"/>
      <c r="BR2969"/>
      <c r="BS2969"/>
      <c r="BT2969"/>
      <c r="BU2969"/>
      <c r="BV2969"/>
      <c r="BW2969"/>
      <c r="BX2969"/>
      <c r="BY2969"/>
      <c r="BZ2969"/>
    </row>
    <row r="2970" spans="3:78" x14ac:dyDescent="0.25">
      <c r="C2970"/>
      <c r="D2970" s="4"/>
      <c r="E2970"/>
      <c r="F2970" s="4"/>
      <c r="G2970"/>
      <c r="H2970" s="4"/>
      <c r="I2970"/>
      <c r="J2970" s="4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  <c r="BF2970"/>
      <c r="BG2970"/>
      <c r="BH2970"/>
      <c r="BI2970"/>
      <c r="BJ2970"/>
      <c r="BK2970"/>
      <c r="BL2970"/>
      <c r="BM2970"/>
      <c r="BN2970"/>
      <c r="BO2970"/>
      <c r="BP2970"/>
      <c r="BQ2970"/>
      <c r="BR2970"/>
      <c r="BS2970"/>
      <c r="BT2970"/>
      <c r="BU2970"/>
      <c r="BV2970"/>
      <c r="BW2970"/>
      <c r="BX2970"/>
      <c r="BY2970"/>
      <c r="BZ2970"/>
    </row>
    <row r="2971" spans="3:78" x14ac:dyDescent="0.25">
      <c r="C2971"/>
      <c r="D2971" s="4"/>
      <c r="E2971"/>
      <c r="F2971" s="4"/>
      <c r="G2971"/>
      <c r="H2971" s="4"/>
      <c r="I2971"/>
      <c r="J2971" s="4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  <c r="BF2971"/>
      <c r="BG2971"/>
      <c r="BH2971"/>
      <c r="BI2971"/>
      <c r="BJ2971"/>
      <c r="BK2971"/>
      <c r="BL2971"/>
      <c r="BM2971"/>
      <c r="BN2971"/>
      <c r="BO2971"/>
      <c r="BP2971"/>
      <c r="BQ2971"/>
      <c r="BR2971"/>
      <c r="BS2971"/>
      <c r="BT2971"/>
      <c r="BU2971"/>
      <c r="BV2971"/>
      <c r="BW2971"/>
      <c r="BX2971"/>
      <c r="BY2971"/>
      <c r="BZ2971"/>
    </row>
    <row r="2972" spans="3:78" x14ac:dyDescent="0.25">
      <c r="C2972"/>
      <c r="D2972" s="4"/>
      <c r="E2972"/>
      <c r="F2972" s="4"/>
      <c r="G2972"/>
      <c r="H2972" s="4"/>
      <c r="I2972"/>
      <c r="J2972" s="4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  <c r="BF2972"/>
      <c r="BG2972"/>
      <c r="BH2972"/>
      <c r="BI2972"/>
      <c r="BJ2972"/>
      <c r="BK2972"/>
      <c r="BL2972"/>
      <c r="BM2972"/>
      <c r="BN2972"/>
      <c r="BO2972"/>
      <c r="BP2972"/>
      <c r="BQ2972"/>
      <c r="BR2972"/>
      <c r="BS2972"/>
      <c r="BT2972"/>
      <c r="BU2972"/>
      <c r="BV2972"/>
      <c r="BW2972"/>
      <c r="BX2972"/>
      <c r="BY2972"/>
      <c r="BZ2972"/>
    </row>
    <row r="2973" spans="3:78" x14ac:dyDescent="0.25">
      <c r="C2973"/>
      <c r="D2973" s="4"/>
      <c r="E2973"/>
      <c r="F2973" s="4"/>
      <c r="G2973"/>
      <c r="H2973" s="4"/>
      <c r="I2973"/>
      <c r="J2973" s="4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  <c r="BF2973"/>
      <c r="BG2973"/>
      <c r="BH2973"/>
      <c r="BI2973"/>
      <c r="BJ2973"/>
      <c r="BK2973"/>
      <c r="BL2973"/>
      <c r="BM2973"/>
      <c r="BN2973"/>
      <c r="BO2973"/>
      <c r="BP2973"/>
      <c r="BQ2973"/>
      <c r="BR2973"/>
      <c r="BS2973"/>
      <c r="BT2973"/>
      <c r="BU2973"/>
      <c r="BV2973"/>
      <c r="BW2973"/>
      <c r="BX2973"/>
      <c r="BY2973"/>
      <c r="BZ2973"/>
    </row>
    <row r="2974" spans="3:78" x14ac:dyDescent="0.25">
      <c r="C2974"/>
      <c r="D2974" s="4"/>
      <c r="E2974"/>
      <c r="F2974" s="4"/>
      <c r="G2974"/>
      <c r="H2974" s="4"/>
      <c r="I2974"/>
      <c r="J2974" s="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  <c r="BF2974"/>
      <c r="BG2974"/>
      <c r="BH2974"/>
      <c r="BI2974"/>
      <c r="BJ2974"/>
      <c r="BK2974"/>
      <c r="BL2974"/>
      <c r="BM2974"/>
      <c r="BN2974"/>
      <c r="BO2974"/>
      <c r="BP2974"/>
      <c r="BQ2974"/>
      <c r="BR2974"/>
      <c r="BS2974"/>
      <c r="BT2974"/>
      <c r="BU2974"/>
      <c r="BV2974"/>
      <c r="BW2974"/>
      <c r="BX2974"/>
      <c r="BY2974"/>
      <c r="BZ2974"/>
    </row>
    <row r="2975" spans="3:78" x14ac:dyDescent="0.25">
      <c r="C2975"/>
      <c r="D2975" s="4"/>
      <c r="E2975"/>
      <c r="F2975" s="4"/>
      <c r="G2975"/>
      <c r="H2975" s="4"/>
      <c r="I2975"/>
      <c r="J2975" s="4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  <c r="BF2975"/>
      <c r="BG2975"/>
      <c r="BH2975"/>
      <c r="BI2975"/>
      <c r="BJ2975"/>
      <c r="BK2975"/>
      <c r="BL2975"/>
      <c r="BM2975"/>
      <c r="BN2975"/>
      <c r="BO2975"/>
      <c r="BP2975"/>
      <c r="BQ2975"/>
      <c r="BR2975"/>
      <c r="BS2975"/>
      <c r="BT2975"/>
      <c r="BU2975"/>
      <c r="BV2975"/>
      <c r="BW2975"/>
      <c r="BX2975"/>
      <c r="BY2975"/>
      <c r="BZ2975"/>
    </row>
    <row r="2976" spans="3:78" x14ac:dyDescent="0.25">
      <c r="C2976"/>
      <c r="D2976" s="4"/>
      <c r="E2976"/>
      <c r="F2976" s="4"/>
      <c r="G2976"/>
      <c r="H2976" s="4"/>
      <c r="I2976"/>
      <c r="J2976" s="4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  <c r="BF2976"/>
      <c r="BG2976"/>
      <c r="BH2976"/>
      <c r="BI2976"/>
      <c r="BJ2976"/>
      <c r="BK2976"/>
      <c r="BL2976"/>
      <c r="BM2976"/>
      <c r="BN2976"/>
      <c r="BO2976"/>
      <c r="BP2976"/>
      <c r="BQ2976"/>
      <c r="BR2976"/>
      <c r="BS2976"/>
      <c r="BT2976"/>
      <c r="BU2976"/>
      <c r="BV2976"/>
      <c r="BW2976"/>
      <c r="BX2976"/>
      <c r="BY2976"/>
      <c r="BZ2976"/>
    </row>
    <row r="2977" spans="3:78" x14ac:dyDescent="0.25">
      <c r="C2977"/>
      <c r="D2977" s="4"/>
      <c r="E2977"/>
      <c r="F2977" s="4"/>
      <c r="G2977"/>
      <c r="H2977" s="4"/>
      <c r="I2977"/>
      <c r="J2977" s="4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  <c r="BF2977"/>
      <c r="BG2977"/>
      <c r="BH2977"/>
      <c r="BI2977"/>
      <c r="BJ2977"/>
      <c r="BK2977"/>
      <c r="BL2977"/>
      <c r="BM2977"/>
      <c r="BN2977"/>
      <c r="BO2977"/>
      <c r="BP2977"/>
      <c r="BQ2977"/>
      <c r="BR2977"/>
      <c r="BS2977"/>
      <c r="BT2977"/>
      <c r="BU2977"/>
      <c r="BV2977"/>
      <c r="BW2977"/>
      <c r="BX2977"/>
      <c r="BY2977"/>
      <c r="BZ2977"/>
    </row>
    <row r="2978" spans="3:78" x14ac:dyDescent="0.25">
      <c r="C2978"/>
      <c r="D2978" s="4"/>
      <c r="E2978"/>
      <c r="F2978" s="4"/>
      <c r="G2978"/>
      <c r="H2978" s="4"/>
      <c r="I2978"/>
      <c r="J2978" s="4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  <c r="BF2978"/>
      <c r="BG2978"/>
      <c r="BH2978"/>
      <c r="BI2978"/>
      <c r="BJ2978"/>
      <c r="BK2978"/>
      <c r="BL2978"/>
      <c r="BM2978"/>
      <c r="BN2978"/>
      <c r="BO2978"/>
      <c r="BP2978"/>
      <c r="BQ2978"/>
      <c r="BR2978"/>
      <c r="BS2978"/>
      <c r="BT2978"/>
      <c r="BU2978"/>
      <c r="BV2978"/>
      <c r="BW2978"/>
      <c r="BX2978"/>
      <c r="BY2978"/>
      <c r="BZ2978"/>
    </row>
    <row r="2979" spans="3:78" x14ac:dyDescent="0.25">
      <c r="C2979"/>
      <c r="D2979" s="4"/>
      <c r="E2979"/>
      <c r="F2979" s="4"/>
      <c r="G2979"/>
      <c r="H2979" s="4"/>
      <c r="I2979"/>
      <c r="J2979" s="4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  <c r="BF2979"/>
      <c r="BG2979"/>
      <c r="BH2979"/>
      <c r="BI2979"/>
      <c r="BJ2979"/>
      <c r="BK2979"/>
      <c r="BL2979"/>
      <c r="BM2979"/>
      <c r="BN2979"/>
      <c r="BO2979"/>
      <c r="BP2979"/>
      <c r="BQ2979"/>
      <c r="BR2979"/>
      <c r="BS2979"/>
      <c r="BT2979"/>
      <c r="BU2979"/>
      <c r="BV2979"/>
      <c r="BW2979"/>
      <c r="BX2979"/>
      <c r="BY2979"/>
      <c r="BZ2979"/>
    </row>
    <row r="2980" spans="3:78" x14ac:dyDescent="0.25">
      <c r="C2980"/>
      <c r="D2980" s="4"/>
      <c r="E2980"/>
      <c r="F2980" s="4"/>
      <c r="G2980"/>
      <c r="H2980" s="4"/>
      <c r="I2980"/>
      <c r="J2980" s="4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  <c r="BF2980"/>
      <c r="BG2980"/>
      <c r="BH2980"/>
      <c r="BI2980"/>
      <c r="BJ2980"/>
      <c r="BK2980"/>
      <c r="BL2980"/>
      <c r="BM2980"/>
      <c r="BN2980"/>
      <c r="BO2980"/>
      <c r="BP2980"/>
      <c r="BQ2980"/>
      <c r="BR2980"/>
      <c r="BS2980"/>
      <c r="BT2980"/>
      <c r="BU2980"/>
      <c r="BV2980"/>
      <c r="BW2980"/>
      <c r="BX2980"/>
      <c r="BY2980"/>
      <c r="BZ2980"/>
    </row>
    <row r="2981" spans="3:78" x14ac:dyDescent="0.25">
      <c r="C2981"/>
      <c r="D2981" s="4"/>
      <c r="E2981"/>
      <c r="F2981" s="4"/>
      <c r="G2981"/>
      <c r="H2981" s="4"/>
      <c r="I2981"/>
      <c r="J2981" s="4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  <c r="BF2981"/>
      <c r="BG2981"/>
      <c r="BH2981"/>
      <c r="BI2981"/>
      <c r="BJ2981"/>
      <c r="BK2981"/>
      <c r="BL2981"/>
      <c r="BM2981"/>
      <c r="BN2981"/>
      <c r="BO2981"/>
      <c r="BP2981"/>
      <c r="BQ2981"/>
      <c r="BR2981"/>
      <c r="BS2981"/>
      <c r="BT2981"/>
      <c r="BU2981"/>
      <c r="BV2981"/>
      <c r="BW2981"/>
      <c r="BX2981"/>
      <c r="BY2981"/>
      <c r="BZ2981"/>
    </row>
    <row r="2982" spans="3:78" x14ac:dyDescent="0.25">
      <c r="C2982"/>
      <c r="D2982" s="4"/>
      <c r="E2982"/>
      <c r="F2982" s="4"/>
      <c r="G2982"/>
      <c r="H2982" s="4"/>
      <c r="I2982"/>
      <c r="J2982" s="4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  <c r="BF2982"/>
      <c r="BG2982"/>
      <c r="BH2982"/>
      <c r="BI2982"/>
      <c r="BJ2982"/>
      <c r="BK2982"/>
      <c r="BL2982"/>
      <c r="BM2982"/>
      <c r="BN2982"/>
      <c r="BO2982"/>
      <c r="BP2982"/>
      <c r="BQ2982"/>
      <c r="BR2982"/>
      <c r="BS2982"/>
      <c r="BT2982"/>
      <c r="BU2982"/>
      <c r="BV2982"/>
      <c r="BW2982"/>
      <c r="BX2982"/>
      <c r="BY2982"/>
      <c r="BZ2982"/>
    </row>
    <row r="2983" spans="3:78" x14ac:dyDescent="0.25">
      <c r="C2983"/>
      <c r="D2983" s="4"/>
      <c r="E2983"/>
      <c r="F2983" s="4"/>
      <c r="G2983"/>
      <c r="H2983" s="4"/>
      <c r="I2983"/>
      <c r="J2983" s="4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  <c r="BF2983"/>
      <c r="BG2983"/>
      <c r="BH2983"/>
      <c r="BI2983"/>
      <c r="BJ2983"/>
      <c r="BK2983"/>
      <c r="BL2983"/>
      <c r="BM2983"/>
      <c r="BN2983"/>
      <c r="BO2983"/>
      <c r="BP2983"/>
      <c r="BQ2983"/>
      <c r="BR2983"/>
      <c r="BS2983"/>
      <c r="BT2983"/>
      <c r="BU2983"/>
      <c r="BV2983"/>
      <c r="BW2983"/>
      <c r="BX2983"/>
      <c r="BY2983"/>
      <c r="BZ2983"/>
    </row>
    <row r="2984" spans="3:78" x14ac:dyDescent="0.25">
      <c r="C2984"/>
      <c r="D2984" s="4"/>
      <c r="E2984"/>
      <c r="F2984" s="4"/>
      <c r="G2984"/>
      <c r="H2984" s="4"/>
      <c r="I2984"/>
      <c r="J2984" s="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  <c r="BF2984"/>
      <c r="BG2984"/>
      <c r="BH2984"/>
      <c r="BI2984"/>
      <c r="BJ2984"/>
      <c r="BK2984"/>
      <c r="BL2984"/>
      <c r="BM2984"/>
      <c r="BN2984"/>
      <c r="BO2984"/>
      <c r="BP2984"/>
      <c r="BQ2984"/>
      <c r="BR2984"/>
      <c r="BS2984"/>
      <c r="BT2984"/>
      <c r="BU2984"/>
      <c r="BV2984"/>
      <c r="BW2984"/>
      <c r="BX2984"/>
      <c r="BY2984"/>
      <c r="BZ2984"/>
    </row>
    <row r="2985" spans="3:78" x14ac:dyDescent="0.25">
      <c r="C2985"/>
      <c r="D2985" s="4"/>
      <c r="E2985"/>
      <c r="F2985" s="4"/>
      <c r="G2985"/>
      <c r="H2985" s="4"/>
      <c r="I2985"/>
      <c r="J2985" s="4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  <c r="BF2985"/>
      <c r="BG2985"/>
      <c r="BH2985"/>
      <c r="BI2985"/>
      <c r="BJ2985"/>
      <c r="BK2985"/>
      <c r="BL2985"/>
      <c r="BM2985"/>
      <c r="BN2985"/>
      <c r="BO2985"/>
      <c r="BP2985"/>
      <c r="BQ2985"/>
      <c r="BR2985"/>
      <c r="BS2985"/>
      <c r="BT2985"/>
      <c r="BU2985"/>
      <c r="BV2985"/>
      <c r="BW2985"/>
      <c r="BX2985"/>
      <c r="BY2985"/>
      <c r="BZ2985"/>
    </row>
    <row r="2986" spans="3:78" x14ac:dyDescent="0.25">
      <c r="C2986"/>
      <c r="D2986" s="4"/>
      <c r="E2986"/>
      <c r="F2986" s="4"/>
      <c r="G2986"/>
      <c r="H2986" s="4"/>
      <c r="I2986"/>
      <c r="J2986" s="4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  <c r="BF2986"/>
      <c r="BG2986"/>
      <c r="BH2986"/>
      <c r="BI2986"/>
      <c r="BJ2986"/>
      <c r="BK2986"/>
      <c r="BL2986"/>
      <c r="BM2986"/>
      <c r="BN2986"/>
      <c r="BO2986"/>
      <c r="BP2986"/>
      <c r="BQ2986"/>
      <c r="BR2986"/>
      <c r="BS2986"/>
      <c r="BT2986"/>
      <c r="BU2986"/>
      <c r="BV2986"/>
      <c r="BW2986"/>
      <c r="BX2986"/>
      <c r="BY2986"/>
      <c r="BZ2986"/>
    </row>
    <row r="2987" spans="3:78" x14ac:dyDescent="0.25">
      <c r="C2987"/>
      <c r="D2987" s="4"/>
      <c r="E2987"/>
      <c r="F2987" s="4"/>
      <c r="G2987"/>
      <c r="H2987" s="4"/>
      <c r="I2987"/>
      <c r="J2987" s="4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  <c r="BF2987"/>
      <c r="BG2987"/>
      <c r="BH2987"/>
      <c r="BI2987"/>
      <c r="BJ2987"/>
      <c r="BK2987"/>
      <c r="BL2987"/>
      <c r="BM2987"/>
      <c r="BN2987"/>
      <c r="BO2987"/>
      <c r="BP2987"/>
      <c r="BQ2987"/>
      <c r="BR2987"/>
      <c r="BS2987"/>
      <c r="BT2987"/>
      <c r="BU2987"/>
      <c r="BV2987"/>
      <c r="BW2987"/>
      <c r="BX2987"/>
      <c r="BY2987"/>
      <c r="BZ2987"/>
    </row>
    <row r="2988" spans="3:78" x14ac:dyDescent="0.25">
      <c r="C2988"/>
      <c r="D2988" s="4"/>
      <c r="E2988"/>
      <c r="F2988" s="4"/>
      <c r="G2988"/>
      <c r="H2988" s="4"/>
      <c r="I2988"/>
      <c r="J2988" s="4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  <c r="BF2988"/>
      <c r="BG2988"/>
      <c r="BH2988"/>
      <c r="BI2988"/>
      <c r="BJ2988"/>
      <c r="BK2988"/>
      <c r="BL2988"/>
      <c r="BM2988"/>
      <c r="BN2988"/>
      <c r="BO2988"/>
      <c r="BP2988"/>
      <c r="BQ2988"/>
      <c r="BR2988"/>
      <c r="BS2988"/>
      <c r="BT2988"/>
      <c r="BU2988"/>
      <c r="BV2988"/>
      <c r="BW2988"/>
      <c r="BX2988"/>
      <c r="BY2988"/>
      <c r="BZ2988"/>
    </row>
    <row r="2989" spans="3:78" x14ac:dyDescent="0.25">
      <c r="C2989"/>
      <c r="D2989" s="4"/>
      <c r="E2989"/>
      <c r="F2989" s="4"/>
      <c r="G2989"/>
      <c r="H2989" s="4"/>
      <c r="I2989"/>
      <c r="J2989" s="4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  <c r="BF2989"/>
      <c r="BG2989"/>
      <c r="BH2989"/>
      <c r="BI2989"/>
      <c r="BJ2989"/>
      <c r="BK2989"/>
      <c r="BL2989"/>
      <c r="BM2989"/>
      <c r="BN2989"/>
      <c r="BO2989"/>
      <c r="BP2989"/>
      <c r="BQ2989"/>
      <c r="BR2989"/>
      <c r="BS2989"/>
      <c r="BT2989"/>
      <c r="BU2989"/>
      <c r="BV2989"/>
      <c r="BW2989"/>
      <c r="BX2989"/>
      <c r="BY2989"/>
      <c r="BZ2989"/>
    </row>
    <row r="2990" spans="3:78" x14ac:dyDescent="0.25">
      <c r="C2990"/>
      <c r="D2990" s="4"/>
      <c r="E2990"/>
      <c r="F2990" s="4"/>
      <c r="G2990"/>
      <c r="H2990" s="4"/>
      <c r="I2990"/>
      <c r="J2990" s="4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  <c r="BF2990"/>
      <c r="BG2990"/>
      <c r="BH2990"/>
      <c r="BI2990"/>
      <c r="BJ2990"/>
      <c r="BK2990"/>
      <c r="BL2990"/>
      <c r="BM2990"/>
      <c r="BN2990"/>
      <c r="BO2990"/>
      <c r="BP2990"/>
      <c r="BQ2990"/>
      <c r="BR2990"/>
      <c r="BS2990"/>
      <c r="BT2990"/>
      <c r="BU2990"/>
      <c r="BV2990"/>
      <c r="BW2990"/>
      <c r="BX2990"/>
      <c r="BY2990"/>
      <c r="BZ2990"/>
    </row>
    <row r="2991" spans="3:78" x14ac:dyDescent="0.25">
      <c r="C2991"/>
      <c r="D2991" s="4"/>
      <c r="E2991"/>
      <c r="F2991" s="4"/>
      <c r="G2991"/>
      <c r="H2991" s="4"/>
      <c r="I2991"/>
      <c r="J2991" s="4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  <c r="BF2991"/>
      <c r="BG2991"/>
      <c r="BH2991"/>
      <c r="BI2991"/>
      <c r="BJ2991"/>
      <c r="BK2991"/>
      <c r="BL2991"/>
      <c r="BM2991"/>
      <c r="BN2991"/>
      <c r="BO2991"/>
      <c r="BP2991"/>
      <c r="BQ2991"/>
      <c r="BR2991"/>
      <c r="BS2991"/>
      <c r="BT2991"/>
      <c r="BU2991"/>
      <c r="BV2991"/>
      <c r="BW2991"/>
      <c r="BX2991"/>
      <c r="BY2991"/>
      <c r="BZ2991"/>
    </row>
    <row r="2992" spans="3:78" x14ac:dyDescent="0.25">
      <c r="C2992"/>
      <c r="D2992" s="4"/>
      <c r="E2992"/>
      <c r="F2992" s="4"/>
      <c r="G2992"/>
      <c r="H2992" s="4"/>
      <c r="I2992"/>
      <c r="J2992" s="4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  <c r="BF2992"/>
      <c r="BG2992"/>
      <c r="BH2992"/>
      <c r="BI2992"/>
      <c r="BJ2992"/>
      <c r="BK2992"/>
      <c r="BL2992"/>
      <c r="BM2992"/>
      <c r="BN2992"/>
      <c r="BO2992"/>
      <c r="BP2992"/>
      <c r="BQ2992"/>
      <c r="BR2992"/>
      <c r="BS2992"/>
      <c r="BT2992"/>
      <c r="BU2992"/>
      <c r="BV2992"/>
      <c r="BW2992"/>
      <c r="BX2992"/>
      <c r="BY2992"/>
      <c r="BZ2992"/>
    </row>
    <row r="2993" spans="3:78" x14ac:dyDescent="0.25">
      <c r="C2993"/>
      <c r="D2993" s="4"/>
      <c r="E2993"/>
      <c r="F2993" s="4"/>
      <c r="G2993"/>
      <c r="H2993" s="4"/>
      <c r="I2993"/>
      <c r="J2993" s="4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  <c r="BF2993"/>
      <c r="BG2993"/>
      <c r="BH2993"/>
      <c r="BI2993"/>
      <c r="BJ2993"/>
      <c r="BK2993"/>
      <c r="BL2993"/>
      <c r="BM2993"/>
      <c r="BN2993"/>
      <c r="BO2993"/>
      <c r="BP2993"/>
      <c r="BQ2993"/>
      <c r="BR2993"/>
      <c r="BS2993"/>
      <c r="BT2993"/>
      <c r="BU2993"/>
      <c r="BV2993"/>
      <c r="BW2993"/>
      <c r="BX2993"/>
      <c r="BY2993"/>
      <c r="BZ2993"/>
    </row>
    <row r="2994" spans="3:78" x14ac:dyDescent="0.25">
      <c r="C2994"/>
      <c r="D2994" s="4"/>
      <c r="E2994"/>
      <c r="F2994" s="4"/>
      <c r="G2994"/>
      <c r="H2994" s="4"/>
      <c r="I2994"/>
      <c r="J2994" s="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  <c r="BF2994"/>
      <c r="BG2994"/>
      <c r="BH2994"/>
      <c r="BI2994"/>
      <c r="BJ2994"/>
      <c r="BK2994"/>
      <c r="BL2994"/>
      <c r="BM2994"/>
      <c r="BN2994"/>
      <c r="BO2994"/>
      <c r="BP2994"/>
      <c r="BQ2994"/>
      <c r="BR2994"/>
      <c r="BS2994"/>
      <c r="BT2994"/>
      <c r="BU2994"/>
      <c r="BV2994"/>
      <c r="BW2994"/>
      <c r="BX2994"/>
      <c r="BY2994"/>
      <c r="BZ2994"/>
    </row>
    <row r="2995" spans="3:78" x14ac:dyDescent="0.25">
      <c r="C2995"/>
      <c r="D2995" s="4"/>
      <c r="E2995"/>
      <c r="F2995" s="4"/>
      <c r="G2995"/>
      <c r="H2995" s="4"/>
      <c r="I2995"/>
      <c r="J2995" s="4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  <c r="BF2995"/>
      <c r="BG2995"/>
      <c r="BH2995"/>
      <c r="BI2995"/>
      <c r="BJ2995"/>
      <c r="BK2995"/>
      <c r="BL2995"/>
      <c r="BM2995"/>
      <c r="BN2995"/>
      <c r="BO2995"/>
      <c r="BP2995"/>
      <c r="BQ2995"/>
      <c r="BR2995"/>
      <c r="BS2995"/>
      <c r="BT2995"/>
      <c r="BU2995"/>
      <c r="BV2995"/>
      <c r="BW2995"/>
      <c r="BX2995"/>
      <c r="BY2995"/>
      <c r="BZ2995"/>
    </row>
    <row r="2996" spans="3:78" x14ac:dyDescent="0.25">
      <c r="C2996"/>
      <c r="D2996" s="4"/>
      <c r="E2996"/>
      <c r="F2996" s="4"/>
      <c r="G2996"/>
      <c r="H2996" s="4"/>
      <c r="I2996"/>
      <c r="J2996" s="4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  <c r="BF2996"/>
      <c r="BG2996"/>
      <c r="BH2996"/>
      <c r="BI2996"/>
      <c r="BJ2996"/>
      <c r="BK2996"/>
      <c r="BL2996"/>
      <c r="BM2996"/>
      <c r="BN2996"/>
      <c r="BO2996"/>
      <c r="BP2996"/>
      <c r="BQ2996"/>
      <c r="BR2996"/>
      <c r="BS2996"/>
      <c r="BT2996"/>
      <c r="BU2996"/>
      <c r="BV2996"/>
      <c r="BW2996"/>
      <c r="BX2996"/>
      <c r="BY2996"/>
      <c r="BZ2996"/>
    </row>
    <row r="2997" spans="3:78" x14ac:dyDescent="0.25">
      <c r="C2997"/>
      <c r="D2997" s="4"/>
      <c r="E2997"/>
      <c r="F2997" s="4"/>
      <c r="G2997"/>
      <c r="H2997" s="4"/>
      <c r="I2997"/>
      <c r="J2997" s="4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  <c r="BF2997"/>
      <c r="BG2997"/>
      <c r="BH2997"/>
      <c r="BI2997"/>
      <c r="BJ2997"/>
      <c r="BK2997"/>
      <c r="BL2997"/>
      <c r="BM2997"/>
      <c r="BN2997"/>
      <c r="BO2997"/>
      <c r="BP2997"/>
      <c r="BQ2997"/>
      <c r="BR2997"/>
      <c r="BS2997"/>
      <c r="BT2997"/>
      <c r="BU2997"/>
      <c r="BV2997"/>
      <c r="BW2997"/>
      <c r="BX2997"/>
      <c r="BY2997"/>
      <c r="BZ2997"/>
    </row>
    <row r="2998" spans="3:78" x14ac:dyDescent="0.25">
      <c r="C2998"/>
      <c r="D2998" s="4"/>
      <c r="E2998"/>
      <c r="F2998" s="4"/>
      <c r="G2998"/>
      <c r="H2998" s="4"/>
      <c r="I2998"/>
      <c r="J2998" s="4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  <c r="BF2998"/>
      <c r="BG2998"/>
      <c r="BH2998"/>
      <c r="BI2998"/>
      <c r="BJ2998"/>
      <c r="BK2998"/>
      <c r="BL2998"/>
      <c r="BM2998"/>
      <c r="BN2998"/>
      <c r="BO2998"/>
      <c r="BP2998"/>
      <c r="BQ2998"/>
      <c r="BR2998"/>
      <c r="BS2998"/>
      <c r="BT2998"/>
      <c r="BU2998"/>
      <c r="BV2998"/>
      <c r="BW2998"/>
      <c r="BX2998"/>
      <c r="BY2998"/>
      <c r="BZ2998"/>
    </row>
    <row r="2999" spans="3:78" x14ac:dyDescent="0.25">
      <c r="C2999"/>
      <c r="D2999" s="4"/>
      <c r="E2999"/>
      <c r="F2999" s="4"/>
      <c r="G2999"/>
      <c r="H2999" s="4"/>
      <c r="I2999"/>
      <c r="J2999" s="4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  <c r="BF2999"/>
      <c r="BG2999"/>
      <c r="BH2999"/>
      <c r="BI2999"/>
      <c r="BJ2999"/>
      <c r="BK2999"/>
      <c r="BL2999"/>
      <c r="BM2999"/>
      <c r="BN2999"/>
      <c r="BO2999"/>
      <c r="BP2999"/>
      <c r="BQ2999"/>
      <c r="BR2999"/>
      <c r="BS2999"/>
      <c r="BT2999"/>
      <c r="BU2999"/>
      <c r="BV2999"/>
      <c r="BW2999"/>
      <c r="BX2999"/>
      <c r="BY2999"/>
      <c r="BZ2999"/>
    </row>
    <row r="3000" spans="3:78" x14ac:dyDescent="0.25">
      <c r="C3000"/>
      <c r="D3000" s="4"/>
      <c r="E3000"/>
      <c r="F3000" s="4"/>
      <c r="G3000"/>
      <c r="H3000" s="4"/>
      <c r="I3000"/>
      <c r="J3000" s="4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  <c r="BF3000"/>
      <c r="BG3000"/>
      <c r="BH3000"/>
      <c r="BI3000"/>
      <c r="BJ3000"/>
      <c r="BK3000"/>
      <c r="BL3000"/>
      <c r="BM3000"/>
      <c r="BN3000"/>
      <c r="BO3000"/>
      <c r="BP3000"/>
      <c r="BQ3000"/>
      <c r="BR3000"/>
      <c r="BS3000"/>
      <c r="BT3000"/>
      <c r="BU3000"/>
      <c r="BV3000"/>
      <c r="BW3000"/>
      <c r="BX3000"/>
      <c r="BY3000"/>
      <c r="BZ3000"/>
    </row>
    <row r="3001" spans="3:78" x14ac:dyDescent="0.25">
      <c r="C3001"/>
      <c r="D3001" s="4"/>
      <c r="E3001"/>
      <c r="F3001" s="4"/>
      <c r="G3001"/>
      <c r="H3001" s="4"/>
      <c r="I3001"/>
      <c r="J3001" s="4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  <c r="BF3001"/>
      <c r="BG3001"/>
      <c r="BH3001"/>
      <c r="BI3001"/>
      <c r="BJ3001"/>
      <c r="BK3001"/>
      <c r="BL3001"/>
      <c r="BM3001"/>
      <c r="BN3001"/>
      <c r="BO3001"/>
      <c r="BP3001"/>
      <c r="BQ3001"/>
      <c r="BR3001"/>
      <c r="BS3001"/>
      <c r="BT3001"/>
      <c r="BU3001"/>
      <c r="BV3001"/>
      <c r="BW3001"/>
      <c r="BX3001"/>
      <c r="BY3001"/>
      <c r="BZ3001"/>
    </row>
    <row r="3002" spans="3:78" x14ac:dyDescent="0.25">
      <c r="C3002"/>
      <c r="D3002" s="4"/>
      <c r="E3002"/>
      <c r="F3002" s="4"/>
      <c r="G3002"/>
      <c r="H3002" s="4"/>
      <c r="I3002"/>
      <c r="J3002" s="4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  <c r="BF3002"/>
      <c r="BG3002"/>
      <c r="BH3002"/>
      <c r="BI3002"/>
      <c r="BJ3002"/>
      <c r="BK3002"/>
      <c r="BL3002"/>
      <c r="BM3002"/>
      <c r="BN3002"/>
      <c r="BO3002"/>
      <c r="BP3002"/>
      <c r="BQ3002"/>
      <c r="BR3002"/>
      <c r="BS3002"/>
      <c r="BT3002"/>
      <c r="BU3002"/>
      <c r="BV3002"/>
      <c r="BW3002"/>
      <c r="BX3002"/>
      <c r="BY3002"/>
      <c r="BZ3002"/>
    </row>
    <row r="3003" spans="3:78" x14ac:dyDescent="0.25">
      <c r="C3003"/>
      <c r="D3003" s="4"/>
      <c r="E3003"/>
      <c r="F3003" s="4"/>
      <c r="G3003"/>
      <c r="H3003" s="4"/>
      <c r="I3003"/>
      <c r="J3003" s="4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  <c r="BF3003"/>
      <c r="BG3003"/>
      <c r="BH3003"/>
      <c r="BI3003"/>
      <c r="BJ3003"/>
      <c r="BK3003"/>
      <c r="BL3003"/>
      <c r="BM3003"/>
      <c r="BN3003"/>
      <c r="BO3003"/>
      <c r="BP3003"/>
      <c r="BQ3003"/>
      <c r="BR3003"/>
      <c r="BS3003"/>
      <c r="BT3003"/>
      <c r="BU3003"/>
      <c r="BV3003"/>
      <c r="BW3003"/>
      <c r="BX3003"/>
      <c r="BY3003"/>
      <c r="BZ3003"/>
    </row>
    <row r="3004" spans="3:78" x14ac:dyDescent="0.25">
      <c r="C3004"/>
      <c r="D3004" s="4"/>
      <c r="E3004"/>
      <c r="F3004" s="4"/>
      <c r="G3004"/>
      <c r="H3004" s="4"/>
      <c r="I3004"/>
      <c r="J3004" s="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  <c r="BF3004"/>
      <c r="BG3004"/>
      <c r="BH3004"/>
      <c r="BI3004"/>
      <c r="BJ3004"/>
      <c r="BK3004"/>
      <c r="BL3004"/>
      <c r="BM3004"/>
      <c r="BN3004"/>
      <c r="BO3004"/>
      <c r="BP3004"/>
      <c r="BQ3004"/>
      <c r="BR3004"/>
      <c r="BS3004"/>
      <c r="BT3004"/>
      <c r="BU3004"/>
      <c r="BV3004"/>
      <c r="BW3004"/>
      <c r="BX3004"/>
      <c r="BY3004"/>
      <c r="BZ3004"/>
    </row>
    <row r="3005" spans="3:78" x14ac:dyDescent="0.25">
      <c r="C3005"/>
      <c r="D3005" s="4"/>
      <c r="E3005"/>
      <c r="F3005" s="4"/>
      <c r="G3005"/>
      <c r="H3005" s="4"/>
      <c r="I3005"/>
      <c r="J3005" s="4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  <c r="BF3005"/>
      <c r="BG3005"/>
      <c r="BH3005"/>
      <c r="BI3005"/>
      <c r="BJ3005"/>
      <c r="BK3005"/>
      <c r="BL3005"/>
      <c r="BM3005"/>
      <c r="BN3005"/>
      <c r="BO3005"/>
      <c r="BP3005"/>
      <c r="BQ3005"/>
      <c r="BR3005"/>
      <c r="BS3005"/>
      <c r="BT3005"/>
      <c r="BU3005"/>
      <c r="BV3005"/>
      <c r="BW3005"/>
      <c r="BX3005"/>
      <c r="BY3005"/>
      <c r="BZ3005"/>
    </row>
    <row r="3006" spans="3:78" x14ac:dyDescent="0.25">
      <c r="C3006"/>
      <c r="D3006" s="4"/>
      <c r="E3006"/>
      <c r="F3006" s="4"/>
      <c r="G3006"/>
      <c r="H3006" s="4"/>
      <c r="I3006"/>
      <c r="J3006" s="4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  <c r="BF3006"/>
      <c r="BG3006"/>
      <c r="BH3006"/>
      <c r="BI3006"/>
      <c r="BJ3006"/>
      <c r="BK3006"/>
      <c r="BL3006"/>
      <c r="BM3006"/>
      <c r="BN3006"/>
      <c r="BO3006"/>
      <c r="BP3006"/>
      <c r="BQ3006"/>
      <c r="BR3006"/>
      <c r="BS3006"/>
      <c r="BT3006"/>
      <c r="BU3006"/>
      <c r="BV3006"/>
      <c r="BW3006"/>
      <c r="BX3006"/>
      <c r="BY3006"/>
      <c r="BZ3006"/>
    </row>
    <row r="3007" spans="3:78" x14ac:dyDescent="0.25">
      <c r="C3007"/>
      <c r="D3007" s="4"/>
      <c r="E3007"/>
      <c r="F3007" s="4"/>
      <c r="G3007"/>
      <c r="H3007" s="4"/>
      <c r="I3007"/>
      <c r="J3007" s="4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  <c r="BF3007"/>
      <c r="BG3007"/>
      <c r="BH3007"/>
      <c r="BI3007"/>
      <c r="BJ3007"/>
      <c r="BK3007"/>
      <c r="BL3007"/>
      <c r="BM3007"/>
      <c r="BN3007"/>
      <c r="BO3007"/>
      <c r="BP3007"/>
      <c r="BQ3007"/>
      <c r="BR3007"/>
      <c r="BS3007"/>
      <c r="BT3007"/>
      <c r="BU3007"/>
      <c r="BV3007"/>
      <c r="BW3007"/>
      <c r="BX3007"/>
      <c r="BY3007"/>
      <c r="BZ3007"/>
    </row>
    <row r="3008" spans="3:78" x14ac:dyDescent="0.25">
      <c r="C3008"/>
      <c r="D3008" s="4"/>
      <c r="E3008"/>
      <c r="F3008" s="4"/>
      <c r="G3008"/>
      <c r="H3008" s="4"/>
      <c r="I3008"/>
      <c r="J3008" s="4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  <c r="BF3008"/>
      <c r="BG3008"/>
      <c r="BH3008"/>
      <c r="BI3008"/>
      <c r="BJ3008"/>
      <c r="BK3008"/>
      <c r="BL3008"/>
      <c r="BM3008"/>
      <c r="BN3008"/>
      <c r="BO3008"/>
      <c r="BP3008"/>
      <c r="BQ3008"/>
      <c r="BR3008"/>
      <c r="BS3008"/>
      <c r="BT3008"/>
      <c r="BU3008"/>
      <c r="BV3008"/>
      <c r="BW3008"/>
      <c r="BX3008"/>
      <c r="BY3008"/>
      <c r="BZ3008"/>
    </row>
    <row r="3009" spans="3:78" x14ac:dyDescent="0.25">
      <c r="C3009"/>
      <c r="D3009" s="4"/>
      <c r="E3009"/>
      <c r="F3009" s="4"/>
      <c r="G3009"/>
      <c r="H3009" s="4"/>
      <c r="I3009"/>
      <c r="J3009" s="4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  <c r="BF3009"/>
      <c r="BG3009"/>
      <c r="BH3009"/>
      <c r="BI3009"/>
      <c r="BJ3009"/>
      <c r="BK3009"/>
      <c r="BL3009"/>
      <c r="BM3009"/>
      <c r="BN3009"/>
      <c r="BO3009"/>
      <c r="BP3009"/>
      <c r="BQ3009"/>
      <c r="BR3009"/>
      <c r="BS3009"/>
      <c r="BT3009"/>
      <c r="BU3009"/>
      <c r="BV3009"/>
      <c r="BW3009"/>
      <c r="BX3009"/>
      <c r="BY3009"/>
      <c r="BZ3009"/>
    </row>
    <row r="3010" spans="3:78" x14ac:dyDescent="0.25">
      <c r="C3010"/>
      <c r="D3010" s="4"/>
      <c r="E3010"/>
      <c r="F3010" s="4"/>
      <c r="G3010"/>
      <c r="H3010" s="4"/>
      <c r="I3010"/>
      <c r="J3010" s="4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  <c r="BF3010"/>
      <c r="BG3010"/>
      <c r="BH3010"/>
      <c r="BI3010"/>
      <c r="BJ3010"/>
      <c r="BK3010"/>
      <c r="BL3010"/>
      <c r="BM3010"/>
      <c r="BN3010"/>
      <c r="BO3010"/>
      <c r="BP3010"/>
      <c r="BQ3010"/>
      <c r="BR3010"/>
      <c r="BS3010"/>
      <c r="BT3010"/>
      <c r="BU3010"/>
      <c r="BV3010"/>
      <c r="BW3010"/>
      <c r="BX3010"/>
      <c r="BY3010"/>
      <c r="BZ3010"/>
    </row>
    <row r="3011" spans="3:78" x14ac:dyDescent="0.25">
      <c r="C3011"/>
      <c r="D3011" s="4"/>
      <c r="E3011"/>
      <c r="F3011" s="4"/>
      <c r="G3011"/>
      <c r="H3011" s="4"/>
      <c r="I3011"/>
      <c r="J3011" s="4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  <c r="BF3011"/>
      <c r="BG3011"/>
      <c r="BH3011"/>
      <c r="BI3011"/>
      <c r="BJ3011"/>
      <c r="BK3011"/>
      <c r="BL3011"/>
      <c r="BM3011"/>
      <c r="BN3011"/>
      <c r="BO3011"/>
      <c r="BP3011"/>
      <c r="BQ3011"/>
      <c r="BR3011"/>
      <c r="BS3011"/>
      <c r="BT3011"/>
      <c r="BU3011"/>
      <c r="BV3011"/>
      <c r="BW3011"/>
      <c r="BX3011"/>
      <c r="BY3011"/>
      <c r="BZ3011"/>
    </row>
    <row r="3012" spans="3:78" x14ac:dyDescent="0.25">
      <c r="C3012"/>
      <c r="D3012" s="4"/>
      <c r="E3012"/>
      <c r="F3012" s="4"/>
      <c r="G3012"/>
      <c r="H3012" s="4"/>
      <c r="I3012"/>
      <c r="J3012" s="4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  <c r="BF3012"/>
      <c r="BG3012"/>
      <c r="BH3012"/>
      <c r="BI3012"/>
      <c r="BJ3012"/>
      <c r="BK3012"/>
      <c r="BL3012"/>
      <c r="BM3012"/>
      <c r="BN3012"/>
      <c r="BO3012"/>
      <c r="BP3012"/>
      <c r="BQ3012"/>
      <c r="BR3012"/>
      <c r="BS3012"/>
      <c r="BT3012"/>
      <c r="BU3012"/>
      <c r="BV3012"/>
      <c r="BW3012"/>
      <c r="BX3012"/>
      <c r="BY3012"/>
      <c r="BZ3012"/>
    </row>
    <row r="3013" spans="3:78" x14ac:dyDescent="0.25">
      <c r="C3013"/>
      <c r="D3013" s="4"/>
      <c r="E3013"/>
      <c r="F3013" s="4"/>
      <c r="G3013"/>
      <c r="H3013" s="4"/>
      <c r="I3013"/>
      <c r="J3013" s="4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  <c r="BF3013"/>
      <c r="BG3013"/>
      <c r="BH3013"/>
      <c r="BI3013"/>
      <c r="BJ3013"/>
      <c r="BK3013"/>
      <c r="BL3013"/>
      <c r="BM3013"/>
      <c r="BN3013"/>
      <c r="BO3013"/>
      <c r="BP3013"/>
      <c r="BQ3013"/>
      <c r="BR3013"/>
      <c r="BS3013"/>
      <c r="BT3013"/>
      <c r="BU3013"/>
      <c r="BV3013"/>
      <c r="BW3013"/>
      <c r="BX3013"/>
      <c r="BY3013"/>
      <c r="BZ3013"/>
    </row>
    <row r="3014" spans="3:78" x14ac:dyDescent="0.25">
      <c r="C3014"/>
      <c r="D3014" s="4"/>
      <c r="E3014"/>
      <c r="F3014" s="4"/>
      <c r="G3014"/>
      <c r="H3014" s="4"/>
      <c r="I3014"/>
      <c r="J3014" s="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  <c r="BF3014"/>
      <c r="BG3014"/>
      <c r="BH3014"/>
      <c r="BI3014"/>
      <c r="BJ3014"/>
      <c r="BK3014"/>
      <c r="BL3014"/>
      <c r="BM3014"/>
      <c r="BN3014"/>
      <c r="BO3014"/>
      <c r="BP3014"/>
      <c r="BQ3014"/>
      <c r="BR3014"/>
      <c r="BS3014"/>
      <c r="BT3014"/>
      <c r="BU3014"/>
      <c r="BV3014"/>
      <c r="BW3014"/>
      <c r="BX3014"/>
      <c r="BY3014"/>
      <c r="BZ3014"/>
    </row>
    <row r="3015" spans="3:78" x14ac:dyDescent="0.25">
      <c r="C3015"/>
      <c r="D3015" s="4"/>
      <c r="E3015"/>
      <c r="F3015" s="4"/>
      <c r="G3015"/>
      <c r="H3015" s="4"/>
      <c r="I3015"/>
      <c r="J3015" s="4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  <c r="BF3015"/>
      <c r="BG3015"/>
      <c r="BH3015"/>
      <c r="BI3015"/>
      <c r="BJ3015"/>
      <c r="BK3015"/>
      <c r="BL3015"/>
      <c r="BM3015"/>
      <c r="BN3015"/>
      <c r="BO3015"/>
      <c r="BP3015"/>
      <c r="BQ3015"/>
      <c r="BR3015"/>
      <c r="BS3015"/>
      <c r="BT3015"/>
      <c r="BU3015"/>
      <c r="BV3015"/>
      <c r="BW3015"/>
      <c r="BX3015"/>
      <c r="BY3015"/>
      <c r="BZ3015"/>
    </row>
    <row r="3016" spans="3:78" x14ac:dyDescent="0.25">
      <c r="C3016"/>
      <c r="D3016" s="4"/>
      <c r="E3016"/>
      <c r="F3016" s="4"/>
      <c r="G3016"/>
      <c r="H3016" s="4"/>
      <c r="I3016"/>
      <c r="J3016" s="4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  <c r="BF3016"/>
      <c r="BG3016"/>
      <c r="BH3016"/>
      <c r="BI3016"/>
      <c r="BJ3016"/>
      <c r="BK3016"/>
      <c r="BL3016"/>
      <c r="BM3016"/>
      <c r="BN3016"/>
      <c r="BO3016"/>
      <c r="BP3016"/>
      <c r="BQ3016"/>
      <c r="BR3016"/>
      <c r="BS3016"/>
      <c r="BT3016"/>
      <c r="BU3016"/>
      <c r="BV3016"/>
      <c r="BW3016"/>
      <c r="BX3016"/>
      <c r="BY3016"/>
      <c r="BZ3016"/>
    </row>
    <row r="3017" spans="3:78" x14ac:dyDescent="0.25">
      <c r="C3017"/>
      <c r="D3017" s="4"/>
      <c r="E3017"/>
      <c r="F3017" s="4"/>
      <c r="G3017"/>
      <c r="H3017" s="4"/>
      <c r="I3017"/>
      <c r="J3017" s="4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  <c r="BF3017"/>
      <c r="BG3017"/>
      <c r="BH3017"/>
      <c r="BI3017"/>
      <c r="BJ3017"/>
      <c r="BK3017"/>
      <c r="BL3017"/>
      <c r="BM3017"/>
      <c r="BN3017"/>
      <c r="BO3017"/>
      <c r="BP3017"/>
      <c r="BQ3017"/>
      <c r="BR3017"/>
      <c r="BS3017"/>
      <c r="BT3017"/>
      <c r="BU3017"/>
      <c r="BV3017"/>
      <c r="BW3017"/>
      <c r="BX3017"/>
      <c r="BY3017"/>
      <c r="BZ3017"/>
    </row>
    <row r="3018" spans="3:78" x14ac:dyDescent="0.25">
      <c r="C3018"/>
      <c r="D3018" s="4"/>
      <c r="E3018"/>
      <c r="F3018" s="4"/>
      <c r="G3018"/>
      <c r="H3018" s="4"/>
      <c r="I3018"/>
      <c r="J3018" s="4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  <c r="BF3018"/>
      <c r="BG3018"/>
      <c r="BH3018"/>
      <c r="BI3018"/>
      <c r="BJ3018"/>
      <c r="BK3018"/>
      <c r="BL3018"/>
      <c r="BM3018"/>
      <c r="BN3018"/>
      <c r="BO3018"/>
      <c r="BP3018"/>
      <c r="BQ3018"/>
      <c r="BR3018"/>
      <c r="BS3018"/>
      <c r="BT3018"/>
      <c r="BU3018"/>
      <c r="BV3018"/>
      <c r="BW3018"/>
      <c r="BX3018"/>
      <c r="BY3018"/>
      <c r="BZ3018"/>
    </row>
    <row r="3019" spans="3:78" x14ac:dyDescent="0.25">
      <c r="C3019"/>
      <c r="D3019" s="4"/>
      <c r="E3019"/>
      <c r="F3019" s="4"/>
      <c r="G3019"/>
      <c r="H3019" s="4"/>
      <c r="I3019"/>
      <c r="J3019" s="4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  <c r="BF3019"/>
      <c r="BG3019"/>
      <c r="BH3019"/>
      <c r="BI3019"/>
      <c r="BJ3019"/>
      <c r="BK3019"/>
      <c r="BL3019"/>
      <c r="BM3019"/>
      <c r="BN3019"/>
      <c r="BO3019"/>
      <c r="BP3019"/>
      <c r="BQ3019"/>
      <c r="BR3019"/>
      <c r="BS3019"/>
      <c r="BT3019"/>
      <c r="BU3019"/>
      <c r="BV3019"/>
      <c r="BW3019"/>
      <c r="BX3019"/>
      <c r="BY3019"/>
      <c r="BZ3019"/>
    </row>
    <row r="3020" spans="3:78" x14ac:dyDescent="0.25">
      <c r="C3020"/>
      <c r="D3020" s="4"/>
      <c r="E3020"/>
      <c r="F3020" s="4"/>
      <c r="G3020"/>
      <c r="H3020" s="4"/>
      <c r="I3020"/>
      <c r="J3020" s="4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  <c r="BF3020"/>
      <c r="BG3020"/>
      <c r="BH3020"/>
      <c r="BI3020"/>
      <c r="BJ3020"/>
      <c r="BK3020"/>
      <c r="BL3020"/>
      <c r="BM3020"/>
      <c r="BN3020"/>
      <c r="BO3020"/>
      <c r="BP3020"/>
      <c r="BQ3020"/>
      <c r="BR3020"/>
      <c r="BS3020"/>
      <c r="BT3020"/>
      <c r="BU3020"/>
      <c r="BV3020"/>
      <c r="BW3020"/>
      <c r="BX3020"/>
      <c r="BY3020"/>
      <c r="BZ3020"/>
    </row>
    <row r="3021" spans="3:78" x14ac:dyDescent="0.25">
      <c r="C3021"/>
      <c r="D3021" s="4"/>
      <c r="E3021"/>
      <c r="F3021" s="4"/>
      <c r="G3021"/>
      <c r="H3021" s="4"/>
      <c r="I3021"/>
      <c r="J3021" s="4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  <c r="BF3021"/>
      <c r="BG3021"/>
      <c r="BH3021"/>
      <c r="BI3021"/>
      <c r="BJ3021"/>
      <c r="BK3021"/>
      <c r="BL3021"/>
      <c r="BM3021"/>
      <c r="BN3021"/>
      <c r="BO3021"/>
      <c r="BP3021"/>
      <c r="BQ3021"/>
      <c r="BR3021"/>
      <c r="BS3021"/>
      <c r="BT3021"/>
      <c r="BU3021"/>
      <c r="BV3021"/>
      <c r="BW3021"/>
      <c r="BX3021"/>
      <c r="BY3021"/>
      <c r="BZ3021"/>
    </row>
    <row r="3022" spans="3:78" x14ac:dyDescent="0.25">
      <c r="C3022"/>
      <c r="D3022" s="4"/>
      <c r="E3022"/>
      <c r="F3022" s="4"/>
      <c r="G3022"/>
      <c r="H3022" s="4"/>
      <c r="I3022"/>
      <c r="J3022" s="4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  <c r="BF3022"/>
      <c r="BG3022"/>
      <c r="BH3022"/>
      <c r="BI3022"/>
      <c r="BJ3022"/>
      <c r="BK3022"/>
      <c r="BL3022"/>
      <c r="BM3022"/>
      <c r="BN3022"/>
      <c r="BO3022"/>
      <c r="BP3022"/>
      <c r="BQ3022"/>
      <c r="BR3022"/>
      <c r="BS3022"/>
      <c r="BT3022"/>
      <c r="BU3022"/>
      <c r="BV3022"/>
      <c r="BW3022"/>
      <c r="BX3022"/>
      <c r="BY3022"/>
      <c r="BZ3022"/>
    </row>
    <row r="3023" spans="3:78" x14ac:dyDescent="0.25">
      <c r="C3023"/>
      <c r="D3023" s="4"/>
      <c r="E3023"/>
      <c r="F3023" s="4"/>
      <c r="G3023"/>
      <c r="H3023" s="4"/>
      <c r="I3023"/>
      <c r="J3023" s="4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  <c r="BF3023"/>
      <c r="BG3023"/>
      <c r="BH3023"/>
      <c r="BI3023"/>
      <c r="BJ3023"/>
      <c r="BK3023"/>
      <c r="BL3023"/>
      <c r="BM3023"/>
      <c r="BN3023"/>
      <c r="BO3023"/>
      <c r="BP3023"/>
      <c r="BQ3023"/>
      <c r="BR3023"/>
      <c r="BS3023"/>
      <c r="BT3023"/>
      <c r="BU3023"/>
      <c r="BV3023"/>
      <c r="BW3023"/>
      <c r="BX3023"/>
      <c r="BY3023"/>
      <c r="BZ3023"/>
    </row>
    <row r="3024" spans="3:78" x14ac:dyDescent="0.25">
      <c r="C3024"/>
      <c r="D3024" s="4"/>
      <c r="E3024"/>
      <c r="F3024" s="4"/>
      <c r="G3024"/>
      <c r="H3024" s="4"/>
      <c r="I3024"/>
      <c r="J3024" s="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  <c r="BF3024"/>
      <c r="BG3024"/>
      <c r="BH3024"/>
      <c r="BI3024"/>
      <c r="BJ3024"/>
      <c r="BK3024"/>
      <c r="BL3024"/>
      <c r="BM3024"/>
      <c r="BN3024"/>
      <c r="BO3024"/>
      <c r="BP3024"/>
      <c r="BQ3024"/>
      <c r="BR3024"/>
      <c r="BS3024"/>
      <c r="BT3024"/>
      <c r="BU3024"/>
      <c r="BV3024"/>
      <c r="BW3024"/>
      <c r="BX3024"/>
      <c r="BY3024"/>
      <c r="BZ3024"/>
    </row>
    <row r="3025" spans="3:78" x14ac:dyDescent="0.25">
      <c r="C3025"/>
      <c r="D3025" s="4"/>
      <c r="E3025"/>
      <c r="F3025" s="4"/>
      <c r="G3025"/>
      <c r="H3025" s="4"/>
      <c r="I3025"/>
      <c r="J3025" s="4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  <c r="BF3025"/>
      <c r="BG3025"/>
      <c r="BH3025"/>
      <c r="BI3025"/>
      <c r="BJ3025"/>
      <c r="BK3025"/>
      <c r="BL3025"/>
      <c r="BM3025"/>
      <c r="BN3025"/>
      <c r="BO3025"/>
      <c r="BP3025"/>
      <c r="BQ3025"/>
      <c r="BR3025"/>
      <c r="BS3025"/>
      <c r="BT3025"/>
      <c r="BU3025"/>
      <c r="BV3025"/>
      <c r="BW3025"/>
      <c r="BX3025"/>
      <c r="BY3025"/>
      <c r="BZ3025"/>
    </row>
    <row r="3026" spans="3:78" x14ac:dyDescent="0.25">
      <c r="C3026"/>
      <c r="D3026" s="4"/>
      <c r="E3026"/>
      <c r="F3026" s="4"/>
      <c r="G3026"/>
      <c r="H3026" s="4"/>
      <c r="I3026"/>
      <c r="J3026" s="4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  <c r="BF3026"/>
      <c r="BG3026"/>
      <c r="BH3026"/>
      <c r="BI3026"/>
      <c r="BJ3026"/>
      <c r="BK3026"/>
      <c r="BL3026"/>
      <c r="BM3026"/>
      <c r="BN3026"/>
      <c r="BO3026"/>
      <c r="BP3026"/>
      <c r="BQ3026"/>
      <c r="BR3026"/>
      <c r="BS3026"/>
      <c r="BT3026"/>
      <c r="BU3026"/>
      <c r="BV3026"/>
      <c r="BW3026"/>
      <c r="BX3026"/>
      <c r="BY3026"/>
      <c r="BZ3026"/>
    </row>
    <row r="3027" spans="3:78" x14ac:dyDescent="0.25">
      <c r="C3027"/>
      <c r="D3027" s="4"/>
      <c r="E3027"/>
      <c r="F3027" s="4"/>
      <c r="G3027"/>
      <c r="H3027" s="4"/>
      <c r="I3027"/>
      <c r="J3027" s="4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  <c r="BF3027"/>
      <c r="BG3027"/>
      <c r="BH3027"/>
      <c r="BI3027"/>
      <c r="BJ3027"/>
      <c r="BK3027"/>
      <c r="BL3027"/>
      <c r="BM3027"/>
      <c r="BN3027"/>
      <c r="BO3027"/>
      <c r="BP3027"/>
      <c r="BQ3027"/>
      <c r="BR3027"/>
      <c r="BS3027"/>
      <c r="BT3027"/>
      <c r="BU3027"/>
      <c r="BV3027"/>
      <c r="BW3027"/>
      <c r="BX3027"/>
      <c r="BY3027"/>
      <c r="BZ3027"/>
    </row>
    <row r="3028" spans="3:78" x14ac:dyDescent="0.25">
      <c r="C3028"/>
      <c r="D3028" s="4"/>
      <c r="E3028"/>
      <c r="F3028" s="4"/>
      <c r="G3028"/>
      <c r="H3028" s="4"/>
      <c r="I3028"/>
      <c r="J3028" s="4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  <c r="BF3028"/>
      <c r="BG3028"/>
      <c r="BH3028"/>
      <c r="BI3028"/>
      <c r="BJ3028"/>
      <c r="BK3028"/>
      <c r="BL3028"/>
      <c r="BM3028"/>
      <c r="BN3028"/>
      <c r="BO3028"/>
      <c r="BP3028"/>
      <c r="BQ3028"/>
      <c r="BR3028"/>
      <c r="BS3028"/>
      <c r="BT3028"/>
      <c r="BU3028"/>
      <c r="BV3028"/>
      <c r="BW3028"/>
      <c r="BX3028"/>
      <c r="BY3028"/>
      <c r="BZ3028"/>
    </row>
    <row r="3029" spans="3:78" x14ac:dyDescent="0.25">
      <c r="C3029"/>
      <c r="D3029" s="4"/>
      <c r="E3029"/>
      <c r="F3029" s="4"/>
      <c r="G3029"/>
      <c r="H3029" s="4"/>
      <c r="I3029"/>
      <c r="J3029" s="4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  <c r="BF3029"/>
      <c r="BG3029"/>
      <c r="BH3029"/>
      <c r="BI3029"/>
      <c r="BJ3029"/>
      <c r="BK3029"/>
      <c r="BL3029"/>
      <c r="BM3029"/>
      <c r="BN3029"/>
      <c r="BO3029"/>
      <c r="BP3029"/>
      <c r="BQ3029"/>
      <c r="BR3029"/>
      <c r="BS3029"/>
      <c r="BT3029"/>
      <c r="BU3029"/>
      <c r="BV3029"/>
      <c r="BW3029"/>
      <c r="BX3029"/>
      <c r="BY3029"/>
      <c r="BZ3029"/>
    </row>
    <row r="3030" spans="3:78" x14ac:dyDescent="0.25">
      <c r="C3030"/>
      <c r="D3030" s="4"/>
      <c r="E3030"/>
      <c r="F3030" s="4"/>
      <c r="G3030"/>
      <c r="H3030" s="4"/>
      <c r="I3030"/>
      <c r="J3030" s="4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  <c r="BF3030"/>
      <c r="BG3030"/>
      <c r="BH3030"/>
      <c r="BI3030"/>
      <c r="BJ3030"/>
      <c r="BK3030"/>
      <c r="BL3030"/>
      <c r="BM3030"/>
      <c r="BN3030"/>
      <c r="BO3030"/>
      <c r="BP3030"/>
      <c r="BQ3030"/>
      <c r="BR3030"/>
      <c r="BS3030"/>
      <c r="BT3030"/>
      <c r="BU3030"/>
      <c r="BV3030"/>
      <c r="BW3030"/>
      <c r="BX3030"/>
      <c r="BY3030"/>
      <c r="BZ3030"/>
    </row>
    <row r="3031" spans="3:78" x14ac:dyDescent="0.25">
      <c r="C3031"/>
      <c r="D3031" s="4"/>
      <c r="E3031"/>
      <c r="F3031" s="4"/>
      <c r="G3031"/>
      <c r="H3031" s="4"/>
      <c r="I3031"/>
      <c r="J3031" s="4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  <c r="BF3031"/>
      <c r="BG3031"/>
      <c r="BH3031"/>
      <c r="BI3031"/>
      <c r="BJ3031"/>
      <c r="BK3031"/>
      <c r="BL3031"/>
      <c r="BM3031"/>
      <c r="BN3031"/>
      <c r="BO3031"/>
      <c r="BP3031"/>
      <c r="BQ3031"/>
      <c r="BR3031"/>
      <c r="BS3031"/>
      <c r="BT3031"/>
      <c r="BU3031"/>
      <c r="BV3031"/>
      <c r="BW3031"/>
      <c r="BX3031"/>
      <c r="BY3031"/>
      <c r="BZ3031"/>
    </row>
    <row r="3032" spans="3:78" x14ac:dyDescent="0.25">
      <c r="C3032"/>
      <c r="D3032" s="4"/>
      <c r="E3032"/>
      <c r="F3032" s="4"/>
      <c r="G3032"/>
      <c r="H3032" s="4"/>
      <c r="I3032"/>
      <c r="J3032" s="4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  <c r="BF3032"/>
      <c r="BG3032"/>
      <c r="BH3032"/>
      <c r="BI3032"/>
      <c r="BJ3032"/>
      <c r="BK3032"/>
      <c r="BL3032"/>
      <c r="BM3032"/>
      <c r="BN3032"/>
      <c r="BO3032"/>
      <c r="BP3032"/>
      <c r="BQ3032"/>
      <c r="BR3032"/>
      <c r="BS3032"/>
      <c r="BT3032"/>
      <c r="BU3032"/>
      <c r="BV3032"/>
      <c r="BW3032"/>
      <c r="BX3032"/>
      <c r="BY3032"/>
      <c r="BZ3032"/>
    </row>
    <row r="3033" spans="3:78" x14ac:dyDescent="0.25">
      <c r="C3033"/>
      <c r="D3033" s="4"/>
      <c r="E3033"/>
      <c r="F3033" s="4"/>
      <c r="G3033"/>
      <c r="H3033" s="4"/>
      <c r="I3033"/>
      <c r="J3033" s="4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  <c r="BF3033"/>
      <c r="BG3033"/>
      <c r="BH3033"/>
      <c r="BI3033"/>
      <c r="BJ3033"/>
      <c r="BK3033"/>
      <c r="BL3033"/>
      <c r="BM3033"/>
      <c r="BN3033"/>
      <c r="BO3033"/>
      <c r="BP3033"/>
      <c r="BQ3033"/>
      <c r="BR3033"/>
      <c r="BS3033"/>
      <c r="BT3033"/>
      <c r="BU3033"/>
      <c r="BV3033"/>
      <c r="BW3033"/>
      <c r="BX3033"/>
      <c r="BY3033"/>
      <c r="BZ3033"/>
    </row>
    <row r="3034" spans="3:78" x14ac:dyDescent="0.25">
      <c r="C3034"/>
      <c r="D3034" s="4"/>
      <c r="E3034"/>
      <c r="F3034" s="4"/>
      <c r="G3034"/>
      <c r="H3034" s="4"/>
      <c r="I3034"/>
      <c r="J3034" s="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  <c r="BF3034"/>
      <c r="BG3034"/>
      <c r="BH3034"/>
      <c r="BI3034"/>
      <c r="BJ3034"/>
      <c r="BK3034"/>
      <c r="BL3034"/>
      <c r="BM3034"/>
      <c r="BN3034"/>
      <c r="BO3034"/>
      <c r="BP3034"/>
      <c r="BQ3034"/>
      <c r="BR3034"/>
      <c r="BS3034"/>
      <c r="BT3034"/>
      <c r="BU3034"/>
      <c r="BV3034"/>
      <c r="BW3034"/>
      <c r="BX3034"/>
      <c r="BY3034"/>
      <c r="BZ3034"/>
    </row>
    <row r="3035" spans="3:78" x14ac:dyDescent="0.25">
      <c r="C3035"/>
      <c r="D3035" s="4"/>
      <c r="E3035"/>
      <c r="F3035" s="4"/>
      <c r="G3035"/>
      <c r="H3035" s="4"/>
      <c r="I3035"/>
      <c r="J3035" s="4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  <c r="BF3035"/>
      <c r="BG3035"/>
      <c r="BH3035"/>
      <c r="BI3035"/>
      <c r="BJ3035"/>
      <c r="BK3035"/>
      <c r="BL3035"/>
      <c r="BM3035"/>
      <c r="BN3035"/>
      <c r="BO3035"/>
      <c r="BP3035"/>
      <c r="BQ3035"/>
      <c r="BR3035"/>
      <c r="BS3035"/>
      <c r="BT3035"/>
      <c r="BU3035"/>
      <c r="BV3035"/>
      <c r="BW3035"/>
      <c r="BX3035"/>
      <c r="BY3035"/>
      <c r="BZ3035"/>
    </row>
    <row r="3036" spans="3:78" x14ac:dyDescent="0.25">
      <c r="C3036"/>
      <c r="D3036" s="4"/>
      <c r="E3036"/>
      <c r="F3036" s="4"/>
      <c r="G3036"/>
      <c r="H3036" s="4"/>
      <c r="I3036"/>
      <c r="J3036" s="4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  <c r="BF3036"/>
      <c r="BG3036"/>
      <c r="BH3036"/>
      <c r="BI3036"/>
      <c r="BJ3036"/>
      <c r="BK3036"/>
      <c r="BL3036"/>
      <c r="BM3036"/>
      <c r="BN3036"/>
      <c r="BO3036"/>
      <c r="BP3036"/>
      <c r="BQ3036"/>
      <c r="BR3036"/>
      <c r="BS3036"/>
      <c r="BT3036"/>
      <c r="BU3036"/>
      <c r="BV3036"/>
      <c r="BW3036"/>
      <c r="BX3036"/>
      <c r="BY3036"/>
      <c r="BZ3036"/>
    </row>
    <row r="3037" spans="3:78" x14ac:dyDescent="0.25">
      <c r="C3037"/>
      <c r="D3037" s="4"/>
      <c r="E3037"/>
      <c r="F3037" s="4"/>
      <c r="G3037"/>
      <c r="H3037" s="4"/>
      <c r="I3037"/>
      <c r="J3037" s="4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  <c r="BF3037"/>
      <c r="BG3037"/>
      <c r="BH3037"/>
      <c r="BI3037"/>
      <c r="BJ3037"/>
      <c r="BK3037"/>
      <c r="BL3037"/>
      <c r="BM3037"/>
      <c r="BN3037"/>
      <c r="BO3037"/>
      <c r="BP3037"/>
      <c r="BQ3037"/>
      <c r="BR3037"/>
      <c r="BS3037"/>
      <c r="BT3037"/>
      <c r="BU3037"/>
      <c r="BV3037"/>
      <c r="BW3037"/>
      <c r="BX3037"/>
      <c r="BY3037"/>
      <c r="BZ3037"/>
    </row>
    <row r="3038" spans="3:78" x14ac:dyDescent="0.25">
      <c r="C3038"/>
      <c r="D3038" s="4"/>
      <c r="E3038"/>
      <c r="F3038" s="4"/>
      <c r="G3038"/>
      <c r="H3038" s="4"/>
      <c r="I3038"/>
      <c r="J3038" s="4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  <c r="BF3038"/>
      <c r="BG3038"/>
      <c r="BH3038"/>
      <c r="BI3038"/>
      <c r="BJ3038"/>
      <c r="BK3038"/>
      <c r="BL3038"/>
      <c r="BM3038"/>
      <c r="BN3038"/>
      <c r="BO3038"/>
      <c r="BP3038"/>
      <c r="BQ3038"/>
      <c r="BR3038"/>
      <c r="BS3038"/>
      <c r="BT3038"/>
      <c r="BU3038"/>
      <c r="BV3038"/>
      <c r="BW3038"/>
      <c r="BX3038"/>
      <c r="BY3038"/>
      <c r="BZ3038"/>
    </row>
    <row r="3039" spans="3:78" x14ac:dyDescent="0.25">
      <c r="C3039"/>
      <c r="D3039" s="4"/>
      <c r="E3039"/>
      <c r="F3039" s="4"/>
      <c r="G3039"/>
      <c r="H3039" s="4"/>
      <c r="I3039"/>
      <c r="J3039" s="4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  <c r="BF3039"/>
      <c r="BG3039"/>
      <c r="BH3039"/>
      <c r="BI3039"/>
      <c r="BJ3039"/>
      <c r="BK3039"/>
      <c r="BL3039"/>
      <c r="BM3039"/>
      <c r="BN3039"/>
      <c r="BO3039"/>
      <c r="BP3039"/>
      <c r="BQ3039"/>
      <c r="BR3039"/>
      <c r="BS3039"/>
      <c r="BT3039"/>
      <c r="BU3039"/>
      <c r="BV3039"/>
      <c r="BW3039"/>
      <c r="BX3039"/>
      <c r="BY3039"/>
      <c r="BZ3039"/>
    </row>
    <row r="3040" spans="3:78" x14ac:dyDescent="0.25">
      <c r="C3040"/>
      <c r="D3040" s="4"/>
      <c r="E3040"/>
      <c r="F3040" s="4"/>
      <c r="G3040"/>
      <c r="H3040" s="4"/>
      <c r="I3040"/>
      <c r="J3040" s="4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  <c r="BF3040"/>
      <c r="BG3040"/>
      <c r="BH3040"/>
      <c r="BI3040"/>
      <c r="BJ3040"/>
      <c r="BK3040"/>
      <c r="BL3040"/>
      <c r="BM3040"/>
      <c r="BN3040"/>
      <c r="BO3040"/>
      <c r="BP3040"/>
      <c r="BQ3040"/>
      <c r="BR3040"/>
      <c r="BS3040"/>
      <c r="BT3040"/>
      <c r="BU3040"/>
      <c r="BV3040"/>
      <c r="BW3040"/>
      <c r="BX3040"/>
      <c r="BY3040"/>
      <c r="BZ3040"/>
    </row>
    <row r="3041" spans="3:78" x14ac:dyDescent="0.25">
      <c r="C3041"/>
      <c r="D3041" s="4"/>
      <c r="E3041"/>
      <c r="F3041" s="4"/>
      <c r="G3041"/>
      <c r="H3041" s="4"/>
      <c r="I3041"/>
      <c r="J3041" s="4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  <c r="BF3041"/>
      <c r="BG3041"/>
      <c r="BH3041"/>
      <c r="BI3041"/>
      <c r="BJ3041"/>
      <c r="BK3041"/>
      <c r="BL3041"/>
      <c r="BM3041"/>
      <c r="BN3041"/>
      <c r="BO3041"/>
      <c r="BP3041"/>
      <c r="BQ3041"/>
      <c r="BR3041"/>
      <c r="BS3041"/>
      <c r="BT3041"/>
      <c r="BU3041"/>
      <c r="BV3041"/>
      <c r="BW3041"/>
      <c r="BX3041"/>
      <c r="BY3041"/>
      <c r="BZ3041"/>
    </row>
    <row r="3042" spans="3:78" x14ac:dyDescent="0.25">
      <c r="C3042"/>
      <c r="D3042" s="4"/>
      <c r="E3042"/>
      <c r="F3042" s="4"/>
      <c r="G3042"/>
      <c r="H3042" s="4"/>
      <c r="I3042"/>
      <c r="J3042" s="4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  <c r="BF3042"/>
      <c r="BG3042"/>
      <c r="BH3042"/>
      <c r="BI3042"/>
      <c r="BJ3042"/>
      <c r="BK3042"/>
      <c r="BL3042"/>
      <c r="BM3042"/>
      <c r="BN3042"/>
      <c r="BO3042"/>
      <c r="BP3042"/>
      <c r="BQ3042"/>
      <c r="BR3042"/>
      <c r="BS3042"/>
      <c r="BT3042"/>
      <c r="BU3042"/>
      <c r="BV3042"/>
      <c r="BW3042"/>
      <c r="BX3042"/>
      <c r="BY3042"/>
      <c r="BZ3042"/>
    </row>
    <row r="3043" spans="3:78" x14ac:dyDescent="0.25">
      <c r="C3043"/>
      <c r="D3043" s="4"/>
      <c r="E3043"/>
      <c r="F3043" s="4"/>
      <c r="G3043"/>
      <c r="H3043" s="4"/>
      <c r="I3043"/>
      <c r="J3043" s="4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  <c r="BF3043"/>
      <c r="BG3043"/>
      <c r="BH3043"/>
      <c r="BI3043"/>
      <c r="BJ3043"/>
      <c r="BK3043"/>
      <c r="BL3043"/>
      <c r="BM3043"/>
      <c r="BN3043"/>
      <c r="BO3043"/>
      <c r="BP3043"/>
      <c r="BQ3043"/>
      <c r="BR3043"/>
      <c r="BS3043"/>
      <c r="BT3043"/>
      <c r="BU3043"/>
      <c r="BV3043"/>
      <c r="BW3043"/>
      <c r="BX3043"/>
      <c r="BY3043"/>
      <c r="BZ3043"/>
    </row>
    <row r="3044" spans="3:78" x14ac:dyDescent="0.25">
      <c r="C3044"/>
      <c r="D3044" s="4"/>
      <c r="E3044"/>
      <c r="F3044" s="4"/>
      <c r="G3044"/>
      <c r="H3044" s="4"/>
      <c r="I3044"/>
      <c r="J3044" s="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  <c r="BF3044"/>
      <c r="BG3044"/>
      <c r="BH3044"/>
      <c r="BI3044"/>
      <c r="BJ3044"/>
      <c r="BK3044"/>
      <c r="BL3044"/>
      <c r="BM3044"/>
      <c r="BN3044"/>
      <c r="BO3044"/>
      <c r="BP3044"/>
      <c r="BQ3044"/>
      <c r="BR3044"/>
      <c r="BS3044"/>
      <c r="BT3044"/>
      <c r="BU3044"/>
      <c r="BV3044"/>
      <c r="BW3044"/>
      <c r="BX3044"/>
      <c r="BY3044"/>
      <c r="BZ3044"/>
    </row>
    <row r="3045" spans="3:78" x14ac:dyDescent="0.25">
      <c r="C3045"/>
      <c r="D3045" s="4"/>
      <c r="E3045"/>
      <c r="F3045" s="4"/>
      <c r="G3045"/>
      <c r="H3045" s="4"/>
      <c r="I3045"/>
      <c r="J3045" s="4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  <c r="BF3045"/>
      <c r="BG3045"/>
      <c r="BH3045"/>
      <c r="BI3045"/>
      <c r="BJ3045"/>
      <c r="BK3045"/>
      <c r="BL3045"/>
      <c r="BM3045"/>
      <c r="BN3045"/>
      <c r="BO3045"/>
      <c r="BP3045"/>
      <c r="BQ3045"/>
      <c r="BR3045"/>
      <c r="BS3045"/>
      <c r="BT3045"/>
      <c r="BU3045"/>
      <c r="BV3045"/>
      <c r="BW3045"/>
      <c r="BX3045"/>
      <c r="BY3045"/>
      <c r="BZ3045"/>
    </row>
    <row r="3046" spans="3:78" x14ac:dyDescent="0.25">
      <c r="C3046"/>
      <c r="D3046" s="4"/>
      <c r="E3046"/>
      <c r="F3046" s="4"/>
      <c r="G3046"/>
      <c r="H3046" s="4"/>
      <c r="I3046"/>
      <c r="J3046" s="4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  <c r="BF3046"/>
      <c r="BG3046"/>
      <c r="BH3046"/>
      <c r="BI3046"/>
      <c r="BJ3046"/>
      <c r="BK3046"/>
      <c r="BL3046"/>
      <c r="BM3046"/>
      <c r="BN3046"/>
      <c r="BO3046"/>
      <c r="BP3046"/>
      <c r="BQ3046"/>
      <c r="BR3046"/>
      <c r="BS3046"/>
      <c r="BT3046"/>
      <c r="BU3046"/>
      <c r="BV3046"/>
      <c r="BW3046"/>
      <c r="BX3046"/>
      <c r="BY3046"/>
      <c r="BZ3046"/>
    </row>
    <row r="3047" spans="3:78" x14ac:dyDescent="0.25">
      <c r="C3047"/>
      <c r="D3047" s="4"/>
      <c r="E3047"/>
      <c r="F3047" s="4"/>
      <c r="G3047"/>
      <c r="H3047" s="4"/>
      <c r="I3047"/>
      <c r="J3047" s="4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  <c r="BF3047"/>
      <c r="BG3047"/>
      <c r="BH3047"/>
      <c r="BI3047"/>
      <c r="BJ3047"/>
      <c r="BK3047"/>
      <c r="BL3047"/>
      <c r="BM3047"/>
      <c r="BN3047"/>
      <c r="BO3047"/>
      <c r="BP3047"/>
      <c r="BQ3047"/>
      <c r="BR3047"/>
      <c r="BS3047"/>
      <c r="BT3047"/>
      <c r="BU3047"/>
      <c r="BV3047"/>
      <c r="BW3047"/>
      <c r="BX3047"/>
      <c r="BY3047"/>
      <c r="BZ3047"/>
    </row>
    <row r="3048" spans="3:78" x14ac:dyDescent="0.25">
      <c r="C3048"/>
      <c r="D3048" s="4"/>
      <c r="E3048"/>
      <c r="F3048" s="4"/>
      <c r="G3048"/>
      <c r="H3048" s="4"/>
      <c r="I3048"/>
      <c r="J3048" s="4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  <c r="BF3048"/>
      <c r="BG3048"/>
      <c r="BH3048"/>
      <c r="BI3048"/>
      <c r="BJ3048"/>
      <c r="BK3048"/>
      <c r="BL3048"/>
      <c r="BM3048"/>
      <c r="BN3048"/>
      <c r="BO3048"/>
      <c r="BP3048"/>
      <c r="BQ3048"/>
      <c r="BR3048"/>
      <c r="BS3048"/>
      <c r="BT3048"/>
      <c r="BU3048"/>
      <c r="BV3048"/>
      <c r="BW3048"/>
      <c r="BX3048"/>
      <c r="BY3048"/>
      <c r="BZ3048"/>
    </row>
    <row r="3049" spans="3:78" x14ac:dyDescent="0.25">
      <c r="C3049"/>
      <c r="D3049" s="4"/>
      <c r="E3049"/>
      <c r="F3049" s="4"/>
      <c r="G3049"/>
      <c r="H3049" s="4"/>
      <c r="I3049"/>
      <c r="J3049" s="4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  <c r="BF3049"/>
      <c r="BG3049"/>
      <c r="BH3049"/>
      <c r="BI3049"/>
      <c r="BJ3049"/>
      <c r="BK3049"/>
      <c r="BL3049"/>
      <c r="BM3049"/>
      <c r="BN3049"/>
      <c r="BO3049"/>
      <c r="BP3049"/>
      <c r="BQ3049"/>
      <c r="BR3049"/>
      <c r="BS3049"/>
      <c r="BT3049"/>
      <c r="BU3049"/>
      <c r="BV3049"/>
      <c r="BW3049"/>
      <c r="BX3049"/>
      <c r="BY3049"/>
      <c r="BZ3049"/>
    </row>
    <row r="3050" spans="3:78" x14ac:dyDescent="0.25">
      <c r="C3050"/>
      <c r="D3050" s="4"/>
      <c r="E3050"/>
      <c r="F3050" s="4"/>
      <c r="G3050"/>
      <c r="H3050" s="4"/>
      <c r="I3050"/>
      <c r="J3050" s="4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  <c r="BF3050"/>
      <c r="BG3050"/>
      <c r="BH3050"/>
      <c r="BI3050"/>
      <c r="BJ3050"/>
      <c r="BK3050"/>
      <c r="BL3050"/>
      <c r="BM3050"/>
      <c r="BN3050"/>
      <c r="BO3050"/>
      <c r="BP3050"/>
      <c r="BQ3050"/>
      <c r="BR3050"/>
      <c r="BS3050"/>
      <c r="BT3050"/>
      <c r="BU3050"/>
      <c r="BV3050"/>
      <c r="BW3050"/>
      <c r="BX3050"/>
      <c r="BY3050"/>
      <c r="BZ3050"/>
    </row>
    <row r="3051" spans="3:78" x14ac:dyDescent="0.25">
      <c r="C3051"/>
      <c r="D3051" s="4"/>
      <c r="E3051"/>
      <c r="F3051" s="4"/>
      <c r="G3051"/>
      <c r="H3051" s="4"/>
      <c r="I3051"/>
      <c r="J3051" s="4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  <c r="BF3051"/>
      <c r="BG3051"/>
      <c r="BH3051"/>
      <c r="BI3051"/>
      <c r="BJ3051"/>
      <c r="BK3051"/>
      <c r="BL3051"/>
      <c r="BM3051"/>
      <c r="BN3051"/>
      <c r="BO3051"/>
      <c r="BP3051"/>
      <c r="BQ3051"/>
      <c r="BR3051"/>
      <c r="BS3051"/>
      <c r="BT3051"/>
      <c r="BU3051"/>
      <c r="BV3051"/>
      <c r="BW3051"/>
      <c r="BX3051"/>
      <c r="BY3051"/>
      <c r="BZ3051"/>
    </row>
    <row r="3052" spans="3:78" x14ac:dyDescent="0.25">
      <c r="C3052"/>
      <c r="D3052" s="4"/>
      <c r="E3052"/>
      <c r="F3052" s="4"/>
      <c r="G3052"/>
      <c r="H3052" s="4"/>
      <c r="I3052"/>
      <c r="J3052" s="4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  <c r="BF3052"/>
      <c r="BG3052"/>
      <c r="BH3052"/>
      <c r="BI3052"/>
      <c r="BJ3052"/>
      <c r="BK3052"/>
      <c r="BL3052"/>
      <c r="BM3052"/>
      <c r="BN3052"/>
      <c r="BO3052"/>
      <c r="BP3052"/>
      <c r="BQ3052"/>
      <c r="BR3052"/>
      <c r="BS3052"/>
      <c r="BT3052"/>
      <c r="BU3052"/>
      <c r="BV3052"/>
      <c r="BW3052"/>
      <c r="BX3052"/>
      <c r="BY3052"/>
      <c r="BZ3052"/>
    </row>
    <row r="3053" spans="3:78" x14ac:dyDescent="0.25">
      <c r="C3053"/>
      <c r="D3053" s="4"/>
      <c r="E3053"/>
      <c r="F3053" s="4"/>
      <c r="G3053"/>
      <c r="H3053" s="4"/>
      <c r="I3053"/>
      <c r="J3053" s="4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  <c r="BF3053"/>
      <c r="BG3053"/>
      <c r="BH3053"/>
      <c r="BI3053"/>
      <c r="BJ3053"/>
      <c r="BK3053"/>
      <c r="BL3053"/>
      <c r="BM3053"/>
      <c r="BN3053"/>
      <c r="BO3053"/>
      <c r="BP3053"/>
      <c r="BQ3053"/>
      <c r="BR3053"/>
      <c r="BS3053"/>
      <c r="BT3053"/>
      <c r="BU3053"/>
      <c r="BV3053"/>
      <c r="BW3053"/>
      <c r="BX3053"/>
      <c r="BY3053"/>
      <c r="BZ3053"/>
    </row>
    <row r="3054" spans="3:78" x14ac:dyDescent="0.25">
      <c r="C3054"/>
      <c r="D3054" s="4"/>
      <c r="E3054"/>
      <c r="F3054" s="4"/>
      <c r="G3054"/>
      <c r="H3054" s="4"/>
      <c r="I3054"/>
      <c r="J3054" s="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  <c r="BF3054"/>
      <c r="BG3054"/>
      <c r="BH3054"/>
      <c r="BI3054"/>
      <c r="BJ3054"/>
      <c r="BK3054"/>
      <c r="BL3054"/>
      <c r="BM3054"/>
      <c r="BN3054"/>
      <c r="BO3054"/>
      <c r="BP3054"/>
      <c r="BQ3054"/>
      <c r="BR3054"/>
      <c r="BS3054"/>
      <c r="BT3054"/>
      <c r="BU3054"/>
      <c r="BV3054"/>
      <c r="BW3054"/>
      <c r="BX3054"/>
      <c r="BY3054"/>
      <c r="BZ3054"/>
    </row>
    <row r="3055" spans="3:78" x14ac:dyDescent="0.25">
      <c r="C3055"/>
      <c r="D3055" s="4"/>
      <c r="E3055"/>
      <c r="F3055" s="4"/>
      <c r="G3055"/>
      <c r="H3055" s="4"/>
      <c r="I3055"/>
      <c r="J3055" s="4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  <c r="BF3055"/>
      <c r="BG3055"/>
      <c r="BH3055"/>
      <c r="BI3055"/>
      <c r="BJ3055"/>
      <c r="BK3055"/>
      <c r="BL3055"/>
      <c r="BM3055"/>
      <c r="BN3055"/>
      <c r="BO3055"/>
      <c r="BP3055"/>
      <c r="BQ3055"/>
      <c r="BR3055"/>
      <c r="BS3055"/>
      <c r="BT3055"/>
      <c r="BU3055"/>
      <c r="BV3055"/>
      <c r="BW3055"/>
      <c r="BX3055"/>
      <c r="BY3055"/>
      <c r="BZ3055"/>
    </row>
    <row r="3056" spans="3:78" x14ac:dyDescent="0.25">
      <c r="C3056"/>
      <c r="D3056" s="4"/>
      <c r="E3056"/>
      <c r="F3056" s="4"/>
      <c r="G3056"/>
      <c r="H3056" s="4"/>
      <c r="I3056"/>
      <c r="J3056" s="4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  <c r="BF3056"/>
      <c r="BG3056"/>
      <c r="BH3056"/>
      <c r="BI3056"/>
      <c r="BJ3056"/>
      <c r="BK3056"/>
      <c r="BL3056"/>
      <c r="BM3056"/>
      <c r="BN3056"/>
      <c r="BO3056"/>
      <c r="BP3056"/>
      <c r="BQ3056"/>
      <c r="BR3056"/>
      <c r="BS3056"/>
      <c r="BT3056"/>
      <c r="BU3056"/>
      <c r="BV3056"/>
      <c r="BW3056"/>
      <c r="BX3056"/>
      <c r="BY3056"/>
      <c r="BZ3056"/>
    </row>
    <row r="3057" spans="3:78" x14ac:dyDescent="0.25">
      <c r="C3057"/>
      <c r="D3057" s="4"/>
      <c r="E3057"/>
      <c r="F3057" s="4"/>
      <c r="G3057"/>
      <c r="H3057" s="4"/>
      <c r="I3057"/>
      <c r="J3057" s="4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  <c r="BF3057"/>
      <c r="BG3057"/>
      <c r="BH3057"/>
      <c r="BI3057"/>
      <c r="BJ3057"/>
      <c r="BK3057"/>
      <c r="BL3057"/>
      <c r="BM3057"/>
      <c r="BN3057"/>
      <c r="BO3057"/>
      <c r="BP3057"/>
      <c r="BQ3057"/>
      <c r="BR3057"/>
      <c r="BS3057"/>
      <c r="BT3057"/>
      <c r="BU3057"/>
      <c r="BV3057"/>
      <c r="BW3057"/>
      <c r="BX3057"/>
      <c r="BY3057"/>
      <c r="BZ3057"/>
    </row>
    <row r="3058" spans="3:78" x14ac:dyDescent="0.25">
      <c r="C3058"/>
      <c r="D3058" s="4"/>
      <c r="E3058"/>
      <c r="F3058" s="4"/>
      <c r="G3058"/>
      <c r="H3058" s="4"/>
      <c r="I3058"/>
      <c r="J3058" s="4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  <c r="BF3058"/>
      <c r="BG3058"/>
      <c r="BH3058"/>
      <c r="BI3058"/>
      <c r="BJ3058"/>
      <c r="BK3058"/>
      <c r="BL3058"/>
      <c r="BM3058"/>
      <c r="BN3058"/>
      <c r="BO3058"/>
      <c r="BP3058"/>
      <c r="BQ3058"/>
      <c r="BR3058"/>
      <c r="BS3058"/>
      <c r="BT3058"/>
      <c r="BU3058"/>
      <c r="BV3058"/>
      <c r="BW3058"/>
      <c r="BX3058"/>
      <c r="BY3058"/>
      <c r="BZ3058"/>
    </row>
    <row r="3059" spans="3:78" x14ac:dyDescent="0.25">
      <c r="C3059"/>
      <c r="D3059" s="4"/>
      <c r="E3059"/>
      <c r="F3059" s="4"/>
      <c r="G3059"/>
      <c r="H3059" s="4"/>
      <c r="I3059"/>
      <c r="J3059" s="4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  <c r="BF3059"/>
      <c r="BG3059"/>
      <c r="BH3059"/>
      <c r="BI3059"/>
      <c r="BJ3059"/>
      <c r="BK3059"/>
      <c r="BL3059"/>
      <c r="BM3059"/>
      <c r="BN3059"/>
      <c r="BO3059"/>
      <c r="BP3059"/>
      <c r="BQ3059"/>
      <c r="BR3059"/>
      <c r="BS3059"/>
      <c r="BT3059"/>
      <c r="BU3059"/>
      <c r="BV3059"/>
      <c r="BW3059"/>
      <c r="BX3059"/>
      <c r="BY3059"/>
      <c r="BZ3059"/>
    </row>
    <row r="3060" spans="3:78" x14ac:dyDescent="0.25">
      <c r="C3060"/>
      <c r="D3060" s="4"/>
      <c r="E3060"/>
      <c r="F3060" s="4"/>
      <c r="G3060"/>
      <c r="H3060" s="4"/>
      <c r="I3060"/>
      <c r="J3060" s="4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  <c r="BF3060"/>
      <c r="BG3060"/>
      <c r="BH3060"/>
      <c r="BI3060"/>
      <c r="BJ3060"/>
      <c r="BK3060"/>
      <c r="BL3060"/>
      <c r="BM3060"/>
      <c r="BN3060"/>
      <c r="BO3060"/>
      <c r="BP3060"/>
      <c r="BQ3060"/>
      <c r="BR3060"/>
      <c r="BS3060"/>
      <c r="BT3060"/>
      <c r="BU3060"/>
      <c r="BV3060"/>
      <c r="BW3060"/>
      <c r="BX3060"/>
      <c r="BY3060"/>
      <c r="BZ3060"/>
    </row>
    <row r="3061" spans="3:78" x14ac:dyDescent="0.25">
      <c r="C3061"/>
      <c r="D3061" s="4"/>
      <c r="E3061"/>
      <c r="F3061" s="4"/>
      <c r="G3061"/>
      <c r="H3061" s="4"/>
      <c r="I3061"/>
      <c r="J3061" s="4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  <c r="BF3061"/>
      <c r="BG3061"/>
      <c r="BH3061"/>
      <c r="BI3061"/>
      <c r="BJ3061"/>
      <c r="BK3061"/>
      <c r="BL3061"/>
      <c r="BM3061"/>
      <c r="BN3061"/>
      <c r="BO3061"/>
      <c r="BP3061"/>
      <c r="BQ3061"/>
      <c r="BR3061"/>
      <c r="BS3061"/>
      <c r="BT3061"/>
      <c r="BU3061"/>
      <c r="BV3061"/>
      <c r="BW3061"/>
      <c r="BX3061"/>
      <c r="BY3061"/>
      <c r="BZ3061"/>
    </row>
    <row r="3062" spans="3:78" x14ac:dyDescent="0.25">
      <c r="C3062"/>
      <c r="D3062" s="4"/>
      <c r="E3062"/>
      <c r="F3062" s="4"/>
      <c r="G3062"/>
      <c r="H3062" s="4"/>
      <c r="I3062"/>
      <c r="J3062" s="4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  <c r="BF3062"/>
      <c r="BG3062"/>
      <c r="BH3062"/>
      <c r="BI3062"/>
      <c r="BJ3062"/>
      <c r="BK3062"/>
      <c r="BL3062"/>
      <c r="BM3062"/>
      <c r="BN3062"/>
      <c r="BO3062"/>
      <c r="BP3062"/>
      <c r="BQ3062"/>
      <c r="BR3062"/>
      <c r="BS3062"/>
      <c r="BT3062"/>
      <c r="BU3062"/>
      <c r="BV3062"/>
      <c r="BW3062"/>
      <c r="BX3062"/>
      <c r="BY3062"/>
      <c r="BZ3062"/>
    </row>
    <row r="3063" spans="3:78" x14ac:dyDescent="0.25">
      <c r="C3063"/>
      <c r="D3063" s="4"/>
      <c r="E3063"/>
      <c r="F3063" s="4"/>
      <c r="G3063"/>
      <c r="H3063" s="4"/>
      <c r="I3063"/>
      <c r="J3063" s="4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  <c r="BF3063"/>
      <c r="BG3063"/>
      <c r="BH3063"/>
      <c r="BI3063"/>
      <c r="BJ3063"/>
      <c r="BK3063"/>
      <c r="BL3063"/>
      <c r="BM3063"/>
      <c r="BN3063"/>
      <c r="BO3063"/>
      <c r="BP3063"/>
      <c r="BQ3063"/>
      <c r="BR3063"/>
      <c r="BS3063"/>
      <c r="BT3063"/>
      <c r="BU3063"/>
      <c r="BV3063"/>
      <c r="BW3063"/>
      <c r="BX3063"/>
      <c r="BY3063"/>
      <c r="BZ3063"/>
    </row>
    <row r="3064" spans="3:78" x14ac:dyDescent="0.25">
      <c r="C3064"/>
      <c r="D3064" s="4"/>
      <c r="E3064"/>
      <c r="F3064" s="4"/>
      <c r="G3064"/>
      <c r="H3064" s="4"/>
      <c r="I3064"/>
      <c r="J3064" s="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  <c r="BF3064"/>
      <c r="BG3064"/>
      <c r="BH3064"/>
      <c r="BI3064"/>
      <c r="BJ3064"/>
      <c r="BK3064"/>
      <c r="BL3064"/>
      <c r="BM3064"/>
      <c r="BN3064"/>
      <c r="BO3064"/>
      <c r="BP3064"/>
      <c r="BQ3064"/>
      <c r="BR3064"/>
      <c r="BS3064"/>
      <c r="BT3064"/>
      <c r="BU3064"/>
      <c r="BV3064"/>
      <c r="BW3064"/>
      <c r="BX3064"/>
      <c r="BY3064"/>
      <c r="BZ3064"/>
    </row>
    <row r="3065" spans="3:78" x14ac:dyDescent="0.25">
      <c r="C3065"/>
      <c r="D3065" s="4"/>
      <c r="E3065"/>
      <c r="F3065" s="4"/>
      <c r="G3065"/>
      <c r="H3065" s="4"/>
      <c r="I3065"/>
      <c r="J3065" s="4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  <c r="BF3065"/>
      <c r="BG3065"/>
      <c r="BH3065"/>
      <c r="BI3065"/>
      <c r="BJ3065"/>
      <c r="BK3065"/>
      <c r="BL3065"/>
      <c r="BM3065"/>
      <c r="BN3065"/>
      <c r="BO3065"/>
      <c r="BP3065"/>
      <c r="BQ3065"/>
      <c r="BR3065"/>
      <c r="BS3065"/>
      <c r="BT3065"/>
      <c r="BU3065"/>
      <c r="BV3065"/>
      <c r="BW3065"/>
      <c r="BX3065"/>
      <c r="BY3065"/>
      <c r="BZ3065"/>
    </row>
    <row r="3066" spans="3:78" x14ac:dyDescent="0.25">
      <c r="C3066"/>
      <c r="D3066" s="4"/>
      <c r="E3066"/>
      <c r="F3066" s="4"/>
      <c r="G3066"/>
      <c r="H3066" s="4"/>
      <c r="I3066"/>
      <c r="J3066" s="4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  <c r="BF3066"/>
      <c r="BG3066"/>
      <c r="BH3066"/>
      <c r="BI3066"/>
      <c r="BJ3066"/>
      <c r="BK3066"/>
      <c r="BL3066"/>
      <c r="BM3066"/>
      <c r="BN3066"/>
      <c r="BO3066"/>
      <c r="BP3066"/>
      <c r="BQ3066"/>
      <c r="BR3066"/>
      <c r="BS3066"/>
      <c r="BT3066"/>
      <c r="BU3066"/>
      <c r="BV3066"/>
      <c r="BW3066"/>
      <c r="BX3066"/>
      <c r="BY3066"/>
      <c r="BZ3066"/>
    </row>
    <row r="3067" spans="3:78" x14ac:dyDescent="0.25">
      <c r="C3067"/>
      <c r="D3067" s="4"/>
      <c r="E3067"/>
      <c r="F3067" s="4"/>
      <c r="G3067"/>
      <c r="H3067" s="4"/>
      <c r="I3067"/>
      <c r="J3067" s="4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  <c r="BF3067"/>
      <c r="BG3067"/>
      <c r="BH3067"/>
      <c r="BI3067"/>
      <c r="BJ3067"/>
      <c r="BK3067"/>
      <c r="BL3067"/>
      <c r="BM3067"/>
      <c r="BN3067"/>
      <c r="BO3067"/>
      <c r="BP3067"/>
      <c r="BQ3067"/>
      <c r="BR3067"/>
      <c r="BS3067"/>
      <c r="BT3067"/>
      <c r="BU3067"/>
      <c r="BV3067"/>
      <c r="BW3067"/>
      <c r="BX3067"/>
      <c r="BY3067"/>
      <c r="BZ3067"/>
    </row>
    <row r="3068" spans="3:78" x14ac:dyDescent="0.25">
      <c r="C3068"/>
      <c r="D3068" s="4"/>
      <c r="E3068"/>
      <c r="F3068" s="4"/>
      <c r="G3068"/>
      <c r="H3068" s="4"/>
      <c r="I3068"/>
      <c r="J3068" s="4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  <c r="BF3068"/>
      <c r="BG3068"/>
      <c r="BH3068"/>
      <c r="BI3068"/>
      <c r="BJ3068"/>
      <c r="BK3068"/>
      <c r="BL3068"/>
      <c r="BM3068"/>
      <c r="BN3068"/>
      <c r="BO3068"/>
      <c r="BP3068"/>
      <c r="BQ3068"/>
      <c r="BR3068"/>
      <c r="BS3068"/>
      <c r="BT3068"/>
      <c r="BU3068"/>
      <c r="BV3068"/>
      <c r="BW3068"/>
      <c r="BX3068"/>
      <c r="BY3068"/>
      <c r="BZ3068"/>
    </row>
    <row r="3069" spans="3:78" x14ac:dyDescent="0.25">
      <c r="C3069"/>
      <c r="D3069" s="4"/>
      <c r="E3069"/>
      <c r="F3069" s="4"/>
      <c r="G3069"/>
      <c r="H3069" s="4"/>
      <c r="I3069"/>
      <c r="J3069" s="4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  <c r="BF3069"/>
      <c r="BG3069"/>
      <c r="BH3069"/>
      <c r="BI3069"/>
      <c r="BJ3069"/>
      <c r="BK3069"/>
      <c r="BL3069"/>
      <c r="BM3069"/>
      <c r="BN3069"/>
      <c r="BO3069"/>
      <c r="BP3069"/>
      <c r="BQ3069"/>
      <c r="BR3069"/>
      <c r="BS3069"/>
      <c r="BT3069"/>
      <c r="BU3069"/>
      <c r="BV3069"/>
      <c r="BW3069"/>
      <c r="BX3069"/>
      <c r="BY3069"/>
      <c r="BZ3069"/>
    </row>
    <row r="3070" spans="3:78" x14ac:dyDescent="0.25">
      <c r="C3070"/>
      <c r="D3070" s="4"/>
      <c r="E3070"/>
      <c r="F3070" s="4"/>
      <c r="G3070"/>
      <c r="H3070" s="4"/>
      <c r="I3070"/>
      <c r="J3070" s="4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  <c r="BF3070"/>
      <c r="BG3070"/>
      <c r="BH3070"/>
      <c r="BI3070"/>
      <c r="BJ3070"/>
      <c r="BK3070"/>
      <c r="BL3070"/>
      <c r="BM3070"/>
      <c r="BN3070"/>
      <c r="BO3070"/>
      <c r="BP3070"/>
      <c r="BQ3070"/>
      <c r="BR3070"/>
      <c r="BS3070"/>
      <c r="BT3070"/>
      <c r="BU3070"/>
      <c r="BV3070"/>
      <c r="BW3070"/>
      <c r="BX3070"/>
      <c r="BY3070"/>
      <c r="BZ3070"/>
    </row>
    <row r="3071" spans="3:78" x14ac:dyDescent="0.25">
      <c r="C3071"/>
      <c r="D3071" s="4"/>
      <c r="E3071"/>
      <c r="F3071" s="4"/>
      <c r="G3071"/>
      <c r="H3071" s="4"/>
      <c r="I3071"/>
      <c r="J3071" s="4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  <c r="BF3071"/>
      <c r="BG3071"/>
      <c r="BH3071"/>
      <c r="BI3071"/>
      <c r="BJ3071"/>
      <c r="BK3071"/>
      <c r="BL3071"/>
      <c r="BM3071"/>
      <c r="BN3071"/>
      <c r="BO3071"/>
      <c r="BP3071"/>
      <c r="BQ3071"/>
      <c r="BR3071"/>
      <c r="BS3071"/>
      <c r="BT3071"/>
      <c r="BU3071"/>
      <c r="BV3071"/>
      <c r="BW3071"/>
      <c r="BX3071"/>
      <c r="BY3071"/>
      <c r="BZ3071"/>
    </row>
    <row r="3072" spans="3:78" x14ac:dyDescent="0.25">
      <c r="C3072"/>
      <c r="D3072" s="4"/>
      <c r="E3072"/>
      <c r="F3072" s="4"/>
      <c r="G3072"/>
      <c r="H3072" s="4"/>
      <c r="I3072"/>
      <c r="J3072" s="4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  <c r="BF3072"/>
      <c r="BG3072"/>
      <c r="BH3072"/>
      <c r="BI3072"/>
      <c r="BJ3072"/>
      <c r="BK3072"/>
      <c r="BL3072"/>
      <c r="BM3072"/>
      <c r="BN3072"/>
      <c r="BO3072"/>
      <c r="BP3072"/>
      <c r="BQ3072"/>
      <c r="BR3072"/>
      <c r="BS3072"/>
      <c r="BT3072"/>
      <c r="BU3072"/>
      <c r="BV3072"/>
      <c r="BW3072"/>
      <c r="BX3072"/>
      <c r="BY3072"/>
      <c r="BZ3072"/>
    </row>
    <row r="3073" spans="3:78" x14ac:dyDescent="0.25">
      <c r="C3073"/>
      <c r="D3073" s="4"/>
      <c r="E3073"/>
      <c r="F3073" s="4"/>
      <c r="G3073"/>
      <c r="H3073" s="4"/>
      <c r="I3073"/>
      <c r="J3073" s="4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  <c r="BF3073"/>
      <c r="BG3073"/>
      <c r="BH3073"/>
      <c r="BI3073"/>
      <c r="BJ3073"/>
      <c r="BK3073"/>
      <c r="BL3073"/>
      <c r="BM3073"/>
      <c r="BN3073"/>
      <c r="BO3073"/>
      <c r="BP3073"/>
      <c r="BQ3073"/>
      <c r="BR3073"/>
      <c r="BS3073"/>
      <c r="BT3073"/>
      <c r="BU3073"/>
      <c r="BV3073"/>
      <c r="BW3073"/>
      <c r="BX3073"/>
      <c r="BY3073"/>
      <c r="BZ3073"/>
    </row>
    <row r="3074" spans="3:78" x14ac:dyDescent="0.25">
      <c r="C3074"/>
      <c r="D3074" s="4"/>
      <c r="E3074"/>
      <c r="F3074" s="4"/>
      <c r="G3074"/>
      <c r="H3074" s="4"/>
      <c r="I3074"/>
      <c r="J3074" s="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  <c r="BF3074"/>
      <c r="BG3074"/>
      <c r="BH3074"/>
      <c r="BI3074"/>
      <c r="BJ3074"/>
      <c r="BK3074"/>
      <c r="BL3074"/>
      <c r="BM3074"/>
      <c r="BN3074"/>
      <c r="BO3074"/>
      <c r="BP3074"/>
      <c r="BQ3074"/>
      <c r="BR3074"/>
      <c r="BS3074"/>
      <c r="BT3074"/>
      <c r="BU3074"/>
      <c r="BV3074"/>
      <c r="BW3074"/>
      <c r="BX3074"/>
      <c r="BY3074"/>
      <c r="BZ3074"/>
    </row>
    <row r="3075" spans="3:78" x14ac:dyDescent="0.25">
      <c r="C3075"/>
      <c r="D3075" s="4"/>
      <c r="E3075"/>
      <c r="F3075" s="4"/>
      <c r="G3075"/>
      <c r="H3075" s="4"/>
      <c r="I3075"/>
      <c r="J3075" s="4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  <c r="BF3075"/>
      <c r="BG3075"/>
      <c r="BH3075"/>
      <c r="BI3075"/>
      <c r="BJ3075"/>
      <c r="BK3075"/>
      <c r="BL3075"/>
      <c r="BM3075"/>
      <c r="BN3075"/>
      <c r="BO3075"/>
      <c r="BP3075"/>
      <c r="BQ3075"/>
      <c r="BR3075"/>
      <c r="BS3075"/>
      <c r="BT3075"/>
      <c r="BU3075"/>
      <c r="BV3075"/>
      <c r="BW3075"/>
      <c r="BX3075"/>
      <c r="BY3075"/>
      <c r="BZ3075"/>
    </row>
    <row r="3076" spans="3:78" x14ac:dyDescent="0.25">
      <c r="C3076"/>
      <c r="D3076" s="4"/>
      <c r="E3076"/>
      <c r="F3076" s="4"/>
      <c r="G3076"/>
      <c r="H3076" s="4"/>
      <c r="I3076"/>
      <c r="J3076" s="4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  <c r="BF3076"/>
      <c r="BG3076"/>
      <c r="BH3076"/>
      <c r="BI3076"/>
      <c r="BJ3076"/>
      <c r="BK3076"/>
      <c r="BL3076"/>
      <c r="BM3076"/>
      <c r="BN3076"/>
      <c r="BO3076"/>
      <c r="BP3076"/>
      <c r="BQ3076"/>
      <c r="BR3076"/>
      <c r="BS3076"/>
      <c r="BT3076"/>
      <c r="BU3076"/>
      <c r="BV3076"/>
      <c r="BW3076"/>
      <c r="BX3076"/>
      <c r="BY3076"/>
      <c r="BZ3076"/>
    </row>
    <row r="3077" spans="3:78" x14ac:dyDescent="0.25">
      <c r="C3077"/>
      <c r="D3077" s="4"/>
      <c r="E3077"/>
      <c r="F3077" s="4"/>
      <c r="G3077"/>
      <c r="H3077" s="4"/>
      <c r="I3077"/>
      <c r="J3077" s="4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  <c r="BF3077"/>
      <c r="BG3077"/>
      <c r="BH3077"/>
      <c r="BI3077"/>
      <c r="BJ3077"/>
      <c r="BK3077"/>
      <c r="BL3077"/>
      <c r="BM3077"/>
      <c r="BN3077"/>
      <c r="BO3077"/>
      <c r="BP3077"/>
      <c r="BQ3077"/>
      <c r="BR3077"/>
      <c r="BS3077"/>
      <c r="BT3077"/>
      <c r="BU3077"/>
      <c r="BV3077"/>
      <c r="BW3077"/>
      <c r="BX3077"/>
      <c r="BY3077"/>
      <c r="BZ3077"/>
    </row>
    <row r="3078" spans="3:78" x14ac:dyDescent="0.25">
      <c r="C3078"/>
      <c r="D3078" s="4"/>
      <c r="E3078"/>
      <c r="F3078" s="4"/>
      <c r="G3078"/>
      <c r="H3078" s="4"/>
      <c r="I3078"/>
      <c r="J3078" s="4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  <c r="BF3078"/>
      <c r="BG3078"/>
      <c r="BH3078"/>
      <c r="BI3078"/>
      <c r="BJ3078"/>
      <c r="BK3078"/>
      <c r="BL3078"/>
      <c r="BM3078"/>
      <c r="BN3078"/>
      <c r="BO3078"/>
      <c r="BP3078"/>
      <c r="BQ3078"/>
      <c r="BR3078"/>
      <c r="BS3078"/>
      <c r="BT3078"/>
      <c r="BU3078"/>
      <c r="BV3078"/>
      <c r="BW3078"/>
      <c r="BX3078"/>
      <c r="BY3078"/>
      <c r="BZ3078"/>
    </row>
    <row r="3079" spans="3:78" x14ac:dyDescent="0.25">
      <c r="C3079"/>
      <c r="D3079" s="4"/>
      <c r="E3079"/>
      <c r="F3079" s="4"/>
      <c r="G3079"/>
      <c r="H3079" s="4"/>
      <c r="I3079"/>
      <c r="J3079" s="4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  <c r="BF3079"/>
      <c r="BG3079"/>
      <c r="BH3079"/>
      <c r="BI3079"/>
      <c r="BJ3079"/>
      <c r="BK3079"/>
      <c r="BL3079"/>
      <c r="BM3079"/>
      <c r="BN3079"/>
      <c r="BO3079"/>
      <c r="BP3079"/>
      <c r="BQ3079"/>
      <c r="BR3079"/>
      <c r="BS3079"/>
      <c r="BT3079"/>
      <c r="BU3079"/>
      <c r="BV3079"/>
      <c r="BW3079"/>
      <c r="BX3079"/>
      <c r="BY3079"/>
      <c r="BZ3079"/>
    </row>
    <row r="3080" spans="3:78" x14ac:dyDescent="0.25">
      <c r="C3080"/>
      <c r="D3080" s="4"/>
      <c r="E3080"/>
      <c r="F3080" s="4"/>
      <c r="G3080"/>
      <c r="H3080" s="4"/>
      <c r="I3080"/>
      <c r="J3080" s="4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  <c r="BF3080"/>
      <c r="BG3080"/>
      <c r="BH3080"/>
      <c r="BI3080"/>
      <c r="BJ3080"/>
      <c r="BK3080"/>
      <c r="BL3080"/>
      <c r="BM3080"/>
      <c r="BN3080"/>
      <c r="BO3080"/>
      <c r="BP3080"/>
      <c r="BQ3080"/>
      <c r="BR3080"/>
      <c r="BS3080"/>
      <c r="BT3080"/>
      <c r="BU3080"/>
      <c r="BV3080"/>
      <c r="BW3080"/>
      <c r="BX3080"/>
      <c r="BY3080"/>
      <c r="BZ3080"/>
    </row>
    <row r="3081" spans="3:78" x14ac:dyDescent="0.25">
      <c r="C3081"/>
      <c r="D3081" s="4"/>
      <c r="E3081"/>
      <c r="F3081" s="4"/>
      <c r="G3081"/>
      <c r="H3081" s="4"/>
      <c r="I3081"/>
      <c r="J3081" s="4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  <c r="BF3081"/>
      <c r="BG3081"/>
      <c r="BH3081"/>
      <c r="BI3081"/>
      <c r="BJ3081"/>
      <c r="BK3081"/>
      <c r="BL3081"/>
      <c r="BM3081"/>
      <c r="BN3081"/>
      <c r="BO3081"/>
      <c r="BP3081"/>
      <c r="BQ3081"/>
      <c r="BR3081"/>
      <c r="BS3081"/>
      <c r="BT3081"/>
      <c r="BU3081"/>
      <c r="BV3081"/>
      <c r="BW3081"/>
      <c r="BX3081"/>
      <c r="BY3081"/>
      <c r="BZ3081"/>
    </row>
    <row r="3082" spans="3:78" x14ac:dyDescent="0.25">
      <c r="C3082"/>
      <c r="D3082" s="4"/>
      <c r="E3082"/>
      <c r="F3082" s="4"/>
      <c r="G3082"/>
      <c r="H3082" s="4"/>
      <c r="I3082"/>
      <c r="J3082" s="4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  <c r="BF3082"/>
      <c r="BG3082"/>
      <c r="BH3082"/>
      <c r="BI3082"/>
      <c r="BJ3082"/>
      <c r="BK3082"/>
      <c r="BL3082"/>
      <c r="BM3082"/>
      <c r="BN3082"/>
      <c r="BO3082"/>
      <c r="BP3082"/>
      <c r="BQ3082"/>
      <c r="BR3082"/>
      <c r="BS3082"/>
      <c r="BT3082"/>
      <c r="BU3082"/>
      <c r="BV3082"/>
      <c r="BW3082"/>
      <c r="BX3082"/>
      <c r="BY3082"/>
      <c r="BZ3082"/>
    </row>
    <row r="3083" spans="3:78" x14ac:dyDescent="0.25">
      <c r="C3083"/>
      <c r="D3083" s="4"/>
      <c r="E3083"/>
      <c r="F3083" s="4"/>
      <c r="G3083"/>
      <c r="H3083" s="4"/>
      <c r="I3083"/>
      <c r="J3083" s="4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  <c r="BF3083"/>
      <c r="BG3083"/>
      <c r="BH3083"/>
      <c r="BI3083"/>
      <c r="BJ3083"/>
      <c r="BK3083"/>
      <c r="BL3083"/>
      <c r="BM3083"/>
      <c r="BN3083"/>
      <c r="BO3083"/>
      <c r="BP3083"/>
      <c r="BQ3083"/>
      <c r="BR3083"/>
      <c r="BS3083"/>
      <c r="BT3083"/>
      <c r="BU3083"/>
      <c r="BV3083"/>
      <c r="BW3083"/>
      <c r="BX3083"/>
      <c r="BY3083"/>
      <c r="BZ3083"/>
    </row>
    <row r="3084" spans="3:78" x14ac:dyDescent="0.25">
      <c r="C3084"/>
      <c r="D3084" s="4"/>
      <c r="E3084"/>
      <c r="F3084" s="4"/>
      <c r="G3084"/>
      <c r="H3084" s="4"/>
      <c r="I3084"/>
      <c r="J3084" s="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  <c r="BF3084"/>
      <c r="BG3084"/>
      <c r="BH3084"/>
      <c r="BI3084"/>
      <c r="BJ3084"/>
      <c r="BK3084"/>
      <c r="BL3084"/>
      <c r="BM3084"/>
      <c r="BN3084"/>
      <c r="BO3084"/>
      <c r="BP3084"/>
      <c r="BQ3084"/>
      <c r="BR3084"/>
      <c r="BS3084"/>
      <c r="BT3084"/>
      <c r="BU3084"/>
      <c r="BV3084"/>
      <c r="BW3084"/>
      <c r="BX3084"/>
      <c r="BY3084"/>
      <c r="BZ3084"/>
    </row>
    <row r="3085" spans="3:78" x14ac:dyDescent="0.25">
      <c r="C3085"/>
      <c r="D3085" s="4"/>
      <c r="E3085"/>
      <c r="F3085" s="4"/>
      <c r="G3085"/>
      <c r="H3085" s="4"/>
      <c r="I3085"/>
      <c r="J3085" s="4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  <c r="BF3085"/>
      <c r="BG3085"/>
      <c r="BH3085"/>
      <c r="BI3085"/>
      <c r="BJ3085"/>
      <c r="BK3085"/>
      <c r="BL3085"/>
      <c r="BM3085"/>
      <c r="BN3085"/>
      <c r="BO3085"/>
      <c r="BP3085"/>
      <c r="BQ3085"/>
      <c r="BR3085"/>
      <c r="BS3085"/>
      <c r="BT3085"/>
      <c r="BU3085"/>
      <c r="BV3085"/>
      <c r="BW3085"/>
      <c r="BX3085"/>
      <c r="BY3085"/>
      <c r="BZ3085"/>
    </row>
    <row r="3086" spans="3:78" x14ac:dyDescent="0.25">
      <c r="C3086"/>
      <c r="D3086" s="4"/>
      <c r="E3086"/>
      <c r="F3086" s="4"/>
      <c r="G3086"/>
      <c r="H3086" s="4"/>
      <c r="I3086"/>
      <c r="J3086" s="4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  <c r="BF3086"/>
      <c r="BG3086"/>
      <c r="BH3086"/>
      <c r="BI3086"/>
      <c r="BJ3086"/>
      <c r="BK3086"/>
      <c r="BL3086"/>
      <c r="BM3086"/>
      <c r="BN3086"/>
      <c r="BO3086"/>
      <c r="BP3086"/>
      <c r="BQ3086"/>
      <c r="BR3086"/>
      <c r="BS3086"/>
      <c r="BT3086"/>
      <c r="BU3086"/>
      <c r="BV3086"/>
      <c r="BW3086"/>
      <c r="BX3086"/>
      <c r="BY3086"/>
      <c r="BZ3086"/>
    </row>
    <row r="3087" spans="3:78" x14ac:dyDescent="0.25">
      <c r="C3087"/>
      <c r="D3087" s="4"/>
      <c r="E3087"/>
      <c r="F3087" s="4"/>
      <c r="G3087"/>
      <c r="H3087" s="4"/>
      <c r="I3087"/>
      <c r="J3087" s="4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  <c r="BF3087"/>
      <c r="BG3087"/>
      <c r="BH3087"/>
      <c r="BI3087"/>
      <c r="BJ3087"/>
      <c r="BK3087"/>
      <c r="BL3087"/>
      <c r="BM3087"/>
      <c r="BN3087"/>
      <c r="BO3087"/>
      <c r="BP3087"/>
      <c r="BQ3087"/>
      <c r="BR3087"/>
      <c r="BS3087"/>
      <c r="BT3087"/>
      <c r="BU3087"/>
      <c r="BV3087"/>
      <c r="BW3087"/>
      <c r="BX3087"/>
      <c r="BY3087"/>
      <c r="BZ3087"/>
    </row>
    <row r="3088" spans="3:78" x14ac:dyDescent="0.25">
      <c r="C3088"/>
      <c r="D3088" s="4"/>
      <c r="E3088"/>
      <c r="F3088" s="4"/>
      <c r="G3088"/>
      <c r="H3088" s="4"/>
      <c r="I3088"/>
      <c r="J3088" s="4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  <c r="BF3088"/>
      <c r="BG3088"/>
      <c r="BH3088"/>
      <c r="BI3088"/>
      <c r="BJ3088"/>
      <c r="BK3088"/>
      <c r="BL3088"/>
      <c r="BM3088"/>
      <c r="BN3088"/>
      <c r="BO3088"/>
      <c r="BP3088"/>
      <c r="BQ3088"/>
      <c r="BR3088"/>
      <c r="BS3088"/>
      <c r="BT3088"/>
      <c r="BU3088"/>
      <c r="BV3088"/>
      <c r="BW3088"/>
      <c r="BX3088"/>
      <c r="BY3088"/>
      <c r="BZ3088"/>
    </row>
    <row r="3089" spans="3:78" x14ac:dyDescent="0.25">
      <c r="C3089"/>
      <c r="D3089" s="4"/>
      <c r="E3089"/>
      <c r="F3089" s="4"/>
      <c r="G3089"/>
      <c r="H3089" s="4"/>
      <c r="I3089"/>
      <c r="J3089" s="4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  <c r="BF3089"/>
      <c r="BG3089"/>
      <c r="BH3089"/>
      <c r="BI3089"/>
      <c r="BJ3089"/>
      <c r="BK3089"/>
      <c r="BL3089"/>
      <c r="BM3089"/>
      <c r="BN3089"/>
      <c r="BO3089"/>
      <c r="BP3089"/>
      <c r="BQ3089"/>
      <c r="BR3089"/>
      <c r="BS3089"/>
      <c r="BT3089"/>
      <c r="BU3089"/>
      <c r="BV3089"/>
      <c r="BW3089"/>
      <c r="BX3089"/>
      <c r="BY3089"/>
      <c r="BZ3089"/>
    </row>
    <row r="3090" spans="3:78" x14ac:dyDescent="0.25">
      <c r="C3090"/>
      <c r="D3090" s="4"/>
      <c r="E3090"/>
      <c r="F3090" s="4"/>
      <c r="G3090"/>
      <c r="H3090" s="4"/>
      <c r="I3090"/>
      <c r="J3090" s="4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  <c r="BF3090"/>
      <c r="BG3090"/>
      <c r="BH3090"/>
      <c r="BI3090"/>
      <c r="BJ3090"/>
      <c r="BK3090"/>
      <c r="BL3090"/>
      <c r="BM3090"/>
      <c r="BN3090"/>
      <c r="BO3090"/>
      <c r="BP3090"/>
      <c r="BQ3090"/>
      <c r="BR3090"/>
      <c r="BS3090"/>
      <c r="BT3090"/>
      <c r="BU3090"/>
      <c r="BV3090"/>
      <c r="BW3090"/>
      <c r="BX3090"/>
      <c r="BY3090"/>
      <c r="BZ3090"/>
    </row>
    <row r="3091" spans="3:78" x14ac:dyDescent="0.25">
      <c r="C3091"/>
      <c r="D3091" s="4"/>
      <c r="E3091"/>
      <c r="F3091" s="4"/>
      <c r="G3091"/>
      <c r="H3091" s="4"/>
      <c r="I3091"/>
      <c r="J3091" s="4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  <c r="BF3091"/>
      <c r="BG3091"/>
      <c r="BH3091"/>
      <c r="BI3091"/>
      <c r="BJ3091"/>
      <c r="BK3091"/>
      <c r="BL3091"/>
      <c r="BM3091"/>
      <c r="BN3091"/>
      <c r="BO3091"/>
      <c r="BP3091"/>
      <c r="BQ3091"/>
      <c r="BR3091"/>
      <c r="BS3091"/>
      <c r="BT3091"/>
      <c r="BU3091"/>
      <c r="BV3091"/>
      <c r="BW3091"/>
      <c r="BX3091"/>
      <c r="BY3091"/>
      <c r="BZ3091"/>
    </row>
    <row r="3092" spans="3:78" x14ac:dyDescent="0.25">
      <c r="C3092"/>
      <c r="D3092" s="4"/>
      <c r="E3092"/>
      <c r="F3092" s="4"/>
      <c r="G3092"/>
      <c r="H3092" s="4"/>
      <c r="I3092"/>
      <c r="J3092" s="4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  <c r="BF3092"/>
      <c r="BG3092"/>
      <c r="BH3092"/>
      <c r="BI3092"/>
      <c r="BJ3092"/>
      <c r="BK3092"/>
      <c r="BL3092"/>
      <c r="BM3092"/>
      <c r="BN3092"/>
      <c r="BO3092"/>
      <c r="BP3092"/>
      <c r="BQ3092"/>
      <c r="BR3092"/>
      <c r="BS3092"/>
      <c r="BT3092"/>
      <c r="BU3092"/>
      <c r="BV3092"/>
      <c r="BW3092"/>
      <c r="BX3092"/>
      <c r="BY3092"/>
      <c r="BZ3092"/>
    </row>
    <row r="3093" spans="3:78" x14ac:dyDescent="0.25">
      <c r="C3093"/>
      <c r="D3093" s="4"/>
      <c r="E3093"/>
      <c r="F3093" s="4"/>
      <c r="G3093"/>
      <c r="H3093" s="4"/>
      <c r="I3093"/>
      <c r="J3093" s="4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  <c r="BF3093"/>
      <c r="BG3093"/>
      <c r="BH3093"/>
      <c r="BI3093"/>
      <c r="BJ3093"/>
      <c r="BK3093"/>
      <c r="BL3093"/>
      <c r="BM3093"/>
      <c r="BN3093"/>
      <c r="BO3093"/>
      <c r="BP3093"/>
      <c r="BQ3093"/>
      <c r="BR3093"/>
      <c r="BS3093"/>
      <c r="BT3093"/>
      <c r="BU3093"/>
      <c r="BV3093"/>
      <c r="BW3093"/>
      <c r="BX3093"/>
      <c r="BY3093"/>
      <c r="BZ3093"/>
    </row>
    <row r="3094" spans="3:78" x14ac:dyDescent="0.25">
      <c r="C3094"/>
      <c r="D3094" s="4"/>
      <c r="E3094"/>
      <c r="F3094" s="4"/>
      <c r="G3094"/>
      <c r="H3094" s="4"/>
      <c r="I3094"/>
      <c r="J3094" s="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  <c r="BF3094"/>
      <c r="BG3094"/>
      <c r="BH3094"/>
      <c r="BI3094"/>
      <c r="BJ3094"/>
      <c r="BK3094"/>
      <c r="BL3094"/>
      <c r="BM3094"/>
      <c r="BN3094"/>
      <c r="BO3094"/>
      <c r="BP3094"/>
      <c r="BQ3094"/>
      <c r="BR3094"/>
      <c r="BS3094"/>
      <c r="BT3094"/>
      <c r="BU3094"/>
      <c r="BV3094"/>
      <c r="BW3094"/>
      <c r="BX3094"/>
      <c r="BY3094"/>
      <c r="BZ3094"/>
    </row>
    <row r="3095" spans="3:78" x14ac:dyDescent="0.25">
      <c r="C3095"/>
      <c r="D3095" s="4"/>
      <c r="E3095"/>
      <c r="F3095" s="4"/>
      <c r="G3095"/>
      <c r="H3095" s="4"/>
      <c r="I3095"/>
      <c r="J3095" s="4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  <c r="BF3095"/>
      <c r="BG3095"/>
      <c r="BH3095"/>
      <c r="BI3095"/>
      <c r="BJ3095"/>
      <c r="BK3095"/>
      <c r="BL3095"/>
      <c r="BM3095"/>
      <c r="BN3095"/>
      <c r="BO3095"/>
      <c r="BP3095"/>
      <c r="BQ3095"/>
      <c r="BR3095"/>
      <c r="BS3095"/>
      <c r="BT3095"/>
      <c r="BU3095"/>
      <c r="BV3095"/>
      <c r="BW3095"/>
      <c r="BX3095"/>
      <c r="BY3095"/>
      <c r="BZ3095"/>
    </row>
    <row r="3096" spans="3:78" x14ac:dyDescent="0.25">
      <c r="C3096"/>
      <c r="D3096" s="4"/>
      <c r="E3096"/>
      <c r="F3096" s="4"/>
      <c r="G3096"/>
      <c r="H3096" s="4"/>
      <c r="I3096"/>
      <c r="J3096" s="4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  <c r="BF3096"/>
      <c r="BG3096"/>
      <c r="BH3096"/>
      <c r="BI3096"/>
      <c r="BJ3096"/>
      <c r="BK3096"/>
      <c r="BL3096"/>
      <c r="BM3096"/>
      <c r="BN3096"/>
      <c r="BO3096"/>
      <c r="BP3096"/>
      <c r="BQ3096"/>
      <c r="BR3096"/>
      <c r="BS3096"/>
      <c r="BT3096"/>
      <c r="BU3096"/>
      <c r="BV3096"/>
      <c r="BW3096"/>
      <c r="BX3096"/>
      <c r="BY3096"/>
      <c r="BZ3096"/>
    </row>
    <row r="3097" spans="3:78" x14ac:dyDescent="0.25">
      <c r="C3097"/>
      <c r="D3097" s="4"/>
      <c r="E3097"/>
      <c r="F3097" s="4"/>
      <c r="G3097"/>
      <c r="H3097" s="4"/>
      <c r="I3097"/>
      <c r="J3097" s="4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  <c r="BF3097"/>
      <c r="BG3097"/>
      <c r="BH3097"/>
      <c r="BI3097"/>
      <c r="BJ3097"/>
      <c r="BK3097"/>
      <c r="BL3097"/>
      <c r="BM3097"/>
      <c r="BN3097"/>
      <c r="BO3097"/>
      <c r="BP3097"/>
      <c r="BQ3097"/>
      <c r="BR3097"/>
      <c r="BS3097"/>
      <c r="BT3097"/>
      <c r="BU3097"/>
      <c r="BV3097"/>
      <c r="BW3097"/>
      <c r="BX3097"/>
      <c r="BY3097"/>
      <c r="BZ3097"/>
    </row>
    <row r="3098" spans="3:78" x14ac:dyDescent="0.25">
      <c r="C3098"/>
      <c r="D3098" s="4"/>
      <c r="E3098"/>
      <c r="F3098" s="4"/>
      <c r="G3098"/>
      <c r="H3098" s="4"/>
      <c r="I3098"/>
      <c r="J3098" s="4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  <c r="BF3098"/>
      <c r="BG3098"/>
      <c r="BH3098"/>
      <c r="BI3098"/>
      <c r="BJ3098"/>
      <c r="BK3098"/>
      <c r="BL3098"/>
      <c r="BM3098"/>
      <c r="BN3098"/>
      <c r="BO3098"/>
      <c r="BP3098"/>
      <c r="BQ3098"/>
      <c r="BR3098"/>
      <c r="BS3098"/>
      <c r="BT3098"/>
      <c r="BU3098"/>
      <c r="BV3098"/>
      <c r="BW3098"/>
      <c r="BX3098"/>
      <c r="BY3098"/>
      <c r="BZ3098"/>
    </row>
    <row r="3099" spans="3:78" x14ac:dyDescent="0.25">
      <c r="C3099"/>
      <c r="D3099" s="4"/>
      <c r="E3099"/>
      <c r="F3099" s="4"/>
      <c r="G3099"/>
      <c r="H3099" s="4"/>
      <c r="I3099"/>
      <c r="J3099" s="4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  <c r="BF3099"/>
      <c r="BG3099"/>
      <c r="BH3099"/>
      <c r="BI3099"/>
      <c r="BJ3099"/>
      <c r="BK3099"/>
      <c r="BL3099"/>
      <c r="BM3099"/>
      <c r="BN3099"/>
      <c r="BO3099"/>
      <c r="BP3099"/>
      <c r="BQ3099"/>
      <c r="BR3099"/>
      <c r="BS3099"/>
      <c r="BT3099"/>
      <c r="BU3099"/>
      <c r="BV3099"/>
      <c r="BW3099"/>
      <c r="BX3099"/>
      <c r="BY3099"/>
      <c r="BZ3099"/>
    </row>
    <row r="3100" spans="3:78" x14ac:dyDescent="0.25">
      <c r="C3100"/>
      <c r="D3100" s="4"/>
      <c r="E3100"/>
      <c r="F3100" s="4"/>
      <c r="G3100"/>
      <c r="H3100" s="4"/>
      <c r="I3100"/>
      <c r="J3100" s="4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  <c r="BF3100"/>
      <c r="BG3100"/>
      <c r="BH3100"/>
      <c r="BI3100"/>
      <c r="BJ3100"/>
      <c r="BK3100"/>
      <c r="BL3100"/>
      <c r="BM3100"/>
      <c r="BN3100"/>
      <c r="BO3100"/>
      <c r="BP3100"/>
      <c r="BQ3100"/>
      <c r="BR3100"/>
      <c r="BS3100"/>
      <c r="BT3100"/>
      <c r="BU3100"/>
      <c r="BV3100"/>
      <c r="BW3100"/>
      <c r="BX3100"/>
      <c r="BY3100"/>
      <c r="BZ3100"/>
    </row>
    <row r="3101" spans="3:78" x14ac:dyDescent="0.25">
      <c r="C3101"/>
      <c r="D3101" s="4"/>
      <c r="E3101"/>
      <c r="F3101" s="4"/>
      <c r="G3101"/>
      <c r="H3101" s="4"/>
      <c r="I3101"/>
      <c r="J3101" s="4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  <c r="BF3101"/>
      <c r="BG3101"/>
      <c r="BH3101"/>
      <c r="BI3101"/>
      <c r="BJ3101"/>
      <c r="BK3101"/>
      <c r="BL3101"/>
      <c r="BM3101"/>
      <c r="BN3101"/>
      <c r="BO3101"/>
      <c r="BP3101"/>
      <c r="BQ3101"/>
      <c r="BR3101"/>
      <c r="BS3101"/>
      <c r="BT3101"/>
      <c r="BU3101"/>
      <c r="BV3101"/>
      <c r="BW3101"/>
      <c r="BX3101"/>
      <c r="BY3101"/>
      <c r="BZ3101"/>
    </row>
    <row r="3102" spans="3:78" x14ac:dyDescent="0.25">
      <c r="C3102"/>
      <c r="D3102" s="4"/>
      <c r="E3102"/>
      <c r="F3102" s="4"/>
      <c r="G3102"/>
      <c r="H3102" s="4"/>
      <c r="I3102"/>
      <c r="J3102" s="4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  <c r="BF3102"/>
      <c r="BG3102"/>
      <c r="BH3102"/>
      <c r="BI3102"/>
      <c r="BJ3102"/>
      <c r="BK3102"/>
      <c r="BL3102"/>
      <c r="BM3102"/>
      <c r="BN3102"/>
      <c r="BO3102"/>
      <c r="BP3102"/>
      <c r="BQ3102"/>
      <c r="BR3102"/>
      <c r="BS3102"/>
      <c r="BT3102"/>
      <c r="BU3102"/>
      <c r="BV3102"/>
      <c r="BW3102"/>
      <c r="BX3102"/>
      <c r="BY3102"/>
      <c r="BZ3102"/>
    </row>
    <row r="3103" spans="3:78" x14ac:dyDescent="0.25">
      <c r="C3103"/>
      <c r="D3103" s="4"/>
      <c r="E3103"/>
      <c r="F3103" s="4"/>
      <c r="G3103"/>
      <c r="H3103" s="4"/>
      <c r="I3103"/>
      <c r="J3103" s="4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  <c r="BF3103"/>
      <c r="BG3103"/>
      <c r="BH3103"/>
      <c r="BI3103"/>
      <c r="BJ3103"/>
      <c r="BK3103"/>
      <c r="BL3103"/>
      <c r="BM3103"/>
      <c r="BN3103"/>
      <c r="BO3103"/>
      <c r="BP3103"/>
      <c r="BQ3103"/>
      <c r="BR3103"/>
      <c r="BS3103"/>
      <c r="BT3103"/>
      <c r="BU3103"/>
      <c r="BV3103"/>
      <c r="BW3103"/>
      <c r="BX3103"/>
      <c r="BY3103"/>
      <c r="BZ3103"/>
    </row>
    <row r="3104" spans="3:78" x14ac:dyDescent="0.25">
      <c r="C3104"/>
      <c r="D3104" s="4"/>
      <c r="E3104"/>
      <c r="F3104" s="4"/>
      <c r="G3104"/>
      <c r="H3104" s="4"/>
      <c r="I3104"/>
      <c r="J3104" s="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  <c r="BF3104"/>
      <c r="BG3104"/>
      <c r="BH3104"/>
      <c r="BI3104"/>
      <c r="BJ3104"/>
      <c r="BK3104"/>
      <c r="BL3104"/>
      <c r="BM3104"/>
      <c r="BN3104"/>
      <c r="BO3104"/>
      <c r="BP3104"/>
      <c r="BQ3104"/>
      <c r="BR3104"/>
      <c r="BS3104"/>
      <c r="BT3104"/>
      <c r="BU3104"/>
      <c r="BV3104"/>
      <c r="BW3104"/>
      <c r="BX3104"/>
      <c r="BY3104"/>
      <c r="BZ3104"/>
    </row>
    <row r="3105" spans="3:78" x14ac:dyDescent="0.25">
      <c r="C3105"/>
      <c r="D3105" s="4"/>
      <c r="E3105"/>
      <c r="F3105" s="4"/>
      <c r="G3105"/>
      <c r="H3105" s="4"/>
      <c r="I3105"/>
      <c r="J3105" s="4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  <c r="BF3105"/>
      <c r="BG3105"/>
      <c r="BH3105"/>
      <c r="BI3105"/>
      <c r="BJ3105"/>
      <c r="BK3105"/>
      <c r="BL3105"/>
      <c r="BM3105"/>
      <c r="BN3105"/>
      <c r="BO3105"/>
      <c r="BP3105"/>
      <c r="BQ3105"/>
      <c r="BR3105"/>
      <c r="BS3105"/>
      <c r="BT3105"/>
      <c r="BU3105"/>
      <c r="BV3105"/>
      <c r="BW3105"/>
      <c r="BX3105"/>
      <c r="BY3105"/>
      <c r="BZ3105"/>
    </row>
    <row r="3106" spans="3:78" x14ac:dyDescent="0.25">
      <c r="C3106"/>
      <c r="D3106" s="4"/>
      <c r="E3106"/>
      <c r="F3106" s="4"/>
      <c r="G3106"/>
      <c r="H3106" s="4"/>
      <c r="I3106"/>
      <c r="J3106" s="4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  <c r="BF3106"/>
      <c r="BG3106"/>
      <c r="BH3106"/>
      <c r="BI3106"/>
      <c r="BJ3106"/>
      <c r="BK3106"/>
      <c r="BL3106"/>
      <c r="BM3106"/>
      <c r="BN3106"/>
      <c r="BO3106"/>
      <c r="BP3106"/>
      <c r="BQ3106"/>
      <c r="BR3106"/>
      <c r="BS3106"/>
      <c r="BT3106"/>
      <c r="BU3106"/>
      <c r="BV3106"/>
      <c r="BW3106"/>
      <c r="BX3106"/>
      <c r="BY3106"/>
      <c r="BZ3106"/>
    </row>
    <row r="3107" spans="3:78" x14ac:dyDescent="0.25">
      <c r="C3107"/>
      <c r="D3107" s="4"/>
      <c r="E3107"/>
      <c r="F3107" s="4"/>
      <c r="G3107"/>
      <c r="H3107" s="4"/>
      <c r="I3107"/>
      <c r="J3107" s="4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  <c r="BF3107"/>
      <c r="BG3107"/>
      <c r="BH3107"/>
      <c r="BI3107"/>
      <c r="BJ3107"/>
      <c r="BK3107"/>
      <c r="BL3107"/>
      <c r="BM3107"/>
      <c r="BN3107"/>
      <c r="BO3107"/>
      <c r="BP3107"/>
      <c r="BQ3107"/>
      <c r="BR3107"/>
      <c r="BS3107"/>
      <c r="BT3107"/>
      <c r="BU3107"/>
      <c r="BV3107"/>
      <c r="BW3107"/>
      <c r="BX3107"/>
      <c r="BY3107"/>
      <c r="BZ3107"/>
    </row>
    <row r="3108" spans="3:78" x14ac:dyDescent="0.25">
      <c r="C3108"/>
      <c r="D3108" s="4"/>
      <c r="E3108"/>
      <c r="F3108" s="4"/>
      <c r="G3108"/>
      <c r="H3108" s="4"/>
      <c r="I3108"/>
      <c r="J3108" s="4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  <c r="BF3108"/>
      <c r="BG3108"/>
      <c r="BH3108"/>
      <c r="BI3108"/>
      <c r="BJ3108"/>
      <c r="BK3108"/>
      <c r="BL3108"/>
      <c r="BM3108"/>
      <c r="BN3108"/>
      <c r="BO3108"/>
      <c r="BP3108"/>
      <c r="BQ3108"/>
      <c r="BR3108"/>
      <c r="BS3108"/>
      <c r="BT3108"/>
      <c r="BU3108"/>
      <c r="BV3108"/>
      <c r="BW3108"/>
      <c r="BX3108"/>
      <c r="BY3108"/>
      <c r="BZ3108"/>
    </row>
    <row r="3109" spans="3:78" x14ac:dyDescent="0.25">
      <c r="C3109"/>
      <c r="D3109" s="4"/>
      <c r="E3109"/>
      <c r="F3109" s="4"/>
      <c r="G3109"/>
      <c r="H3109" s="4"/>
      <c r="I3109"/>
      <c r="J3109" s="4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  <c r="BF3109"/>
      <c r="BG3109"/>
      <c r="BH3109"/>
      <c r="BI3109"/>
      <c r="BJ3109"/>
      <c r="BK3109"/>
      <c r="BL3109"/>
      <c r="BM3109"/>
      <c r="BN3109"/>
      <c r="BO3109"/>
      <c r="BP3109"/>
      <c r="BQ3109"/>
      <c r="BR3109"/>
      <c r="BS3109"/>
      <c r="BT3109"/>
      <c r="BU3109"/>
      <c r="BV3109"/>
      <c r="BW3109"/>
      <c r="BX3109"/>
      <c r="BY3109"/>
      <c r="BZ3109"/>
    </row>
    <row r="3110" spans="3:78" x14ac:dyDescent="0.25">
      <c r="C3110"/>
      <c r="D3110" s="4"/>
      <c r="E3110"/>
      <c r="F3110" s="4"/>
      <c r="G3110"/>
      <c r="H3110" s="4"/>
      <c r="I3110"/>
      <c r="J3110" s="4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  <c r="BF3110"/>
      <c r="BG3110"/>
      <c r="BH3110"/>
      <c r="BI3110"/>
      <c r="BJ3110"/>
      <c r="BK3110"/>
      <c r="BL3110"/>
      <c r="BM3110"/>
      <c r="BN3110"/>
      <c r="BO3110"/>
      <c r="BP3110"/>
      <c r="BQ3110"/>
      <c r="BR3110"/>
      <c r="BS3110"/>
      <c r="BT3110"/>
      <c r="BU3110"/>
      <c r="BV3110"/>
      <c r="BW3110"/>
      <c r="BX3110"/>
      <c r="BY3110"/>
      <c r="BZ3110"/>
    </row>
    <row r="3111" spans="3:78" x14ac:dyDescent="0.25">
      <c r="C3111"/>
      <c r="D3111" s="4"/>
      <c r="E3111"/>
      <c r="F3111" s="4"/>
      <c r="G3111"/>
      <c r="H3111" s="4"/>
      <c r="I3111"/>
      <c r="J3111" s="4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  <c r="BF3111"/>
      <c r="BG3111"/>
      <c r="BH3111"/>
      <c r="BI3111"/>
      <c r="BJ3111"/>
      <c r="BK3111"/>
      <c r="BL3111"/>
      <c r="BM3111"/>
      <c r="BN3111"/>
      <c r="BO3111"/>
      <c r="BP3111"/>
      <c r="BQ3111"/>
      <c r="BR3111"/>
      <c r="BS3111"/>
      <c r="BT3111"/>
      <c r="BU3111"/>
      <c r="BV3111"/>
      <c r="BW3111"/>
      <c r="BX3111"/>
      <c r="BY3111"/>
      <c r="BZ3111"/>
    </row>
    <row r="3112" spans="3:78" x14ac:dyDescent="0.25">
      <c r="C3112"/>
      <c r="D3112" s="4"/>
      <c r="E3112"/>
      <c r="F3112" s="4"/>
      <c r="G3112"/>
      <c r="H3112" s="4"/>
      <c r="I3112"/>
      <c r="J3112" s="4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  <c r="BF3112"/>
      <c r="BG3112"/>
      <c r="BH3112"/>
      <c r="BI3112"/>
      <c r="BJ3112"/>
      <c r="BK3112"/>
      <c r="BL3112"/>
      <c r="BM3112"/>
      <c r="BN3112"/>
      <c r="BO3112"/>
      <c r="BP3112"/>
      <c r="BQ3112"/>
      <c r="BR3112"/>
      <c r="BS3112"/>
      <c r="BT3112"/>
      <c r="BU3112"/>
      <c r="BV3112"/>
      <c r="BW3112"/>
      <c r="BX3112"/>
      <c r="BY3112"/>
      <c r="BZ3112"/>
    </row>
    <row r="3113" spans="3:78" x14ac:dyDescent="0.25">
      <c r="C3113"/>
      <c r="D3113" s="4"/>
      <c r="E3113"/>
      <c r="F3113" s="4"/>
      <c r="G3113"/>
      <c r="H3113" s="4"/>
      <c r="I3113"/>
      <c r="J3113" s="4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  <c r="BF3113"/>
      <c r="BG3113"/>
      <c r="BH3113"/>
      <c r="BI3113"/>
      <c r="BJ3113"/>
      <c r="BK3113"/>
      <c r="BL3113"/>
      <c r="BM3113"/>
      <c r="BN3113"/>
      <c r="BO3113"/>
      <c r="BP3113"/>
      <c r="BQ3113"/>
      <c r="BR3113"/>
      <c r="BS3113"/>
      <c r="BT3113"/>
      <c r="BU3113"/>
      <c r="BV3113"/>
      <c r="BW3113"/>
      <c r="BX3113"/>
      <c r="BY3113"/>
      <c r="BZ3113"/>
    </row>
    <row r="3114" spans="3:78" x14ac:dyDescent="0.25">
      <c r="C3114"/>
      <c r="D3114" s="4"/>
      <c r="E3114"/>
      <c r="F3114" s="4"/>
      <c r="G3114"/>
      <c r="H3114" s="4"/>
      <c r="I3114"/>
      <c r="J3114" s="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  <c r="BF3114"/>
      <c r="BG3114"/>
      <c r="BH3114"/>
      <c r="BI3114"/>
      <c r="BJ3114"/>
      <c r="BK3114"/>
      <c r="BL3114"/>
      <c r="BM3114"/>
      <c r="BN3114"/>
      <c r="BO3114"/>
      <c r="BP3114"/>
      <c r="BQ3114"/>
      <c r="BR3114"/>
      <c r="BS3114"/>
      <c r="BT3114"/>
      <c r="BU3114"/>
      <c r="BV3114"/>
      <c r="BW3114"/>
      <c r="BX3114"/>
      <c r="BY3114"/>
      <c r="BZ3114"/>
    </row>
    <row r="3115" spans="3:78" x14ac:dyDescent="0.25">
      <c r="C3115"/>
      <c r="D3115" s="4"/>
      <c r="E3115"/>
      <c r="F3115" s="4"/>
      <c r="G3115"/>
      <c r="H3115" s="4"/>
      <c r="I3115"/>
      <c r="J3115" s="4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  <c r="BF3115"/>
      <c r="BG3115"/>
      <c r="BH3115"/>
      <c r="BI3115"/>
      <c r="BJ3115"/>
      <c r="BK3115"/>
      <c r="BL3115"/>
      <c r="BM3115"/>
      <c r="BN3115"/>
      <c r="BO3115"/>
      <c r="BP3115"/>
      <c r="BQ3115"/>
      <c r="BR3115"/>
      <c r="BS3115"/>
      <c r="BT3115"/>
      <c r="BU3115"/>
      <c r="BV3115"/>
      <c r="BW3115"/>
      <c r="BX3115"/>
      <c r="BY3115"/>
      <c r="BZ3115"/>
    </row>
    <row r="3116" spans="3:78" x14ac:dyDescent="0.25">
      <c r="C3116"/>
      <c r="D3116" s="4"/>
      <c r="E3116"/>
      <c r="F3116" s="4"/>
      <c r="G3116"/>
      <c r="H3116" s="4"/>
      <c r="I3116"/>
      <c r="J3116" s="4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  <c r="BF3116"/>
      <c r="BG3116"/>
      <c r="BH3116"/>
      <c r="BI3116"/>
      <c r="BJ3116"/>
      <c r="BK3116"/>
      <c r="BL3116"/>
      <c r="BM3116"/>
      <c r="BN3116"/>
      <c r="BO3116"/>
      <c r="BP3116"/>
      <c r="BQ3116"/>
      <c r="BR3116"/>
      <c r="BS3116"/>
      <c r="BT3116"/>
      <c r="BU3116"/>
      <c r="BV3116"/>
      <c r="BW3116"/>
      <c r="BX3116"/>
      <c r="BY3116"/>
      <c r="BZ3116"/>
    </row>
    <row r="3117" spans="3:78" x14ac:dyDescent="0.25">
      <c r="C3117"/>
      <c r="D3117" s="4"/>
      <c r="E3117"/>
      <c r="F3117" s="4"/>
      <c r="G3117"/>
      <c r="H3117" s="4"/>
      <c r="I3117"/>
      <c r="J3117" s="4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  <c r="BF3117"/>
      <c r="BG3117"/>
      <c r="BH3117"/>
      <c r="BI3117"/>
      <c r="BJ3117"/>
      <c r="BK3117"/>
      <c r="BL3117"/>
      <c r="BM3117"/>
      <c r="BN3117"/>
      <c r="BO3117"/>
      <c r="BP3117"/>
      <c r="BQ3117"/>
      <c r="BR3117"/>
      <c r="BS3117"/>
      <c r="BT3117"/>
      <c r="BU3117"/>
      <c r="BV3117"/>
      <c r="BW3117"/>
      <c r="BX3117"/>
      <c r="BY3117"/>
      <c r="BZ3117"/>
    </row>
    <row r="3118" spans="3:78" x14ac:dyDescent="0.25">
      <c r="C3118"/>
      <c r="D3118" s="4"/>
      <c r="E3118"/>
      <c r="F3118" s="4"/>
      <c r="G3118"/>
      <c r="H3118" s="4"/>
      <c r="I3118"/>
      <c r="J3118" s="4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  <c r="BF3118"/>
      <c r="BG3118"/>
      <c r="BH3118"/>
      <c r="BI3118"/>
      <c r="BJ3118"/>
      <c r="BK3118"/>
      <c r="BL3118"/>
      <c r="BM3118"/>
      <c r="BN3118"/>
      <c r="BO3118"/>
      <c r="BP3118"/>
      <c r="BQ3118"/>
      <c r="BR3118"/>
      <c r="BS3118"/>
      <c r="BT3118"/>
      <c r="BU3118"/>
      <c r="BV3118"/>
      <c r="BW3118"/>
      <c r="BX3118"/>
      <c r="BY3118"/>
      <c r="BZ3118"/>
    </row>
    <row r="3119" spans="3:78" x14ac:dyDescent="0.25">
      <c r="C3119"/>
      <c r="D3119" s="4"/>
      <c r="E3119"/>
      <c r="F3119" s="4"/>
      <c r="G3119"/>
      <c r="H3119" s="4"/>
      <c r="I3119"/>
      <c r="J3119" s="4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  <c r="BF3119"/>
      <c r="BG3119"/>
      <c r="BH3119"/>
      <c r="BI3119"/>
      <c r="BJ3119"/>
      <c r="BK3119"/>
      <c r="BL3119"/>
      <c r="BM3119"/>
      <c r="BN3119"/>
      <c r="BO3119"/>
      <c r="BP3119"/>
      <c r="BQ3119"/>
      <c r="BR3119"/>
      <c r="BS3119"/>
      <c r="BT3119"/>
      <c r="BU3119"/>
      <c r="BV3119"/>
      <c r="BW3119"/>
      <c r="BX3119"/>
      <c r="BY3119"/>
      <c r="BZ3119"/>
    </row>
    <row r="3120" spans="3:78" x14ac:dyDescent="0.25">
      <c r="C3120"/>
      <c r="D3120" s="4"/>
      <c r="E3120"/>
      <c r="F3120" s="4"/>
      <c r="G3120"/>
      <c r="H3120" s="4"/>
      <c r="I3120"/>
      <c r="J3120" s="4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  <c r="BF3120"/>
      <c r="BG3120"/>
      <c r="BH3120"/>
      <c r="BI3120"/>
      <c r="BJ3120"/>
      <c r="BK3120"/>
      <c r="BL3120"/>
      <c r="BM3120"/>
      <c r="BN3120"/>
      <c r="BO3120"/>
      <c r="BP3120"/>
      <c r="BQ3120"/>
      <c r="BR3120"/>
      <c r="BS3120"/>
      <c r="BT3120"/>
      <c r="BU3120"/>
      <c r="BV3120"/>
      <c r="BW3120"/>
      <c r="BX3120"/>
      <c r="BY3120"/>
      <c r="BZ3120"/>
    </row>
    <row r="3121" spans="3:78" x14ac:dyDescent="0.25">
      <c r="C3121"/>
      <c r="D3121" s="4"/>
      <c r="E3121"/>
      <c r="F3121" s="4"/>
      <c r="G3121"/>
      <c r="H3121" s="4"/>
      <c r="I3121"/>
      <c r="J3121" s="4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  <c r="BF3121"/>
      <c r="BG3121"/>
      <c r="BH3121"/>
      <c r="BI3121"/>
      <c r="BJ3121"/>
      <c r="BK3121"/>
      <c r="BL3121"/>
      <c r="BM3121"/>
      <c r="BN3121"/>
      <c r="BO3121"/>
      <c r="BP3121"/>
      <c r="BQ3121"/>
      <c r="BR3121"/>
      <c r="BS3121"/>
      <c r="BT3121"/>
      <c r="BU3121"/>
      <c r="BV3121"/>
      <c r="BW3121"/>
      <c r="BX3121"/>
      <c r="BY3121"/>
      <c r="BZ3121"/>
    </row>
    <row r="3122" spans="3:78" x14ac:dyDescent="0.25">
      <c r="C3122"/>
      <c r="D3122" s="4"/>
      <c r="E3122"/>
      <c r="F3122" s="4"/>
      <c r="G3122"/>
      <c r="H3122" s="4"/>
      <c r="I3122"/>
      <c r="J3122" s="4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  <c r="BF3122"/>
      <c r="BG3122"/>
      <c r="BH3122"/>
      <c r="BI3122"/>
      <c r="BJ3122"/>
      <c r="BK3122"/>
      <c r="BL3122"/>
      <c r="BM3122"/>
      <c r="BN3122"/>
      <c r="BO3122"/>
      <c r="BP3122"/>
      <c r="BQ3122"/>
      <c r="BR3122"/>
      <c r="BS3122"/>
      <c r="BT3122"/>
      <c r="BU3122"/>
      <c r="BV3122"/>
      <c r="BW3122"/>
      <c r="BX3122"/>
      <c r="BY3122"/>
      <c r="BZ3122"/>
    </row>
    <row r="3123" spans="3:78" x14ac:dyDescent="0.25">
      <c r="C3123"/>
      <c r="D3123" s="4"/>
      <c r="E3123"/>
      <c r="F3123" s="4"/>
      <c r="G3123"/>
      <c r="H3123" s="4"/>
      <c r="I3123"/>
      <c r="J3123" s="4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  <c r="BF3123"/>
      <c r="BG3123"/>
      <c r="BH3123"/>
      <c r="BI3123"/>
      <c r="BJ3123"/>
      <c r="BK3123"/>
      <c r="BL3123"/>
      <c r="BM3123"/>
      <c r="BN3123"/>
      <c r="BO3123"/>
      <c r="BP3123"/>
      <c r="BQ3123"/>
      <c r="BR3123"/>
      <c r="BS3123"/>
      <c r="BT3123"/>
      <c r="BU3123"/>
      <c r="BV3123"/>
      <c r="BW3123"/>
      <c r="BX3123"/>
      <c r="BY3123"/>
      <c r="BZ3123"/>
    </row>
    <row r="3124" spans="3:78" x14ac:dyDescent="0.25">
      <c r="C3124"/>
      <c r="D3124" s="4"/>
      <c r="E3124"/>
      <c r="F3124" s="4"/>
      <c r="G3124"/>
      <c r="H3124" s="4"/>
      <c r="I3124"/>
      <c r="J3124" s="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  <c r="BF3124"/>
      <c r="BG3124"/>
      <c r="BH3124"/>
      <c r="BI3124"/>
      <c r="BJ3124"/>
      <c r="BK3124"/>
      <c r="BL3124"/>
      <c r="BM3124"/>
      <c r="BN3124"/>
      <c r="BO3124"/>
      <c r="BP3124"/>
      <c r="BQ3124"/>
      <c r="BR3124"/>
      <c r="BS3124"/>
      <c r="BT3124"/>
      <c r="BU3124"/>
      <c r="BV3124"/>
      <c r="BW3124"/>
      <c r="BX3124"/>
      <c r="BY3124"/>
      <c r="BZ3124"/>
    </row>
    <row r="3125" spans="3:78" x14ac:dyDescent="0.25">
      <c r="C3125"/>
      <c r="D3125" s="4"/>
      <c r="E3125"/>
      <c r="F3125" s="4"/>
      <c r="G3125"/>
      <c r="H3125" s="4"/>
      <c r="I3125"/>
      <c r="J3125" s="4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  <c r="BF3125"/>
      <c r="BG3125"/>
      <c r="BH3125"/>
      <c r="BI3125"/>
      <c r="BJ3125"/>
      <c r="BK3125"/>
      <c r="BL3125"/>
      <c r="BM3125"/>
      <c r="BN3125"/>
      <c r="BO3125"/>
      <c r="BP3125"/>
      <c r="BQ3125"/>
      <c r="BR3125"/>
      <c r="BS3125"/>
      <c r="BT3125"/>
      <c r="BU3125"/>
      <c r="BV3125"/>
      <c r="BW3125"/>
      <c r="BX3125"/>
      <c r="BY3125"/>
      <c r="BZ3125"/>
    </row>
    <row r="3126" spans="3:78" x14ac:dyDescent="0.25">
      <c r="C3126"/>
      <c r="D3126" s="4"/>
      <c r="E3126"/>
      <c r="F3126" s="4"/>
      <c r="G3126"/>
      <c r="H3126" s="4"/>
      <c r="I3126"/>
      <c r="J3126" s="4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  <c r="BF3126"/>
      <c r="BG3126"/>
      <c r="BH3126"/>
      <c r="BI3126"/>
      <c r="BJ3126"/>
      <c r="BK3126"/>
      <c r="BL3126"/>
      <c r="BM3126"/>
      <c r="BN3126"/>
      <c r="BO3126"/>
      <c r="BP3126"/>
      <c r="BQ3126"/>
      <c r="BR3126"/>
      <c r="BS3126"/>
      <c r="BT3126"/>
      <c r="BU3126"/>
      <c r="BV3126"/>
      <c r="BW3126"/>
      <c r="BX3126"/>
      <c r="BY3126"/>
      <c r="BZ3126"/>
    </row>
    <row r="3127" spans="3:78" x14ac:dyDescent="0.25">
      <c r="C3127"/>
      <c r="D3127" s="4"/>
      <c r="E3127"/>
      <c r="F3127" s="4"/>
      <c r="G3127"/>
      <c r="H3127" s="4"/>
      <c r="I3127"/>
      <c r="J3127" s="4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  <c r="BF3127"/>
      <c r="BG3127"/>
      <c r="BH3127"/>
      <c r="BI3127"/>
      <c r="BJ3127"/>
      <c r="BK3127"/>
      <c r="BL3127"/>
      <c r="BM3127"/>
      <c r="BN3127"/>
      <c r="BO3127"/>
      <c r="BP3127"/>
      <c r="BQ3127"/>
      <c r="BR3127"/>
      <c r="BS3127"/>
      <c r="BT3127"/>
      <c r="BU3127"/>
      <c r="BV3127"/>
      <c r="BW3127"/>
      <c r="BX3127"/>
      <c r="BY3127"/>
      <c r="BZ3127"/>
    </row>
    <row r="3128" spans="3:78" x14ac:dyDescent="0.25">
      <c r="C3128"/>
      <c r="D3128" s="4"/>
      <c r="E3128"/>
      <c r="F3128" s="4"/>
      <c r="G3128"/>
      <c r="H3128" s="4"/>
      <c r="I3128"/>
      <c r="J3128" s="4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  <c r="BF3128"/>
      <c r="BG3128"/>
      <c r="BH3128"/>
      <c r="BI3128"/>
      <c r="BJ3128"/>
      <c r="BK3128"/>
      <c r="BL3128"/>
      <c r="BM3128"/>
      <c r="BN3128"/>
      <c r="BO3128"/>
      <c r="BP3128"/>
      <c r="BQ3128"/>
      <c r="BR3128"/>
      <c r="BS3128"/>
      <c r="BT3128"/>
      <c r="BU3128"/>
      <c r="BV3128"/>
      <c r="BW3128"/>
      <c r="BX3128"/>
      <c r="BY3128"/>
      <c r="BZ3128"/>
    </row>
    <row r="3129" spans="3:78" x14ac:dyDescent="0.25">
      <c r="C3129"/>
      <c r="D3129" s="4"/>
      <c r="E3129"/>
      <c r="F3129" s="4"/>
      <c r="G3129"/>
      <c r="H3129" s="4"/>
      <c r="I3129"/>
      <c r="J3129" s="4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  <c r="BF3129"/>
      <c r="BG3129"/>
      <c r="BH3129"/>
      <c r="BI3129"/>
      <c r="BJ3129"/>
      <c r="BK3129"/>
      <c r="BL3129"/>
      <c r="BM3129"/>
      <c r="BN3129"/>
      <c r="BO3129"/>
      <c r="BP3129"/>
      <c r="BQ3129"/>
      <c r="BR3129"/>
      <c r="BS3129"/>
      <c r="BT3129"/>
      <c r="BU3129"/>
      <c r="BV3129"/>
      <c r="BW3129"/>
      <c r="BX3129"/>
      <c r="BY3129"/>
      <c r="BZ3129"/>
    </row>
    <row r="3130" spans="3:78" x14ac:dyDescent="0.25">
      <c r="C3130"/>
      <c r="D3130" s="4"/>
      <c r="E3130"/>
      <c r="F3130" s="4"/>
      <c r="G3130"/>
      <c r="H3130" s="4"/>
      <c r="I3130"/>
      <c r="J3130" s="4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  <c r="BF3130"/>
      <c r="BG3130"/>
      <c r="BH3130"/>
      <c r="BI3130"/>
      <c r="BJ3130"/>
      <c r="BK3130"/>
      <c r="BL3130"/>
      <c r="BM3130"/>
      <c r="BN3130"/>
      <c r="BO3130"/>
      <c r="BP3130"/>
      <c r="BQ3130"/>
      <c r="BR3130"/>
      <c r="BS3130"/>
      <c r="BT3130"/>
      <c r="BU3130"/>
      <c r="BV3130"/>
      <c r="BW3130"/>
      <c r="BX3130"/>
      <c r="BY3130"/>
      <c r="BZ3130"/>
    </row>
    <row r="3131" spans="3:78" x14ac:dyDescent="0.25">
      <c r="C3131"/>
      <c r="D3131" s="4"/>
      <c r="E3131"/>
      <c r="F3131" s="4"/>
      <c r="G3131"/>
      <c r="H3131" s="4"/>
      <c r="I3131"/>
      <c r="J3131" s="4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  <c r="BF3131"/>
      <c r="BG3131"/>
      <c r="BH3131"/>
      <c r="BI3131"/>
      <c r="BJ3131"/>
      <c r="BK3131"/>
      <c r="BL3131"/>
      <c r="BM3131"/>
      <c r="BN3131"/>
      <c r="BO3131"/>
      <c r="BP3131"/>
      <c r="BQ3131"/>
      <c r="BR3131"/>
      <c r="BS3131"/>
      <c r="BT3131"/>
      <c r="BU3131"/>
      <c r="BV3131"/>
      <c r="BW3131"/>
      <c r="BX3131"/>
      <c r="BY3131"/>
      <c r="BZ3131"/>
    </row>
    <row r="3132" spans="3:78" x14ac:dyDescent="0.25">
      <c r="C3132"/>
      <c r="D3132" s="4"/>
      <c r="E3132"/>
      <c r="F3132" s="4"/>
      <c r="G3132"/>
      <c r="H3132" s="4"/>
      <c r="I3132"/>
      <c r="J3132" s="4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  <c r="BF3132"/>
      <c r="BG3132"/>
      <c r="BH3132"/>
      <c r="BI3132"/>
      <c r="BJ3132"/>
      <c r="BK3132"/>
      <c r="BL3132"/>
      <c r="BM3132"/>
      <c r="BN3132"/>
      <c r="BO3132"/>
      <c r="BP3132"/>
      <c r="BQ3132"/>
      <c r="BR3132"/>
      <c r="BS3132"/>
      <c r="BT3132"/>
      <c r="BU3132"/>
      <c r="BV3132"/>
      <c r="BW3132"/>
      <c r="BX3132"/>
      <c r="BY3132"/>
      <c r="BZ3132"/>
    </row>
    <row r="3133" spans="3:78" x14ac:dyDescent="0.25">
      <c r="C3133"/>
      <c r="D3133" s="4"/>
      <c r="E3133"/>
      <c r="F3133" s="4"/>
      <c r="G3133"/>
      <c r="H3133" s="4"/>
      <c r="I3133"/>
      <c r="J3133" s="4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  <c r="BF3133"/>
      <c r="BG3133"/>
      <c r="BH3133"/>
      <c r="BI3133"/>
      <c r="BJ3133"/>
      <c r="BK3133"/>
      <c r="BL3133"/>
      <c r="BM3133"/>
      <c r="BN3133"/>
      <c r="BO3133"/>
      <c r="BP3133"/>
      <c r="BQ3133"/>
      <c r="BR3133"/>
      <c r="BS3133"/>
      <c r="BT3133"/>
      <c r="BU3133"/>
      <c r="BV3133"/>
      <c r="BW3133"/>
      <c r="BX3133"/>
      <c r="BY3133"/>
      <c r="BZ3133"/>
    </row>
    <row r="3134" spans="3:78" x14ac:dyDescent="0.25">
      <c r="C3134"/>
      <c r="D3134" s="4"/>
      <c r="E3134"/>
      <c r="F3134" s="4"/>
      <c r="G3134"/>
      <c r="H3134" s="4"/>
      <c r="I3134"/>
      <c r="J3134" s="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  <c r="BF3134"/>
      <c r="BG3134"/>
      <c r="BH3134"/>
      <c r="BI3134"/>
      <c r="BJ3134"/>
      <c r="BK3134"/>
      <c r="BL3134"/>
      <c r="BM3134"/>
      <c r="BN3134"/>
      <c r="BO3134"/>
      <c r="BP3134"/>
      <c r="BQ3134"/>
      <c r="BR3134"/>
      <c r="BS3134"/>
      <c r="BT3134"/>
      <c r="BU3134"/>
      <c r="BV3134"/>
      <c r="BW3134"/>
      <c r="BX3134"/>
      <c r="BY3134"/>
      <c r="BZ3134"/>
    </row>
    <row r="3135" spans="3:78" x14ac:dyDescent="0.25">
      <c r="C3135"/>
      <c r="D3135" s="4"/>
      <c r="E3135"/>
      <c r="F3135" s="4"/>
      <c r="G3135"/>
      <c r="H3135" s="4"/>
      <c r="I3135"/>
      <c r="J3135" s="4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  <c r="BF3135"/>
      <c r="BG3135"/>
      <c r="BH3135"/>
      <c r="BI3135"/>
      <c r="BJ3135"/>
      <c r="BK3135"/>
      <c r="BL3135"/>
      <c r="BM3135"/>
      <c r="BN3135"/>
      <c r="BO3135"/>
      <c r="BP3135"/>
      <c r="BQ3135"/>
      <c r="BR3135"/>
      <c r="BS3135"/>
      <c r="BT3135"/>
      <c r="BU3135"/>
      <c r="BV3135"/>
      <c r="BW3135"/>
      <c r="BX3135"/>
      <c r="BY3135"/>
      <c r="BZ3135"/>
    </row>
    <row r="3136" spans="3:78" x14ac:dyDescent="0.25">
      <c r="C3136"/>
      <c r="D3136" s="4"/>
      <c r="E3136"/>
      <c r="F3136" s="4"/>
      <c r="G3136"/>
      <c r="H3136" s="4"/>
      <c r="I3136"/>
      <c r="J3136" s="4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  <c r="BF3136"/>
      <c r="BG3136"/>
      <c r="BH3136"/>
      <c r="BI3136"/>
      <c r="BJ3136"/>
      <c r="BK3136"/>
      <c r="BL3136"/>
      <c r="BM3136"/>
      <c r="BN3136"/>
      <c r="BO3136"/>
      <c r="BP3136"/>
      <c r="BQ3136"/>
      <c r="BR3136"/>
      <c r="BS3136"/>
      <c r="BT3136"/>
      <c r="BU3136"/>
      <c r="BV3136"/>
      <c r="BW3136"/>
      <c r="BX3136"/>
      <c r="BY3136"/>
      <c r="BZ3136"/>
    </row>
    <row r="3137" spans="3:78" x14ac:dyDescent="0.25">
      <c r="C3137"/>
      <c r="D3137" s="4"/>
      <c r="E3137"/>
      <c r="F3137" s="4"/>
      <c r="G3137"/>
      <c r="H3137" s="4"/>
      <c r="I3137"/>
      <c r="J3137" s="4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  <c r="BF3137"/>
      <c r="BG3137"/>
      <c r="BH3137"/>
      <c r="BI3137"/>
      <c r="BJ3137"/>
      <c r="BK3137"/>
      <c r="BL3137"/>
      <c r="BM3137"/>
      <c r="BN3137"/>
      <c r="BO3137"/>
      <c r="BP3137"/>
      <c r="BQ3137"/>
      <c r="BR3137"/>
      <c r="BS3137"/>
      <c r="BT3137"/>
      <c r="BU3137"/>
      <c r="BV3137"/>
      <c r="BW3137"/>
      <c r="BX3137"/>
      <c r="BY3137"/>
      <c r="BZ3137"/>
    </row>
    <row r="3138" spans="3:78" x14ac:dyDescent="0.25">
      <c r="C3138"/>
      <c r="D3138" s="4"/>
      <c r="E3138"/>
      <c r="F3138" s="4"/>
      <c r="G3138"/>
      <c r="H3138" s="4"/>
      <c r="I3138"/>
      <c r="J3138" s="4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  <c r="BF3138"/>
      <c r="BG3138"/>
      <c r="BH3138"/>
      <c r="BI3138"/>
      <c r="BJ3138"/>
      <c r="BK3138"/>
      <c r="BL3138"/>
      <c r="BM3138"/>
      <c r="BN3138"/>
      <c r="BO3138"/>
      <c r="BP3138"/>
      <c r="BQ3138"/>
      <c r="BR3138"/>
      <c r="BS3138"/>
      <c r="BT3138"/>
      <c r="BU3138"/>
      <c r="BV3138"/>
      <c r="BW3138"/>
      <c r="BX3138"/>
      <c r="BY3138"/>
      <c r="BZ3138"/>
    </row>
    <row r="3139" spans="3:78" x14ac:dyDescent="0.25">
      <c r="C3139"/>
      <c r="D3139" s="4"/>
      <c r="E3139"/>
      <c r="F3139" s="4"/>
      <c r="G3139"/>
      <c r="H3139" s="4"/>
      <c r="I3139"/>
      <c r="J3139" s="4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  <c r="BF3139"/>
      <c r="BG3139"/>
      <c r="BH3139"/>
      <c r="BI3139"/>
      <c r="BJ3139"/>
      <c r="BK3139"/>
      <c r="BL3139"/>
      <c r="BM3139"/>
      <c r="BN3139"/>
      <c r="BO3139"/>
      <c r="BP3139"/>
      <c r="BQ3139"/>
      <c r="BR3139"/>
      <c r="BS3139"/>
      <c r="BT3139"/>
      <c r="BU3139"/>
      <c r="BV3139"/>
      <c r="BW3139"/>
      <c r="BX3139"/>
      <c r="BY3139"/>
      <c r="BZ3139"/>
    </row>
    <row r="3140" spans="3:78" x14ac:dyDescent="0.25">
      <c r="C3140"/>
      <c r="D3140" s="4"/>
      <c r="E3140"/>
      <c r="F3140" s="4"/>
      <c r="G3140"/>
      <c r="H3140" s="4"/>
      <c r="I3140"/>
      <c r="J3140" s="4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  <c r="BF3140"/>
      <c r="BG3140"/>
      <c r="BH3140"/>
      <c r="BI3140"/>
      <c r="BJ3140"/>
      <c r="BK3140"/>
      <c r="BL3140"/>
      <c r="BM3140"/>
      <c r="BN3140"/>
      <c r="BO3140"/>
      <c r="BP3140"/>
      <c r="BQ3140"/>
      <c r="BR3140"/>
      <c r="BS3140"/>
      <c r="BT3140"/>
      <c r="BU3140"/>
      <c r="BV3140"/>
      <c r="BW3140"/>
      <c r="BX3140"/>
      <c r="BY3140"/>
      <c r="BZ3140"/>
    </row>
    <row r="3141" spans="3:78" x14ac:dyDescent="0.25">
      <c r="C3141"/>
      <c r="D3141" s="4"/>
      <c r="E3141"/>
      <c r="F3141" s="4"/>
      <c r="G3141"/>
      <c r="H3141" s="4"/>
      <c r="I3141"/>
      <c r="J3141" s="4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  <c r="BF3141"/>
      <c r="BG3141"/>
      <c r="BH3141"/>
      <c r="BI3141"/>
      <c r="BJ3141"/>
      <c r="BK3141"/>
      <c r="BL3141"/>
      <c r="BM3141"/>
      <c r="BN3141"/>
      <c r="BO3141"/>
      <c r="BP3141"/>
      <c r="BQ3141"/>
      <c r="BR3141"/>
      <c r="BS3141"/>
      <c r="BT3141"/>
      <c r="BU3141"/>
      <c r="BV3141"/>
      <c r="BW3141"/>
      <c r="BX3141"/>
      <c r="BY3141"/>
      <c r="BZ3141"/>
    </row>
    <row r="3142" spans="3:78" x14ac:dyDescent="0.25">
      <c r="C3142"/>
      <c r="D3142" s="4"/>
      <c r="E3142"/>
      <c r="F3142" s="4"/>
      <c r="G3142"/>
      <c r="H3142" s="4"/>
      <c r="I3142"/>
      <c r="J3142" s="4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  <c r="BF3142"/>
      <c r="BG3142"/>
      <c r="BH3142"/>
      <c r="BI3142"/>
      <c r="BJ3142"/>
      <c r="BK3142"/>
      <c r="BL3142"/>
      <c r="BM3142"/>
      <c r="BN3142"/>
      <c r="BO3142"/>
      <c r="BP3142"/>
      <c r="BQ3142"/>
      <c r="BR3142"/>
      <c r="BS3142"/>
      <c r="BT3142"/>
      <c r="BU3142"/>
      <c r="BV3142"/>
      <c r="BW3142"/>
      <c r="BX3142"/>
      <c r="BY3142"/>
      <c r="BZ3142"/>
    </row>
    <row r="3143" spans="3:78" x14ac:dyDescent="0.25">
      <c r="C3143"/>
      <c r="D3143" s="4"/>
      <c r="E3143"/>
      <c r="F3143" s="4"/>
      <c r="G3143"/>
      <c r="H3143" s="4"/>
      <c r="I3143"/>
      <c r="J3143" s="4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  <c r="BF3143"/>
      <c r="BG3143"/>
      <c r="BH3143"/>
      <c r="BI3143"/>
      <c r="BJ3143"/>
      <c r="BK3143"/>
      <c r="BL3143"/>
      <c r="BM3143"/>
      <c r="BN3143"/>
      <c r="BO3143"/>
      <c r="BP3143"/>
      <c r="BQ3143"/>
      <c r="BR3143"/>
      <c r="BS3143"/>
      <c r="BT3143"/>
      <c r="BU3143"/>
      <c r="BV3143"/>
      <c r="BW3143"/>
      <c r="BX3143"/>
      <c r="BY3143"/>
      <c r="BZ3143"/>
    </row>
    <row r="3144" spans="3:78" x14ac:dyDescent="0.25">
      <c r="C3144"/>
      <c r="D3144" s="4"/>
      <c r="E3144"/>
      <c r="F3144" s="4"/>
      <c r="G3144"/>
      <c r="H3144" s="4"/>
      <c r="I3144"/>
      <c r="J3144" s="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  <c r="BF3144"/>
      <c r="BG3144"/>
      <c r="BH3144"/>
      <c r="BI3144"/>
      <c r="BJ3144"/>
      <c r="BK3144"/>
      <c r="BL3144"/>
      <c r="BM3144"/>
      <c r="BN3144"/>
      <c r="BO3144"/>
      <c r="BP3144"/>
      <c r="BQ3144"/>
      <c r="BR3144"/>
      <c r="BS3144"/>
      <c r="BT3144"/>
      <c r="BU3144"/>
      <c r="BV3144"/>
      <c r="BW3144"/>
      <c r="BX3144"/>
      <c r="BY3144"/>
      <c r="BZ3144"/>
    </row>
    <row r="3145" spans="3:78" x14ac:dyDescent="0.25">
      <c r="C3145"/>
      <c r="D3145" s="4"/>
      <c r="E3145"/>
      <c r="F3145" s="4"/>
      <c r="G3145"/>
      <c r="H3145" s="4"/>
      <c r="I3145"/>
      <c r="J3145" s="4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  <c r="BF3145"/>
      <c r="BG3145"/>
      <c r="BH3145"/>
      <c r="BI3145"/>
      <c r="BJ3145"/>
      <c r="BK3145"/>
      <c r="BL3145"/>
      <c r="BM3145"/>
      <c r="BN3145"/>
      <c r="BO3145"/>
      <c r="BP3145"/>
      <c r="BQ3145"/>
      <c r="BR3145"/>
      <c r="BS3145"/>
      <c r="BT3145"/>
      <c r="BU3145"/>
      <c r="BV3145"/>
      <c r="BW3145"/>
      <c r="BX3145"/>
      <c r="BY3145"/>
      <c r="BZ3145"/>
    </row>
    <row r="3146" spans="3:78" x14ac:dyDescent="0.25">
      <c r="C3146"/>
      <c r="D3146" s="4"/>
      <c r="E3146"/>
      <c r="F3146" s="4"/>
      <c r="G3146"/>
      <c r="H3146" s="4"/>
      <c r="I3146"/>
      <c r="J3146" s="4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  <c r="BF3146"/>
      <c r="BG3146"/>
      <c r="BH3146"/>
      <c r="BI3146"/>
      <c r="BJ3146"/>
      <c r="BK3146"/>
      <c r="BL3146"/>
      <c r="BM3146"/>
      <c r="BN3146"/>
      <c r="BO3146"/>
      <c r="BP3146"/>
      <c r="BQ3146"/>
      <c r="BR3146"/>
      <c r="BS3146"/>
      <c r="BT3146"/>
      <c r="BU3146"/>
      <c r="BV3146"/>
      <c r="BW3146"/>
      <c r="BX3146"/>
      <c r="BY3146"/>
      <c r="BZ3146"/>
    </row>
    <row r="3147" spans="3:78" x14ac:dyDescent="0.25">
      <c r="C3147"/>
      <c r="D3147" s="4"/>
      <c r="E3147"/>
      <c r="F3147" s="4"/>
      <c r="G3147"/>
      <c r="H3147" s="4"/>
      <c r="I3147"/>
      <c r="J3147" s="4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  <c r="BF3147"/>
      <c r="BG3147"/>
      <c r="BH3147"/>
      <c r="BI3147"/>
      <c r="BJ3147"/>
      <c r="BK3147"/>
      <c r="BL3147"/>
      <c r="BM3147"/>
      <c r="BN3147"/>
      <c r="BO3147"/>
      <c r="BP3147"/>
      <c r="BQ3147"/>
      <c r="BR3147"/>
      <c r="BS3147"/>
      <c r="BT3147"/>
      <c r="BU3147"/>
      <c r="BV3147"/>
      <c r="BW3147"/>
      <c r="BX3147"/>
      <c r="BY3147"/>
      <c r="BZ3147"/>
    </row>
    <row r="3148" spans="3:78" x14ac:dyDescent="0.25">
      <c r="C3148"/>
      <c r="D3148" s="4"/>
      <c r="E3148"/>
      <c r="F3148" s="4"/>
      <c r="G3148"/>
      <c r="H3148" s="4"/>
      <c r="I3148"/>
      <c r="J3148" s="4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  <c r="BF3148"/>
      <c r="BG3148"/>
      <c r="BH3148"/>
      <c r="BI3148"/>
      <c r="BJ3148"/>
      <c r="BK3148"/>
      <c r="BL3148"/>
      <c r="BM3148"/>
      <c r="BN3148"/>
      <c r="BO3148"/>
      <c r="BP3148"/>
      <c r="BQ3148"/>
      <c r="BR3148"/>
      <c r="BS3148"/>
      <c r="BT3148"/>
      <c r="BU3148"/>
      <c r="BV3148"/>
      <c r="BW3148"/>
      <c r="BX3148"/>
      <c r="BY3148"/>
      <c r="BZ3148"/>
    </row>
    <row r="3149" spans="3:78" x14ac:dyDescent="0.25">
      <c r="C3149"/>
      <c r="D3149" s="4"/>
      <c r="E3149"/>
      <c r="F3149" s="4"/>
      <c r="G3149"/>
      <c r="H3149" s="4"/>
      <c r="I3149"/>
      <c r="J3149" s="4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  <c r="BF3149"/>
      <c r="BG3149"/>
      <c r="BH3149"/>
      <c r="BI3149"/>
      <c r="BJ3149"/>
      <c r="BK3149"/>
      <c r="BL3149"/>
      <c r="BM3149"/>
      <c r="BN3149"/>
      <c r="BO3149"/>
      <c r="BP3149"/>
      <c r="BQ3149"/>
      <c r="BR3149"/>
      <c r="BS3149"/>
      <c r="BT3149"/>
      <c r="BU3149"/>
      <c r="BV3149"/>
      <c r="BW3149"/>
      <c r="BX3149"/>
      <c r="BY3149"/>
      <c r="BZ3149"/>
    </row>
    <row r="3150" spans="3:78" x14ac:dyDescent="0.25">
      <c r="C3150"/>
      <c r="D3150" s="4"/>
      <c r="E3150"/>
      <c r="F3150" s="4"/>
      <c r="G3150"/>
      <c r="H3150" s="4"/>
      <c r="I3150"/>
      <c r="J3150" s="4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  <c r="BF3150"/>
      <c r="BG3150"/>
      <c r="BH3150"/>
      <c r="BI3150"/>
      <c r="BJ3150"/>
      <c r="BK3150"/>
      <c r="BL3150"/>
      <c r="BM3150"/>
      <c r="BN3150"/>
      <c r="BO3150"/>
      <c r="BP3150"/>
      <c r="BQ3150"/>
      <c r="BR3150"/>
      <c r="BS3150"/>
      <c r="BT3150"/>
      <c r="BU3150"/>
      <c r="BV3150"/>
      <c r="BW3150"/>
      <c r="BX3150"/>
      <c r="BY3150"/>
      <c r="BZ3150"/>
    </row>
    <row r="3151" spans="3:78" x14ac:dyDescent="0.25">
      <c r="C3151"/>
      <c r="D3151" s="4"/>
      <c r="E3151"/>
      <c r="F3151" s="4"/>
      <c r="G3151"/>
      <c r="H3151" s="4"/>
      <c r="I3151"/>
      <c r="J3151" s="4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  <c r="BF3151"/>
      <c r="BG3151"/>
      <c r="BH3151"/>
      <c r="BI3151"/>
      <c r="BJ3151"/>
      <c r="BK3151"/>
      <c r="BL3151"/>
      <c r="BM3151"/>
      <c r="BN3151"/>
      <c r="BO3151"/>
      <c r="BP3151"/>
      <c r="BQ3151"/>
      <c r="BR3151"/>
      <c r="BS3151"/>
      <c r="BT3151"/>
      <c r="BU3151"/>
      <c r="BV3151"/>
      <c r="BW3151"/>
      <c r="BX3151"/>
      <c r="BY3151"/>
      <c r="BZ3151"/>
    </row>
    <row r="3152" spans="3:78" x14ac:dyDescent="0.25">
      <c r="C3152"/>
      <c r="D3152" s="4"/>
      <c r="E3152"/>
      <c r="F3152" s="4"/>
      <c r="G3152"/>
      <c r="H3152" s="4"/>
      <c r="I3152"/>
      <c r="J3152" s="4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  <c r="BF3152"/>
      <c r="BG3152"/>
      <c r="BH3152"/>
      <c r="BI3152"/>
      <c r="BJ3152"/>
      <c r="BK3152"/>
      <c r="BL3152"/>
      <c r="BM3152"/>
      <c r="BN3152"/>
      <c r="BO3152"/>
      <c r="BP3152"/>
      <c r="BQ3152"/>
      <c r="BR3152"/>
      <c r="BS3152"/>
      <c r="BT3152"/>
      <c r="BU3152"/>
      <c r="BV3152"/>
      <c r="BW3152"/>
      <c r="BX3152"/>
      <c r="BY3152"/>
      <c r="BZ3152"/>
    </row>
    <row r="3153" spans="3:78" x14ac:dyDescent="0.25">
      <c r="C3153"/>
      <c r="D3153" s="4"/>
      <c r="E3153"/>
      <c r="F3153" s="4"/>
      <c r="G3153"/>
      <c r="H3153" s="4"/>
      <c r="I3153"/>
      <c r="J3153" s="4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  <c r="BF3153"/>
      <c r="BG3153"/>
      <c r="BH3153"/>
      <c r="BI3153"/>
      <c r="BJ3153"/>
      <c r="BK3153"/>
      <c r="BL3153"/>
      <c r="BM3153"/>
      <c r="BN3153"/>
      <c r="BO3153"/>
      <c r="BP3153"/>
      <c r="BQ3153"/>
      <c r="BR3153"/>
      <c r="BS3153"/>
      <c r="BT3153"/>
      <c r="BU3153"/>
      <c r="BV3153"/>
      <c r="BW3153"/>
      <c r="BX3153"/>
      <c r="BY3153"/>
      <c r="BZ3153"/>
    </row>
    <row r="3154" spans="3:78" x14ac:dyDescent="0.25">
      <c r="C3154"/>
      <c r="D3154" s="4"/>
      <c r="E3154"/>
      <c r="F3154" s="4"/>
      <c r="G3154"/>
      <c r="H3154" s="4"/>
      <c r="I3154"/>
      <c r="J3154" s="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  <c r="BF3154"/>
      <c r="BG3154"/>
      <c r="BH3154"/>
      <c r="BI3154"/>
      <c r="BJ3154"/>
      <c r="BK3154"/>
      <c r="BL3154"/>
      <c r="BM3154"/>
      <c r="BN3154"/>
      <c r="BO3154"/>
      <c r="BP3154"/>
      <c r="BQ3154"/>
      <c r="BR3154"/>
      <c r="BS3154"/>
      <c r="BT3154"/>
      <c r="BU3154"/>
      <c r="BV3154"/>
      <c r="BW3154"/>
      <c r="BX3154"/>
      <c r="BY3154"/>
      <c r="BZ3154"/>
    </row>
    <row r="3155" spans="3:78" x14ac:dyDescent="0.25">
      <c r="C3155"/>
      <c r="D3155" s="4"/>
      <c r="E3155"/>
      <c r="F3155" s="4"/>
      <c r="G3155"/>
      <c r="H3155" s="4"/>
      <c r="I3155"/>
      <c r="J3155" s="4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  <c r="BF3155"/>
      <c r="BG3155"/>
      <c r="BH3155"/>
      <c r="BI3155"/>
      <c r="BJ3155"/>
      <c r="BK3155"/>
      <c r="BL3155"/>
      <c r="BM3155"/>
      <c r="BN3155"/>
      <c r="BO3155"/>
      <c r="BP3155"/>
      <c r="BQ3155"/>
      <c r="BR3155"/>
      <c r="BS3155"/>
      <c r="BT3155"/>
      <c r="BU3155"/>
      <c r="BV3155"/>
      <c r="BW3155"/>
      <c r="BX3155"/>
      <c r="BY3155"/>
      <c r="BZ3155"/>
    </row>
    <row r="3156" spans="3:78" x14ac:dyDescent="0.25">
      <c r="C3156"/>
      <c r="D3156" s="4"/>
      <c r="E3156"/>
      <c r="F3156" s="4"/>
      <c r="G3156"/>
      <c r="H3156" s="4"/>
      <c r="I3156"/>
      <c r="J3156" s="4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  <c r="BF3156"/>
      <c r="BG3156"/>
      <c r="BH3156"/>
      <c r="BI3156"/>
      <c r="BJ3156"/>
      <c r="BK3156"/>
      <c r="BL3156"/>
      <c r="BM3156"/>
      <c r="BN3156"/>
      <c r="BO3156"/>
      <c r="BP3156"/>
      <c r="BQ3156"/>
      <c r="BR3156"/>
      <c r="BS3156"/>
      <c r="BT3156"/>
      <c r="BU3156"/>
      <c r="BV3156"/>
      <c r="BW3156"/>
      <c r="BX3156"/>
      <c r="BY3156"/>
      <c r="BZ3156"/>
    </row>
    <row r="3157" spans="3:78" x14ac:dyDescent="0.25">
      <c r="C3157"/>
      <c r="D3157" s="4"/>
      <c r="E3157"/>
      <c r="F3157" s="4"/>
      <c r="G3157"/>
      <c r="H3157" s="4"/>
      <c r="I3157"/>
      <c r="J3157" s="4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  <c r="BF3157"/>
      <c r="BG3157"/>
      <c r="BH3157"/>
      <c r="BI3157"/>
      <c r="BJ3157"/>
      <c r="BK3157"/>
      <c r="BL3157"/>
      <c r="BM3157"/>
      <c r="BN3157"/>
      <c r="BO3157"/>
      <c r="BP3157"/>
      <c r="BQ3157"/>
      <c r="BR3157"/>
      <c r="BS3157"/>
      <c r="BT3157"/>
      <c r="BU3157"/>
      <c r="BV3157"/>
      <c r="BW3157"/>
      <c r="BX3157"/>
      <c r="BY3157"/>
      <c r="BZ3157"/>
    </row>
    <row r="3158" spans="3:78" x14ac:dyDescent="0.25">
      <c r="C3158"/>
      <c r="D3158" s="4"/>
      <c r="E3158"/>
      <c r="F3158" s="4"/>
      <c r="G3158"/>
      <c r="H3158" s="4"/>
      <c r="I3158"/>
      <c r="J3158" s="4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  <c r="BF3158"/>
      <c r="BG3158"/>
      <c r="BH3158"/>
      <c r="BI3158"/>
      <c r="BJ3158"/>
      <c r="BK3158"/>
      <c r="BL3158"/>
      <c r="BM3158"/>
      <c r="BN3158"/>
      <c r="BO3158"/>
      <c r="BP3158"/>
      <c r="BQ3158"/>
      <c r="BR3158"/>
      <c r="BS3158"/>
      <c r="BT3158"/>
      <c r="BU3158"/>
      <c r="BV3158"/>
      <c r="BW3158"/>
      <c r="BX3158"/>
      <c r="BY3158"/>
      <c r="BZ3158"/>
    </row>
    <row r="3159" spans="3:78" x14ac:dyDescent="0.25">
      <c r="C3159"/>
      <c r="D3159" s="4"/>
      <c r="E3159"/>
      <c r="F3159" s="4"/>
      <c r="G3159"/>
      <c r="H3159" s="4"/>
      <c r="I3159"/>
      <c r="J3159" s="4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  <c r="BF3159"/>
      <c r="BG3159"/>
      <c r="BH3159"/>
      <c r="BI3159"/>
      <c r="BJ3159"/>
      <c r="BK3159"/>
      <c r="BL3159"/>
      <c r="BM3159"/>
      <c r="BN3159"/>
      <c r="BO3159"/>
      <c r="BP3159"/>
      <c r="BQ3159"/>
      <c r="BR3159"/>
      <c r="BS3159"/>
      <c r="BT3159"/>
      <c r="BU3159"/>
      <c r="BV3159"/>
      <c r="BW3159"/>
      <c r="BX3159"/>
      <c r="BY3159"/>
      <c r="BZ3159"/>
    </row>
    <row r="3160" spans="3:78" x14ac:dyDescent="0.25">
      <c r="C3160"/>
      <c r="D3160" s="4"/>
      <c r="E3160"/>
      <c r="F3160" s="4"/>
      <c r="G3160"/>
      <c r="H3160" s="4"/>
      <c r="I3160"/>
      <c r="J3160" s="4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  <c r="BF3160"/>
      <c r="BG3160"/>
      <c r="BH3160"/>
      <c r="BI3160"/>
      <c r="BJ3160"/>
      <c r="BK3160"/>
      <c r="BL3160"/>
      <c r="BM3160"/>
      <c r="BN3160"/>
      <c r="BO3160"/>
      <c r="BP3160"/>
      <c r="BQ3160"/>
      <c r="BR3160"/>
      <c r="BS3160"/>
      <c r="BT3160"/>
      <c r="BU3160"/>
      <c r="BV3160"/>
      <c r="BW3160"/>
      <c r="BX3160"/>
      <c r="BY3160"/>
      <c r="BZ3160"/>
    </row>
    <row r="3161" spans="3:78" x14ac:dyDescent="0.25">
      <c r="C3161"/>
      <c r="D3161" s="4"/>
      <c r="E3161"/>
      <c r="F3161" s="4"/>
      <c r="G3161"/>
      <c r="H3161" s="4"/>
      <c r="I3161"/>
      <c r="J3161" s="4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  <c r="BF3161"/>
      <c r="BG3161"/>
      <c r="BH3161"/>
      <c r="BI3161"/>
      <c r="BJ3161"/>
      <c r="BK3161"/>
      <c r="BL3161"/>
      <c r="BM3161"/>
      <c r="BN3161"/>
      <c r="BO3161"/>
      <c r="BP3161"/>
      <c r="BQ3161"/>
      <c r="BR3161"/>
      <c r="BS3161"/>
      <c r="BT3161"/>
      <c r="BU3161"/>
      <c r="BV3161"/>
      <c r="BW3161"/>
      <c r="BX3161"/>
      <c r="BY3161"/>
      <c r="BZ3161"/>
    </row>
    <row r="3162" spans="3:78" x14ac:dyDescent="0.25">
      <c r="C3162"/>
      <c r="D3162" s="4"/>
      <c r="E3162"/>
      <c r="F3162" s="4"/>
      <c r="G3162"/>
      <c r="H3162" s="4"/>
      <c r="I3162"/>
      <c r="J3162" s="4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  <c r="BF3162"/>
      <c r="BG3162"/>
      <c r="BH3162"/>
      <c r="BI3162"/>
      <c r="BJ3162"/>
      <c r="BK3162"/>
      <c r="BL3162"/>
      <c r="BM3162"/>
      <c r="BN3162"/>
      <c r="BO3162"/>
      <c r="BP3162"/>
      <c r="BQ3162"/>
      <c r="BR3162"/>
      <c r="BS3162"/>
      <c r="BT3162"/>
      <c r="BU3162"/>
      <c r="BV3162"/>
      <c r="BW3162"/>
      <c r="BX3162"/>
      <c r="BY3162"/>
      <c r="BZ3162"/>
    </row>
    <row r="3163" spans="3:78" x14ac:dyDescent="0.25">
      <c r="C3163"/>
      <c r="D3163" s="4"/>
      <c r="E3163"/>
      <c r="F3163" s="4"/>
      <c r="G3163"/>
      <c r="H3163" s="4"/>
      <c r="I3163"/>
      <c r="J3163" s="4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  <c r="BF3163"/>
      <c r="BG3163"/>
      <c r="BH3163"/>
      <c r="BI3163"/>
      <c r="BJ3163"/>
      <c r="BK3163"/>
      <c r="BL3163"/>
      <c r="BM3163"/>
      <c r="BN3163"/>
      <c r="BO3163"/>
      <c r="BP3163"/>
      <c r="BQ3163"/>
      <c r="BR3163"/>
      <c r="BS3163"/>
      <c r="BT3163"/>
      <c r="BU3163"/>
      <c r="BV3163"/>
      <c r="BW3163"/>
      <c r="BX3163"/>
      <c r="BY3163"/>
      <c r="BZ3163"/>
    </row>
    <row r="3164" spans="3:78" x14ac:dyDescent="0.25">
      <c r="C3164"/>
      <c r="D3164" s="4"/>
      <c r="E3164"/>
      <c r="F3164" s="4"/>
      <c r="G3164"/>
      <c r="H3164" s="4"/>
      <c r="I3164"/>
      <c r="J3164" s="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  <c r="BF3164"/>
      <c r="BG3164"/>
      <c r="BH3164"/>
      <c r="BI3164"/>
      <c r="BJ3164"/>
      <c r="BK3164"/>
      <c r="BL3164"/>
      <c r="BM3164"/>
      <c r="BN3164"/>
      <c r="BO3164"/>
      <c r="BP3164"/>
      <c r="BQ3164"/>
      <c r="BR3164"/>
      <c r="BS3164"/>
      <c r="BT3164"/>
      <c r="BU3164"/>
      <c r="BV3164"/>
      <c r="BW3164"/>
      <c r="BX3164"/>
      <c r="BY3164"/>
      <c r="BZ3164"/>
    </row>
    <row r="3165" spans="3:78" x14ac:dyDescent="0.25">
      <c r="C3165"/>
      <c r="D3165" s="4"/>
      <c r="E3165"/>
      <c r="F3165" s="4"/>
      <c r="G3165"/>
      <c r="H3165" s="4"/>
      <c r="I3165"/>
      <c r="J3165" s="4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  <c r="BF3165"/>
      <c r="BG3165"/>
      <c r="BH3165"/>
      <c r="BI3165"/>
      <c r="BJ3165"/>
      <c r="BK3165"/>
      <c r="BL3165"/>
      <c r="BM3165"/>
      <c r="BN3165"/>
      <c r="BO3165"/>
      <c r="BP3165"/>
      <c r="BQ3165"/>
      <c r="BR3165"/>
      <c r="BS3165"/>
      <c r="BT3165"/>
      <c r="BU3165"/>
      <c r="BV3165"/>
      <c r="BW3165"/>
      <c r="BX3165"/>
      <c r="BY3165"/>
      <c r="BZ3165"/>
    </row>
    <row r="3166" spans="3:78" x14ac:dyDescent="0.25">
      <c r="C3166"/>
      <c r="D3166" s="4"/>
      <c r="E3166"/>
      <c r="F3166" s="4"/>
      <c r="G3166"/>
      <c r="H3166" s="4"/>
      <c r="I3166"/>
      <c r="J3166" s="4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  <c r="BF3166"/>
      <c r="BG3166"/>
      <c r="BH3166"/>
      <c r="BI3166"/>
      <c r="BJ3166"/>
      <c r="BK3166"/>
      <c r="BL3166"/>
      <c r="BM3166"/>
      <c r="BN3166"/>
      <c r="BO3166"/>
      <c r="BP3166"/>
      <c r="BQ3166"/>
      <c r="BR3166"/>
      <c r="BS3166"/>
      <c r="BT3166"/>
      <c r="BU3166"/>
      <c r="BV3166"/>
      <c r="BW3166"/>
      <c r="BX3166"/>
      <c r="BY3166"/>
      <c r="BZ3166"/>
    </row>
    <row r="3167" spans="3:78" x14ac:dyDescent="0.25">
      <c r="C3167"/>
      <c r="D3167" s="4"/>
      <c r="E3167"/>
      <c r="F3167" s="4"/>
      <c r="G3167"/>
      <c r="H3167" s="4"/>
      <c r="I3167"/>
      <c r="J3167" s="4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  <c r="BF3167"/>
      <c r="BG3167"/>
      <c r="BH3167"/>
      <c r="BI3167"/>
      <c r="BJ3167"/>
      <c r="BK3167"/>
      <c r="BL3167"/>
      <c r="BM3167"/>
      <c r="BN3167"/>
      <c r="BO3167"/>
      <c r="BP3167"/>
      <c r="BQ3167"/>
      <c r="BR3167"/>
      <c r="BS3167"/>
      <c r="BT3167"/>
      <c r="BU3167"/>
      <c r="BV3167"/>
      <c r="BW3167"/>
      <c r="BX3167"/>
      <c r="BY3167"/>
      <c r="BZ3167"/>
    </row>
    <row r="3168" spans="3:78" x14ac:dyDescent="0.25">
      <c r="C3168"/>
      <c r="D3168" s="4"/>
      <c r="E3168"/>
      <c r="F3168" s="4"/>
      <c r="G3168"/>
      <c r="H3168" s="4"/>
      <c r="I3168"/>
      <c r="J3168" s="4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  <c r="BF3168"/>
      <c r="BG3168"/>
      <c r="BH3168"/>
      <c r="BI3168"/>
      <c r="BJ3168"/>
      <c r="BK3168"/>
      <c r="BL3168"/>
      <c r="BM3168"/>
      <c r="BN3168"/>
      <c r="BO3168"/>
      <c r="BP3168"/>
      <c r="BQ3168"/>
      <c r="BR3168"/>
      <c r="BS3168"/>
      <c r="BT3168"/>
      <c r="BU3168"/>
      <c r="BV3168"/>
      <c r="BW3168"/>
      <c r="BX3168"/>
      <c r="BY3168"/>
      <c r="BZ3168"/>
    </row>
    <row r="3169" spans="3:78" x14ac:dyDescent="0.25">
      <c r="C3169"/>
      <c r="D3169" s="4"/>
      <c r="E3169"/>
      <c r="F3169" s="4"/>
      <c r="G3169"/>
      <c r="H3169" s="4"/>
      <c r="I3169"/>
      <c r="J3169" s="4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  <c r="BF3169"/>
      <c r="BG3169"/>
      <c r="BH3169"/>
      <c r="BI3169"/>
      <c r="BJ3169"/>
      <c r="BK3169"/>
      <c r="BL3169"/>
      <c r="BM3169"/>
      <c r="BN3169"/>
      <c r="BO3169"/>
      <c r="BP3169"/>
      <c r="BQ3169"/>
      <c r="BR3169"/>
      <c r="BS3169"/>
      <c r="BT3169"/>
      <c r="BU3169"/>
      <c r="BV3169"/>
      <c r="BW3169"/>
      <c r="BX3169"/>
      <c r="BY3169"/>
      <c r="BZ3169"/>
    </row>
    <row r="3170" spans="3:78" x14ac:dyDescent="0.25">
      <c r="C3170"/>
      <c r="D3170" s="4"/>
      <c r="E3170"/>
      <c r="F3170" s="4"/>
      <c r="G3170"/>
      <c r="H3170" s="4"/>
      <c r="I3170"/>
      <c r="J3170" s="4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  <c r="BF3170"/>
      <c r="BG3170"/>
      <c r="BH3170"/>
      <c r="BI3170"/>
      <c r="BJ3170"/>
      <c r="BK3170"/>
      <c r="BL3170"/>
      <c r="BM3170"/>
      <c r="BN3170"/>
      <c r="BO3170"/>
      <c r="BP3170"/>
      <c r="BQ3170"/>
      <c r="BR3170"/>
      <c r="BS3170"/>
      <c r="BT3170"/>
      <c r="BU3170"/>
      <c r="BV3170"/>
      <c r="BW3170"/>
      <c r="BX3170"/>
      <c r="BY3170"/>
      <c r="BZ3170"/>
    </row>
    <row r="3171" spans="3:78" x14ac:dyDescent="0.25">
      <c r="C3171"/>
      <c r="D3171" s="4"/>
      <c r="E3171"/>
      <c r="F3171" s="4"/>
      <c r="G3171"/>
      <c r="H3171" s="4"/>
      <c r="I3171"/>
      <c r="J3171" s="4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  <c r="BF3171"/>
      <c r="BG3171"/>
      <c r="BH3171"/>
      <c r="BI3171"/>
      <c r="BJ3171"/>
      <c r="BK3171"/>
      <c r="BL3171"/>
      <c r="BM3171"/>
      <c r="BN3171"/>
      <c r="BO3171"/>
      <c r="BP3171"/>
      <c r="BQ3171"/>
      <c r="BR3171"/>
      <c r="BS3171"/>
      <c r="BT3171"/>
      <c r="BU3171"/>
      <c r="BV3171"/>
      <c r="BW3171"/>
      <c r="BX3171"/>
      <c r="BY3171"/>
      <c r="BZ3171"/>
    </row>
    <row r="3172" spans="3:78" x14ac:dyDescent="0.25">
      <c r="C3172"/>
      <c r="D3172" s="4"/>
      <c r="E3172"/>
      <c r="F3172" s="4"/>
      <c r="G3172"/>
      <c r="H3172" s="4"/>
      <c r="I3172"/>
      <c r="J3172" s="4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  <c r="BF3172"/>
      <c r="BG3172"/>
      <c r="BH3172"/>
      <c r="BI3172"/>
      <c r="BJ3172"/>
      <c r="BK3172"/>
      <c r="BL3172"/>
      <c r="BM3172"/>
      <c r="BN3172"/>
      <c r="BO3172"/>
      <c r="BP3172"/>
      <c r="BQ3172"/>
      <c r="BR3172"/>
      <c r="BS3172"/>
      <c r="BT3172"/>
      <c r="BU3172"/>
      <c r="BV3172"/>
      <c r="BW3172"/>
      <c r="BX3172"/>
      <c r="BY3172"/>
      <c r="BZ3172"/>
    </row>
    <row r="3173" spans="3:78" x14ac:dyDescent="0.25">
      <c r="C3173"/>
      <c r="D3173" s="4"/>
      <c r="E3173"/>
      <c r="F3173" s="4"/>
      <c r="G3173"/>
      <c r="H3173" s="4"/>
      <c r="I3173"/>
      <c r="J3173" s="4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  <c r="BF3173"/>
      <c r="BG3173"/>
      <c r="BH3173"/>
      <c r="BI3173"/>
      <c r="BJ3173"/>
      <c r="BK3173"/>
      <c r="BL3173"/>
      <c r="BM3173"/>
      <c r="BN3173"/>
      <c r="BO3173"/>
      <c r="BP3173"/>
      <c r="BQ3173"/>
      <c r="BR3173"/>
      <c r="BS3173"/>
      <c r="BT3173"/>
      <c r="BU3173"/>
      <c r="BV3173"/>
      <c r="BW3173"/>
      <c r="BX3173"/>
      <c r="BY3173"/>
      <c r="BZ3173"/>
    </row>
    <row r="3174" spans="3:78" x14ac:dyDescent="0.25">
      <c r="C3174"/>
      <c r="D3174" s="4"/>
      <c r="E3174"/>
      <c r="F3174" s="4"/>
      <c r="G3174"/>
      <c r="H3174" s="4"/>
      <c r="I3174"/>
      <c r="J3174" s="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  <c r="BF3174"/>
      <c r="BG3174"/>
      <c r="BH3174"/>
      <c r="BI3174"/>
      <c r="BJ3174"/>
      <c r="BK3174"/>
      <c r="BL3174"/>
      <c r="BM3174"/>
      <c r="BN3174"/>
      <c r="BO3174"/>
      <c r="BP3174"/>
      <c r="BQ3174"/>
      <c r="BR3174"/>
      <c r="BS3174"/>
      <c r="BT3174"/>
      <c r="BU3174"/>
      <c r="BV3174"/>
      <c r="BW3174"/>
      <c r="BX3174"/>
      <c r="BY3174"/>
      <c r="BZ3174"/>
    </row>
    <row r="3175" spans="3:78" x14ac:dyDescent="0.25">
      <c r="C3175"/>
      <c r="D3175" s="4"/>
      <c r="E3175"/>
      <c r="F3175" s="4"/>
      <c r="G3175"/>
      <c r="H3175" s="4"/>
      <c r="I3175"/>
      <c r="J3175" s="4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  <c r="BF3175"/>
      <c r="BG3175"/>
      <c r="BH3175"/>
      <c r="BI3175"/>
      <c r="BJ3175"/>
      <c r="BK3175"/>
      <c r="BL3175"/>
      <c r="BM3175"/>
      <c r="BN3175"/>
      <c r="BO3175"/>
      <c r="BP3175"/>
      <c r="BQ3175"/>
      <c r="BR3175"/>
      <c r="BS3175"/>
      <c r="BT3175"/>
      <c r="BU3175"/>
      <c r="BV3175"/>
      <c r="BW3175"/>
      <c r="BX3175"/>
      <c r="BY3175"/>
      <c r="BZ3175"/>
    </row>
    <row r="3176" spans="3:78" x14ac:dyDescent="0.25">
      <c r="C3176"/>
      <c r="D3176" s="4"/>
      <c r="E3176"/>
      <c r="F3176" s="4"/>
      <c r="G3176"/>
      <c r="H3176" s="4"/>
      <c r="I3176"/>
      <c r="J3176" s="4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  <c r="BF3176"/>
      <c r="BG3176"/>
      <c r="BH3176"/>
      <c r="BI3176"/>
      <c r="BJ3176"/>
      <c r="BK3176"/>
      <c r="BL3176"/>
      <c r="BM3176"/>
      <c r="BN3176"/>
      <c r="BO3176"/>
      <c r="BP3176"/>
      <c r="BQ3176"/>
      <c r="BR3176"/>
      <c r="BS3176"/>
      <c r="BT3176"/>
      <c r="BU3176"/>
      <c r="BV3176"/>
      <c r="BW3176"/>
      <c r="BX3176"/>
      <c r="BY3176"/>
      <c r="BZ3176"/>
    </row>
    <row r="3177" spans="3:78" x14ac:dyDescent="0.25">
      <c r="C3177"/>
      <c r="D3177" s="4"/>
      <c r="E3177"/>
      <c r="F3177" s="4"/>
      <c r="G3177"/>
      <c r="H3177" s="4"/>
      <c r="I3177"/>
      <c r="J3177" s="4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  <c r="BF3177"/>
      <c r="BG3177"/>
      <c r="BH3177"/>
      <c r="BI3177"/>
      <c r="BJ3177"/>
      <c r="BK3177"/>
      <c r="BL3177"/>
      <c r="BM3177"/>
      <c r="BN3177"/>
      <c r="BO3177"/>
      <c r="BP3177"/>
      <c r="BQ3177"/>
      <c r="BR3177"/>
      <c r="BS3177"/>
      <c r="BT3177"/>
      <c r="BU3177"/>
      <c r="BV3177"/>
      <c r="BW3177"/>
      <c r="BX3177"/>
      <c r="BY3177"/>
      <c r="BZ3177"/>
    </row>
    <row r="3178" spans="3:78" x14ac:dyDescent="0.25">
      <c r="C3178"/>
      <c r="D3178" s="4"/>
      <c r="E3178"/>
      <c r="F3178" s="4"/>
      <c r="G3178"/>
      <c r="H3178" s="4"/>
      <c r="I3178"/>
      <c r="J3178" s="4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  <c r="BF3178"/>
      <c r="BG3178"/>
      <c r="BH3178"/>
      <c r="BI3178"/>
      <c r="BJ3178"/>
      <c r="BK3178"/>
      <c r="BL3178"/>
      <c r="BM3178"/>
      <c r="BN3178"/>
      <c r="BO3178"/>
      <c r="BP3178"/>
      <c r="BQ3178"/>
      <c r="BR3178"/>
      <c r="BS3178"/>
      <c r="BT3178"/>
      <c r="BU3178"/>
      <c r="BV3178"/>
      <c r="BW3178"/>
      <c r="BX3178"/>
      <c r="BY3178"/>
      <c r="BZ3178"/>
    </row>
    <row r="3179" spans="3:78" x14ac:dyDescent="0.25">
      <c r="C3179"/>
      <c r="D3179" s="4"/>
      <c r="E3179"/>
      <c r="F3179" s="4"/>
      <c r="G3179"/>
      <c r="H3179" s="4"/>
      <c r="I3179"/>
      <c r="J3179" s="4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  <c r="BF3179"/>
      <c r="BG3179"/>
      <c r="BH3179"/>
      <c r="BI3179"/>
      <c r="BJ3179"/>
      <c r="BK3179"/>
      <c r="BL3179"/>
      <c r="BM3179"/>
      <c r="BN3179"/>
      <c r="BO3179"/>
      <c r="BP3179"/>
      <c r="BQ3179"/>
      <c r="BR3179"/>
      <c r="BS3179"/>
      <c r="BT3179"/>
      <c r="BU3179"/>
      <c r="BV3179"/>
      <c r="BW3179"/>
      <c r="BX3179"/>
      <c r="BY3179"/>
      <c r="BZ3179"/>
    </row>
    <row r="3180" spans="3:78" x14ac:dyDescent="0.25">
      <c r="C3180"/>
      <c r="D3180" s="4"/>
      <c r="E3180"/>
      <c r="F3180" s="4"/>
      <c r="G3180"/>
      <c r="H3180" s="4"/>
      <c r="I3180"/>
      <c r="J3180" s="4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  <c r="BF3180"/>
      <c r="BG3180"/>
      <c r="BH3180"/>
      <c r="BI3180"/>
      <c r="BJ3180"/>
      <c r="BK3180"/>
      <c r="BL3180"/>
      <c r="BM3180"/>
      <c r="BN3180"/>
      <c r="BO3180"/>
      <c r="BP3180"/>
      <c r="BQ3180"/>
      <c r="BR3180"/>
      <c r="BS3180"/>
      <c r="BT3180"/>
      <c r="BU3180"/>
      <c r="BV3180"/>
      <c r="BW3180"/>
      <c r="BX3180"/>
      <c r="BY3180"/>
      <c r="BZ3180"/>
    </row>
    <row r="3181" spans="3:78" x14ac:dyDescent="0.25">
      <c r="C3181"/>
      <c r="D3181" s="4"/>
      <c r="E3181"/>
      <c r="F3181" s="4"/>
      <c r="G3181"/>
      <c r="H3181" s="4"/>
      <c r="I3181"/>
      <c r="J3181" s="4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  <c r="BF3181"/>
      <c r="BG3181"/>
      <c r="BH3181"/>
      <c r="BI3181"/>
      <c r="BJ3181"/>
      <c r="BK3181"/>
      <c r="BL3181"/>
      <c r="BM3181"/>
      <c r="BN3181"/>
      <c r="BO3181"/>
      <c r="BP3181"/>
      <c r="BQ3181"/>
      <c r="BR3181"/>
      <c r="BS3181"/>
      <c r="BT3181"/>
      <c r="BU3181"/>
      <c r="BV3181"/>
      <c r="BW3181"/>
      <c r="BX3181"/>
      <c r="BY3181"/>
      <c r="BZ3181"/>
    </row>
    <row r="3182" spans="3:78" x14ac:dyDescent="0.25">
      <c r="C3182"/>
      <c r="D3182" s="4"/>
      <c r="E3182"/>
      <c r="F3182" s="4"/>
      <c r="G3182"/>
      <c r="H3182" s="4"/>
      <c r="I3182"/>
      <c r="J3182" s="4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  <c r="BF3182"/>
      <c r="BG3182"/>
      <c r="BH3182"/>
      <c r="BI3182"/>
      <c r="BJ3182"/>
      <c r="BK3182"/>
      <c r="BL3182"/>
      <c r="BM3182"/>
      <c r="BN3182"/>
      <c r="BO3182"/>
      <c r="BP3182"/>
      <c r="BQ3182"/>
      <c r="BR3182"/>
      <c r="BS3182"/>
      <c r="BT3182"/>
      <c r="BU3182"/>
      <c r="BV3182"/>
      <c r="BW3182"/>
      <c r="BX3182"/>
      <c r="BY3182"/>
      <c r="BZ3182"/>
    </row>
    <row r="3183" spans="3:78" x14ac:dyDescent="0.25">
      <c r="C3183"/>
      <c r="D3183" s="4"/>
      <c r="E3183"/>
      <c r="F3183" s="4"/>
      <c r="G3183"/>
      <c r="H3183" s="4"/>
      <c r="I3183"/>
      <c r="J3183" s="4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  <c r="BF3183"/>
      <c r="BG3183"/>
      <c r="BH3183"/>
      <c r="BI3183"/>
      <c r="BJ3183"/>
      <c r="BK3183"/>
      <c r="BL3183"/>
      <c r="BM3183"/>
      <c r="BN3183"/>
      <c r="BO3183"/>
      <c r="BP3183"/>
      <c r="BQ3183"/>
      <c r="BR3183"/>
      <c r="BS3183"/>
      <c r="BT3183"/>
      <c r="BU3183"/>
      <c r="BV3183"/>
      <c r="BW3183"/>
      <c r="BX3183"/>
      <c r="BY3183"/>
      <c r="BZ3183"/>
    </row>
    <row r="3184" spans="3:78" x14ac:dyDescent="0.25">
      <c r="C3184"/>
      <c r="D3184" s="4"/>
      <c r="E3184"/>
      <c r="F3184" s="4"/>
      <c r="G3184"/>
      <c r="H3184" s="4"/>
      <c r="I3184"/>
      <c r="J3184" s="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  <c r="BF3184"/>
      <c r="BG3184"/>
      <c r="BH3184"/>
      <c r="BI3184"/>
      <c r="BJ3184"/>
      <c r="BK3184"/>
      <c r="BL3184"/>
      <c r="BM3184"/>
      <c r="BN3184"/>
      <c r="BO3184"/>
      <c r="BP3184"/>
      <c r="BQ3184"/>
      <c r="BR3184"/>
      <c r="BS3184"/>
      <c r="BT3184"/>
      <c r="BU3184"/>
      <c r="BV3184"/>
      <c r="BW3184"/>
      <c r="BX3184"/>
      <c r="BY3184"/>
      <c r="BZ3184"/>
    </row>
    <row r="3185" spans="3:78" x14ac:dyDescent="0.25">
      <c r="C3185"/>
      <c r="D3185" s="4"/>
      <c r="E3185"/>
      <c r="F3185" s="4"/>
      <c r="G3185"/>
      <c r="H3185" s="4"/>
      <c r="I3185"/>
      <c r="J3185" s="4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  <c r="BF3185"/>
      <c r="BG3185"/>
      <c r="BH3185"/>
      <c r="BI3185"/>
      <c r="BJ3185"/>
      <c r="BK3185"/>
      <c r="BL3185"/>
      <c r="BM3185"/>
      <c r="BN3185"/>
      <c r="BO3185"/>
      <c r="BP3185"/>
      <c r="BQ3185"/>
      <c r="BR3185"/>
      <c r="BS3185"/>
      <c r="BT3185"/>
      <c r="BU3185"/>
      <c r="BV3185"/>
      <c r="BW3185"/>
      <c r="BX3185"/>
      <c r="BY3185"/>
      <c r="BZ3185"/>
    </row>
    <row r="3186" spans="3:78" x14ac:dyDescent="0.25">
      <c r="C3186"/>
      <c r="D3186" s="4"/>
      <c r="E3186"/>
      <c r="F3186" s="4"/>
      <c r="G3186"/>
      <c r="H3186" s="4"/>
      <c r="I3186"/>
      <c r="J3186" s="4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  <c r="BF3186"/>
      <c r="BG3186"/>
      <c r="BH3186"/>
      <c r="BI3186"/>
      <c r="BJ3186"/>
      <c r="BK3186"/>
      <c r="BL3186"/>
      <c r="BM3186"/>
      <c r="BN3186"/>
      <c r="BO3186"/>
      <c r="BP3186"/>
      <c r="BQ3186"/>
      <c r="BR3186"/>
      <c r="BS3186"/>
      <c r="BT3186"/>
      <c r="BU3186"/>
      <c r="BV3186"/>
      <c r="BW3186"/>
      <c r="BX3186"/>
      <c r="BY3186"/>
      <c r="BZ3186"/>
    </row>
    <row r="3187" spans="3:78" x14ac:dyDescent="0.25">
      <c r="C3187"/>
      <c r="D3187" s="4"/>
      <c r="E3187"/>
      <c r="F3187" s="4"/>
      <c r="G3187"/>
      <c r="H3187" s="4"/>
      <c r="I3187"/>
      <c r="J3187" s="4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  <c r="BF3187"/>
      <c r="BG3187"/>
      <c r="BH3187"/>
      <c r="BI3187"/>
      <c r="BJ3187"/>
      <c r="BK3187"/>
      <c r="BL3187"/>
      <c r="BM3187"/>
      <c r="BN3187"/>
      <c r="BO3187"/>
      <c r="BP3187"/>
      <c r="BQ3187"/>
      <c r="BR3187"/>
      <c r="BS3187"/>
      <c r="BT3187"/>
      <c r="BU3187"/>
      <c r="BV3187"/>
      <c r="BW3187"/>
      <c r="BX3187"/>
      <c r="BY3187"/>
      <c r="BZ3187"/>
    </row>
    <row r="3188" spans="3:78" x14ac:dyDescent="0.25">
      <c r="C3188"/>
      <c r="D3188" s="4"/>
      <c r="E3188"/>
      <c r="F3188" s="4"/>
      <c r="G3188"/>
      <c r="H3188" s="4"/>
      <c r="I3188"/>
      <c r="J3188" s="4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  <c r="BF3188"/>
      <c r="BG3188"/>
      <c r="BH3188"/>
      <c r="BI3188"/>
      <c r="BJ3188"/>
      <c r="BK3188"/>
      <c r="BL3188"/>
      <c r="BM3188"/>
      <c r="BN3188"/>
      <c r="BO3188"/>
      <c r="BP3188"/>
      <c r="BQ3188"/>
      <c r="BR3188"/>
      <c r="BS3188"/>
      <c r="BT3188"/>
      <c r="BU3188"/>
      <c r="BV3188"/>
      <c r="BW3188"/>
      <c r="BX3188"/>
      <c r="BY3188"/>
      <c r="BZ3188"/>
    </row>
    <row r="3189" spans="3:78" x14ac:dyDescent="0.25">
      <c r="C3189"/>
      <c r="D3189" s="4"/>
      <c r="E3189"/>
      <c r="F3189" s="4"/>
      <c r="G3189"/>
      <c r="H3189" s="4"/>
      <c r="I3189"/>
      <c r="J3189" s="4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  <c r="BF3189"/>
      <c r="BG3189"/>
      <c r="BH3189"/>
      <c r="BI3189"/>
      <c r="BJ3189"/>
      <c r="BK3189"/>
      <c r="BL3189"/>
      <c r="BM3189"/>
      <c r="BN3189"/>
      <c r="BO3189"/>
      <c r="BP3189"/>
      <c r="BQ3189"/>
      <c r="BR3189"/>
      <c r="BS3189"/>
      <c r="BT3189"/>
      <c r="BU3189"/>
      <c r="BV3189"/>
      <c r="BW3189"/>
      <c r="BX3189"/>
      <c r="BY3189"/>
      <c r="BZ3189"/>
    </row>
    <row r="3190" spans="3:78" x14ac:dyDescent="0.25">
      <c r="C3190"/>
      <c r="D3190" s="4"/>
      <c r="E3190"/>
      <c r="F3190" s="4"/>
      <c r="G3190"/>
      <c r="H3190" s="4"/>
      <c r="I3190"/>
      <c r="J3190" s="4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  <c r="BF3190"/>
      <c r="BG3190"/>
      <c r="BH3190"/>
      <c r="BI3190"/>
      <c r="BJ3190"/>
      <c r="BK3190"/>
      <c r="BL3190"/>
      <c r="BM3190"/>
      <c r="BN3190"/>
      <c r="BO3190"/>
      <c r="BP3190"/>
      <c r="BQ3190"/>
      <c r="BR3190"/>
      <c r="BS3190"/>
      <c r="BT3190"/>
      <c r="BU3190"/>
      <c r="BV3190"/>
      <c r="BW3190"/>
      <c r="BX3190"/>
      <c r="BY3190"/>
      <c r="BZ3190"/>
    </row>
    <row r="3191" spans="3:78" x14ac:dyDescent="0.25">
      <c r="C3191"/>
      <c r="D3191" s="4"/>
      <c r="E3191"/>
      <c r="F3191" s="4"/>
      <c r="G3191"/>
      <c r="H3191" s="4"/>
      <c r="I3191"/>
      <c r="J3191" s="4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  <c r="BF3191"/>
      <c r="BG3191"/>
      <c r="BH3191"/>
      <c r="BI3191"/>
      <c r="BJ3191"/>
      <c r="BK3191"/>
      <c r="BL3191"/>
      <c r="BM3191"/>
      <c r="BN3191"/>
      <c r="BO3191"/>
      <c r="BP3191"/>
      <c r="BQ3191"/>
      <c r="BR3191"/>
      <c r="BS3191"/>
      <c r="BT3191"/>
      <c r="BU3191"/>
      <c r="BV3191"/>
      <c r="BW3191"/>
      <c r="BX3191"/>
      <c r="BY3191"/>
      <c r="BZ3191"/>
    </row>
    <row r="3192" spans="3:78" x14ac:dyDescent="0.25">
      <c r="C3192"/>
      <c r="D3192" s="4"/>
      <c r="E3192"/>
      <c r="F3192" s="4"/>
      <c r="G3192"/>
      <c r="H3192" s="4"/>
      <c r="I3192"/>
      <c r="J3192" s="4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  <c r="BF3192"/>
      <c r="BG3192"/>
      <c r="BH3192"/>
      <c r="BI3192"/>
      <c r="BJ3192"/>
      <c r="BK3192"/>
      <c r="BL3192"/>
      <c r="BM3192"/>
      <c r="BN3192"/>
      <c r="BO3192"/>
      <c r="BP3192"/>
      <c r="BQ3192"/>
      <c r="BR3192"/>
      <c r="BS3192"/>
      <c r="BT3192"/>
      <c r="BU3192"/>
      <c r="BV3192"/>
      <c r="BW3192"/>
      <c r="BX3192"/>
      <c r="BY3192"/>
      <c r="BZ3192"/>
    </row>
    <row r="3193" spans="3:78" x14ac:dyDescent="0.25">
      <c r="C3193"/>
      <c r="D3193" s="4"/>
      <c r="E3193"/>
      <c r="F3193" s="4"/>
      <c r="G3193"/>
      <c r="H3193" s="4"/>
      <c r="I3193"/>
      <c r="J3193" s="4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  <c r="BF3193"/>
      <c r="BG3193"/>
      <c r="BH3193"/>
      <c r="BI3193"/>
      <c r="BJ3193"/>
      <c r="BK3193"/>
      <c r="BL3193"/>
      <c r="BM3193"/>
      <c r="BN3193"/>
      <c r="BO3193"/>
      <c r="BP3193"/>
      <c r="BQ3193"/>
      <c r="BR3193"/>
      <c r="BS3193"/>
      <c r="BT3193"/>
      <c r="BU3193"/>
      <c r="BV3193"/>
      <c r="BW3193"/>
      <c r="BX3193"/>
      <c r="BY3193"/>
      <c r="BZ3193"/>
    </row>
    <row r="3194" spans="3:78" x14ac:dyDescent="0.25">
      <c r="C3194"/>
      <c r="D3194" s="4"/>
      <c r="E3194"/>
      <c r="F3194" s="4"/>
      <c r="G3194"/>
      <c r="H3194" s="4"/>
      <c r="I3194"/>
      <c r="J3194" s="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  <c r="BF3194"/>
      <c r="BG3194"/>
      <c r="BH3194"/>
      <c r="BI3194"/>
      <c r="BJ3194"/>
      <c r="BK3194"/>
      <c r="BL3194"/>
      <c r="BM3194"/>
      <c r="BN3194"/>
      <c r="BO3194"/>
      <c r="BP3194"/>
      <c r="BQ3194"/>
      <c r="BR3194"/>
      <c r="BS3194"/>
      <c r="BT3194"/>
      <c r="BU3194"/>
      <c r="BV3194"/>
      <c r="BW3194"/>
      <c r="BX3194"/>
      <c r="BY3194"/>
      <c r="BZ3194"/>
    </row>
    <row r="3195" spans="3:78" x14ac:dyDescent="0.25">
      <c r="C3195"/>
      <c r="D3195" s="4"/>
      <c r="E3195"/>
      <c r="F3195" s="4"/>
      <c r="G3195"/>
      <c r="H3195" s="4"/>
      <c r="I3195"/>
      <c r="J3195" s="4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  <c r="BF3195"/>
      <c r="BG3195"/>
      <c r="BH3195"/>
      <c r="BI3195"/>
      <c r="BJ3195"/>
      <c r="BK3195"/>
      <c r="BL3195"/>
      <c r="BM3195"/>
      <c r="BN3195"/>
      <c r="BO3195"/>
      <c r="BP3195"/>
      <c r="BQ3195"/>
      <c r="BR3195"/>
      <c r="BS3195"/>
      <c r="BT3195"/>
      <c r="BU3195"/>
      <c r="BV3195"/>
      <c r="BW3195"/>
      <c r="BX3195"/>
      <c r="BY3195"/>
      <c r="BZ3195"/>
    </row>
    <row r="3196" spans="3:78" x14ac:dyDescent="0.25">
      <c r="C3196"/>
      <c r="D3196" s="4"/>
      <c r="E3196"/>
      <c r="F3196" s="4"/>
      <c r="G3196"/>
      <c r="H3196" s="4"/>
      <c r="I3196"/>
      <c r="J3196" s="4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  <c r="BF3196"/>
      <c r="BG3196"/>
      <c r="BH3196"/>
      <c r="BI3196"/>
      <c r="BJ3196"/>
      <c r="BK3196"/>
      <c r="BL3196"/>
      <c r="BM3196"/>
      <c r="BN3196"/>
      <c r="BO3196"/>
      <c r="BP3196"/>
      <c r="BQ3196"/>
      <c r="BR3196"/>
      <c r="BS3196"/>
      <c r="BT3196"/>
      <c r="BU3196"/>
      <c r="BV3196"/>
      <c r="BW3196"/>
      <c r="BX3196"/>
      <c r="BY3196"/>
      <c r="BZ3196"/>
    </row>
    <row r="3197" spans="3:78" x14ac:dyDescent="0.25">
      <c r="C3197"/>
      <c r="D3197" s="4"/>
      <c r="E3197"/>
      <c r="F3197" s="4"/>
      <c r="G3197"/>
      <c r="H3197" s="4"/>
      <c r="I3197"/>
      <c r="J3197" s="4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  <c r="BF3197"/>
      <c r="BG3197"/>
      <c r="BH3197"/>
      <c r="BI3197"/>
      <c r="BJ3197"/>
      <c r="BK3197"/>
      <c r="BL3197"/>
      <c r="BM3197"/>
      <c r="BN3197"/>
      <c r="BO3197"/>
      <c r="BP3197"/>
      <c r="BQ3197"/>
      <c r="BR3197"/>
      <c r="BS3197"/>
      <c r="BT3197"/>
      <c r="BU3197"/>
      <c r="BV3197"/>
      <c r="BW3197"/>
      <c r="BX3197"/>
      <c r="BY3197"/>
      <c r="BZ3197"/>
    </row>
    <row r="3198" spans="3:78" x14ac:dyDescent="0.25">
      <c r="C3198"/>
      <c r="D3198" s="4"/>
      <c r="E3198"/>
      <c r="F3198" s="4"/>
      <c r="G3198"/>
      <c r="H3198" s="4"/>
      <c r="I3198"/>
      <c r="J3198" s="4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  <c r="BF3198"/>
      <c r="BG3198"/>
      <c r="BH3198"/>
      <c r="BI3198"/>
      <c r="BJ3198"/>
      <c r="BK3198"/>
      <c r="BL3198"/>
      <c r="BM3198"/>
      <c r="BN3198"/>
      <c r="BO3198"/>
      <c r="BP3198"/>
      <c r="BQ3198"/>
      <c r="BR3198"/>
      <c r="BS3198"/>
      <c r="BT3198"/>
      <c r="BU3198"/>
      <c r="BV3198"/>
      <c r="BW3198"/>
      <c r="BX3198"/>
      <c r="BY3198"/>
      <c r="BZ3198"/>
    </row>
    <row r="3199" spans="3:78" x14ac:dyDescent="0.25">
      <c r="C3199"/>
      <c r="D3199" s="4"/>
      <c r="E3199"/>
      <c r="F3199" s="4"/>
      <c r="G3199"/>
      <c r="H3199" s="4"/>
      <c r="I3199"/>
      <c r="J3199" s="4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  <c r="BF3199"/>
      <c r="BG3199"/>
      <c r="BH3199"/>
      <c r="BI3199"/>
      <c r="BJ3199"/>
      <c r="BK3199"/>
      <c r="BL3199"/>
      <c r="BM3199"/>
      <c r="BN3199"/>
      <c r="BO3199"/>
      <c r="BP3199"/>
      <c r="BQ3199"/>
      <c r="BR3199"/>
      <c r="BS3199"/>
      <c r="BT3199"/>
      <c r="BU3199"/>
      <c r="BV3199"/>
      <c r="BW3199"/>
      <c r="BX3199"/>
      <c r="BY3199"/>
      <c r="BZ3199"/>
    </row>
    <row r="3200" spans="3:78" x14ac:dyDescent="0.25">
      <c r="C3200"/>
      <c r="D3200" s="4"/>
      <c r="E3200"/>
      <c r="F3200" s="4"/>
      <c r="G3200"/>
      <c r="H3200" s="4"/>
      <c r="I3200"/>
      <c r="J3200" s="4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  <c r="BF3200"/>
      <c r="BG3200"/>
      <c r="BH3200"/>
      <c r="BI3200"/>
      <c r="BJ3200"/>
      <c r="BK3200"/>
      <c r="BL3200"/>
      <c r="BM3200"/>
      <c r="BN3200"/>
      <c r="BO3200"/>
      <c r="BP3200"/>
      <c r="BQ3200"/>
      <c r="BR3200"/>
      <c r="BS3200"/>
      <c r="BT3200"/>
      <c r="BU3200"/>
      <c r="BV3200"/>
      <c r="BW3200"/>
      <c r="BX3200"/>
      <c r="BY3200"/>
      <c r="BZ3200"/>
    </row>
    <row r="3201" spans="3:78" x14ac:dyDescent="0.25">
      <c r="C3201"/>
      <c r="D3201" s="4"/>
      <c r="E3201"/>
      <c r="F3201" s="4"/>
      <c r="G3201"/>
      <c r="H3201" s="4"/>
      <c r="I3201"/>
      <c r="J3201" s="4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  <c r="BF3201"/>
      <c r="BG3201"/>
      <c r="BH3201"/>
      <c r="BI3201"/>
      <c r="BJ3201"/>
      <c r="BK3201"/>
      <c r="BL3201"/>
      <c r="BM3201"/>
      <c r="BN3201"/>
      <c r="BO3201"/>
      <c r="BP3201"/>
      <c r="BQ3201"/>
      <c r="BR3201"/>
      <c r="BS3201"/>
      <c r="BT3201"/>
      <c r="BU3201"/>
      <c r="BV3201"/>
      <c r="BW3201"/>
      <c r="BX3201"/>
      <c r="BY3201"/>
      <c r="BZ3201"/>
    </row>
    <row r="3202" spans="3:78" x14ac:dyDescent="0.25">
      <c r="C3202"/>
      <c r="D3202" s="4"/>
      <c r="E3202"/>
      <c r="F3202" s="4"/>
      <c r="G3202"/>
      <c r="H3202" s="4"/>
      <c r="I3202"/>
      <c r="J3202" s="4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  <c r="BF3202"/>
      <c r="BG3202"/>
      <c r="BH3202"/>
      <c r="BI3202"/>
      <c r="BJ3202"/>
      <c r="BK3202"/>
      <c r="BL3202"/>
      <c r="BM3202"/>
      <c r="BN3202"/>
      <c r="BO3202"/>
      <c r="BP3202"/>
      <c r="BQ3202"/>
      <c r="BR3202"/>
      <c r="BS3202"/>
      <c r="BT3202"/>
      <c r="BU3202"/>
      <c r="BV3202"/>
      <c r="BW3202"/>
      <c r="BX3202"/>
      <c r="BY3202"/>
      <c r="BZ3202"/>
    </row>
    <row r="3203" spans="3:78" x14ac:dyDescent="0.25">
      <c r="C3203"/>
      <c r="D3203" s="4"/>
      <c r="E3203"/>
      <c r="F3203" s="4"/>
      <c r="G3203"/>
      <c r="H3203" s="4"/>
      <c r="I3203"/>
      <c r="J3203" s="4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  <c r="BF3203"/>
      <c r="BG3203"/>
      <c r="BH3203"/>
      <c r="BI3203"/>
      <c r="BJ3203"/>
      <c r="BK3203"/>
      <c r="BL3203"/>
      <c r="BM3203"/>
      <c r="BN3203"/>
      <c r="BO3203"/>
      <c r="BP3203"/>
      <c r="BQ3203"/>
      <c r="BR3203"/>
      <c r="BS3203"/>
      <c r="BT3203"/>
      <c r="BU3203"/>
      <c r="BV3203"/>
      <c r="BW3203"/>
      <c r="BX3203"/>
      <c r="BY3203"/>
      <c r="BZ3203"/>
    </row>
    <row r="3204" spans="3:78" x14ac:dyDescent="0.25">
      <c r="C3204"/>
      <c r="D3204" s="4"/>
      <c r="E3204"/>
      <c r="F3204" s="4"/>
      <c r="G3204"/>
      <c r="H3204" s="4"/>
      <c r="I3204"/>
      <c r="J3204" s="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  <c r="BF3204"/>
      <c r="BG3204"/>
      <c r="BH3204"/>
      <c r="BI3204"/>
      <c r="BJ3204"/>
      <c r="BK3204"/>
      <c r="BL3204"/>
      <c r="BM3204"/>
      <c r="BN3204"/>
      <c r="BO3204"/>
      <c r="BP3204"/>
      <c r="BQ3204"/>
      <c r="BR3204"/>
      <c r="BS3204"/>
      <c r="BT3204"/>
      <c r="BU3204"/>
      <c r="BV3204"/>
      <c r="BW3204"/>
      <c r="BX3204"/>
      <c r="BY3204"/>
      <c r="BZ3204"/>
    </row>
    <row r="3205" spans="3:78" x14ac:dyDescent="0.25">
      <c r="C3205"/>
      <c r="D3205" s="4"/>
      <c r="E3205"/>
      <c r="F3205" s="4"/>
      <c r="G3205"/>
      <c r="H3205" s="4"/>
      <c r="I3205"/>
      <c r="J3205" s="4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  <c r="BF3205"/>
      <c r="BG3205"/>
      <c r="BH3205"/>
      <c r="BI3205"/>
      <c r="BJ3205"/>
      <c r="BK3205"/>
      <c r="BL3205"/>
      <c r="BM3205"/>
      <c r="BN3205"/>
      <c r="BO3205"/>
      <c r="BP3205"/>
      <c r="BQ3205"/>
      <c r="BR3205"/>
      <c r="BS3205"/>
      <c r="BT3205"/>
      <c r="BU3205"/>
      <c r="BV3205"/>
      <c r="BW3205"/>
      <c r="BX3205"/>
      <c r="BY3205"/>
      <c r="BZ3205"/>
    </row>
    <row r="3206" spans="3:78" x14ac:dyDescent="0.25">
      <c r="C3206"/>
      <c r="D3206" s="4"/>
      <c r="E3206"/>
      <c r="F3206" s="4"/>
      <c r="G3206"/>
      <c r="H3206" s="4"/>
      <c r="I3206"/>
      <c r="J3206" s="4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  <c r="BF3206"/>
      <c r="BG3206"/>
      <c r="BH3206"/>
      <c r="BI3206"/>
      <c r="BJ3206"/>
      <c r="BK3206"/>
      <c r="BL3206"/>
      <c r="BM3206"/>
      <c r="BN3206"/>
      <c r="BO3206"/>
      <c r="BP3206"/>
      <c r="BQ3206"/>
      <c r="BR3206"/>
      <c r="BS3206"/>
      <c r="BT3206"/>
      <c r="BU3206"/>
      <c r="BV3206"/>
      <c r="BW3206"/>
      <c r="BX3206"/>
      <c r="BY3206"/>
      <c r="BZ3206"/>
    </row>
    <row r="3207" spans="3:78" x14ac:dyDescent="0.25">
      <c r="C3207"/>
      <c r="D3207" s="4"/>
      <c r="E3207"/>
      <c r="F3207" s="4"/>
      <c r="G3207"/>
      <c r="H3207" s="4"/>
      <c r="I3207"/>
      <c r="J3207" s="4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  <c r="BF3207"/>
      <c r="BG3207"/>
      <c r="BH3207"/>
      <c r="BI3207"/>
      <c r="BJ3207"/>
      <c r="BK3207"/>
      <c r="BL3207"/>
      <c r="BM3207"/>
      <c r="BN3207"/>
      <c r="BO3207"/>
      <c r="BP3207"/>
      <c r="BQ3207"/>
      <c r="BR3207"/>
      <c r="BS3207"/>
      <c r="BT3207"/>
      <c r="BU3207"/>
      <c r="BV3207"/>
      <c r="BW3207"/>
      <c r="BX3207"/>
      <c r="BY3207"/>
      <c r="BZ3207"/>
    </row>
    <row r="3208" spans="3:78" x14ac:dyDescent="0.25">
      <c r="C3208"/>
      <c r="D3208" s="4"/>
      <c r="E3208"/>
      <c r="F3208" s="4"/>
      <c r="G3208"/>
      <c r="H3208" s="4"/>
      <c r="I3208"/>
      <c r="J3208" s="4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  <c r="BF3208"/>
      <c r="BG3208"/>
      <c r="BH3208"/>
      <c r="BI3208"/>
      <c r="BJ3208"/>
      <c r="BK3208"/>
      <c r="BL3208"/>
      <c r="BM3208"/>
      <c r="BN3208"/>
      <c r="BO3208"/>
      <c r="BP3208"/>
      <c r="BQ3208"/>
      <c r="BR3208"/>
      <c r="BS3208"/>
      <c r="BT3208"/>
      <c r="BU3208"/>
      <c r="BV3208"/>
      <c r="BW3208"/>
      <c r="BX3208"/>
      <c r="BY3208"/>
      <c r="BZ3208"/>
    </row>
    <row r="3209" spans="3:78" x14ac:dyDescent="0.25">
      <c r="C3209"/>
      <c r="D3209" s="4"/>
      <c r="E3209"/>
      <c r="F3209" s="4"/>
      <c r="G3209"/>
      <c r="H3209" s="4"/>
      <c r="I3209"/>
      <c r="J3209" s="4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  <c r="BF3209"/>
      <c r="BG3209"/>
      <c r="BH3209"/>
      <c r="BI3209"/>
      <c r="BJ3209"/>
      <c r="BK3209"/>
      <c r="BL3209"/>
      <c r="BM3209"/>
      <c r="BN3209"/>
      <c r="BO3209"/>
      <c r="BP3209"/>
      <c r="BQ3209"/>
      <c r="BR3209"/>
      <c r="BS3209"/>
      <c r="BT3209"/>
      <c r="BU3209"/>
      <c r="BV3209"/>
      <c r="BW3209"/>
      <c r="BX3209"/>
      <c r="BY3209"/>
      <c r="BZ3209"/>
    </row>
    <row r="3210" spans="3:78" x14ac:dyDescent="0.25">
      <c r="C3210"/>
      <c r="D3210" s="4"/>
      <c r="E3210"/>
      <c r="F3210" s="4"/>
      <c r="G3210"/>
      <c r="H3210" s="4"/>
      <c r="I3210"/>
      <c r="J3210" s="4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  <c r="BF3210"/>
      <c r="BG3210"/>
      <c r="BH3210"/>
      <c r="BI3210"/>
      <c r="BJ3210"/>
      <c r="BK3210"/>
      <c r="BL3210"/>
      <c r="BM3210"/>
      <c r="BN3210"/>
      <c r="BO3210"/>
      <c r="BP3210"/>
      <c r="BQ3210"/>
      <c r="BR3210"/>
      <c r="BS3210"/>
      <c r="BT3210"/>
      <c r="BU3210"/>
      <c r="BV3210"/>
      <c r="BW3210"/>
      <c r="BX3210"/>
      <c r="BY3210"/>
      <c r="BZ3210"/>
    </row>
    <row r="3211" spans="3:78" x14ac:dyDescent="0.25">
      <c r="C3211"/>
      <c r="D3211" s="4"/>
      <c r="E3211"/>
      <c r="F3211" s="4"/>
      <c r="G3211"/>
      <c r="H3211" s="4"/>
      <c r="I3211"/>
      <c r="J3211" s="4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  <c r="BF3211"/>
      <c r="BG3211"/>
      <c r="BH3211"/>
      <c r="BI3211"/>
      <c r="BJ3211"/>
      <c r="BK3211"/>
      <c r="BL3211"/>
      <c r="BM3211"/>
      <c r="BN3211"/>
      <c r="BO3211"/>
      <c r="BP3211"/>
      <c r="BQ3211"/>
      <c r="BR3211"/>
      <c r="BS3211"/>
      <c r="BT3211"/>
      <c r="BU3211"/>
      <c r="BV3211"/>
      <c r="BW3211"/>
      <c r="BX3211"/>
      <c r="BY3211"/>
      <c r="BZ3211"/>
    </row>
    <row r="3212" spans="3:78" x14ac:dyDescent="0.25">
      <c r="C3212"/>
      <c r="D3212" s="4"/>
      <c r="E3212"/>
      <c r="F3212" s="4"/>
      <c r="G3212"/>
      <c r="H3212" s="4"/>
      <c r="I3212"/>
      <c r="J3212" s="4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  <c r="BF3212"/>
      <c r="BG3212"/>
      <c r="BH3212"/>
      <c r="BI3212"/>
      <c r="BJ3212"/>
      <c r="BK3212"/>
      <c r="BL3212"/>
      <c r="BM3212"/>
      <c r="BN3212"/>
      <c r="BO3212"/>
      <c r="BP3212"/>
      <c r="BQ3212"/>
      <c r="BR3212"/>
      <c r="BS3212"/>
      <c r="BT3212"/>
      <c r="BU3212"/>
      <c r="BV3212"/>
      <c r="BW3212"/>
      <c r="BX3212"/>
      <c r="BY3212"/>
      <c r="BZ3212"/>
    </row>
    <row r="3213" spans="3:78" x14ac:dyDescent="0.25">
      <c r="C3213"/>
      <c r="D3213" s="4"/>
      <c r="E3213"/>
      <c r="F3213" s="4"/>
      <c r="G3213"/>
      <c r="H3213" s="4"/>
      <c r="I3213"/>
      <c r="J3213" s="4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  <c r="BF3213"/>
      <c r="BG3213"/>
      <c r="BH3213"/>
      <c r="BI3213"/>
      <c r="BJ3213"/>
      <c r="BK3213"/>
      <c r="BL3213"/>
      <c r="BM3213"/>
      <c r="BN3213"/>
      <c r="BO3213"/>
      <c r="BP3213"/>
      <c r="BQ3213"/>
      <c r="BR3213"/>
      <c r="BS3213"/>
      <c r="BT3213"/>
      <c r="BU3213"/>
      <c r="BV3213"/>
      <c r="BW3213"/>
      <c r="BX3213"/>
      <c r="BY3213"/>
      <c r="BZ3213"/>
    </row>
    <row r="3214" spans="3:78" x14ac:dyDescent="0.25">
      <c r="C3214"/>
      <c r="D3214" s="4"/>
      <c r="E3214"/>
      <c r="F3214" s="4"/>
      <c r="G3214"/>
      <c r="H3214" s="4"/>
      <c r="I3214"/>
      <c r="J3214" s="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  <c r="BF3214"/>
      <c r="BG3214"/>
      <c r="BH3214"/>
      <c r="BI3214"/>
      <c r="BJ3214"/>
      <c r="BK3214"/>
      <c r="BL3214"/>
      <c r="BM3214"/>
      <c r="BN3214"/>
      <c r="BO3214"/>
      <c r="BP3214"/>
      <c r="BQ3214"/>
      <c r="BR3214"/>
      <c r="BS3214"/>
      <c r="BT3214"/>
      <c r="BU3214"/>
      <c r="BV3214"/>
      <c r="BW3214"/>
      <c r="BX3214"/>
      <c r="BY3214"/>
      <c r="BZ3214"/>
    </row>
    <row r="3215" spans="3:78" x14ac:dyDescent="0.25">
      <c r="C3215"/>
      <c r="D3215" s="4"/>
      <c r="E3215"/>
      <c r="F3215" s="4"/>
      <c r="G3215"/>
      <c r="H3215" s="4"/>
      <c r="I3215"/>
      <c r="J3215" s="4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  <c r="BF3215"/>
      <c r="BG3215"/>
      <c r="BH3215"/>
      <c r="BI3215"/>
      <c r="BJ3215"/>
      <c r="BK3215"/>
      <c r="BL3215"/>
      <c r="BM3215"/>
      <c r="BN3215"/>
      <c r="BO3215"/>
      <c r="BP3215"/>
      <c r="BQ3215"/>
      <c r="BR3215"/>
      <c r="BS3215"/>
      <c r="BT3215"/>
      <c r="BU3215"/>
      <c r="BV3215"/>
      <c r="BW3215"/>
      <c r="BX3215"/>
      <c r="BY3215"/>
      <c r="BZ3215"/>
    </row>
    <row r="3216" spans="3:78" x14ac:dyDescent="0.25">
      <c r="C3216"/>
      <c r="D3216" s="4"/>
      <c r="E3216"/>
      <c r="F3216" s="4"/>
      <c r="G3216"/>
      <c r="H3216" s="4"/>
      <c r="I3216"/>
      <c r="J3216" s="4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  <c r="BF3216"/>
      <c r="BG3216"/>
      <c r="BH3216"/>
      <c r="BI3216"/>
      <c r="BJ3216"/>
      <c r="BK3216"/>
      <c r="BL3216"/>
      <c r="BM3216"/>
      <c r="BN3216"/>
      <c r="BO3216"/>
      <c r="BP3216"/>
      <c r="BQ3216"/>
      <c r="BR3216"/>
      <c r="BS3216"/>
      <c r="BT3216"/>
      <c r="BU3216"/>
      <c r="BV3216"/>
      <c r="BW3216"/>
      <c r="BX3216"/>
      <c r="BY3216"/>
      <c r="BZ3216"/>
    </row>
    <row r="3217" spans="3:78" x14ac:dyDescent="0.25">
      <c r="C3217"/>
      <c r="D3217" s="4"/>
      <c r="E3217"/>
      <c r="F3217" s="4"/>
      <c r="G3217"/>
      <c r="H3217" s="4"/>
      <c r="I3217"/>
      <c r="J3217" s="4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  <c r="BF3217"/>
      <c r="BG3217"/>
      <c r="BH3217"/>
      <c r="BI3217"/>
      <c r="BJ3217"/>
      <c r="BK3217"/>
      <c r="BL3217"/>
      <c r="BM3217"/>
      <c r="BN3217"/>
      <c r="BO3217"/>
      <c r="BP3217"/>
      <c r="BQ3217"/>
      <c r="BR3217"/>
      <c r="BS3217"/>
      <c r="BT3217"/>
      <c r="BU3217"/>
      <c r="BV3217"/>
      <c r="BW3217"/>
      <c r="BX3217"/>
      <c r="BY3217"/>
      <c r="BZ3217"/>
    </row>
    <row r="3218" spans="3:78" x14ac:dyDescent="0.25">
      <c r="C3218"/>
      <c r="D3218" s="4"/>
      <c r="E3218"/>
      <c r="F3218" s="4"/>
      <c r="G3218"/>
      <c r="H3218" s="4"/>
      <c r="I3218"/>
      <c r="J3218" s="4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  <c r="BF3218"/>
      <c r="BG3218"/>
      <c r="BH3218"/>
      <c r="BI3218"/>
      <c r="BJ3218"/>
      <c r="BK3218"/>
      <c r="BL3218"/>
      <c r="BM3218"/>
      <c r="BN3218"/>
      <c r="BO3218"/>
      <c r="BP3218"/>
      <c r="BQ3218"/>
      <c r="BR3218"/>
      <c r="BS3218"/>
      <c r="BT3218"/>
      <c r="BU3218"/>
      <c r="BV3218"/>
      <c r="BW3218"/>
      <c r="BX3218"/>
      <c r="BY3218"/>
      <c r="BZ3218"/>
    </row>
    <row r="3219" spans="3:78" x14ac:dyDescent="0.25">
      <c r="C3219"/>
      <c r="D3219" s="4"/>
      <c r="E3219"/>
      <c r="F3219" s="4"/>
      <c r="G3219"/>
      <c r="H3219" s="4"/>
      <c r="I3219"/>
      <c r="J3219" s="4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  <c r="BF3219"/>
      <c r="BG3219"/>
      <c r="BH3219"/>
      <c r="BI3219"/>
      <c r="BJ3219"/>
      <c r="BK3219"/>
      <c r="BL3219"/>
      <c r="BM3219"/>
      <c r="BN3219"/>
      <c r="BO3219"/>
      <c r="BP3219"/>
      <c r="BQ3219"/>
      <c r="BR3219"/>
      <c r="BS3219"/>
      <c r="BT3219"/>
      <c r="BU3219"/>
      <c r="BV3219"/>
      <c r="BW3219"/>
      <c r="BX3219"/>
      <c r="BY3219"/>
      <c r="BZ3219"/>
    </row>
    <row r="3220" spans="3:78" x14ac:dyDescent="0.25">
      <c r="C3220"/>
      <c r="D3220" s="4"/>
      <c r="E3220"/>
      <c r="F3220" s="4"/>
      <c r="G3220"/>
      <c r="H3220" s="4"/>
      <c r="I3220"/>
      <c r="J3220" s="4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  <c r="BF3220"/>
      <c r="BG3220"/>
      <c r="BH3220"/>
      <c r="BI3220"/>
      <c r="BJ3220"/>
      <c r="BK3220"/>
      <c r="BL3220"/>
      <c r="BM3220"/>
      <c r="BN3220"/>
      <c r="BO3220"/>
      <c r="BP3220"/>
      <c r="BQ3220"/>
      <c r="BR3220"/>
      <c r="BS3220"/>
      <c r="BT3220"/>
      <c r="BU3220"/>
      <c r="BV3220"/>
      <c r="BW3220"/>
      <c r="BX3220"/>
      <c r="BY3220"/>
      <c r="BZ3220"/>
    </row>
    <row r="3221" spans="3:78" x14ac:dyDescent="0.25">
      <c r="C3221"/>
      <c r="D3221" s="4"/>
      <c r="E3221"/>
      <c r="F3221" s="4"/>
      <c r="G3221"/>
      <c r="H3221" s="4"/>
      <c r="I3221"/>
      <c r="J3221" s="4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  <c r="BF3221"/>
      <c r="BG3221"/>
      <c r="BH3221"/>
      <c r="BI3221"/>
      <c r="BJ3221"/>
      <c r="BK3221"/>
      <c r="BL3221"/>
      <c r="BM3221"/>
      <c r="BN3221"/>
      <c r="BO3221"/>
      <c r="BP3221"/>
      <c r="BQ3221"/>
      <c r="BR3221"/>
      <c r="BS3221"/>
      <c r="BT3221"/>
      <c r="BU3221"/>
      <c r="BV3221"/>
      <c r="BW3221"/>
      <c r="BX3221"/>
      <c r="BY3221"/>
      <c r="BZ3221"/>
    </row>
    <row r="3222" spans="3:78" x14ac:dyDescent="0.25">
      <c r="C3222"/>
      <c r="D3222" s="4"/>
      <c r="E3222"/>
      <c r="F3222" s="4"/>
      <c r="G3222"/>
      <c r="H3222" s="4"/>
      <c r="I3222"/>
      <c r="J3222" s="4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  <c r="BF3222"/>
      <c r="BG3222"/>
      <c r="BH3222"/>
      <c r="BI3222"/>
      <c r="BJ3222"/>
      <c r="BK3222"/>
      <c r="BL3222"/>
      <c r="BM3222"/>
      <c r="BN3222"/>
      <c r="BO3222"/>
      <c r="BP3222"/>
      <c r="BQ3222"/>
      <c r="BR3222"/>
      <c r="BS3222"/>
      <c r="BT3222"/>
      <c r="BU3222"/>
      <c r="BV3222"/>
      <c r="BW3222"/>
      <c r="BX3222"/>
      <c r="BY3222"/>
      <c r="BZ3222"/>
    </row>
    <row r="3223" spans="3:78" x14ac:dyDescent="0.25">
      <c r="C3223"/>
      <c r="D3223" s="4"/>
      <c r="E3223"/>
      <c r="F3223" s="4"/>
      <c r="G3223"/>
      <c r="H3223" s="4"/>
      <c r="I3223"/>
      <c r="J3223" s="4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  <c r="BF3223"/>
      <c r="BG3223"/>
      <c r="BH3223"/>
      <c r="BI3223"/>
      <c r="BJ3223"/>
      <c r="BK3223"/>
      <c r="BL3223"/>
      <c r="BM3223"/>
      <c r="BN3223"/>
      <c r="BO3223"/>
      <c r="BP3223"/>
      <c r="BQ3223"/>
      <c r="BR3223"/>
      <c r="BS3223"/>
      <c r="BT3223"/>
      <c r="BU3223"/>
      <c r="BV3223"/>
      <c r="BW3223"/>
      <c r="BX3223"/>
      <c r="BY3223"/>
      <c r="BZ3223"/>
    </row>
    <row r="3224" spans="3:78" x14ac:dyDescent="0.25">
      <c r="C3224"/>
      <c r="D3224" s="4"/>
      <c r="E3224"/>
      <c r="F3224" s="4"/>
      <c r="G3224"/>
      <c r="H3224" s="4"/>
      <c r="I3224"/>
      <c r="J3224" s="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  <c r="BF3224"/>
      <c r="BG3224"/>
      <c r="BH3224"/>
      <c r="BI3224"/>
      <c r="BJ3224"/>
      <c r="BK3224"/>
      <c r="BL3224"/>
      <c r="BM3224"/>
      <c r="BN3224"/>
      <c r="BO3224"/>
      <c r="BP3224"/>
      <c r="BQ3224"/>
      <c r="BR3224"/>
      <c r="BS3224"/>
      <c r="BT3224"/>
      <c r="BU3224"/>
      <c r="BV3224"/>
      <c r="BW3224"/>
      <c r="BX3224"/>
      <c r="BY3224"/>
      <c r="BZ3224"/>
    </row>
    <row r="3225" spans="3:78" x14ac:dyDescent="0.25">
      <c r="C3225"/>
      <c r="D3225" s="4"/>
      <c r="E3225"/>
      <c r="F3225" s="4"/>
      <c r="G3225"/>
      <c r="H3225" s="4"/>
      <c r="I3225"/>
      <c r="J3225" s="4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  <c r="BF3225"/>
      <c r="BG3225"/>
      <c r="BH3225"/>
      <c r="BI3225"/>
      <c r="BJ3225"/>
      <c r="BK3225"/>
      <c r="BL3225"/>
      <c r="BM3225"/>
      <c r="BN3225"/>
      <c r="BO3225"/>
      <c r="BP3225"/>
      <c r="BQ3225"/>
      <c r="BR3225"/>
      <c r="BS3225"/>
      <c r="BT3225"/>
      <c r="BU3225"/>
      <c r="BV3225"/>
      <c r="BW3225"/>
      <c r="BX3225"/>
      <c r="BY3225"/>
      <c r="BZ3225"/>
    </row>
    <row r="3226" spans="3:78" x14ac:dyDescent="0.25">
      <c r="C3226"/>
      <c r="D3226" s="4"/>
      <c r="E3226"/>
      <c r="F3226" s="4"/>
      <c r="G3226"/>
      <c r="H3226" s="4"/>
      <c r="I3226"/>
      <c r="J3226" s="4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  <c r="BF3226"/>
      <c r="BG3226"/>
      <c r="BH3226"/>
      <c r="BI3226"/>
      <c r="BJ3226"/>
      <c r="BK3226"/>
      <c r="BL3226"/>
      <c r="BM3226"/>
      <c r="BN3226"/>
      <c r="BO3226"/>
      <c r="BP3226"/>
      <c r="BQ3226"/>
      <c r="BR3226"/>
      <c r="BS3226"/>
      <c r="BT3226"/>
      <c r="BU3226"/>
      <c r="BV3226"/>
      <c r="BW3226"/>
      <c r="BX3226"/>
      <c r="BY3226"/>
      <c r="BZ3226"/>
    </row>
    <row r="3227" spans="3:78" x14ac:dyDescent="0.25">
      <c r="C3227"/>
      <c r="D3227" s="4"/>
      <c r="E3227"/>
      <c r="F3227" s="4"/>
      <c r="G3227"/>
      <c r="H3227" s="4"/>
      <c r="I3227"/>
      <c r="J3227" s="4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  <c r="BF3227"/>
      <c r="BG3227"/>
      <c r="BH3227"/>
      <c r="BI3227"/>
      <c r="BJ3227"/>
      <c r="BK3227"/>
      <c r="BL3227"/>
      <c r="BM3227"/>
      <c r="BN3227"/>
      <c r="BO3227"/>
      <c r="BP3227"/>
      <c r="BQ3227"/>
      <c r="BR3227"/>
      <c r="BS3227"/>
      <c r="BT3227"/>
      <c r="BU3227"/>
      <c r="BV3227"/>
      <c r="BW3227"/>
      <c r="BX3227"/>
      <c r="BY3227"/>
      <c r="BZ3227"/>
    </row>
    <row r="3228" spans="3:78" x14ac:dyDescent="0.25">
      <c r="C3228"/>
      <c r="D3228" s="4"/>
      <c r="E3228"/>
      <c r="F3228" s="4"/>
      <c r="G3228"/>
      <c r="H3228" s="4"/>
      <c r="I3228"/>
      <c r="J3228" s="4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  <c r="BF3228"/>
      <c r="BG3228"/>
      <c r="BH3228"/>
      <c r="BI3228"/>
      <c r="BJ3228"/>
      <c r="BK3228"/>
      <c r="BL3228"/>
      <c r="BM3228"/>
      <c r="BN3228"/>
      <c r="BO3228"/>
      <c r="BP3228"/>
      <c r="BQ3228"/>
      <c r="BR3228"/>
      <c r="BS3228"/>
      <c r="BT3228"/>
      <c r="BU3228"/>
      <c r="BV3228"/>
      <c r="BW3228"/>
      <c r="BX3228"/>
      <c r="BY3228"/>
      <c r="BZ3228"/>
    </row>
    <row r="3229" spans="3:78" x14ac:dyDescent="0.25">
      <c r="C3229"/>
      <c r="D3229" s="4"/>
      <c r="E3229"/>
      <c r="F3229" s="4"/>
      <c r="G3229"/>
      <c r="H3229" s="4"/>
      <c r="I3229"/>
      <c r="J3229" s="4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  <c r="BF3229"/>
      <c r="BG3229"/>
      <c r="BH3229"/>
      <c r="BI3229"/>
      <c r="BJ3229"/>
      <c r="BK3229"/>
      <c r="BL3229"/>
      <c r="BM3229"/>
      <c r="BN3229"/>
      <c r="BO3229"/>
      <c r="BP3229"/>
      <c r="BQ3229"/>
      <c r="BR3229"/>
      <c r="BS3229"/>
      <c r="BT3229"/>
      <c r="BU3229"/>
      <c r="BV3229"/>
      <c r="BW3229"/>
      <c r="BX3229"/>
      <c r="BY3229"/>
      <c r="BZ3229"/>
    </row>
    <row r="3230" spans="3:78" x14ac:dyDescent="0.25">
      <c r="C3230"/>
      <c r="D3230" s="4"/>
      <c r="E3230"/>
      <c r="F3230" s="4"/>
      <c r="G3230"/>
      <c r="H3230" s="4"/>
      <c r="I3230"/>
      <c r="J3230" s="4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  <c r="BF3230"/>
      <c r="BG3230"/>
      <c r="BH3230"/>
      <c r="BI3230"/>
      <c r="BJ3230"/>
      <c r="BK3230"/>
      <c r="BL3230"/>
      <c r="BM3230"/>
      <c r="BN3230"/>
      <c r="BO3230"/>
      <c r="BP3230"/>
      <c r="BQ3230"/>
      <c r="BR3230"/>
      <c r="BS3230"/>
      <c r="BT3230"/>
      <c r="BU3230"/>
      <c r="BV3230"/>
      <c r="BW3230"/>
      <c r="BX3230"/>
      <c r="BY3230"/>
      <c r="BZ3230"/>
    </row>
    <row r="3231" spans="3:78" x14ac:dyDescent="0.25">
      <c r="C3231"/>
      <c r="D3231" s="4"/>
      <c r="E3231"/>
      <c r="F3231" s="4"/>
      <c r="G3231"/>
      <c r="H3231" s="4"/>
      <c r="I3231"/>
      <c r="J3231" s="4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  <c r="BF3231"/>
      <c r="BG3231"/>
      <c r="BH3231"/>
      <c r="BI3231"/>
      <c r="BJ3231"/>
      <c r="BK3231"/>
      <c r="BL3231"/>
      <c r="BM3231"/>
      <c r="BN3231"/>
      <c r="BO3231"/>
      <c r="BP3231"/>
      <c r="BQ3231"/>
      <c r="BR3231"/>
      <c r="BS3231"/>
      <c r="BT3231"/>
      <c r="BU3231"/>
      <c r="BV3231"/>
      <c r="BW3231"/>
      <c r="BX3231"/>
      <c r="BY3231"/>
      <c r="BZ3231"/>
    </row>
    <row r="3232" spans="3:78" x14ac:dyDescent="0.25">
      <c r="C3232"/>
      <c r="D3232" s="4"/>
      <c r="E3232"/>
      <c r="F3232" s="4"/>
      <c r="G3232"/>
      <c r="H3232" s="4"/>
      <c r="I3232"/>
      <c r="J3232" s="4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  <c r="BF3232"/>
      <c r="BG3232"/>
      <c r="BH3232"/>
      <c r="BI3232"/>
      <c r="BJ3232"/>
      <c r="BK3232"/>
      <c r="BL3232"/>
      <c r="BM3232"/>
      <c r="BN3232"/>
      <c r="BO3232"/>
      <c r="BP3232"/>
      <c r="BQ3232"/>
      <c r="BR3232"/>
      <c r="BS3232"/>
      <c r="BT3232"/>
      <c r="BU3232"/>
      <c r="BV3232"/>
      <c r="BW3232"/>
      <c r="BX3232"/>
      <c r="BY3232"/>
      <c r="BZ3232"/>
    </row>
    <row r="3233" spans="3:78" x14ac:dyDescent="0.25">
      <c r="C3233"/>
      <c r="D3233" s="4"/>
      <c r="E3233"/>
      <c r="F3233" s="4"/>
      <c r="G3233"/>
      <c r="H3233" s="4"/>
      <c r="I3233"/>
      <c r="J3233" s="4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  <c r="BF3233"/>
      <c r="BG3233"/>
      <c r="BH3233"/>
      <c r="BI3233"/>
      <c r="BJ3233"/>
      <c r="BK3233"/>
      <c r="BL3233"/>
      <c r="BM3233"/>
      <c r="BN3233"/>
      <c r="BO3233"/>
      <c r="BP3233"/>
      <c r="BQ3233"/>
      <c r="BR3233"/>
      <c r="BS3233"/>
      <c r="BT3233"/>
      <c r="BU3233"/>
      <c r="BV3233"/>
      <c r="BW3233"/>
      <c r="BX3233"/>
      <c r="BY3233"/>
      <c r="BZ3233"/>
    </row>
    <row r="3234" spans="3:78" x14ac:dyDescent="0.25">
      <c r="C3234"/>
      <c r="D3234" s="4"/>
      <c r="E3234"/>
      <c r="F3234" s="4"/>
      <c r="G3234"/>
      <c r="H3234" s="4"/>
      <c r="I3234"/>
      <c r="J3234" s="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  <c r="BF3234"/>
      <c r="BG3234"/>
      <c r="BH3234"/>
      <c r="BI3234"/>
      <c r="BJ3234"/>
      <c r="BK3234"/>
      <c r="BL3234"/>
      <c r="BM3234"/>
      <c r="BN3234"/>
      <c r="BO3234"/>
      <c r="BP3234"/>
      <c r="BQ3234"/>
      <c r="BR3234"/>
      <c r="BS3234"/>
      <c r="BT3234"/>
      <c r="BU3234"/>
      <c r="BV3234"/>
      <c r="BW3234"/>
      <c r="BX3234"/>
      <c r="BY3234"/>
      <c r="BZ3234"/>
    </row>
    <row r="3235" spans="3:78" x14ac:dyDescent="0.25">
      <c r="C3235"/>
      <c r="D3235" s="4"/>
      <c r="E3235"/>
      <c r="F3235" s="4"/>
      <c r="G3235"/>
      <c r="H3235" s="4"/>
      <c r="I3235"/>
      <c r="J3235" s="4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  <c r="BF3235"/>
      <c r="BG3235"/>
      <c r="BH3235"/>
      <c r="BI3235"/>
      <c r="BJ3235"/>
      <c r="BK3235"/>
      <c r="BL3235"/>
      <c r="BM3235"/>
      <c r="BN3235"/>
      <c r="BO3235"/>
      <c r="BP3235"/>
      <c r="BQ3235"/>
      <c r="BR3235"/>
      <c r="BS3235"/>
      <c r="BT3235"/>
      <c r="BU3235"/>
      <c r="BV3235"/>
      <c r="BW3235"/>
      <c r="BX3235"/>
      <c r="BY3235"/>
      <c r="BZ3235"/>
    </row>
    <row r="3236" spans="3:78" x14ac:dyDescent="0.25">
      <c r="C3236"/>
      <c r="D3236" s="4"/>
      <c r="E3236"/>
      <c r="F3236" s="4"/>
      <c r="G3236"/>
      <c r="H3236" s="4"/>
      <c r="I3236"/>
      <c r="J3236" s="4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  <c r="BF3236"/>
      <c r="BG3236"/>
      <c r="BH3236"/>
      <c r="BI3236"/>
      <c r="BJ3236"/>
      <c r="BK3236"/>
      <c r="BL3236"/>
      <c r="BM3236"/>
      <c r="BN3236"/>
      <c r="BO3236"/>
      <c r="BP3236"/>
      <c r="BQ3236"/>
      <c r="BR3236"/>
      <c r="BS3236"/>
      <c r="BT3236"/>
      <c r="BU3236"/>
      <c r="BV3236"/>
      <c r="BW3236"/>
      <c r="BX3236"/>
      <c r="BY3236"/>
      <c r="BZ3236"/>
    </row>
    <row r="3237" spans="3:78" x14ac:dyDescent="0.25">
      <c r="C3237"/>
      <c r="D3237" s="4"/>
      <c r="E3237"/>
      <c r="F3237" s="4"/>
      <c r="G3237"/>
      <c r="H3237" s="4"/>
      <c r="I3237"/>
      <c r="J3237" s="4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  <c r="BF3237"/>
      <c r="BG3237"/>
      <c r="BH3237"/>
      <c r="BI3237"/>
      <c r="BJ3237"/>
      <c r="BK3237"/>
      <c r="BL3237"/>
      <c r="BM3237"/>
      <c r="BN3237"/>
      <c r="BO3237"/>
      <c r="BP3237"/>
      <c r="BQ3237"/>
      <c r="BR3237"/>
      <c r="BS3237"/>
      <c r="BT3237"/>
      <c r="BU3237"/>
      <c r="BV3237"/>
      <c r="BW3237"/>
      <c r="BX3237"/>
      <c r="BY3237"/>
      <c r="BZ3237"/>
    </row>
    <row r="3238" spans="3:78" x14ac:dyDescent="0.25">
      <c r="C3238"/>
      <c r="D3238" s="4"/>
      <c r="E3238"/>
      <c r="F3238" s="4"/>
      <c r="G3238"/>
      <c r="H3238" s="4"/>
      <c r="I3238"/>
      <c r="J3238" s="4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  <c r="BF3238"/>
      <c r="BG3238"/>
      <c r="BH3238"/>
      <c r="BI3238"/>
      <c r="BJ3238"/>
      <c r="BK3238"/>
      <c r="BL3238"/>
      <c r="BM3238"/>
      <c r="BN3238"/>
      <c r="BO3238"/>
      <c r="BP3238"/>
      <c r="BQ3238"/>
      <c r="BR3238"/>
      <c r="BS3238"/>
      <c r="BT3238"/>
      <c r="BU3238"/>
      <c r="BV3238"/>
      <c r="BW3238"/>
      <c r="BX3238"/>
      <c r="BY3238"/>
      <c r="BZ3238"/>
    </row>
    <row r="3239" spans="3:78" x14ac:dyDescent="0.25">
      <c r="C3239"/>
      <c r="D3239" s="4"/>
      <c r="E3239"/>
      <c r="F3239" s="4"/>
      <c r="G3239"/>
      <c r="H3239" s="4"/>
      <c r="I3239"/>
      <c r="J3239" s="4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  <c r="BF3239"/>
      <c r="BG3239"/>
      <c r="BH3239"/>
      <c r="BI3239"/>
      <c r="BJ3239"/>
      <c r="BK3239"/>
      <c r="BL3239"/>
      <c r="BM3239"/>
      <c r="BN3239"/>
      <c r="BO3239"/>
      <c r="BP3239"/>
      <c r="BQ3239"/>
      <c r="BR3239"/>
      <c r="BS3239"/>
      <c r="BT3239"/>
      <c r="BU3239"/>
      <c r="BV3239"/>
      <c r="BW3239"/>
      <c r="BX3239"/>
      <c r="BY3239"/>
      <c r="BZ3239"/>
    </row>
    <row r="3240" spans="3:78" x14ac:dyDescent="0.25">
      <c r="C3240"/>
      <c r="D3240" s="4"/>
      <c r="E3240"/>
      <c r="F3240" s="4"/>
      <c r="G3240"/>
      <c r="H3240" s="4"/>
      <c r="I3240"/>
      <c r="J3240" s="4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  <c r="BF3240"/>
      <c r="BG3240"/>
      <c r="BH3240"/>
      <c r="BI3240"/>
      <c r="BJ3240"/>
      <c r="BK3240"/>
      <c r="BL3240"/>
      <c r="BM3240"/>
      <c r="BN3240"/>
      <c r="BO3240"/>
      <c r="BP3240"/>
      <c r="BQ3240"/>
      <c r="BR3240"/>
      <c r="BS3240"/>
      <c r="BT3240"/>
      <c r="BU3240"/>
      <c r="BV3240"/>
      <c r="BW3240"/>
      <c r="BX3240"/>
      <c r="BY3240"/>
      <c r="BZ3240"/>
    </row>
    <row r="3241" spans="3:78" x14ac:dyDescent="0.25">
      <c r="C3241"/>
      <c r="D3241" s="4"/>
      <c r="E3241"/>
      <c r="F3241" s="4"/>
      <c r="G3241"/>
      <c r="H3241" s="4"/>
      <c r="I3241"/>
      <c r="J3241" s="4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  <c r="BF3241"/>
      <c r="BG3241"/>
      <c r="BH3241"/>
      <c r="BI3241"/>
      <c r="BJ3241"/>
      <c r="BK3241"/>
      <c r="BL3241"/>
      <c r="BM3241"/>
      <c r="BN3241"/>
      <c r="BO3241"/>
      <c r="BP3241"/>
      <c r="BQ3241"/>
      <c r="BR3241"/>
      <c r="BS3241"/>
      <c r="BT3241"/>
      <c r="BU3241"/>
      <c r="BV3241"/>
      <c r="BW3241"/>
      <c r="BX3241"/>
      <c r="BY3241"/>
      <c r="BZ3241"/>
    </row>
    <row r="3242" spans="3:78" x14ac:dyDescent="0.25">
      <c r="C3242"/>
      <c r="D3242" s="4"/>
      <c r="E3242"/>
      <c r="F3242" s="4"/>
      <c r="G3242"/>
      <c r="H3242" s="4"/>
      <c r="I3242"/>
      <c r="J3242" s="4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  <c r="BF3242"/>
      <c r="BG3242"/>
      <c r="BH3242"/>
      <c r="BI3242"/>
      <c r="BJ3242"/>
      <c r="BK3242"/>
      <c r="BL3242"/>
      <c r="BM3242"/>
      <c r="BN3242"/>
      <c r="BO3242"/>
      <c r="BP3242"/>
      <c r="BQ3242"/>
      <c r="BR3242"/>
      <c r="BS3242"/>
      <c r="BT3242"/>
      <c r="BU3242"/>
      <c r="BV3242"/>
      <c r="BW3242"/>
      <c r="BX3242"/>
      <c r="BY3242"/>
      <c r="BZ3242"/>
    </row>
    <row r="3243" spans="3:78" x14ac:dyDescent="0.25">
      <c r="C3243"/>
      <c r="D3243" s="4"/>
      <c r="E3243"/>
      <c r="F3243" s="4"/>
      <c r="G3243"/>
      <c r="H3243" s="4"/>
      <c r="I3243"/>
      <c r="J3243" s="4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  <c r="BF3243"/>
      <c r="BG3243"/>
      <c r="BH3243"/>
      <c r="BI3243"/>
      <c r="BJ3243"/>
      <c r="BK3243"/>
      <c r="BL3243"/>
      <c r="BM3243"/>
      <c r="BN3243"/>
      <c r="BO3243"/>
      <c r="BP3243"/>
      <c r="BQ3243"/>
      <c r="BR3243"/>
      <c r="BS3243"/>
      <c r="BT3243"/>
      <c r="BU3243"/>
      <c r="BV3243"/>
      <c r="BW3243"/>
      <c r="BX3243"/>
      <c r="BY3243"/>
      <c r="BZ3243"/>
    </row>
    <row r="3244" spans="3:78" x14ac:dyDescent="0.25">
      <c r="C3244"/>
      <c r="D3244" s="4"/>
      <c r="E3244"/>
      <c r="F3244" s="4"/>
      <c r="G3244"/>
      <c r="H3244" s="4"/>
      <c r="I3244"/>
      <c r="J3244" s="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  <c r="BF3244"/>
      <c r="BG3244"/>
      <c r="BH3244"/>
      <c r="BI3244"/>
      <c r="BJ3244"/>
      <c r="BK3244"/>
      <c r="BL3244"/>
      <c r="BM3244"/>
      <c r="BN3244"/>
      <c r="BO3244"/>
      <c r="BP3244"/>
      <c r="BQ3244"/>
      <c r="BR3244"/>
      <c r="BS3244"/>
      <c r="BT3244"/>
      <c r="BU3244"/>
      <c r="BV3244"/>
      <c r="BW3244"/>
      <c r="BX3244"/>
      <c r="BY3244"/>
      <c r="BZ3244"/>
    </row>
    <row r="3245" spans="3:78" x14ac:dyDescent="0.25">
      <c r="C3245"/>
      <c r="D3245" s="4"/>
      <c r="E3245"/>
      <c r="F3245" s="4"/>
      <c r="G3245"/>
      <c r="H3245" s="4"/>
      <c r="I3245"/>
      <c r="J3245" s="4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  <c r="BF3245"/>
      <c r="BG3245"/>
      <c r="BH3245"/>
      <c r="BI3245"/>
      <c r="BJ3245"/>
      <c r="BK3245"/>
      <c r="BL3245"/>
      <c r="BM3245"/>
      <c r="BN3245"/>
      <c r="BO3245"/>
      <c r="BP3245"/>
      <c r="BQ3245"/>
      <c r="BR3245"/>
      <c r="BS3245"/>
      <c r="BT3245"/>
      <c r="BU3245"/>
      <c r="BV3245"/>
      <c r="BW3245"/>
      <c r="BX3245"/>
      <c r="BY3245"/>
      <c r="BZ3245"/>
    </row>
    <row r="3246" spans="3:78" x14ac:dyDescent="0.25">
      <c r="C3246"/>
      <c r="D3246" s="4"/>
      <c r="E3246"/>
      <c r="F3246" s="4"/>
      <c r="G3246"/>
      <c r="H3246" s="4"/>
      <c r="I3246"/>
      <c r="J3246" s="4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  <c r="BF3246"/>
      <c r="BG3246"/>
      <c r="BH3246"/>
      <c r="BI3246"/>
      <c r="BJ3246"/>
      <c r="BK3246"/>
      <c r="BL3246"/>
      <c r="BM3246"/>
      <c r="BN3246"/>
      <c r="BO3246"/>
      <c r="BP3246"/>
      <c r="BQ3246"/>
      <c r="BR3246"/>
      <c r="BS3246"/>
      <c r="BT3246"/>
      <c r="BU3246"/>
      <c r="BV3246"/>
      <c r="BW3246"/>
      <c r="BX3246"/>
      <c r="BY3246"/>
      <c r="BZ3246"/>
    </row>
    <row r="3247" spans="3:78" x14ac:dyDescent="0.25">
      <c r="C3247"/>
      <c r="D3247" s="4"/>
      <c r="E3247"/>
      <c r="F3247" s="4"/>
      <c r="G3247"/>
      <c r="H3247" s="4"/>
      <c r="I3247"/>
      <c r="J3247" s="4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  <c r="BF3247"/>
      <c r="BG3247"/>
      <c r="BH3247"/>
      <c r="BI3247"/>
      <c r="BJ3247"/>
      <c r="BK3247"/>
      <c r="BL3247"/>
      <c r="BM3247"/>
      <c r="BN3247"/>
      <c r="BO3247"/>
      <c r="BP3247"/>
      <c r="BQ3247"/>
      <c r="BR3247"/>
      <c r="BS3247"/>
      <c r="BT3247"/>
      <c r="BU3247"/>
      <c r="BV3247"/>
      <c r="BW3247"/>
      <c r="BX3247"/>
      <c r="BY3247"/>
      <c r="BZ3247"/>
    </row>
    <row r="3248" spans="3:78" x14ac:dyDescent="0.25">
      <c r="C3248"/>
      <c r="D3248" s="4"/>
      <c r="E3248"/>
      <c r="F3248" s="4"/>
      <c r="G3248"/>
      <c r="H3248" s="4"/>
      <c r="I3248"/>
      <c r="J3248" s="4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  <c r="BF3248"/>
      <c r="BG3248"/>
      <c r="BH3248"/>
      <c r="BI3248"/>
      <c r="BJ3248"/>
      <c r="BK3248"/>
      <c r="BL3248"/>
      <c r="BM3248"/>
      <c r="BN3248"/>
      <c r="BO3248"/>
      <c r="BP3248"/>
      <c r="BQ3248"/>
      <c r="BR3248"/>
      <c r="BS3248"/>
      <c r="BT3248"/>
      <c r="BU3248"/>
      <c r="BV3248"/>
      <c r="BW3248"/>
      <c r="BX3248"/>
      <c r="BY3248"/>
      <c r="BZ3248"/>
    </row>
    <row r="3249" spans="3:78" x14ac:dyDescent="0.25">
      <c r="C3249"/>
      <c r="D3249" s="4"/>
      <c r="E3249"/>
      <c r="F3249" s="4"/>
      <c r="G3249"/>
      <c r="H3249" s="4"/>
      <c r="I3249"/>
      <c r="J3249" s="4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  <c r="BF3249"/>
      <c r="BG3249"/>
      <c r="BH3249"/>
      <c r="BI3249"/>
      <c r="BJ3249"/>
      <c r="BK3249"/>
      <c r="BL3249"/>
      <c r="BM3249"/>
      <c r="BN3249"/>
      <c r="BO3249"/>
      <c r="BP3249"/>
      <c r="BQ3249"/>
      <c r="BR3249"/>
      <c r="BS3249"/>
      <c r="BT3249"/>
      <c r="BU3249"/>
      <c r="BV3249"/>
      <c r="BW3249"/>
      <c r="BX3249"/>
      <c r="BY3249"/>
      <c r="BZ3249"/>
    </row>
    <row r="3250" spans="3:78" x14ac:dyDescent="0.25">
      <c r="C3250"/>
      <c r="D3250" s="4"/>
      <c r="E3250"/>
      <c r="F3250" s="4"/>
      <c r="G3250"/>
      <c r="H3250" s="4"/>
      <c r="I3250"/>
      <c r="J3250" s="4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  <c r="BF3250"/>
      <c r="BG3250"/>
      <c r="BH3250"/>
      <c r="BI3250"/>
      <c r="BJ3250"/>
      <c r="BK3250"/>
      <c r="BL3250"/>
      <c r="BM3250"/>
      <c r="BN3250"/>
      <c r="BO3250"/>
      <c r="BP3250"/>
      <c r="BQ3250"/>
      <c r="BR3250"/>
      <c r="BS3250"/>
      <c r="BT3250"/>
      <c r="BU3250"/>
      <c r="BV3250"/>
      <c r="BW3250"/>
      <c r="BX3250"/>
      <c r="BY3250"/>
      <c r="BZ3250"/>
    </row>
    <row r="3251" spans="3:78" x14ac:dyDescent="0.25">
      <c r="C3251"/>
      <c r="D3251" s="4"/>
      <c r="E3251"/>
      <c r="F3251" s="4"/>
      <c r="G3251"/>
      <c r="H3251" s="4"/>
      <c r="I3251"/>
      <c r="J3251" s="4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  <c r="BF3251"/>
      <c r="BG3251"/>
      <c r="BH3251"/>
      <c r="BI3251"/>
      <c r="BJ3251"/>
      <c r="BK3251"/>
      <c r="BL3251"/>
      <c r="BM3251"/>
      <c r="BN3251"/>
      <c r="BO3251"/>
      <c r="BP3251"/>
      <c r="BQ3251"/>
      <c r="BR3251"/>
      <c r="BS3251"/>
      <c r="BT3251"/>
      <c r="BU3251"/>
      <c r="BV3251"/>
      <c r="BW3251"/>
      <c r="BX3251"/>
      <c r="BY3251"/>
      <c r="BZ3251"/>
    </row>
    <row r="3252" spans="3:78" x14ac:dyDescent="0.25">
      <c r="C3252"/>
      <c r="D3252" s="4"/>
      <c r="E3252"/>
      <c r="F3252" s="4"/>
      <c r="G3252"/>
      <c r="H3252" s="4"/>
      <c r="I3252"/>
      <c r="J3252" s="4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  <c r="BF3252"/>
      <c r="BG3252"/>
      <c r="BH3252"/>
      <c r="BI3252"/>
      <c r="BJ3252"/>
      <c r="BK3252"/>
      <c r="BL3252"/>
      <c r="BM3252"/>
      <c r="BN3252"/>
      <c r="BO3252"/>
      <c r="BP3252"/>
      <c r="BQ3252"/>
      <c r="BR3252"/>
      <c r="BS3252"/>
      <c r="BT3252"/>
      <c r="BU3252"/>
      <c r="BV3252"/>
      <c r="BW3252"/>
      <c r="BX3252"/>
      <c r="BY3252"/>
      <c r="BZ3252"/>
    </row>
    <row r="3253" spans="3:78" x14ac:dyDescent="0.25">
      <c r="C3253"/>
      <c r="D3253" s="4"/>
      <c r="E3253"/>
      <c r="F3253" s="4"/>
      <c r="G3253"/>
      <c r="H3253" s="4"/>
      <c r="I3253"/>
      <c r="J3253" s="4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  <c r="BF3253"/>
      <c r="BG3253"/>
      <c r="BH3253"/>
      <c r="BI3253"/>
      <c r="BJ3253"/>
      <c r="BK3253"/>
      <c r="BL3253"/>
      <c r="BM3253"/>
      <c r="BN3253"/>
      <c r="BO3253"/>
      <c r="BP3253"/>
      <c r="BQ3253"/>
      <c r="BR3253"/>
      <c r="BS3253"/>
      <c r="BT3253"/>
      <c r="BU3253"/>
      <c r="BV3253"/>
      <c r="BW3253"/>
      <c r="BX3253"/>
      <c r="BY3253"/>
      <c r="BZ3253"/>
    </row>
    <row r="3254" spans="3:78" x14ac:dyDescent="0.25">
      <c r="C3254"/>
      <c r="D3254" s="4"/>
      <c r="E3254"/>
      <c r="F3254" s="4"/>
      <c r="G3254"/>
      <c r="H3254" s="4"/>
      <c r="I3254"/>
      <c r="J3254" s="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  <c r="BF3254"/>
      <c r="BG3254"/>
      <c r="BH3254"/>
      <c r="BI3254"/>
      <c r="BJ3254"/>
      <c r="BK3254"/>
      <c r="BL3254"/>
      <c r="BM3254"/>
      <c r="BN3254"/>
      <c r="BO3254"/>
      <c r="BP3254"/>
      <c r="BQ3254"/>
      <c r="BR3254"/>
      <c r="BS3254"/>
      <c r="BT3254"/>
      <c r="BU3254"/>
      <c r="BV3254"/>
      <c r="BW3254"/>
      <c r="BX3254"/>
      <c r="BY3254"/>
      <c r="BZ3254"/>
    </row>
    <row r="3255" spans="3:78" x14ac:dyDescent="0.25">
      <c r="C3255"/>
      <c r="D3255" s="4"/>
      <c r="E3255"/>
      <c r="F3255" s="4"/>
      <c r="G3255"/>
      <c r="H3255" s="4"/>
      <c r="I3255"/>
      <c r="J3255" s="4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  <c r="BF3255"/>
      <c r="BG3255"/>
      <c r="BH3255"/>
      <c r="BI3255"/>
      <c r="BJ3255"/>
      <c r="BK3255"/>
      <c r="BL3255"/>
      <c r="BM3255"/>
      <c r="BN3255"/>
      <c r="BO3255"/>
      <c r="BP3255"/>
      <c r="BQ3255"/>
      <c r="BR3255"/>
      <c r="BS3255"/>
      <c r="BT3255"/>
      <c r="BU3255"/>
      <c r="BV3255"/>
      <c r="BW3255"/>
      <c r="BX3255"/>
      <c r="BY3255"/>
      <c r="BZ3255"/>
    </row>
    <row r="3256" spans="3:78" x14ac:dyDescent="0.25">
      <c r="C3256"/>
      <c r="D3256" s="4"/>
      <c r="E3256"/>
      <c r="F3256" s="4"/>
      <c r="G3256"/>
      <c r="H3256" s="4"/>
      <c r="I3256"/>
      <c r="J3256" s="4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  <c r="BF3256"/>
      <c r="BG3256"/>
      <c r="BH3256"/>
      <c r="BI3256"/>
      <c r="BJ3256"/>
      <c r="BK3256"/>
      <c r="BL3256"/>
      <c r="BM3256"/>
      <c r="BN3256"/>
      <c r="BO3256"/>
      <c r="BP3256"/>
      <c r="BQ3256"/>
      <c r="BR3256"/>
      <c r="BS3256"/>
      <c r="BT3256"/>
      <c r="BU3256"/>
      <c r="BV3256"/>
      <c r="BW3256"/>
      <c r="BX3256"/>
      <c r="BY3256"/>
      <c r="BZ3256"/>
    </row>
    <row r="3257" spans="3:78" x14ac:dyDescent="0.25">
      <c r="C3257"/>
      <c r="D3257" s="4"/>
      <c r="E3257"/>
      <c r="F3257" s="4"/>
      <c r="G3257"/>
      <c r="H3257" s="4"/>
      <c r="I3257"/>
      <c r="J3257" s="4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  <c r="BF3257"/>
      <c r="BG3257"/>
      <c r="BH3257"/>
      <c r="BI3257"/>
      <c r="BJ3257"/>
      <c r="BK3257"/>
      <c r="BL3257"/>
      <c r="BM3257"/>
      <c r="BN3257"/>
      <c r="BO3257"/>
      <c r="BP3257"/>
      <c r="BQ3257"/>
      <c r="BR3257"/>
      <c r="BS3257"/>
      <c r="BT3257"/>
      <c r="BU3257"/>
      <c r="BV3257"/>
      <c r="BW3257"/>
      <c r="BX3257"/>
      <c r="BY3257"/>
      <c r="BZ3257"/>
    </row>
    <row r="3258" spans="3:78" x14ac:dyDescent="0.25">
      <c r="C3258"/>
      <c r="D3258" s="4"/>
      <c r="E3258"/>
      <c r="F3258" s="4"/>
      <c r="G3258"/>
      <c r="H3258" s="4"/>
      <c r="I3258"/>
      <c r="J3258" s="4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  <c r="BF3258"/>
      <c r="BG3258"/>
      <c r="BH3258"/>
      <c r="BI3258"/>
      <c r="BJ3258"/>
      <c r="BK3258"/>
      <c r="BL3258"/>
      <c r="BM3258"/>
      <c r="BN3258"/>
      <c r="BO3258"/>
      <c r="BP3258"/>
      <c r="BQ3258"/>
      <c r="BR3258"/>
      <c r="BS3258"/>
      <c r="BT3258"/>
      <c r="BU3258"/>
      <c r="BV3258"/>
      <c r="BW3258"/>
      <c r="BX3258"/>
      <c r="BY3258"/>
      <c r="BZ3258"/>
    </row>
    <row r="3259" spans="3:78" x14ac:dyDescent="0.25">
      <c r="C3259"/>
      <c r="D3259" s="4"/>
      <c r="E3259"/>
      <c r="F3259" s="4"/>
      <c r="G3259"/>
      <c r="H3259" s="4"/>
      <c r="I3259"/>
      <c r="J3259" s="4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  <c r="BF3259"/>
      <c r="BG3259"/>
      <c r="BH3259"/>
      <c r="BI3259"/>
      <c r="BJ3259"/>
      <c r="BK3259"/>
      <c r="BL3259"/>
      <c r="BM3259"/>
      <c r="BN3259"/>
      <c r="BO3259"/>
      <c r="BP3259"/>
      <c r="BQ3259"/>
      <c r="BR3259"/>
      <c r="BS3259"/>
      <c r="BT3259"/>
      <c r="BU3259"/>
      <c r="BV3259"/>
      <c r="BW3259"/>
      <c r="BX3259"/>
      <c r="BY3259"/>
      <c r="BZ3259"/>
    </row>
    <row r="3260" spans="3:78" x14ac:dyDescent="0.25">
      <c r="C3260"/>
      <c r="D3260" s="4"/>
      <c r="E3260"/>
      <c r="F3260" s="4"/>
      <c r="G3260"/>
      <c r="H3260" s="4"/>
      <c r="I3260"/>
      <c r="J3260" s="4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  <c r="BF3260"/>
      <c r="BG3260"/>
      <c r="BH3260"/>
      <c r="BI3260"/>
      <c r="BJ3260"/>
      <c r="BK3260"/>
      <c r="BL3260"/>
      <c r="BM3260"/>
      <c r="BN3260"/>
      <c r="BO3260"/>
      <c r="BP3260"/>
      <c r="BQ3260"/>
      <c r="BR3260"/>
      <c r="BS3260"/>
      <c r="BT3260"/>
      <c r="BU3260"/>
      <c r="BV3260"/>
      <c r="BW3260"/>
      <c r="BX3260"/>
      <c r="BY3260"/>
      <c r="BZ3260"/>
    </row>
    <row r="3261" spans="3:78" x14ac:dyDescent="0.25">
      <c r="C3261"/>
      <c r="D3261" s="4"/>
      <c r="E3261"/>
      <c r="F3261" s="4"/>
      <c r="G3261"/>
      <c r="H3261" s="4"/>
      <c r="I3261"/>
      <c r="J3261" s="4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  <c r="BF3261"/>
      <c r="BG3261"/>
      <c r="BH3261"/>
      <c r="BI3261"/>
      <c r="BJ3261"/>
      <c r="BK3261"/>
      <c r="BL3261"/>
      <c r="BM3261"/>
      <c r="BN3261"/>
      <c r="BO3261"/>
      <c r="BP3261"/>
      <c r="BQ3261"/>
      <c r="BR3261"/>
      <c r="BS3261"/>
      <c r="BT3261"/>
      <c r="BU3261"/>
      <c r="BV3261"/>
      <c r="BW3261"/>
      <c r="BX3261"/>
      <c r="BY3261"/>
      <c r="BZ3261"/>
    </row>
    <row r="3262" spans="3:78" x14ac:dyDescent="0.25">
      <c r="C3262"/>
      <c r="D3262" s="4"/>
      <c r="E3262"/>
      <c r="F3262" s="4"/>
      <c r="G3262"/>
      <c r="H3262" s="4"/>
      <c r="I3262"/>
      <c r="J3262" s="4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  <c r="BF3262"/>
      <c r="BG3262"/>
      <c r="BH3262"/>
      <c r="BI3262"/>
      <c r="BJ3262"/>
      <c r="BK3262"/>
      <c r="BL3262"/>
      <c r="BM3262"/>
      <c r="BN3262"/>
      <c r="BO3262"/>
      <c r="BP3262"/>
      <c r="BQ3262"/>
      <c r="BR3262"/>
      <c r="BS3262"/>
      <c r="BT3262"/>
      <c r="BU3262"/>
      <c r="BV3262"/>
      <c r="BW3262"/>
      <c r="BX3262"/>
      <c r="BY3262"/>
      <c r="BZ3262"/>
    </row>
    <row r="3263" spans="3:78" x14ac:dyDescent="0.25">
      <c r="C3263"/>
      <c r="D3263" s="4"/>
      <c r="E3263"/>
      <c r="F3263" s="4"/>
      <c r="G3263"/>
      <c r="H3263" s="4"/>
      <c r="I3263"/>
      <c r="J3263" s="4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  <c r="BF3263"/>
      <c r="BG3263"/>
      <c r="BH3263"/>
      <c r="BI3263"/>
      <c r="BJ3263"/>
      <c r="BK3263"/>
      <c r="BL3263"/>
      <c r="BM3263"/>
      <c r="BN3263"/>
      <c r="BO3263"/>
      <c r="BP3263"/>
      <c r="BQ3263"/>
      <c r="BR3263"/>
      <c r="BS3263"/>
      <c r="BT3263"/>
      <c r="BU3263"/>
      <c r="BV3263"/>
      <c r="BW3263"/>
      <c r="BX3263"/>
      <c r="BY3263"/>
      <c r="BZ3263"/>
    </row>
    <row r="3264" spans="3:78" x14ac:dyDescent="0.25">
      <c r="C3264"/>
      <c r="D3264" s="4"/>
      <c r="E3264"/>
      <c r="F3264" s="4"/>
      <c r="G3264"/>
      <c r="H3264" s="4"/>
      <c r="I3264"/>
      <c r="J3264" s="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  <c r="BF3264"/>
      <c r="BG3264"/>
      <c r="BH3264"/>
      <c r="BI3264"/>
      <c r="BJ3264"/>
      <c r="BK3264"/>
      <c r="BL3264"/>
      <c r="BM3264"/>
      <c r="BN3264"/>
      <c r="BO3264"/>
      <c r="BP3264"/>
      <c r="BQ3264"/>
      <c r="BR3264"/>
      <c r="BS3264"/>
      <c r="BT3264"/>
      <c r="BU3264"/>
      <c r="BV3264"/>
      <c r="BW3264"/>
      <c r="BX3264"/>
      <c r="BY3264"/>
      <c r="BZ3264"/>
    </row>
    <row r="3265" spans="3:78" x14ac:dyDescent="0.25">
      <c r="C3265"/>
      <c r="D3265" s="4"/>
      <c r="E3265"/>
      <c r="F3265" s="4"/>
      <c r="G3265"/>
      <c r="H3265" s="4"/>
      <c r="I3265"/>
      <c r="J3265" s="4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  <c r="BF3265"/>
      <c r="BG3265"/>
      <c r="BH3265"/>
      <c r="BI3265"/>
      <c r="BJ3265"/>
      <c r="BK3265"/>
      <c r="BL3265"/>
      <c r="BM3265"/>
      <c r="BN3265"/>
      <c r="BO3265"/>
      <c r="BP3265"/>
      <c r="BQ3265"/>
      <c r="BR3265"/>
      <c r="BS3265"/>
      <c r="BT3265"/>
      <c r="BU3265"/>
      <c r="BV3265"/>
      <c r="BW3265"/>
      <c r="BX3265"/>
      <c r="BY3265"/>
      <c r="BZ3265"/>
    </row>
    <row r="3266" spans="3:78" x14ac:dyDescent="0.25">
      <c r="C3266"/>
      <c r="D3266" s="4"/>
      <c r="E3266"/>
      <c r="F3266" s="4"/>
      <c r="G3266"/>
      <c r="H3266" s="4"/>
      <c r="I3266"/>
      <c r="J3266" s="4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  <c r="BF3266"/>
      <c r="BG3266"/>
      <c r="BH3266"/>
      <c r="BI3266"/>
      <c r="BJ3266"/>
      <c r="BK3266"/>
      <c r="BL3266"/>
      <c r="BM3266"/>
      <c r="BN3266"/>
      <c r="BO3266"/>
      <c r="BP3266"/>
      <c r="BQ3266"/>
      <c r="BR3266"/>
      <c r="BS3266"/>
      <c r="BT3266"/>
      <c r="BU3266"/>
      <c r="BV3266"/>
      <c r="BW3266"/>
      <c r="BX3266"/>
      <c r="BY3266"/>
      <c r="BZ3266"/>
    </row>
    <row r="3267" spans="3:78" x14ac:dyDescent="0.25">
      <c r="C3267"/>
      <c r="D3267" s="4"/>
      <c r="E3267"/>
      <c r="F3267" s="4"/>
      <c r="G3267"/>
      <c r="H3267" s="4"/>
      <c r="I3267"/>
      <c r="J3267" s="4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  <c r="BF3267"/>
      <c r="BG3267"/>
      <c r="BH3267"/>
      <c r="BI3267"/>
      <c r="BJ3267"/>
      <c r="BK3267"/>
      <c r="BL3267"/>
      <c r="BM3267"/>
      <c r="BN3267"/>
      <c r="BO3267"/>
      <c r="BP3267"/>
      <c r="BQ3267"/>
      <c r="BR3267"/>
      <c r="BS3267"/>
      <c r="BT3267"/>
      <c r="BU3267"/>
      <c r="BV3267"/>
      <c r="BW3267"/>
      <c r="BX3267"/>
      <c r="BY3267"/>
      <c r="BZ3267"/>
    </row>
    <row r="3268" spans="3:78" x14ac:dyDescent="0.25">
      <c r="C3268"/>
      <c r="D3268" s="4"/>
      <c r="E3268"/>
      <c r="F3268" s="4"/>
      <c r="G3268"/>
      <c r="H3268" s="4"/>
      <c r="I3268"/>
      <c r="J3268" s="4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  <c r="BF3268"/>
      <c r="BG3268"/>
      <c r="BH3268"/>
      <c r="BI3268"/>
      <c r="BJ3268"/>
      <c r="BK3268"/>
      <c r="BL3268"/>
      <c r="BM3268"/>
      <c r="BN3268"/>
      <c r="BO3268"/>
      <c r="BP3268"/>
      <c r="BQ3268"/>
      <c r="BR3268"/>
      <c r="BS3268"/>
      <c r="BT3268"/>
      <c r="BU3268"/>
      <c r="BV3268"/>
      <c r="BW3268"/>
      <c r="BX3268"/>
      <c r="BY3268"/>
      <c r="BZ3268"/>
    </row>
    <row r="3269" spans="3:78" x14ac:dyDescent="0.25">
      <c r="C3269"/>
      <c r="D3269" s="4"/>
      <c r="E3269"/>
      <c r="F3269" s="4"/>
      <c r="G3269"/>
      <c r="H3269" s="4"/>
      <c r="I3269"/>
      <c r="J3269" s="4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  <c r="BF3269"/>
      <c r="BG3269"/>
      <c r="BH3269"/>
      <c r="BI3269"/>
      <c r="BJ3269"/>
      <c r="BK3269"/>
      <c r="BL3269"/>
      <c r="BM3269"/>
      <c r="BN3269"/>
      <c r="BO3269"/>
      <c r="BP3269"/>
      <c r="BQ3269"/>
      <c r="BR3269"/>
      <c r="BS3269"/>
      <c r="BT3269"/>
      <c r="BU3269"/>
      <c r="BV3269"/>
      <c r="BW3269"/>
      <c r="BX3269"/>
      <c r="BY3269"/>
      <c r="BZ3269"/>
    </row>
    <row r="3270" spans="3:78" x14ac:dyDescent="0.25">
      <c r="C3270"/>
      <c r="D3270" s="4"/>
      <c r="E3270"/>
      <c r="F3270" s="4"/>
      <c r="G3270"/>
      <c r="H3270" s="4"/>
      <c r="I3270"/>
      <c r="J3270" s="4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  <c r="BF3270"/>
      <c r="BG3270"/>
      <c r="BH3270"/>
      <c r="BI3270"/>
      <c r="BJ3270"/>
      <c r="BK3270"/>
      <c r="BL3270"/>
      <c r="BM3270"/>
      <c r="BN3270"/>
      <c r="BO3270"/>
      <c r="BP3270"/>
      <c r="BQ3270"/>
      <c r="BR3270"/>
      <c r="BS3270"/>
      <c r="BT3270"/>
      <c r="BU3270"/>
      <c r="BV3270"/>
      <c r="BW3270"/>
      <c r="BX3270"/>
      <c r="BY3270"/>
      <c r="BZ3270"/>
    </row>
    <row r="3271" spans="3:78" x14ac:dyDescent="0.25">
      <c r="C3271"/>
      <c r="D3271" s="4"/>
      <c r="E3271"/>
      <c r="F3271" s="4"/>
      <c r="G3271"/>
      <c r="H3271" s="4"/>
      <c r="I3271"/>
      <c r="J3271" s="4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  <c r="BF3271"/>
      <c r="BG3271"/>
      <c r="BH3271"/>
      <c r="BI3271"/>
      <c r="BJ3271"/>
      <c r="BK3271"/>
      <c r="BL3271"/>
      <c r="BM3271"/>
      <c r="BN3271"/>
      <c r="BO3271"/>
      <c r="BP3271"/>
      <c r="BQ3271"/>
      <c r="BR3271"/>
      <c r="BS3271"/>
      <c r="BT3271"/>
      <c r="BU3271"/>
      <c r="BV3271"/>
      <c r="BW3271"/>
      <c r="BX3271"/>
      <c r="BY3271"/>
      <c r="BZ3271"/>
    </row>
    <row r="3272" spans="3:78" x14ac:dyDescent="0.25">
      <c r="C3272"/>
      <c r="D3272" s="4"/>
      <c r="E3272"/>
      <c r="F3272" s="4"/>
      <c r="G3272"/>
      <c r="H3272" s="4"/>
      <c r="I3272"/>
      <c r="J3272" s="4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  <c r="BF3272"/>
      <c r="BG3272"/>
      <c r="BH3272"/>
      <c r="BI3272"/>
      <c r="BJ3272"/>
      <c r="BK3272"/>
      <c r="BL3272"/>
      <c r="BM3272"/>
      <c r="BN3272"/>
      <c r="BO3272"/>
      <c r="BP3272"/>
      <c r="BQ3272"/>
      <c r="BR3272"/>
      <c r="BS3272"/>
      <c r="BT3272"/>
      <c r="BU3272"/>
      <c r="BV3272"/>
      <c r="BW3272"/>
      <c r="BX3272"/>
      <c r="BY3272"/>
      <c r="BZ3272"/>
    </row>
    <row r="3273" spans="3:78" x14ac:dyDescent="0.25">
      <c r="C3273"/>
      <c r="D3273" s="4"/>
      <c r="E3273"/>
      <c r="F3273" s="4"/>
      <c r="G3273"/>
      <c r="H3273" s="4"/>
      <c r="I3273"/>
      <c r="J3273" s="4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  <c r="BF3273"/>
      <c r="BG3273"/>
      <c r="BH3273"/>
      <c r="BI3273"/>
      <c r="BJ3273"/>
      <c r="BK3273"/>
      <c r="BL3273"/>
      <c r="BM3273"/>
      <c r="BN3273"/>
      <c r="BO3273"/>
      <c r="BP3273"/>
      <c r="BQ3273"/>
      <c r="BR3273"/>
      <c r="BS3273"/>
      <c r="BT3273"/>
      <c r="BU3273"/>
      <c r="BV3273"/>
      <c r="BW3273"/>
      <c r="BX3273"/>
      <c r="BY3273"/>
      <c r="BZ3273"/>
    </row>
    <row r="3274" spans="3:78" x14ac:dyDescent="0.25">
      <c r="C3274"/>
      <c r="D3274" s="4"/>
      <c r="E3274"/>
      <c r="F3274" s="4"/>
      <c r="G3274"/>
      <c r="H3274" s="4"/>
      <c r="I3274"/>
      <c r="J3274" s="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  <c r="BF3274"/>
      <c r="BG3274"/>
      <c r="BH3274"/>
      <c r="BI3274"/>
      <c r="BJ3274"/>
      <c r="BK3274"/>
      <c r="BL3274"/>
      <c r="BM3274"/>
      <c r="BN3274"/>
      <c r="BO3274"/>
      <c r="BP3274"/>
      <c r="BQ3274"/>
      <c r="BR3274"/>
      <c r="BS3274"/>
      <c r="BT3274"/>
      <c r="BU3274"/>
      <c r="BV3274"/>
      <c r="BW3274"/>
      <c r="BX3274"/>
      <c r="BY3274"/>
      <c r="BZ3274"/>
    </row>
    <row r="3275" spans="3:78" x14ac:dyDescent="0.25">
      <c r="C3275"/>
      <c r="D3275" s="4"/>
      <c r="E3275"/>
      <c r="F3275" s="4"/>
      <c r="G3275"/>
      <c r="H3275" s="4"/>
      <c r="I3275"/>
      <c r="J3275" s="4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  <c r="BF3275"/>
      <c r="BG3275"/>
      <c r="BH3275"/>
      <c r="BI3275"/>
      <c r="BJ3275"/>
      <c r="BK3275"/>
      <c r="BL3275"/>
      <c r="BM3275"/>
      <c r="BN3275"/>
      <c r="BO3275"/>
      <c r="BP3275"/>
      <c r="BQ3275"/>
      <c r="BR3275"/>
      <c r="BS3275"/>
      <c r="BT3275"/>
      <c r="BU3275"/>
      <c r="BV3275"/>
      <c r="BW3275"/>
      <c r="BX3275"/>
      <c r="BY3275"/>
      <c r="BZ3275"/>
    </row>
    <row r="3276" spans="3:78" x14ac:dyDescent="0.25">
      <c r="C3276"/>
      <c r="D3276" s="4"/>
      <c r="E3276"/>
      <c r="F3276" s="4"/>
      <c r="G3276"/>
      <c r="H3276" s="4"/>
      <c r="I3276"/>
      <c r="J3276" s="4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  <c r="BF3276"/>
      <c r="BG3276"/>
      <c r="BH3276"/>
      <c r="BI3276"/>
      <c r="BJ3276"/>
      <c r="BK3276"/>
      <c r="BL3276"/>
      <c r="BM3276"/>
      <c r="BN3276"/>
      <c r="BO3276"/>
      <c r="BP3276"/>
      <c r="BQ3276"/>
      <c r="BR3276"/>
      <c r="BS3276"/>
      <c r="BT3276"/>
      <c r="BU3276"/>
      <c r="BV3276"/>
      <c r="BW3276"/>
      <c r="BX3276"/>
      <c r="BY3276"/>
      <c r="BZ3276"/>
    </row>
    <row r="3277" spans="3:78" x14ac:dyDescent="0.25">
      <c r="C3277"/>
      <c r="D3277" s="4"/>
      <c r="E3277"/>
      <c r="F3277" s="4"/>
      <c r="G3277"/>
      <c r="H3277" s="4"/>
      <c r="I3277"/>
      <c r="J3277" s="4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  <c r="BF3277"/>
      <c r="BG3277"/>
      <c r="BH3277"/>
      <c r="BI3277"/>
      <c r="BJ3277"/>
      <c r="BK3277"/>
      <c r="BL3277"/>
      <c r="BM3277"/>
      <c r="BN3277"/>
      <c r="BO3277"/>
      <c r="BP3277"/>
      <c r="BQ3277"/>
      <c r="BR3277"/>
      <c r="BS3277"/>
      <c r="BT3277"/>
      <c r="BU3277"/>
      <c r="BV3277"/>
      <c r="BW3277"/>
      <c r="BX3277"/>
      <c r="BY3277"/>
      <c r="BZ3277"/>
    </row>
    <row r="3278" spans="3:78" x14ac:dyDescent="0.25">
      <c r="C3278"/>
      <c r="D3278" s="4"/>
      <c r="E3278"/>
      <c r="F3278" s="4"/>
      <c r="G3278"/>
      <c r="H3278" s="4"/>
      <c r="I3278"/>
      <c r="J3278" s="4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  <c r="BF3278"/>
      <c r="BG3278"/>
      <c r="BH3278"/>
      <c r="BI3278"/>
      <c r="BJ3278"/>
      <c r="BK3278"/>
      <c r="BL3278"/>
      <c r="BM3278"/>
      <c r="BN3278"/>
      <c r="BO3278"/>
      <c r="BP3278"/>
      <c r="BQ3278"/>
      <c r="BR3278"/>
      <c r="BS3278"/>
      <c r="BT3278"/>
      <c r="BU3278"/>
      <c r="BV3278"/>
      <c r="BW3278"/>
      <c r="BX3278"/>
      <c r="BY3278"/>
      <c r="BZ3278"/>
    </row>
    <row r="3279" spans="3:78" x14ac:dyDescent="0.25">
      <c r="C3279"/>
      <c r="D3279" s="4"/>
      <c r="E3279"/>
      <c r="F3279" s="4"/>
      <c r="G3279"/>
      <c r="H3279" s="4"/>
      <c r="I3279"/>
      <c r="J3279" s="4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  <c r="BF3279"/>
      <c r="BG3279"/>
      <c r="BH3279"/>
      <c r="BI3279"/>
      <c r="BJ3279"/>
      <c r="BK3279"/>
      <c r="BL3279"/>
      <c r="BM3279"/>
      <c r="BN3279"/>
      <c r="BO3279"/>
      <c r="BP3279"/>
      <c r="BQ3279"/>
      <c r="BR3279"/>
      <c r="BS3279"/>
      <c r="BT3279"/>
      <c r="BU3279"/>
      <c r="BV3279"/>
      <c r="BW3279"/>
      <c r="BX3279"/>
      <c r="BY3279"/>
      <c r="BZ3279"/>
    </row>
    <row r="3280" spans="3:78" x14ac:dyDescent="0.25">
      <c r="C3280"/>
      <c r="D3280" s="4"/>
      <c r="E3280"/>
      <c r="F3280" s="4"/>
      <c r="G3280"/>
      <c r="H3280" s="4"/>
      <c r="I3280"/>
      <c r="J3280" s="4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  <c r="BF3280"/>
      <c r="BG3280"/>
      <c r="BH3280"/>
      <c r="BI3280"/>
      <c r="BJ3280"/>
      <c r="BK3280"/>
      <c r="BL3280"/>
      <c r="BM3280"/>
      <c r="BN3280"/>
      <c r="BO3280"/>
      <c r="BP3280"/>
      <c r="BQ3280"/>
      <c r="BR3280"/>
      <c r="BS3280"/>
      <c r="BT3280"/>
      <c r="BU3280"/>
      <c r="BV3280"/>
      <c r="BW3280"/>
      <c r="BX3280"/>
      <c r="BY3280"/>
      <c r="BZ3280"/>
    </row>
    <row r="3281" spans="3:78" x14ac:dyDescent="0.25">
      <c r="C3281"/>
      <c r="D3281" s="4"/>
      <c r="E3281"/>
      <c r="F3281" s="4"/>
      <c r="G3281"/>
      <c r="H3281" s="4"/>
      <c r="I3281"/>
      <c r="J3281" s="4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  <c r="BF3281"/>
      <c r="BG3281"/>
      <c r="BH3281"/>
      <c r="BI3281"/>
      <c r="BJ3281"/>
      <c r="BK3281"/>
      <c r="BL3281"/>
      <c r="BM3281"/>
      <c r="BN3281"/>
      <c r="BO3281"/>
      <c r="BP3281"/>
      <c r="BQ3281"/>
      <c r="BR3281"/>
      <c r="BS3281"/>
      <c r="BT3281"/>
      <c r="BU3281"/>
      <c r="BV3281"/>
      <c r="BW3281"/>
      <c r="BX3281"/>
      <c r="BY3281"/>
      <c r="BZ3281"/>
    </row>
    <row r="3282" spans="3:78" x14ac:dyDescent="0.25">
      <c r="C3282"/>
      <c r="D3282" s="4"/>
      <c r="E3282"/>
      <c r="F3282" s="4"/>
      <c r="G3282"/>
      <c r="H3282" s="4"/>
      <c r="I3282"/>
      <c r="J3282" s="4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  <c r="BF3282"/>
      <c r="BG3282"/>
      <c r="BH3282"/>
      <c r="BI3282"/>
      <c r="BJ3282"/>
      <c r="BK3282"/>
      <c r="BL3282"/>
      <c r="BM3282"/>
      <c r="BN3282"/>
      <c r="BO3282"/>
      <c r="BP3282"/>
      <c r="BQ3282"/>
      <c r="BR3282"/>
      <c r="BS3282"/>
      <c r="BT3282"/>
      <c r="BU3282"/>
      <c r="BV3282"/>
      <c r="BW3282"/>
      <c r="BX3282"/>
      <c r="BY3282"/>
      <c r="BZ3282"/>
    </row>
    <row r="3283" spans="3:78" x14ac:dyDescent="0.25">
      <c r="C3283"/>
      <c r="D3283" s="4"/>
      <c r="E3283"/>
      <c r="F3283" s="4"/>
      <c r="G3283"/>
      <c r="H3283" s="4"/>
      <c r="I3283"/>
      <c r="J3283" s="4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  <c r="BF3283"/>
      <c r="BG3283"/>
      <c r="BH3283"/>
      <c r="BI3283"/>
      <c r="BJ3283"/>
      <c r="BK3283"/>
      <c r="BL3283"/>
      <c r="BM3283"/>
      <c r="BN3283"/>
      <c r="BO3283"/>
      <c r="BP3283"/>
      <c r="BQ3283"/>
      <c r="BR3283"/>
      <c r="BS3283"/>
      <c r="BT3283"/>
      <c r="BU3283"/>
      <c r="BV3283"/>
      <c r="BW3283"/>
      <c r="BX3283"/>
      <c r="BY3283"/>
      <c r="BZ3283"/>
    </row>
    <row r="3284" spans="3:78" x14ac:dyDescent="0.25">
      <c r="C3284"/>
      <c r="D3284" s="4"/>
      <c r="E3284"/>
      <c r="F3284" s="4"/>
      <c r="G3284"/>
      <c r="H3284" s="4"/>
      <c r="I3284"/>
      <c r="J3284" s="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  <c r="BF3284"/>
      <c r="BG3284"/>
      <c r="BH3284"/>
      <c r="BI3284"/>
      <c r="BJ3284"/>
      <c r="BK3284"/>
      <c r="BL3284"/>
      <c r="BM3284"/>
      <c r="BN3284"/>
      <c r="BO3284"/>
      <c r="BP3284"/>
      <c r="BQ3284"/>
      <c r="BR3284"/>
      <c r="BS3284"/>
      <c r="BT3284"/>
      <c r="BU3284"/>
      <c r="BV3284"/>
      <c r="BW3284"/>
      <c r="BX3284"/>
      <c r="BY3284"/>
      <c r="BZ3284"/>
    </row>
    <row r="3285" spans="3:78" x14ac:dyDescent="0.25">
      <c r="C3285"/>
      <c r="D3285" s="4"/>
      <c r="E3285"/>
      <c r="F3285" s="4"/>
      <c r="G3285"/>
      <c r="H3285" s="4"/>
      <c r="I3285"/>
      <c r="J3285" s="4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  <c r="BF3285"/>
      <c r="BG3285"/>
      <c r="BH3285"/>
      <c r="BI3285"/>
      <c r="BJ3285"/>
      <c r="BK3285"/>
      <c r="BL3285"/>
      <c r="BM3285"/>
      <c r="BN3285"/>
      <c r="BO3285"/>
      <c r="BP3285"/>
      <c r="BQ3285"/>
      <c r="BR3285"/>
      <c r="BS3285"/>
      <c r="BT3285"/>
      <c r="BU3285"/>
      <c r="BV3285"/>
      <c r="BW3285"/>
      <c r="BX3285"/>
      <c r="BY3285"/>
      <c r="BZ3285"/>
    </row>
    <row r="3286" spans="3:78" x14ac:dyDescent="0.25">
      <c r="C3286"/>
      <c r="D3286" s="4"/>
      <c r="E3286"/>
      <c r="F3286" s="4"/>
      <c r="G3286"/>
      <c r="H3286" s="4"/>
      <c r="I3286"/>
      <c r="J3286" s="4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  <c r="BF3286"/>
      <c r="BG3286"/>
      <c r="BH3286"/>
      <c r="BI3286"/>
      <c r="BJ3286"/>
      <c r="BK3286"/>
      <c r="BL3286"/>
      <c r="BM3286"/>
      <c r="BN3286"/>
      <c r="BO3286"/>
      <c r="BP3286"/>
      <c r="BQ3286"/>
      <c r="BR3286"/>
      <c r="BS3286"/>
      <c r="BT3286"/>
      <c r="BU3286"/>
      <c r="BV3286"/>
      <c r="BW3286"/>
      <c r="BX3286"/>
      <c r="BY3286"/>
      <c r="BZ3286"/>
    </row>
    <row r="3287" spans="3:78" x14ac:dyDescent="0.25">
      <c r="C3287"/>
      <c r="D3287" s="4"/>
      <c r="E3287"/>
      <c r="F3287" s="4"/>
      <c r="G3287"/>
      <c r="H3287" s="4"/>
      <c r="I3287"/>
      <c r="J3287" s="4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  <c r="BF3287"/>
      <c r="BG3287"/>
      <c r="BH3287"/>
      <c r="BI3287"/>
      <c r="BJ3287"/>
      <c r="BK3287"/>
      <c r="BL3287"/>
      <c r="BM3287"/>
      <c r="BN3287"/>
      <c r="BO3287"/>
      <c r="BP3287"/>
      <c r="BQ3287"/>
      <c r="BR3287"/>
      <c r="BS3287"/>
      <c r="BT3287"/>
      <c r="BU3287"/>
      <c r="BV3287"/>
      <c r="BW3287"/>
      <c r="BX3287"/>
      <c r="BY3287"/>
      <c r="BZ3287"/>
    </row>
    <row r="3288" spans="3:78" x14ac:dyDescent="0.25">
      <c r="C3288"/>
      <c r="D3288" s="4"/>
      <c r="E3288"/>
      <c r="F3288" s="4"/>
      <c r="G3288"/>
      <c r="H3288" s="4"/>
      <c r="I3288"/>
      <c r="J3288" s="4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  <c r="BF3288"/>
      <c r="BG3288"/>
      <c r="BH3288"/>
      <c r="BI3288"/>
      <c r="BJ3288"/>
      <c r="BK3288"/>
      <c r="BL3288"/>
      <c r="BM3288"/>
      <c r="BN3288"/>
      <c r="BO3288"/>
      <c r="BP3288"/>
      <c r="BQ3288"/>
      <c r="BR3288"/>
      <c r="BS3288"/>
      <c r="BT3288"/>
      <c r="BU3288"/>
      <c r="BV3288"/>
      <c r="BW3288"/>
      <c r="BX3288"/>
      <c r="BY3288"/>
      <c r="BZ3288"/>
    </row>
    <row r="3289" spans="3:78" x14ac:dyDescent="0.25">
      <c r="C3289"/>
      <c r="D3289" s="4"/>
      <c r="E3289"/>
      <c r="F3289" s="4"/>
      <c r="G3289"/>
      <c r="H3289" s="4"/>
      <c r="I3289"/>
      <c r="J3289" s="4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  <c r="BF3289"/>
      <c r="BG3289"/>
      <c r="BH3289"/>
      <c r="BI3289"/>
      <c r="BJ3289"/>
      <c r="BK3289"/>
      <c r="BL3289"/>
      <c r="BM3289"/>
      <c r="BN3289"/>
      <c r="BO3289"/>
      <c r="BP3289"/>
      <c r="BQ3289"/>
      <c r="BR3289"/>
      <c r="BS3289"/>
      <c r="BT3289"/>
      <c r="BU3289"/>
      <c r="BV3289"/>
      <c r="BW3289"/>
      <c r="BX3289"/>
      <c r="BY3289"/>
      <c r="BZ3289"/>
    </row>
    <row r="3290" spans="3:78" x14ac:dyDescent="0.25">
      <c r="C3290"/>
      <c r="D3290" s="4"/>
      <c r="E3290"/>
      <c r="F3290" s="4"/>
      <c r="G3290"/>
      <c r="H3290" s="4"/>
      <c r="I3290"/>
      <c r="J3290" s="4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  <c r="BF3290"/>
      <c r="BG3290"/>
      <c r="BH3290"/>
      <c r="BI3290"/>
      <c r="BJ3290"/>
      <c r="BK3290"/>
      <c r="BL3290"/>
      <c r="BM3290"/>
      <c r="BN3290"/>
      <c r="BO3290"/>
      <c r="BP3290"/>
      <c r="BQ3290"/>
      <c r="BR3290"/>
      <c r="BS3290"/>
      <c r="BT3290"/>
      <c r="BU3290"/>
      <c r="BV3290"/>
      <c r="BW3290"/>
      <c r="BX3290"/>
      <c r="BY3290"/>
      <c r="BZ3290"/>
    </row>
    <row r="3291" spans="3:78" x14ac:dyDescent="0.25">
      <c r="C3291"/>
      <c r="D3291" s="4"/>
      <c r="E3291"/>
      <c r="F3291" s="4"/>
      <c r="G3291"/>
      <c r="H3291" s="4"/>
      <c r="I3291"/>
      <c r="J3291" s="4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  <c r="BF3291"/>
      <c r="BG3291"/>
      <c r="BH3291"/>
      <c r="BI3291"/>
      <c r="BJ3291"/>
      <c r="BK3291"/>
      <c r="BL3291"/>
      <c r="BM3291"/>
      <c r="BN3291"/>
      <c r="BO3291"/>
      <c r="BP3291"/>
      <c r="BQ3291"/>
      <c r="BR3291"/>
      <c r="BS3291"/>
      <c r="BT3291"/>
      <c r="BU3291"/>
      <c r="BV3291"/>
      <c r="BW3291"/>
      <c r="BX3291"/>
      <c r="BY3291"/>
      <c r="BZ3291"/>
    </row>
    <row r="3292" spans="3:78" x14ac:dyDescent="0.25">
      <c r="C3292"/>
      <c r="D3292" s="4"/>
      <c r="E3292"/>
      <c r="F3292" s="4"/>
      <c r="G3292"/>
      <c r="H3292" s="4"/>
      <c r="I3292"/>
      <c r="J3292" s="4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  <c r="BF3292"/>
      <c r="BG3292"/>
      <c r="BH3292"/>
      <c r="BI3292"/>
      <c r="BJ3292"/>
      <c r="BK3292"/>
      <c r="BL3292"/>
      <c r="BM3292"/>
      <c r="BN3292"/>
      <c r="BO3292"/>
      <c r="BP3292"/>
      <c r="BQ3292"/>
      <c r="BR3292"/>
      <c r="BS3292"/>
      <c r="BT3292"/>
      <c r="BU3292"/>
      <c r="BV3292"/>
      <c r="BW3292"/>
      <c r="BX3292"/>
      <c r="BY3292"/>
      <c r="BZ3292"/>
    </row>
    <row r="3293" spans="3:78" x14ac:dyDescent="0.25">
      <c r="C3293"/>
      <c r="D3293" s="4"/>
      <c r="E3293"/>
      <c r="F3293" s="4"/>
      <c r="G3293"/>
      <c r="H3293" s="4"/>
      <c r="I3293"/>
      <c r="J3293" s="4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  <c r="BF3293"/>
      <c r="BG3293"/>
      <c r="BH3293"/>
      <c r="BI3293"/>
      <c r="BJ3293"/>
      <c r="BK3293"/>
      <c r="BL3293"/>
      <c r="BM3293"/>
      <c r="BN3293"/>
      <c r="BO3293"/>
      <c r="BP3293"/>
      <c r="BQ3293"/>
      <c r="BR3293"/>
      <c r="BS3293"/>
      <c r="BT3293"/>
      <c r="BU3293"/>
      <c r="BV3293"/>
      <c r="BW3293"/>
      <c r="BX3293"/>
      <c r="BY3293"/>
      <c r="BZ3293"/>
    </row>
    <row r="3294" spans="3:78" x14ac:dyDescent="0.25">
      <c r="C3294"/>
      <c r="D3294" s="4"/>
      <c r="E3294"/>
      <c r="F3294" s="4"/>
      <c r="G3294"/>
      <c r="H3294" s="4"/>
      <c r="I3294"/>
      <c r="J3294" s="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  <c r="BF3294"/>
      <c r="BG3294"/>
      <c r="BH3294"/>
      <c r="BI3294"/>
      <c r="BJ3294"/>
      <c r="BK3294"/>
      <c r="BL3294"/>
      <c r="BM3294"/>
      <c r="BN3294"/>
      <c r="BO3294"/>
      <c r="BP3294"/>
      <c r="BQ3294"/>
      <c r="BR3294"/>
      <c r="BS3294"/>
      <c r="BT3294"/>
      <c r="BU3294"/>
      <c r="BV3294"/>
      <c r="BW3294"/>
      <c r="BX3294"/>
      <c r="BY3294"/>
      <c r="BZ3294"/>
    </row>
    <row r="3295" spans="3:78" x14ac:dyDescent="0.25">
      <c r="C3295"/>
      <c r="D3295" s="4"/>
      <c r="E3295"/>
      <c r="F3295" s="4"/>
      <c r="G3295"/>
      <c r="H3295" s="4"/>
      <c r="I3295"/>
      <c r="J3295" s="4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  <c r="BF3295"/>
      <c r="BG3295"/>
      <c r="BH3295"/>
      <c r="BI3295"/>
      <c r="BJ3295"/>
      <c r="BK3295"/>
      <c r="BL3295"/>
      <c r="BM3295"/>
      <c r="BN3295"/>
      <c r="BO3295"/>
      <c r="BP3295"/>
      <c r="BQ3295"/>
      <c r="BR3295"/>
      <c r="BS3295"/>
      <c r="BT3295"/>
      <c r="BU3295"/>
      <c r="BV3295"/>
      <c r="BW3295"/>
      <c r="BX3295"/>
      <c r="BY3295"/>
      <c r="BZ3295"/>
    </row>
    <row r="3296" spans="3:78" x14ac:dyDescent="0.25">
      <c r="C3296"/>
      <c r="D3296" s="4"/>
      <c r="E3296"/>
      <c r="F3296" s="4"/>
      <c r="G3296"/>
      <c r="H3296" s="4"/>
      <c r="I3296"/>
      <c r="J3296" s="4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  <c r="BF3296"/>
      <c r="BG3296"/>
      <c r="BH3296"/>
      <c r="BI3296"/>
      <c r="BJ3296"/>
      <c r="BK3296"/>
      <c r="BL3296"/>
      <c r="BM3296"/>
      <c r="BN3296"/>
      <c r="BO3296"/>
      <c r="BP3296"/>
      <c r="BQ3296"/>
      <c r="BR3296"/>
      <c r="BS3296"/>
      <c r="BT3296"/>
      <c r="BU3296"/>
      <c r="BV3296"/>
      <c r="BW3296"/>
      <c r="BX3296"/>
      <c r="BY3296"/>
      <c r="BZ3296"/>
    </row>
    <row r="3297" spans="3:78" x14ac:dyDescent="0.25">
      <c r="C3297"/>
      <c r="D3297" s="4"/>
      <c r="E3297"/>
      <c r="F3297" s="4"/>
      <c r="G3297"/>
      <c r="H3297" s="4"/>
      <c r="I3297"/>
      <c r="J3297" s="4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  <c r="BF3297"/>
      <c r="BG3297"/>
      <c r="BH3297"/>
      <c r="BI3297"/>
      <c r="BJ3297"/>
      <c r="BK3297"/>
      <c r="BL3297"/>
      <c r="BM3297"/>
      <c r="BN3297"/>
      <c r="BO3297"/>
      <c r="BP3297"/>
      <c r="BQ3297"/>
      <c r="BR3297"/>
      <c r="BS3297"/>
      <c r="BT3297"/>
      <c r="BU3297"/>
      <c r="BV3297"/>
      <c r="BW3297"/>
      <c r="BX3297"/>
      <c r="BY3297"/>
      <c r="BZ3297"/>
    </row>
    <row r="3298" spans="3:78" x14ac:dyDescent="0.25">
      <c r="C3298"/>
      <c r="D3298" s="4"/>
      <c r="E3298"/>
      <c r="F3298" s="4"/>
      <c r="G3298"/>
      <c r="H3298" s="4"/>
      <c r="I3298"/>
      <c r="J3298" s="4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  <c r="BF3298"/>
      <c r="BG3298"/>
      <c r="BH3298"/>
      <c r="BI3298"/>
      <c r="BJ3298"/>
      <c r="BK3298"/>
      <c r="BL3298"/>
      <c r="BM3298"/>
      <c r="BN3298"/>
      <c r="BO3298"/>
      <c r="BP3298"/>
      <c r="BQ3298"/>
      <c r="BR3298"/>
      <c r="BS3298"/>
      <c r="BT3298"/>
      <c r="BU3298"/>
      <c r="BV3298"/>
      <c r="BW3298"/>
      <c r="BX3298"/>
      <c r="BY3298"/>
      <c r="BZ3298"/>
    </row>
    <row r="3299" spans="3:78" x14ac:dyDescent="0.25">
      <c r="C3299"/>
      <c r="D3299" s="4"/>
      <c r="E3299"/>
      <c r="F3299" s="4"/>
      <c r="G3299"/>
      <c r="H3299" s="4"/>
      <c r="I3299"/>
      <c r="J3299" s="4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  <c r="BF3299"/>
      <c r="BG3299"/>
      <c r="BH3299"/>
      <c r="BI3299"/>
      <c r="BJ3299"/>
      <c r="BK3299"/>
      <c r="BL3299"/>
      <c r="BM3299"/>
      <c r="BN3299"/>
      <c r="BO3299"/>
      <c r="BP3299"/>
      <c r="BQ3299"/>
      <c r="BR3299"/>
      <c r="BS3299"/>
      <c r="BT3299"/>
      <c r="BU3299"/>
      <c r="BV3299"/>
      <c r="BW3299"/>
      <c r="BX3299"/>
      <c r="BY3299"/>
      <c r="BZ3299"/>
    </row>
    <row r="3300" spans="3:78" x14ac:dyDescent="0.25">
      <c r="C3300"/>
      <c r="D3300" s="4"/>
      <c r="E3300"/>
      <c r="F3300" s="4"/>
      <c r="G3300"/>
      <c r="H3300" s="4"/>
      <c r="I3300"/>
      <c r="J3300" s="4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  <c r="BF3300"/>
      <c r="BG3300"/>
      <c r="BH3300"/>
      <c r="BI3300"/>
      <c r="BJ3300"/>
      <c r="BK3300"/>
      <c r="BL3300"/>
      <c r="BM3300"/>
      <c r="BN3300"/>
      <c r="BO3300"/>
      <c r="BP3300"/>
      <c r="BQ3300"/>
      <c r="BR3300"/>
      <c r="BS3300"/>
      <c r="BT3300"/>
      <c r="BU3300"/>
      <c r="BV3300"/>
      <c r="BW3300"/>
      <c r="BX3300"/>
      <c r="BY3300"/>
      <c r="BZ3300"/>
    </row>
    <row r="3301" spans="3:78" x14ac:dyDescent="0.25">
      <c r="C3301"/>
      <c r="D3301" s="4"/>
      <c r="E3301"/>
      <c r="F3301" s="4"/>
      <c r="G3301"/>
      <c r="H3301" s="4"/>
      <c r="I3301"/>
      <c r="J3301" s="4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  <c r="BF3301"/>
      <c r="BG3301"/>
      <c r="BH3301"/>
      <c r="BI3301"/>
      <c r="BJ3301"/>
      <c r="BK3301"/>
      <c r="BL3301"/>
      <c r="BM3301"/>
      <c r="BN3301"/>
      <c r="BO3301"/>
      <c r="BP3301"/>
      <c r="BQ3301"/>
      <c r="BR3301"/>
      <c r="BS3301"/>
      <c r="BT3301"/>
      <c r="BU3301"/>
      <c r="BV3301"/>
      <c r="BW3301"/>
      <c r="BX3301"/>
      <c r="BY3301"/>
      <c r="BZ3301"/>
    </row>
    <row r="3302" spans="3:78" x14ac:dyDescent="0.25">
      <c r="C3302"/>
      <c r="D3302" s="4"/>
      <c r="E3302"/>
      <c r="F3302" s="4"/>
      <c r="G3302"/>
      <c r="H3302" s="4"/>
      <c r="I3302"/>
      <c r="J3302" s="4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  <c r="BF3302"/>
      <c r="BG3302"/>
      <c r="BH3302"/>
      <c r="BI3302"/>
      <c r="BJ3302"/>
      <c r="BK3302"/>
      <c r="BL3302"/>
      <c r="BM3302"/>
      <c r="BN3302"/>
      <c r="BO3302"/>
      <c r="BP3302"/>
      <c r="BQ3302"/>
      <c r="BR3302"/>
      <c r="BS3302"/>
      <c r="BT3302"/>
      <c r="BU3302"/>
      <c r="BV3302"/>
      <c r="BW3302"/>
      <c r="BX3302"/>
      <c r="BY3302"/>
      <c r="BZ3302"/>
    </row>
    <row r="3303" spans="3:78" x14ac:dyDescent="0.25">
      <c r="C3303"/>
      <c r="D3303" s="4"/>
      <c r="E3303"/>
      <c r="F3303" s="4"/>
      <c r="G3303"/>
      <c r="H3303" s="4"/>
      <c r="I3303"/>
      <c r="J3303" s="4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  <c r="BF3303"/>
      <c r="BG3303"/>
      <c r="BH3303"/>
      <c r="BI3303"/>
      <c r="BJ3303"/>
      <c r="BK3303"/>
      <c r="BL3303"/>
      <c r="BM3303"/>
      <c r="BN3303"/>
      <c r="BO3303"/>
      <c r="BP3303"/>
      <c r="BQ3303"/>
      <c r="BR3303"/>
      <c r="BS3303"/>
      <c r="BT3303"/>
      <c r="BU3303"/>
      <c r="BV3303"/>
      <c r="BW3303"/>
      <c r="BX3303"/>
      <c r="BY3303"/>
      <c r="BZ3303"/>
    </row>
    <row r="3304" spans="3:78" x14ac:dyDescent="0.25">
      <c r="C3304"/>
      <c r="D3304" s="4"/>
      <c r="E3304"/>
      <c r="F3304" s="4"/>
      <c r="G3304"/>
      <c r="H3304" s="4"/>
      <c r="I3304"/>
      <c r="J3304" s="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  <c r="BF3304"/>
      <c r="BG3304"/>
      <c r="BH3304"/>
      <c r="BI3304"/>
      <c r="BJ3304"/>
      <c r="BK3304"/>
      <c r="BL3304"/>
      <c r="BM3304"/>
      <c r="BN3304"/>
      <c r="BO3304"/>
      <c r="BP3304"/>
      <c r="BQ3304"/>
      <c r="BR3304"/>
      <c r="BS3304"/>
      <c r="BT3304"/>
      <c r="BU3304"/>
      <c r="BV3304"/>
      <c r="BW3304"/>
      <c r="BX3304"/>
      <c r="BY3304"/>
      <c r="BZ3304"/>
    </row>
    <row r="3305" spans="3:78" x14ac:dyDescent="0.25">
      <c r="C3305"/>
      <c r="D3305" s="4"/>
      <c r="E3305"/>
      <c r="F3305" s="4"/>
      <c r="G3305"/>
      <c r="H3305" s="4"/>
      <c r="I3305"/>
      <c r="J3305" s="4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  <c r="BF3305"/>
      <c r="BG3305"/>
      <c r="BH3305"/>
      <c r="BI3305"/>
      <c r="BJ3305"/>
      <c r="BK3305"/>
      <c r="BL3305"/>
      <c r="BM3305"/>
      <c r="BN3305"/>
      <c r="BO3305"/>
      <c r="BP3305"/>
      <c r="BQ3305"/>
      <c r="BR3305"/>
      <c r="BS3305"/>
      <c r="BT3305"/>
      <c r="BU3305"/>
      <c r="BV3305"/>
      <c r="BW3305"/>
      <c r="BX3305"/>
      <c r="BY3305"/>
      <c r="BZ3305"/>
    </row>
    <row r="3306" spans="3:78" x14ac:dyDescent="0.25">
      <c r="C3306"/>
      <c r="D3306" s="4"/>
      <c r="E3306"/>
      <c r="F3306" s="4"/>
      <c r="G3306"/>
      <c r="H3306" s="4"/>
      <c r="I3306"/>
      <c r="J3306" s="4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  <c r="BF3306"/>
      <c r="BG3306"/>
      <c r="BH3306"/>
      <c r="BI3306"/>
      <c r="BJ3306"/>
      <c r="BK3306"/>
      <c r="BL3306"/>
      <c r="BM3306"/>
      <c r="BN3306"/>
      <c r="BO3306"/>
      <c r="BP3306"/>
      <c r="BQ3306"/>
      <c r="BR3306"/>
      <c r="BS3306"/>
      <c r="BT3306"/>
      <c r="BU3306"/>
      <c r="BV3306"/>
      <c r="BW3306"/>
      <c r="BX3306"/>
      <c r="BY3306"/>
      <c r="BZ3306"/>
    </row>
    <row r="3307" spans="3:78" x14ac:dyDescent="0.25">
      <c r="C3307"/>
      <c r="D3307" s="4"/>
      <c r="E3307"/>
      <c r="F3307" s="4"/>
      <c r="G3307"/>
      <c r="H3307" s="4"/>
      <c r="I3307"/>
      <c r="J3307" s="4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  <c r="BF3307"/>
      <c r="BG3307"/>
      <c r="BH3307"/>
      <c r="BI3307"/>
      <c r="BJ3307"/>
      <c r="BK3307"/>
      <c r="BL3307"/>
      <c r="BM3307"/>
      <c r="BN3307"/>
      <c r="BO3307"/>
      <c r="BP3307"/>
      <c r="BQ3307"/>
      <c r="BR3307"/>
      <c r="BS3307"/>
      <c r="BT3307"/>
      <c r="BU3307"/>
      <c r="BV3307"/>
      <c r="BW3307"/>
      <c r="BX3307"/>
      <c r="BY3307"/>
      <c r="BZ3307"/>
    </row>
    <row r="3308" spans="3:78" x14ac:dyDescent="0.25">
      <c r="C3308"/>
      <c r="D3308" s="4"/>
      <c r="E3308"/>
      <c r="F3308" s="4"/>
      <c r="G3308"/>
      <c r="H3308" s="4"/>
      <c r="I3308"/>
      <c r="J3308" s="4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  <c r="BF3308"/>
      <c r="BG3308"/>
      <c r="BH3308"/>
      <c r="BI3308"/>
      <c r="BJ3308"/>
      <c r="BK3308"/>
      <c r="BL3308"/>
      <c r="BM3308"/>
      <c r="BN3308"/>
      <c r="BO3308"/>
      <c r="BP3308"/>
      <c r="BQ3308"/>
      <c r="BR3308"/>
      <c r="BS3308"/>
      <c r="BT3308"/>
      <c r="BU3308"/>
      <c r="BV3308"/>
      <c r="BW3308"/>
      <c r="BX3308"/>
      <c r="BY3308"/>
      <c r="BZ3308"/>
    </row>
    <row r="3309" spans="3:78" x14ac:dyDescent="0.25">
      <c r="C3309"/>
      <c r="D3309" s="4"/>
      <c r="E3309"/>
      <c r="F3309" s="4"/>
      <c r="G3309"/>
      <c r="H3309" s="4"/>
      <c r="I3309"/>
      <c r="J3309" s="4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  <c r="BF3309"/>
      <c r="BG3309"/>
      <c r="BH3309"/>
      <c r="BI3309"/>
      <c r="BJ3309"/>
      <c r="BK3309"/>
      <c r="BL3309"/>
      <c r="BM3309"/>
      <c r="BN3309"/>
      <c r="BO3309"/>
      <c r="BP3309"/>
      <c r="BQ3309"/>
      <c r="BR3309"/>
      <c r="BS3309"/>
      <c r="BT3309"/>
      <c r="BU3309"/>
      <c r="BV3309"/>
      <c r="BW3309"/>
      <c r="BX3309"/>
      <c r="BY3309"/>
      <c r="BZ3309"/>
    </row>
    <row r="3310" spans="3:78" x14ac:dyDescent="0.25">
      <c r="C3310"/>
      <c r="D3310" s="4"/>
      <c r="E3310"/>
      <c r="F3310" s="4"/>
      <c r="G3310"/>
      <c r="H3310" s="4"/>
      <c r="I3310"/>
      <c r="J3310" s="4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  <c r="BF3310"/>
      <c r="BG3310"/>
      <c r="BH3310"/>
      <c r="BI3310"/>
      <c r="BJ3310"/>
      <c r="BK3310"/>
      <c r="BL3310"/>
      <c r="BM3310"/>
      <c r="BN3310"/>
      <c r="BO3310"/>
      <c r="BP3310"/>
      <c r="BQ3310"/>
      <c r="BR3310"/>
      <c r="BS3310"/>
      <c r="BT3310"/>
      <c r="BU3310"/>
      <c r="BV3310"/>
      <c r="BW3310"/>
      <c r="BX3310"/>
      <c r="BY3310"/>
      <c r="BZ3310"/>
    </row>
    <row r="3311" spans="3:78" x14ac:dyDescent="0.25">
      <c r="C3311"/>
      <c r="D3311" s="4"/>
      <c r="E3311"/>
      <c r="F3311" s="4"/>
      <c r="G3311"/>
      <c r="H3311" s="4"/>
      <c r="I3311"/>
      <c r="J3311" s="4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  <c r="BF3311"/>
      <c r="BG3311"/>
      <c r="BH3311"/>
      <c r="BI3311"/>
      <c r="BJ3311"/>
      <c r="BK3311"/>
      <c r="BL3311"/>
      <c r="BM3311"/>
      <c r="BN3311"/>
      <c r="BO3311"/>
      <c r="BP3311"/>
      <c r="BQ3311"/>
      <c r="BR3311"/>
      <c r="BS3311"/>
      <c r="BT3311"/>
      <c r="BU3311"/>
      <c r="BV3311"/>
      <c r="BW3311"/>
      <c r="BX3311"/>
      <c r="BY3311"/>
      <c r="BZ3311"/>
    </row>
    <row r="3312" spans="3:78" x14ac:dyDescent="0.25">
      <c r="C3312"/>
      <c r="D3312" s="4"/>
      <c r="E3312"/>
      <c r="F3312" s="4"/>
      <c r="G3312"/>
      <c r="H3312" s="4"/>
      <c r="I3312"/>
      <c r="J3312" s="4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  <c r="BF3312"/>
      <c r="BG3312"/>
      <c r="BH3312"/>
      <c r="BI3312"/>
      <c r="BJ3312"/>
      <c r="BK3312"/>
      <c r="BL3312"/>
      <c r="BM3312"/>
      <c r="BN3312"/>
      <c r="BO3312"/>
      <c r="BP3312"/>
      <c r="BQ3312"/>
      <c r="BR3312"/>
      <c r="BS3312"/>
      <c r="BT3312"/>
      <c r="BU3312"/>
      <c r="BV3312"/>
      <c r="BW3312"/>
      <c r="BX3312"/>
      <c r="BY3312"/>
      <c r="BZ3312"/>
    </row>
    <row r="3313" spans="3:78" x14ac:dyDescent="0.25">
      <c r="C3313"/>
      <c r="D3313" s="4"/>
      <c r="E3313"/>
      <c r="F3313" s="4"/>
      <c r="G3313"/>
      <c r="H3313" s="4"/>
      <c r="I3313"/>
      <c r="J3313" s="4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  <c r="BF3313"/>
      <c r="BG3313"/>
      <c r="BH3313"/>
      <c r="BI3313"/>
      <c r="BJ3313"/>
      <c r="BK3313"/>
      <c r="BL3313"/>
      <c r="BM3313"/>
      <c r="BN3313"/>
      <c r="BO3313"/>
      <c r="BP3313"/>
      <c r="BQ3313"/>
      <c r="BR3313"/>
      <c r="BS3313"/>
      <c r="BT3313"/>
      <c r="BU3313"/>
      <c r="BV3313"/>
      <c r="BW3313"/>
      <c r="BX3313"/>
      <c r="BY3313"/>
      <c r="BZ3313"/>
    </row>
    <row r="3314" spans="3:78" x14ac:dyDescent="0.25">
      <c r="C3314"/>
      <c r="D3314" s="4"/>
      <c r="E3314"/>
      <c r="F3314" s="4"/>
      <c r="G3314"/>
      <c r="H3314" s="4"/>
      <c r="I3314"/>
      <c r="J3314" s="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  <c r="BF3314"/>
      <c r="BG3314"/>
      <c r="BH3314"/>
      <c r="BI3314"/>
      <c r="BJ3314"/>
      <c r="BK3314"/>
      <c r="BL3314"/>
      <c r="BM3314"/>
      <c r="BN3314"/>
      <c r="BO3314"/>
      <c r="BP3314"/>
      <c r="BQ3314"/>
      <c r="BR3314"/>
      <c r="BS3314"/>
      <c r="BT3314"/>
      <c r="BU3314"/>
      <c r="BV3314"/>
      <c r="BW3314"/>
      <c r="BX3314"/>
      <c r="BY3314"/>
      <c r="BZ3314"/>
    </row>
    <row r="3315" spans="3:78" x14ac:dyDescent="0.25">
      <c r="C3315"/>
      <c r="D3315" s="4"/>
      <c r="E3315"/>
      <c r="F3315" s="4"/>
      <c r="G3315"/>
      <c r="H3315" s="4"/>
      <c r="I3315"/>
      <c r="J3315" s="4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  <c r="BF3315"/>
      <c r="BG3315"/>
      <c r="BH3315"/>
      <c r="BI3315"/>
      <c r="BJ3315"/>
      <c r="BK3315"/>
      <c r="BL3315"/>
      <c r="BM3315"/>
      <c r="BN3315"/>
      <c r="BO3315"/>
      <c r="BP3315"/>
      <c r="BQ3315"/>
      <c r="BR3315"/>
      <c r="BS3315"/>
      <c r="BT3315"/>
      <c r="BU3315"/>
      <c r="BV3315"/>
      <c r="BW3315"/>
      <c r="BX3315"/>
      <c r="BY3315"/>
      <c r="BZ3315"/>
    </row>
    <row r="3316" spans="3:78" x14ac:dyDescent="0.25">
      <c r="C3316"/>
      <c r="D3316" s="4"/>
      <c r="E3316"/>
      <c r="F3316" s="4"/>
      <c r="G3316"/>
      <c r="H3316" s="4"/>
      <c r="I3316"/>
      <c r="J3316" s="4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  <c r="BF3316"/>
      <c r="BG3316"/>
      <c r="BH3316"/>
      <c r="BI3316"/>
      <c r="BJ3316"/>
      <c r="BK3316"/>
      <c r="BL3316"/>
      <c r="BM3316"/>
      <c r="BN3316"/>
      <c r="BO3316"/>
      <c r="BP3316"/>
      <c r="BQ3316"/>
      <c r="BR3316"/>
      <c r="BS3316"/>
      <c r="BT3316"/>
      <c r="BU3316"/>
      <c r="BV3316"/>
      <c r="BW3316"/>
      <c r="BX3316"/>
      <c r="BY3316"/>
      <c r="BZ3316"/>
    </row>
    <row r="3317" spans="3:78" x14ac:dyDescent="0.25">
      <c r="C3317"/>
      <c r="D3317" s="4"/>
      <c r="E3317"/>
      <c r="F3317" s="4"/>
      <c r="G3317"/>
      <c r="H3317" s="4"/>
      <c r="I3317"/>
      <c r="J3317" s="4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  <c r="BF3317"/>
      <c r="BG3317"/>
      <c r="BH3317"/>
      <c r="BI3317"/>
      <c r="BJ3317"/>
      <c r="BK3317"/>
      <c r="BL3317"/>
      <c r="BM3317"/>
      <c r="BN3317"/>
      <c r="BO3317"/>
      <c r="BP3317"/>
      <c r="BQ3317"/>
      <c r="BR3317"/>
      <c r="BS3317"/>
      <c r="BT3317"/>
      <c r="BU3317"/>
      <c r="BV3317"/>
      <c r="BW3317"/>
      <c r="BX3317"/>
      <c r="BY3317"/>
      <c r="BZ3317"/>
    </row>
    <row r="3318" spans="3:78" x14ac:dyDescent="0.25">
      <c r="C3318"/>
      <c r="D3318" s="4"/>
      <c r="E3318"/>
      <c r="F3318" s="4"/>
      <c r="G3318"/>
      <c r="H3318" s="4"/>
      <c r="I3318"/>
      <c r="J3318" s="4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  <c r="BF3318"/>
      <c r="BG3318"/>
      <c r="BH3318"/>
      <c r="BI3318"/>
      <c r="BJ3318"/>
      <c r="BK3318"/>
      <c r="BL3318"/>
      <c r="BM3318"/>
      <c r="BN3318"/>
      <c r="BO3318"/>
      <c r="BP3318"/>
      <c r="BQ3318"/>
      <c r="BR3318"/>
      <c r="BS3318"/>
      <c r="BT3318"/>
      <c r="BU3318"/>
      <c r="BV3318"/>
      <c r="BW3318"/>
      <c r="BX3318"/>
      <c r="BY3318"/>
      <c r="BZ3318"/>
    </row>
    <row r="3319" spans="3:78" x14ac:dyDescent="0.25">
      <c r="C3319"/>
      <c r="D3319" s="4"/>
      <c r="E3319"/>
      <c r="F3319" s="4"/>
      <c r="G3319"/>
      <c r="H3319" s="4"/>
      <c r="I3319"/>
      <c r="J3319" s="4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  <c r="BF3319"/>
      <c r="BG3319"/>
      <c r="BH3319"/>
      <c r="BI3319"/>
      <c r="BJ3319"/>
      <c r="BK3319"/>
      <c r="BL3319"/>
      <c r="BM3319"/>
      <c r="BN3319"/>
      <c r="BO3319"/>
      <c r="BP3319"/>
      <c r="BQ3319"/>
      <c r="BR3319"/>
      <c r="BS3319"/>
      <c r="BT3319"/>
      <c r="BU3319"/>
      <c r="BV3319"/>
      <c r="BW3319"/>
      <c r="BX3319"/>
      <c r="BY3319"/>
      <c r="BZ3319"/>
    </row>
    <row r="3320" spans="3:78" x14ac:dyDescent="0.25">
      <c r="C3320"/>
      <c r="D3320" s="4"/>
      <c r="E3320"/>
      <c r="F3320" s="4"/>
      <c r="G3320"/>
      <c r="H3320" s="4"/>
      <c r="I3320"/>
      <c r="J3320" s="4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  <c r="BF3320"/>
      <c r="BG3320"/>
      <c r="BH3320"/>
      <c r="BI3320"/>
      <c r="BJ3320"/>
      <c r="BK3320"/>
      <c r="BL3320"/>
      <c r="BM3320"/>
      <c r="BN3320"/>
      <c r="BO3320"/>
      <c r="BP3320"/>
      <c r="BQ3320"/>
      <c r="BR3320"/>
      <c r="BS3320"/>
      <c r="BT3320"/>
      <c r="BU3320"/>
      <c r="BV3320"/>
      <c r="BW3320"/>
      <c r="BX3320"/>
      <c r="BY3320"/>
      <c r="BZ3320"/>
    </row>
    <row r="3321" spans="3:78" x14ac:dyDescent="0.25">
      <c r="C3321"/>
      <c r="D3321" s="4"/>
      <c r="E3321"/>
      <c r="F3321" s="4"/>
      <c r="G3321"/>
      <c r="H3321" s="4"/>
      <c r="I3321"/>
      <c r="J3321" s="4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  <c r="BF3321"/>
      <c r="BG3321"/>
      <c r="BH3321"/>
      <c r="BI3321"/>
      <c r="BJ3321"/>
      <c r="BK3321"/>
      <c r="BL3321"/>
      <c r="BM3321"/>
      <c r="BN3321"/>
      <c r="BO3321"/>
      <c r="BP3321"/>
      <c r="BQ3321"/>
      <c r="BR3321"/>
      <c r="BS3321"/>
      <c r="BT3321"/>
      <c r="BU3321"/>
      <c r="BV3321"/>
      <c r="BW3321"/>
      <c r="BX3321"/>
      <c r="BY3321"/>
      <c r="BZ3321"/>
    </row>
    <row r="3322" spans="3:78" x14ac:dyDescent="0.25">
      <c r="C3322"/>
      <c r="D3322" s="4"/>
      <c r="E3322"/>
      <c r="F3322" s="4"/>
      <c r="G3322"/>
      <c r="H3322" s="4"/>
      <c r="I3322"/>
      <c r="J3322" s="4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  <c r="BF3322"/>
      <c r="BG3322"/>
      <c r="BH3322"/>
      <c r="BI3322"/>
      <c r="BJ3322"/>
      <c r="BK3322"/>
      <c r="BL3322"/>
      <c r="BM3322"/>
      <c r="BN3322"/>
      <c r="BO3322"/>
      <c r="BP3322"/>
      <c r="BQ3322"/>
      <c r="BR3322"/>
      <c r="BS3322"/>
      <c r="BT3322"/>
      <c r="BU3322"/>
      <c r="BV3322"/>
      <c r="BW3322"/>
      <c r="BX3322"/>
      <c r="BY3322"/>
      <c r="BZ3322"/>
    </row>
    <row r="3323" spans="3:78" x14ac:dyDescent="0.25">
      <c r="C3323"/>
      <c r="D3323" s="4"/>
      <c r="E3323"/>
      <c r="F3323" s="4"/>
      <c r="G3323"/>
      <c r="H3323" s="4"/>
      <c r="I3323"/>
      <c r="J3323" s="4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  <c r="BF3323"/>
      <c r="BG3323"/>
      <c r="BH3323"/>
      <c r="BI3323"/>
      <c r="BJ3323"/>
      <c r="BK3323"/>
      <c r="BL3323"/>
      <c r="BM3323"/>
      <c r="BN3323"/>
      <c r="BO3323"/>
      <c r="BP3323"/>
      <c r="BQ3323"/>
      <c r="BR3323"/>
      <c r="BS3323"/>
      <c r="BT3323"/>
      <c r="BU3323"/>
      <c r="BV3323"/>
      <c r="BW3323"/>
      <c r="BX3323"/>
      <c r="BY3323"/>
      <c r="BZ3323"/>
    </row>
    <row r="3324" spans="3:78" x14ac:dyDescent="0.25">
      <c r="C3324"/>
      <c r="D3324" s="4"/>
      <c r="E3324"/>
      <c r="F3324" s="4"/>
      <c r="G3324"/>
      <c r="H3324" s="4"/>
      <c r="I3324"/>
      <c r="J3324" s="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  <c r="BF3324"/>
      <c r="BG3324"/>
      <c r="BH3324"/>
      <c r="BI3324"/>
      <c r="BJ3324"/>
      <c r="BK3324"/>
      <c r="BL3324"/>
      <c r="BM3324"/>
      <c r="BN3324"/>
      <c r="BO3324"/>
      <c r="BP3324"/>
      <c r="BQ3324"/>
      <c r="BR3324"/>
      <c r="BS3324"/>
      <c r="BT3324"/>
      <c r="BU3324"/>
      <c r="BV3324"/>
      <c r="BW3324"/>
      <c r="BX3324"/>
      <c r="BY3324"/>
      <c r="BZ3324"/>
    </row>
    <row r="3325" spans="3:78" x14ac:dyDescent="0.25">
      <c r="C3325"/>
      <c r="D3325" s="4"/>
      <c r="E3325"/>
      <c r="F3325" s="4"/>
      <c r="G3325"/>
      <c r="H3325" s="4"/>
      <c r="I3325"/>
      <c r="J3325" s="4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  <c r="BF3325"/>
      <c r="BG3325"/>
      <c r="BH3325"/>
      <c r="BI3325"/>
      <c r="BJ3325"/>
      <c r="BK3325"/>
      <c r="BL3325"/>
      <c r="BM3325"/>
      <c r="BN3325"/>
      <c r="BO3325"/>
      <c r="BP3325"/>
      <c r="BQ3325"/>
      <c r="BR3325"/>
      <c r="BS3325"/>
      <c r="BT3325"/>
      <c r="BU3325"/>
      <c r="BV3325"/>
      <c r="BW3325"/>
      <c r="BX3325"/>
      <c r="BY3325"/>
      <c r="BZ3325"/>
    </row>
    <row r="3326" spans="3:78" x14ac:dyDescent="0.25">
      <c r="C3326"/>
      <c r="D3326" s="4"/>
      <c r="E3326"/>
      <c r="F3326" s="4"/>
      <c r="G3326"/>
      <c r="H3326" s="4"/>
      <c r="I3326"/>
      <c r="J3326" s="4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  <c r="BF3326"/>
      <c r="BG3326"/>
      <c r="BH3326"/>
      <c r="BI3326"/>
      <c r="BJ3326"/>
      <c r="BK3326"/>
      <c r="BL3326"/>
      <c r="BM3326"/>
      <c r="BN3326"/>
      <c r="BO3326"/>
      <c r="BP3326"/>
      <c r="BQ3326"/>
      <c r="BR3326"/>
      <c r="BS3326"/>
      <c r="BT3326"/>
      <c r="BU3326"/>
      <c r="BV3326"/>
      <c r="BW3326"/>
      <c r="BX3326"/>
      <c r="BY3326"/>
      <c r="BZ3326"/>
    </row>
    <row r="3327" spans="3:78" x14ac:dyDescent="0.25">
      <c r="C3327"/>
      <c r="D3327" s="4"/>
      <c r="E3327"/>
      <c r="F3327" s="4"/>
      <c r="G3327"/>
      <c r="H3327" s="4"/>
      <c r="I3327"/>
      <c r="J3327" s="4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  <c r="BF3327"/>
      <c r="BG3327"/>
      <c r="BH3327"/>
      <c r="BI3327"/>
      <c r="BJ3327"/>
      <c r="BK3327"/>
      <c r="BL3327"/>
      <c r="BM3327"/>
      <c r="BN3327"/>
      <c r="BO3327"/>
      <c r="BP3327"/>
      <c r="BQ3327"/>
      <c r="BR3327"/>
      <c r="BS3327"/>
      <c r="BT3327"/>
      <c r="BU3327"/>
      <c r="BV3327"/>
      <c r="BW3327"/>
      <c r="BX3327"/>
      <c r="BY3327"/>
      <c r="BZ3327"/>
    </row>
    <row r="3328" spans="3:78" x14ac:dyDescent="0.25">
      <c r="C3328"/>
      <c r="D3328" s="4"/>
      <c r="E3328"/>
      <c r="F3328" s="4"/>
      <c r="G3328"/>
      <c r="H3328" s="4"/>
      <c r="I3328"/>
      <c r="J3328" s="4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  <c r="BF3328"/>
      <c r="BG3328"/>
      <c r="BH3328"/>
      <c r="BI3328"/>
      <c r="BJ3328"/>
      <c r="BK3328"/>
      <c r="BL3328"/>
      <c r="BM3328"/>
      <c r="BN3328"/>
      <c r="BO3328"/>
      <c r="BP3328"/>
      <c r="BQ3328"/>
      <c r="BR3328"/>
      <c r="BS3328"/>
      <c r="BT3328"/>
      <c r="BU3328"/>
      <c r="BV3328"/>
      <c r="BW3328"/>
      <c r="BX3328"/>
      <c r="BY3328"/>
      <c r="BZ3328"/>
    </row>
    <row r="3329" spans="3:78" x14ac:dyDescent="0.25">
      <c r="C3329"/>
      <c r="D3329" s="4"/>
      <c r="E3329"/>
      <c r="F3329" s="4"/>
      <c r="G3329"/>
      <c r="H3329" s="4"/>
      <c r="I3329"/>
      <c r="J3329" s="4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  <c r="BF3329"/>
      <c r="BG3329"/>
      <c r="BH3329"/>
      <c r="BI3329"/>
      <c r="BJ3329"/>
      <c r="BK3329"/>
      <c r="BL3329"/>
      <c r="BM3329"/>
      <c r="BN3329"/>
      <c r="BO3329"/>
      <c r="BP3329"/>
      <c r="BQ3329"/>
      <c r="BR3329"/>
      <c r="BS3329"/>
      <c r="BT3329"/>
      <c r="BU3329"/>
      <c r="BV3329"/>
      <c r="BW3329"/>
      <c r="BX3329"/>
      <c r="BY3329"/>
      <c r="BZ3329"/>
    </row>
    <row r="3330" spans="3:78" x14ac:dyDescent="0.25">
      <c r="C3330"/>
      <c r="D3330" s="4"/>
      <c r="E3330"/>
      <c r="F3330" s="4"/>
      <c r="G3330"/>
      <c r="H3330" s="4"/>
      <c r="I3330"/>
      <c r="J3330" s="4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  <c r="BF3330"/>
      <c r="BG3330"/>
      <c r="BH3330"/>
      <c r="BI3330"/>
      <c r="BJ3330"/>
      <c r="BK3330"/>
      <c r="BL3330"/>
      <c r="BM3330"/>
      <c r="BN3330"/>
      <c r="BO3330"/>
      <c r="BP3330"/>
      <c r="BQ3330"/>
      <c r="BR3330"/>
      <c r="BS3330"/>
      <c r="BT3330"/>
      <c r="BU3330"/>
      <c r="BV3330"/>
      <c r="BW3330"/>
      <c r="BX3330"/>
      <c r="BY3330"/>
      <c r="BZ3330"/>
    </row>
    <row r="3331" spans="3:78" x14ac:dyDescent="0.25">
      <c r="C3331"/>
      <c r="D3331" s="4"/>
      <c r="E3331"/>
      <c r="F3331" s="4"/>
      <c r="G3331"/>
      <c r="H3331" s="4"/>
      <c r="I3331"/>
      <c r="J3331" s="4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  <c r="BF3331"/>
      <c r="BG3331"/>
      <c r="BH3331"/>
      <c r="BI3331"/>
      <c r="BJ3331"/>
      <c r="BK3331"/>
      <c r="BL3331"/>
      <c r="BM3331"/>
      <c r="BN3331"/>
      <c r="BO3331"/>
      <c r="BP3331"/>
      <c r="BQ3331"/>
      <c r="BR3331"/>
      <c r="BS3331"/>
      <c r="BT3331"/>
      <c r="BU3331"/>
      <c r="BV3331"/>
      <c r="BW3331"/>
      <c r="BX3331"/>
      <c r="BY3331"/>
      <c r="BZ3331"/>
    </row>
    <row r="3332" spans="3:78" x14ac:dyDescent="0.25">
      <c r="C3332"/>
      <c r="D3332" s="4"/>
      <c r="E3332"/>
      <c r="F3332" s="4"/>
      <c r="G3332"/>
      <c r="H3332" s="4"/>
      <c r="I3332"/>
      <c r="J3332" s="4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  <c r="BF3332"/>
      <c r="BG3332"/>
      <c r="BH3332"/>
      <c r="BI3332"/>
      <c r="BJ3332"/>
      <c r="BK3332"/>
      <c r="BL3332"/>
      <c r="BM3332"/>
      <c r="BN3332"/>
      <c r="BO3332"/>
      <c r="BP3332"/>
      <c r="BQ3332"/>
      <c r="BR3332"/>
      <c r="BS3332"/>
      <c r="BT3332"/>
      <c r="BU3332"/>
      <c r="BV3332"/>
      <c r="BW3332"/>
      <c r="BX3332"/>
      <c r="BY3332"/>
      <c r="BZ3332"/>
    </row>
    <row r="3333" spans="3:78" x14ac:dyDescent="0.25">
      <c r="C3333"/>
      <c r="D3333" s="4"/>
      <c r="E3333"/>
      <c r="F3333" s="4"/>
      <c r="G3333"/>
      <c r="H3333" s="4"/>
      <c r="I3333"/>
      <c r="J3333" s="4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  <c r="BF3333"/>
      <c r="BG3333"/>
      <c r="BH3333"/>
      <c r="BI3333"/>
      <c r="BJ3333"/>
      <c r="BK3333"/>
      <c r="BL3333"/>
      <c r="BM3333"/>
      <c r="BN3333"/>
      <c r="BO3333"/>
      <c r="BP3333"/>
      <c r="BQ3333"/>
      <c r="BR3333"/>
      <c r="BS3333"/>
      <c r="BT3333"/>
      <c r="BU3333"/>
      <c r="BV3333"/>
      <c r="BW3333"/>
      <c r="BX3333"/>
      <c r="BY3333"/>
      <c r="BZ3333"/>
    </row>
    <row r="3334" spans="3:78" x14ac:dyDescent="0.25">
      <c r="C3334"/>
      <c r="D3334" s="4"/>
      <c r="E3334"/>
      <c r="F3334" s="4"/>
      <c r="G3334"/>
      <c r="H3334" s="4"/>
      <c r="I3334"/>
      <c r="J3334" s="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  <c r="BF3334"/>
      <c r="BG3334"/>
      <c r="BH3334"/>
      <c r="BI3334"/>
      <c r="BJ3334"/>
      <c r="BK3334"/>
      <c r="BL3334"/>
      <c r="BM3334"/>
      <c r="BN3334"/>
      <c r="BO3334"/>
      <c r="BP3334"/>
      <c r="BQ3334"/>
      <c r="BR3334"/>
      <c r="BS3334"/>
      <c r="BT3334"/>
      <c r="BU3334"/>
      <c r="BV3334"/>
      <c r="BW3334"/>
      <c r="BX3334"/>
      <c r="BY3334"/>
      <c r="BZ3334"/>
    </row>
    <row r="3335" spans="3:78" x14ac:dyDescent="0.25">
      <c r="C3335"/>
      <c r="D3335" s="4"/>
      <c r="E3335"/>
      <c r="F3335" s="4"/>
      <c r="G3335"/>
      <c r="H3335" s="4"/>
      <c r="I3335"/>
      <c r="J3335" s="4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  <c r="BF3335"/>
      <c r="BG3335"/>
      <c r="BH3335"/>
      <c r="BI3335"/>
      <c r="BJ3335"/>
      <c r="BK3335"/>
      <c r="BL3335"/>
      <c r="BM3335"/>
      <c r="BN3335"/>
      <c r="BO3335"/>
      <c r="BP3335"/>
      <c r="BQ3335"/>
      <c r="BR3335"/>
      <c r="BS3335"/>
      <c r="BT3335"/>
      <c r="BU3335"/>
      <c r="BV3335"/>
      <c r="BW3335"/>
      <c r="BX3335"/>
      <c r="BY3335"/>
      <c r="BZ3335"/>
    </row>
    <row r="3336" spans="3:78" x14ac:dyDescent="0.25">
      <c r="C3336"/>
      <c r="D3336" s="4"/>
      <c r="E3336"/>
      <c r="F3336" s="4"/>
      <c r="G3336"/>
      <c r="H3336" s="4"/>
      <c r="I3336"/>
      <c r="J3336" s="4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  <c r="BF3336"/>
      <c r="BG3336"/>
      <c r="BH3336"/>
      <c r="BI3336"/>
      <c r="BJ3336"/>
      <c r="BK3336"/>
      <c r="BL3336"/>
      <c r="BM3336"/>
      <c r="BN3336"/>
      <c r="BO3336"/>
      <c r="BP3336"/>
      <c r="BQ3336"/>
      <c r="BR3336"/>
      <c r="BS3336"/>
      <c r="BT3336"/>
      <c r="BU3336"/>
      <c r="BV3336"/>
      <c r="BW3336"/>
      <c r="BX3336"/>
      <c r="BY3336"/>
      <c r="BZ3336"/>
    </row>
    <row r="3337" spans="3:78" x14ac:dyDescent="0.25">
      <c r="C3337"/>
      <c r="D3337" s="4"/>
      <c r="E3337"/>
      <c r="F3337" s="4"/>
      <c r="G3337"/>
      <c r="H3337" s="4"/>
      <c r="I3337"/>
      <c r="J3337" s="4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  <c r="BF3337"/>
      <c r="BG3337"/>
      <c r="BH3337"/>
      <c r="BI3337"/>
      <c r="BJ3337"/>
      <c r="BK3337"/>
      <c r="BL3337"/>
      <c r="BM3337"/>
      <c r="BN3337"/>
      <c r="BO3337"/>
      <c r="BP3337"/>
      <c r="BQ3337"/>
      <c r="BR3337"/>
      <c r="BS3337"/>
      <c r="BT3337"/>
      <c r="BU3337"/>
      <c r="BV3337"/>
      <c r="BW3337"/>
      <c r="BX3337"/>
      <c r="BY3337"/>
      <c r="BZ3337"/>
    </row>
    <row r="3338" spans="3:78" x14ac:dyDescent="0.25">
      <c r="C3338"/>
      <c r="D3338" s="4"/>
      <c r="E3338"/>
      <c r="F3338" s="4"/>
      <c r="G3338"/>
      <c r="H3338" s="4"/>
      <c r="I3338"/>
      <c r="J3338" s="4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  <c r="BF3338"/>
      <c r="BG3338"/>
      <c r="BH3338"/>
      <c r="BI3338"/>
      <c r="BJ3338"/>
      <c r="BK3338"/>
      <c r="BL3338"/>
      <c r="BM3338"/>
      <c r="BN3338"/>
      <c r="BO3338"/>
      <c r="BP3338"/>
      <c r="BQ3338"/>
      <c r="BR3338"/>
      <c r="BS3338"/>
      <c r="BT3338"/>
      <c r="BU3338"/>
      <c r="BV3338"/>
      <c r="BW3338"/>
      <c r="BX3338"/>
      <c r="BY3338"/>
      <c r="BZ3338"/>
    </row>
    <row r="3339" spans="3:78" x14ac:dyDescent="0.25">
      <c r="C3339"/>
      <c r="D3339" s="4"/>
      <c r="E3339"/>
      <c r="F3339" s="4"/>
      <c r="G3339"/>
      <c r="H3339" s="4"/>
      <c r="I3339"/>
      <c r="J3339" s="4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  <c r="BF3339"/>
      <c r="BG3339"/>
      <c r="BH3339"/>
      <c r="BI3339"/>
      <c r="BJ3339"/>
      <c r="BK3339"/>
      <c r="BL3339"/>
      <c r="BM3339"/>
      <c r="BN3339"/>
      <c r="BO3339"/>
      <c r="BP3339"/>
      <c r="BQ3339"/>
      <c r="BR3339"/>
      <c r="BS3339"/>
      <c r="BT3339"/>
      <c r="BU3339"/>
      <c r="BV3339"/>
      <c r="BW3339"/>
      <c r="BX3339"/>
      <c r="BY3339"/>
      <c r="BZ3339"/>
    </row>
    <row r="3340" spans="3:78" x14ac:dyDescent="0.25">
      <c r="C3340"/>
      <c r="D3340" s="4"/>
      <c r="E3340"/>
      <c r="F3340" s="4"/>
      <c r="G3340"/>
      <c r="H3340" s="4"/>
      <c r="I3340"/>
      <c r="J3340" s="4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  <c r="BF3340"/>
      <c r="BG3340"/>
      <c r="BH3340"/>
      <c r="BI3340"/>
      <c r="BJ3340"/>
      <c r="BK3340"/>
      <c r="BL3340"/>
      <c r="BM3340"/>
      <c r="BN3340"/>
      <c r="BO3340"/>
      <c r="BP3340"/>
      <c r="BQ3340"/>
      <c r="BR3340"/>
      <c r="BS3340"/>
      <c r="BT3340"/>
      <c r="BU3340"/>
      <c r="BV3340"/>
      <c r="BW3340"/>
      <c r="BX3340"/>
      <c r="BY3340"/>
      <c r="BZ3340"/>
    </row>
    <row r="3341" spans="3:78" x14ac:dyDescent="0.25">
      <c r="C3341"/>
      <c r="D3341" s="4"/>
      <c r="E3341"/>
      <c r="F3341" s="4"/>
      <c r="G3341"/>
      <c r="H3341" s="4"/>
      <c r="I3341"/>
      <c r="J3341" s="4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  <c r="BF3341"/>
      <c r="BG3341"/>
      <c r="BH3341"/>
      <c r="BI3341"/>
      <c r="BJ3341"/>
      <c r="BK3341"/>
      <c r="BL3341"/>
      <c r="BM3341"/>
      <c r="BN3341"/>
      <c r="BO3341"/>
      <c r="BP3341"/>
      <c r="BQ3341"/>
      <c r="BR3341"/>
      <c r="BS3341"/>
      <c r="BT3341"/>
      <c r="BU3341"/>
      <c r="BV3341"/>
      <c r="BW3341"/>
      <c r="BX3341"/>
      <c r="BY3341"/>
      <c r="BZ3341"/>
    </row>
    <row r="3342" spans="3:78" x14ac:dyDescent="0.25">
      <c r="C3342"/>
      <c r="D3342" s="4"/>
      <c r="E3342"/>
      <c r="F3342" s="4"/>
      <c r="G3342"/>
      <c r="H3342" s="4"/>
      <c r="I3342"/>
      <c r="J3342" s="4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  <c r="BF3342"/>
      <c r="BG3342"/>
      <c r="BH3342"/>
      <c r="BI3342"/>
      <c r="BJ3342"/>
      <c r="BK3342"/>
      <c r="BL3342"/>
      <c r="BM3342"/>
      <c r="BN3342"/>
      <c r="BO3342"/>
      <c r="BP3342"/>
      <c r="BQ3342"/>
      <c r="BR3342"/>
      <c r="BS3342"/>
      <c r="BT3342"/>
      <c r="BU3342"/>
      <c r="BV3342"/>
      <c r="BW3342"/>
      <c r="BX3342"/>
      <c r="BY3342"/>
      <c r="BZ3342"/>
    </row>
    <row r="3343" spans="3:78" x14ac:dyDescent="0.25">
      <c r="C3343"/>
      <c r="D3343" s="4"/>
      <c r="E3343"/>
      <c r="F3343" s="4"/>
      <c r="G3343"/>
      <c r="H3343" s="4"/>
      <c r="I3343"/>
      <c r="J3343" s="4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  <c r="BF3343"/>
      <c r="BG3343"/>
      <c r="BH3343"/>
      <c r="BI3343"/>
      <c r="BJ3343"/>
      <c r="BK3343"/>
      <c r="BL3343"/>
      <c r="BM3343"/>
      <c r="BN3343"/>
      <c r="BO3343"/>
      <c r="BP3343"/>
      <c r="BQ3343"/>
      <c r="BR3343"/>
      <c r="BS3343"/>
      <c r="BT3343"/>
      <c r="BU3343"/>
      <c r="BV3343"/>
      <c r="BW3343"/>
      <c r="BX3343"/>
      <c r="BY3343"/>
      <c r="BZ3343"/>
    </row>
    <row r="3344" spans="3:78" x14ac:dyDescent="0.25">
      <c r="C3344"/>
      <c r="D3344" s="4"/>
      <c r="E3344"/>
      <c r="F3344" s="4"/>
      <c r="G3344"/>
      <c r="H3344" s="4"/>
      <c r="I3344"/>
      <c r="J3344" s="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  <c r="BF3344"/>
      <c r="BG3344"/>
      <c r="BH3344"/>
      <c r="BI3344"/>
      <c r="BJ3344"/>
      <c r="BK3344"/>
      <c r="BL3344"/>
      <c r="BM3344"/>
      <c r="BN3344"/>
      <c r="BO3344"/>
      <c r="BP3344"/>
      <c r="BQ3344"/>
      <c r="BR3344"/>
      <c r="BS3344"/>
      <c r="BT3344"/>
      <c r="BU3344"/>
      <c r="BV3344"/>
      <c r="BW3344"/>
      <c r="BX3344"/>
      <c r="BY3344"/>
      <c r="BZ3344"/>
    </row>
    <row r="3345" spans="3:78" x14ac:dyDescent="0.25">
      <c r="C3345"/>
      <c r="D3345" s="4"/>
      <c r="E3345"/>
      <c r="F3345" s="4"/>
      <c r="G3345"/>
      <c r="H3345" s="4"/>
      <c r="I3345"/>
      <c r="J3345" s="4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  <c r="BF3345"/>
      <c r="BG3345"/>
      <c r="BH3345"/>
      <c r="BI3345"/>
      <c r="BJ3345"/>
      <c r="BK3345"/>
      <c r="BL3345"/>
      <c r="BM3345"/>
      <c r="BN3345"/>
      <c r="BO3345"/>
      <c r="BP3345"/>
      <c r="BQ3345"/>
      <c r="BR3345"/>
      <c r="BS3345"/>
      <c r="BT3345"/>
      <c r="BU3345"/>
      <c r="BV3345"/>
      <c r="BW3345"/>
      <c r="BX3345"/>
      <c r="BY3345"/>
      <c r="BZ3345"/>
    </row>
    <row r="3346" spans="3:78" x14ac:dyDescent="0.25">
      <c r="C3346"/>
      <c r="D3346" s="4"/>
      <c r="E3346"/>
      <c r="F3346" s="4"/>
      <c r="G3346"/>
      <c r="H3346" s="4"/>
      <c r="I3346"/>
      <c r="J3346" s="4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  <c r="BF3346"/>
      <c r="BG3346"/>
      <c r="BH3346"/>
      <c r="BI3346"/>
      <c r="BJ3346"/>
      <c r="BK3346"/>
      <c r="BL3346"/>
      <c r="BM3346"/>
      <c r="BN3346"/>
      <c r="BO3346"/>
      <c r="BP3346"/>
      <c r="BQ3346"/>
      <c r="BR3346"/>
      <c r="BS3346"/>
      <c r="BT3346"/>
      <c r="BU3346"/>
      <c r="BV3346"/>
      <c r="BW3346"/>
      <c r="BX3346"/>
      <c r="BY3346"/>
      <c r="BZ3346"/>
    </row>
    <row r="3347" spans="3:78" x14ac:dyDescent="0.25">
      <c r="C3347"/>
      <c r="D3347" s="4"/>
      <c r="E3347"/>
      <c r="F3347" s="4"/>
      <c r="G3347"/>
      <c r="H3347" s="4"/>
      <c r="I3347"/>
      <c r="J3347" s="4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  <c r="BF3347"/>
      <c r="BG3347"/>
      <c r="BH3347"/>
      <c r="BI3347"/>
      <c r="BJ3347"/>
      <c r="BK3347"/>
      <c r="BL3347"/>
      <c r="BM3347"/>
      <c r="BN3347"/>
      <c r="BO3347"/>
      <c r="BP3347"/>
      <c r="BQ3347"/>
      <c r="BR3347"/>
      <c r="BS3347"/>
      <c r="BT3347"/>
      <c r="BU3347"/>
      <c r="BV3347"/>
      <c r="BW3347"/>
      <c r="BX3347"/>
      <c r="BY3347"/>
      <c r="BZ3347"/>
    </row>
    <row r="3348" spans="3:78" x14ac:dyDescent="0.25">
      <c r="C3348"/>
      <c r="D3348" s="4"/>
      <c r="E3348"/>
      <c r="F3348" s="4"/>
      <c r="G3348"/>
      <c r="H3348" s="4"/>
      <c r="I3348"/>
      <c r="J3348" s="4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  <c r="BF3348"/>
      <c r="BG3348"/>
      <c r="BH3348"/>
      <c r="BI3348"/>
      <c r="BJ3348"/>
      <c r="BK3348"/>
      <c r="BL3348"/>
      <c r="BM3348"/>
      <c r="BN3348"/>
      <c r="BO3348"/>
      <c r="BP3348"/>
      <c r="BQ3348"/>
      <c r="BR3348"/>
      <c r="BS3348"/>
      <c r="BT3348"/>
      <c r="BU3348"/>
      <c r="BV3348"/>
      <c r="BW3348"/>
      <c r="BX3348"/>
      <c r="BY3348"/>
      <c r="BZ3348"/>
    </row>
    <row r="3349" spans="3:78" x14ac:dyDescent="0.25">
      <c r="C3349"/>
      <c r="D3349" s="4"/>
      <c r="E3349"/>
      <c r="F3349" s="4"/>
      <c r="G3349"/>
      <c r="H3349" s="4"/>
      <c r="I3349"/>
      <c r="J3349" s="4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  <c r="BF3349"/>
      <c r="BG3349"/>
      <c r="BH3349"/>
      <c r="BI3349"/>
      <c r="BJ3349"/>
      <c r="BK3349"/>
      <c r="BL3349"/>
      <c r="BM3349"/>
      <c r="BN3349"/>
      <c r="BO3349"/>
      <c r="BP3349"/>
      <c r="BQ3349"/>
      <c r="BR3349"/>
      <c r="BS3349"/>
      <c r="BT3349"/>
      <c r="BU3349"/>
      <c r="BV3349"/>
      <c r="BW3349"/>
      <c r="BX3349"/>
      <c r="BY3349"/>
      <c r="BZ3349"/>
    </row>
    <row r="3350" spans="3:78" x14ac:dyDescent="0.25">
      <c r="C3350"/>
      <c r="D3350" s="4"/>
      <c r="E3350"/>
      <c r="F3350" s="4"/>
      <c r="G3350"/>
      <c r="H3350" s="4"/>
      <c r="I3350"/>
      <c r="J3350" s="4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  <c r="BF3350"/>
      <c r="BG3350"/>
      <c r="BH3350"/>
      <c r="BI3350"/>
      <c r="BJ3350"/>
      <c r="BK3350"/>
      <c r="BL3350"/>
      <c r="BM3350"/>
      <c r="BN3350"/>
      <c r="BO3350"/>
      <c r="BP3350"/>
      <c r="BQ3350"/>
      <c r="BR3350"/>
      <c r="BS3350"/>
      <c r="BT3350"/>
      <c r="BU3350"/>
      <c r="BV3350"/>
      <c r="BW3350"/>
      <c r="BX3350"/>
      <c r="BY3350"/>
      <c r="BZ3350"/>
    </row>
    <row r="3351" spans="3:78" x14ac:dyDescent="0.25">
      <c r="C3351"/>
      <c r="D3351" s="4"/>
      <c r="E3351"/>
      <c r="F3351" s="4"/>
      <c r="G3351"/>
      <c r="H3351" s="4"/>
      <c r="I3351"/>
      <c r="J3351" s="4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  <c r="BF3351"/>
      <c r="BG3351"/>
      <c r="BH3351"/>
      <c r="BI3351"/>
      <c r="BJ3351"/>
      <c r="BK3351"/>
      <c r="BL3351"/>
      <c r="BM3351"/>
      <c r="BN3351"/>
      <c r="BO3351"/>
      <c r="BP3351"/>
      <c r="BQ3351"/>
      <c r="BR3351"/>
      <c r="BS3351"/>
      <c r="BT3351"/>
      <c r="BU3351"/>
      <c r="BV3351"/>
      <c r="BW3351"/>
      <c r="BX3351"/>
      <c r="BY3351"/>
      <c r="BZ3351"/>
    </row>
    <row r="3352" spans="3:78" x14ac:dyDescent="0.25">
      <c r="C3352"/>
      <c r="D3352" s="4"/>
      <c r="E3352"/>
      <c r="F3352" s="4"/>
      <c r="G3352"/>
      <c r="H3352" s="4"/>
      <c r="I3352"/>
      <c r="J3352" s="4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  <c r="BF3352"/>
      <c r="BG3352"/>
      <c r="BH3352"/>
      <c r="BI3352"/>
      <c r="BJ3352"/>
      <c r="BK3352"/>
      <c r="BL3352"/>
      <c r="BM3352"/>
      <c r="BN3352"/>
      <c r="BO3352"/>
      <c r="BP3352"/>
      <c r="BQ3352"/>
      <c r="BR3352"/>
      <c r="BS3352"/>
      <c r="BT3352"/>
      <c r="BU3352"/>
      <c r="BV3352"/>
      <c r="BW3352"/>
      <c r="BX3352"/>
      <c r="BY3352"/>
      <c r="BZ3352"/>
    </row>
    <row r="3353" spans="3:78" x14ac:dyDescent="0.25">
      <c r="C3353"/>
      <c r="D3353" s="4"/>
      <c r="E3353"/>
      <c r="F3353" s="4"/>
      <c r="G3353"/>
      <c r="H3353" s="4"/>
      <c r="I3353"/>
      <c r="J3353" s="4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  <c r="BF3353"/>
      <c r="BG3353"/>
      <c r="BH3353"/>
      <c r="BI3353"/>
      <c r="BJ3353"/>
      <c r="BK3353"/>
      <c r="BL3353"/>
      <c r="BM3353"/>
      <c r="BN3353"/>
      <c r="BO3353"/>
      <c r="BP3353"/>
      <c r="BQ3353"/>
      <c r="BR3353"/>
      <c r="BS3353"/>
      <c r="BT3353"/>
      <c r="BU3353"/>
      <c r="BV3353"/>
      <c r="BW3353"/>
      <c r="BX3353"/>
      <c r="BY3353"/>
      <c r="BZ3353"/>
    </row>
    <row r="3354" spans="3:78" x14ac:dyDescent="0.25">
      <c r="C3354"/>
      <c r="D3354" s="4"/>
      <c r="E3354"/>
      <c r="F3354" s="4"/>
      <c r="G3354"/>
      <c r="H3354" s="4"/>
      <c r="I3354"/>
      <c r="J3354" s="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  <c r="BF3354"/>
      <c r="BG3354"/>
      <c r="BH3354"/>
      <c r="BI3354"/>
      <c r="BJ3354"/>
      <c r="BK3354"/>
      <c r="BL3354"/>
      <c r="BM3354"/>
      <c r="BN3354"/>
      <c r="BO3354"/>
      <c r="BP3354"/>
      <c r="BQ3354"/>
      <c r="BR3354"/>
      <c r="BS3354"/>
      <c r="BT3354"/>
      <c r="BU3354"/>
      <c r="BV3354"/>
      <c r="BW3354"/>
      <c r="BX3354"/>
      <c r="BY3354"/>
      <c r="BZ3354"/>
    </row>
    <row r="3355" spans="3:78" x14ac:dyDescent="0.25">
      <c r="C3355"/>
      <c r="D3355" s="4"/>
      <c r="E3355"/>
      <c r="F3355" s="4"/>
      <c r="G3355"/>
      <c r="H3355" s="4"/>
      <c r="I3355"/>
      <c r="J3355" s="4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  <c r="BF3355"/>
      <c r="BG3355"/>
      <c r="BH3355"/>
      <c r="BI3355"/>
      <c r="BJ3355"/>
      <c r="BK3355"/>
      <c r="BL3355"/>
      <c r="BM3355"/>
      <c r="BN3355"/>
      <c r="BO3355"/>
      <c r="BP3355"/>
      <c r="BQ3355"/>
      <c r="BR3355"/>
      <c r="BS3355"/>
      <c r="BT3355"/>
      <c r="BU3355"/>
      <c r="BV3355"/>
      <c r="BW3355"/>
      <c r="BX3355"/>
      <c r="BY3355"/>
      <c r="BZ3355"/>
    </row>
    <row r="3356" spans="3:78" x14ac:dyDescent="0.25">
      <c r="C3356"/>
      <c r="D3356" s="4"/>
      <c r="E3356"/>
      <c r="F3356" s="4"/>
      <c r="G3356"/>
      <c r="H3356" s="4"/>
      <c r="I3356"/>
      <c r="J3356" s="4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  <c r="BF3356"/>
      <c r="BG3356"/>
      <c r="BH3356"/>
      <c r="BI3356"/>
      <c r="BJ3356"/>
      <c r="BK3356"/>
      <c r="BL3356"/>
      <c r="BM3356"/>
      <c r="BN3356"/>
      <c r="BO3356"/>
      <c r="BP3356"/>
      <c r="BQ3356"/>
      <c r="BR3356"/>
      <c r="BS3356"/>
      <c r="BT3356"/>
      <c r="BU3356"/>
      <c r="BV3356"/>
      <c r="BW3356"/>
      <c r="BX3356"/>
      <c r="BY3356"/>
      <c r="BZ3356"/>
    </row>
    <row r="3357" spans="3:78" x14ac:dyDescent="0.25">
      <c r="C3357"/>
      <c r="D3357" s="4"/>
      <c r="E3357"/>
      <c r="F3357" s="4"/>
      <c r="G3357"/>
      <c r="H3357" s="4"/>
      <c r="I3357"/>
      <c r="J3357" s="4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  <c r="BF3357"/>
      <c r="BG3357"/>
      <c r="BH3357"/>
      <c r="BI3357"/>
      <c r="BJ3357"/>
      <c r="BK3357"/>
      <c r="BL3357"/>
      <c r="BM3357"/>
      <c r="BN3357"/>
      <c r="BO3357"/>
      <c r="BP3357"/>
      <c r="BQ3357"/>
      <c r="BR3357"/>
      <c r="BS3357"/>
      <c r="BT3357"/>
      <c r="BU3357"/>
      <c r="BV3357"/>
      <c r="BW3357"/>
      <c r="BX3357"/>
      <c r="BY3357"/>
      <c r="BZ3357"/>
    </row>
    <row r="3358" spans="3:78" x14ac:dyDescent="0.25">
      <c r="C3358"/>
      <c r="D3358" s="4"/>
      <c r="E3358"/>
      <c r="F3358" s="4"/>
      <c r="G3358"/>
      <c r="H3358" s="4"/>
      <c r="I3358"/>
      <c r="J3358" s="4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  <c r="BF3358"/>
      <c r="BG3358"/>
      <c r="BH3358"/>
      <c r="BI3358"/>
      <c r="BJ3358"/>
      <c r="BK3358"/>
      <c r="BL3358"/>
      <c r="BM3358"/>
      <c r="BN3358"/>
      <c r="BO3358"/>
      <c r="BP3358"/>
      <c r="BQ3358"/>
      <c r="BR3358"/>
      <c r="BS3358"/>
      <c r="BT3358"/>
      <c r="BU3358"/>
      <c r="BV3358"/>
      <c r="BW3358"/>
      <c r="BX3358"/>
      <c r="BY3358"/>
      <c r="BZ3358"/>
    </row>
    <row r="3359" spans="3:78" x14ac:dyDescent="0.25">
      <c r="C3359"/>
      <c r="D3359" s="4"/>
      <c r="E3359"/>
      <c r="F3359" s="4"/>
      <c r="G3359"/>
      <c r="H3359" s="4"/>
      <c r="I3359"/>
      <c r="J3359" s="4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  <c r="BF3359"/>
      <c r="BG3359"/>
      <c r="BH3359"/>
      <c r="BI3359"/>
      <c r="BJ3359"/>
      <c r="BK3359"/>
      <c r="BL3359"/>
      <c r="BM3359"/>
      <c r="BN3359"/>
      <c r="BO3359"/>
      <c r="BP3359"/>
      <c r="BQ3359"/>
      <c r="BR3359"/>
      <c r="BS3359"/>
      <c r="BT3359"/>
      <c r="BU3359"/>
      <c r="BV3359"/>
      <c r="BW3359"/>
      <c r="BX3359"/>
      <c r="BY3359"/>
      <c r="BZ3359"/>
    </row>
    <row r="3360" spans="3:78" x14ac:dyDescent="0.25">
      <c r="C3360"/>
      <c r="D3360" s="4"/>
      <c r="E3360"/>
      <c r="F3360" s="4"/>
      <c r="G3360"/>
      <c r="H3360" s="4"/>
      <c r="I3360"/>
      <c r="J3360" s="4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  <c r="BF3360"/>
      <c r="BG3360"/>
      <c r="BH3360"/>
      <c r="BI3360"/>
      <c r="BJ3360"/>
      <c r="BK3360"/>
      <c r="BL3360"/>
      <c r="BM3360"/>
      <c r="BN3360"/>
      <c r="BO3360"/>
      <c r="BP3360"/>
      <c r="BQ3360"/>
      <c r="BR3360"/>
      <c r="BS3360"/>
      <c r="BT3360"/>
      <c r="BU3360"/>
      <c r="BV3360"/>
      <c r="BW3360"/>
      <c r="BX3360"/>
      <c r="BY3360"/>
      <c r="BZ3360"/>
    </row>
    <row r="3361" spans="3:78" x14ac:dyDescent="0.25">
      <c r="C3361"/>
      <c r="D3361" s="4"/>
      <c r="E3361"/>
      <c r="F3361" s="4"/>
      <c r="G3361"/>
      <c r="H3361" s="4"/>
      <c r="I3361"/>
      <c r="J3361" s="4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  <c r="BF3361"/>
      <c r="BG3361"/>
      <c r="BH3361"/>
      <c r="BI3361"/>
      <c r="BJ3361"/>
      <c r="BK3361"/>
      <c r="BL3361"/>
      <c r="BM3361"/>
      <c r="BN3361"/>
      <c r="BO3361"/>
      <c r="BP3361"/>
      <c r="BQ3361"/>
      <c r="BR3361"/>
      <c r="BS3361"/>
      <c r="BT3361"/>
      <c r="BU3361"/>
      <c r="BV3361"/>
      <c r="BW3361"/>
      <c r="BX3361"/>
      <c r="BY3361"/>
      <c r="BZ3361"/>
    </row>
    <row r="3362" spans="3:78" x14ac:dyDescent="0.25">
      <c r="C3362"/>
      <c r="D3362" s="4"/>
      <c r="E3362"/>
      <c r="F3362" s="4"/>
      <c r="G3362"/>
      <c r="H3362" s="4"/>
      <c r="I3362"/>
      <c r="J3362" s="4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  <c r="BF3362"/>
      <c r="BG3362"/>
      <c r="BH3362"/>
      <c r="BI3362"/>
      <c r="BJ3362"/>
      <c r="BK3362"/>
      <c r="BL3362"/>
      <c r="BM3362"/>
      <c r="BN3362"/>
      <c r="BO3362"/>
      <c r="BP3362"/>
      <c r="BQ3362"/>
      <c r="BR3362"/>
      <c r="BS3362"/>
      <c r="BT3362"/>
      <c r="BU3362"/>
      <c r="BV3362"/>
      <c r="BW3362"/>
      <c r="BX3362"/>
      <c r="BY3362"/>
      <c r="BZ3362"/>
    </row>
    <row r="3363" spans="3:78" x14ac:dyDescent="0.25">
      <c r="C3363"/>
      <c r="D3363" s="4"/>
      <c r="E3363"/>
      <c r="F3363" s="4"/>
      <c r="G3363"/>
      <c r="H3363" s="4"/>
      <c r="I3363"/>
      <c r="J3363" s="4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  <c r="BF3363"/>
      <c r="BG3363"/>
      <c r="BH3363"/>
      <c r="BI3363"/>
      <c r="BJ3363"/>
      <c r="BK3363"/>
      <c r="BL3363"/>
      <c r="BM3363"/>
      <c r="BN3363"/>
      <c r="BO3363"/>
      <c r="BP3363"/>
      <c r="BQ3363"/>
      <c r="BR3363"/>
      <c r="BS3363"/>
      <c r="BT3363"/>
      <c r="BU3363"/>
      <c r="BV3363"/>
      <c r="BW3363"/>
      <c r="BX3363"/>
      <c r="BY3363"/>
      <c r="BZ3363"/>
    </row>
    <row r="3364" spans="3:78" x14ac:dyDescent="0.25">
      <c r="C3364"/>
      <c r="D3364" s="4"/>
      <c r="E3364"/>
      <c r="F3364" s="4"/>
      <c r="G3364"/>
      <c r="H3364" s="4"/>
      <c r="I3364"/>
      <c r="J3364" s="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  <c r="BF3364"/>
      <c r="BG3364"/>
      <c r="BH3364"/>
      <c r="BI3364"/>
      <c r="BJ3364"/>
      <c r="BK3364"/>
      <c r="BL3364"/>
      <c r="BM3364"/>
      <c r="BN3364"/>
      <c r="BO3364"/>
      <c r="BP3364"/>
      <c r="BQ3364"/>
      <c r="BR3364"/>
      <c r="BS3364"/>
      <c r="BT3364"/>
      <c r="BU3364"/>
      <c r="BV3364"/>
      <c r="BW3364"/>
      <c r="BX3364"/>
      <c r="BY3364"/>
      <c r="BZ3364"/>
    </row>
    <row r="3365" spans="3:78" x14ac:dyDescent="0.25">
      <c r="C3365"/>
      <c r="D3365" s="4"/>
      <c r="E3365"/>
      <c r="F3365" s="4"/>
      <c r="G3365"/>
      <c r="H3365" s="4"/>
      <c r="I3365"/>
      <c r="J3365" s="4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  <c r="BF3365"/>
      <c r="BG3365"/>
      <c r="BH3365"/>
      <c r="BI3365"/>
      <c r="BJ3365"/>
      <c r="BK3365"/>
      <c r="BL3365"/>
      <c r="BM3365"/>
      <c r="BN3365"/>
      <c r="BO3365"/>
      <c r="BP3365"/>
      <c r="BQ3365"/>
      <c r="BR3365"/>
      <c r="BS3365"/>
      <c r="BT3365"/>
      <c r="BU3365"/>
      <c r="BV3365"/>
      <c r="BW3365"/>
      <c r="BX3365"/>
      <c r="BY3365"/>
      <c r="BZ3365"/>
    </row>
    <row r="3366" spans="3:78" x14ac:dyDescent="0.25">
      <c r="C3366"/>
      <c r="D3366" s="4"/>
      <c r="E3366"/>
      <c r="F3366" s="4"/>
      <c r="G3366"/>
      <c r="H3366" s="4"/>
      <c r="I3366"/>
      <c r="J3366" s="4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  <c r="BF3366"/>
      <c r="BG3366"/>
      <c r="BH3366"/>
      <c r="BI3366"/>
      <c r="BJ3366"/>
      <c r="BK3366"/>
      <c r="BL3366"/>
      <c r="BM3366"/>
      <c r="BN3366"/>
      <c r="BO3366"/>
      <c r="BP3366"/>
      <c r="BQ3366"/>
      <c r="BR3366"/>
      <c r="BS3366"/>
      <c r="BT3366"/>
      <c r="BU3366"/>
      <c r="BV3366"/>
      <c r="BW3366"/>
      <c r="BX3366"/>
      <c r="BY3366"/>
      <c r="BZ3366"/>
    </row>
    <row r="3367" spans="3:78" x14ac:dyDescent="0.25">
      <c r="C3367"/>
      <c r="D3367" s="4"/>
      <c r="E3367"/>
      <c r="F3367" s="4"/>
      <c r="G3367"/>
      <c r="H3367" s="4"/>
      <c r="I3367"/>
      <c r="J3367" s="4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  <c r="BF3367"/>
      <c r="BG3367"/>
      <c r="BH3367"/>
      <c r="BI3367"/>
      <c r="BJ3367"/>
      <c r="BK3367"/>
      <c r="BL3367"/>
      <c r="BM3367"/>
      <c r="BN3367"/>
      <c r="BO3367"/>
      <c r="BP3367"/>
      <c r="BQ3367"/>
      <c r="BR3367"/>
      <c r="BS3367"/>
      <c r="BT3367"/>
      <c r="BU3367"/>
      <c r="BV3367"/>
      <c r="BW3367"/>
      <c r="BX3367"/>
      <c r="BY3367"/>
      <c r="BZ3367"/>
    </row>
    <row r="3368" spans="3:78" x14ac:dyDescent="0.25">
      <c r="C3368"/>
      <c r="D3368" s="4"/>
      <c r="E3368"/>
      <c r="F3368" s="4"/>
      <c r="G3368"/>
      <c r="H3368" s="4"/>
      <c r="I3368"/>
      <c r="J3368" s="4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  <c r="BF3368"/>
      <c r="BG3368"/>
      <c r="BH3368"/>
      <c r="BI3368"/>
      <c r="BJ3368"/>
      <c r="BK3368"/>
      <c r="BL3368"/>
      <c r="BM3368"/>
      <c r="BN3368"/>
      <c r="BO3368"/>
      <c r="BP3368"/>
      <c r="BQ3368"/>
      <c r="BR3368"/>
      <c r="BS3368"/>
      <c r="BT3368"/>
      <c r="BU3368"/>
      <c r="BV3368"/>
      <c r="BW3368"/>
      <c r="BX3368"/>
      <c r="BY3368"/>
      <c r="BZ3368"/>
    </row>
    <row r="3369" spans="3:78" x14ac:dyDescent="0.25">
      <c r="C3369"/>
      <c r="D3369" s="4"/>
      <c r="E3369"/>
      <c r="F3369" s="4"/>
      <c r="G3369"/>
      <c r="H3369" s="4"/>
      <c r="I3369"/>
      <c r="J3369" s="4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  <c r="BF3369"/>
      <c r="BG3369"/>
      <c r="BH3369"/>
      <c r="BI3369"/>
      <c r="BJ3369"/>
      <c r="BK3369"/>
      <c r="BL3369"/>
      <c r="BM3369"/>
      <c r="BN3369"/>
      <c r="BO3369"/>
      <c r="BP3369"/>
      <c r="BQ3369"/>
      <c r="BR3369"/>
      <c r="BS3369"/>
      <c r="BT3369"/>
      <c r="BU3369"/>
      <c r="BV3369"/>
      <c r="BW3369"/>
      <c r="BX3369"/>
      <c r="BY3369"/>
      <c r="BZ3369"/>
    </row>
    <row r="3370" spans="3:78" x14ac:dyDescent="0.25">
      <c r="C3370"/>
      <c r="D3370" s="4"/>
      <c r="E3370"/>
      <c r="F3370" s="4"/>
      <c r="G3370"/>
      <c r="H3370" s="4"/>
      <c r="I3370"/>
      <c r="J3370" s="4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  <c r="BF3370"/>
      <c r="BG3370"/>
      <c r="BH3370"/>
      <c r="BI3370"/>
      <c r="BJ3370"/>
      <c r="BK3370"/>
      <c r="BL3370"/>
      <c r="BM3370"/>
      <c r="BN3370"/>
      <c r="BO3370"/>
      <c r="BP3370"/>
      <c r="BQ3370"/>
      <c r="BR3370"/>
      <c r="BS3370"/>
      <c r="BT3370"/>
      <c r="BU3370"/>
      <c r="BV3370"/>
      <c r="BW3370"/>
      <c r="BX3370"/>
      <c r="BY3370"/>
      <c r="BZ3370"/>
    </row>
    <row r="3371" spans="3:78" x14ac:dyDescent="0.25">
      <c r="C3371"/>
      <c r="D3371" s="4"/>
      <c r="E3371"/>
      <c r="F3371" s="4"/>
      <c r="G3371"/>
      <c r="H3371" s="4"/>
      <c r="I3371"/>
      <c r="J3371" s="4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  <c r="BF3371"/>
      <c r="BG3371"/>
      <c r="BH3371"/>
      <c r="BI3371"/>
      <c r="BJ3371"/>
      <c r="BK3371"/>
      <c r="BL3371"/>
      <c r="BM3371"/>
      <c r="BN3371"/>
      <c r="BO3371"/>
      <c r="BP3371"/>
      <c r="BQ3371"/>
      <c r="BR3371"/>
      <c r="BS3371"/>
      <c r="BT3371"/>
      <c r="BU3371"/>
      <c r="BV3371"/>
      <c r="BW3371"/>
      <c r="BX3371"/>
      <c r="BY3371"/>
      <c r="BZ3371"/>
    </row>
    <row r="3372" spans="3:78" x14ac:dyDescent="0.25">
      <c r="C3372"/>
      <c r="D3372" s="4"/>
      <c r="E3372"/>
      <c r="F3372" s="4"/>
      <c r="G3372"/>
      <c r="H3372" s="4"/>
      <c r="I3372"/>
      <c r="J3372" s="4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  <c r="BF3372"/>
      <c r="BG3372"/>
      <c r="BH3372"/>
      <c r="BI3372"/>
      <c r="BJ3372"/>
      <c r="BK3372"/>
      <c r="BL3372"/>
      <c r="BM3372"/>
      <c r="BN3372"/>
      <c r="BO3372"/>
      <c r="BP3372"/>
      <c r="BQ3372"/>
      <c r="BR3372"/>
      <c r="BS3372"/>
      <c r="BT3372"/>
      <c r="BU3372"/>
      <c r="BV3372"/>
      <c r="BW3372"/>
      <c r="BX3372"/>
      <c r="BY3372"/>
      <c r="BZ3372"/>
    </row>
    <row r="3373" spans="3:78" x14ac:dyDescent="0.25">
      <c r="C3373"/>
      <c r="D3373" s="4"/>
      <c r="E3373"/>
      <c r="F3373" s="4"/>
      <c r="G3373"/>
      <c r="H3373" s="4"/>
      <c r="I3373"/>
      <c r="J3373" s="4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  <c r="BF3373"/>
      <c r="BG3373"/>
      <c r="BH3373"/>
      <c r="BI3373"/>
      <c r="BJ3373"/>
      <c r="BK3373"/>
      <c r="BL3373"/>
      <c r="BM3373"/>
      <c r="BN3373"/>
      <c r="BO3373"/>
      <c r="BP3373"/>
      <c r="BQ3373"/>
      <c r="BR3373"/>
      <c r="BS3373"/>
      <c r="BT3373"/>
      <c r="BU3373"/>
      <c r="BV3373"/>
      <c r="BW3373"/>
      <c r="BX3373"/>
      <c r="BY3373"/>
      <c r="BZ3373"/>
    </row>
    <row r="3374" spans="3:78" x14ac:dyDescent="0.25">
      <c r="C3374"/>
      <c r="D3374" s="4"/>
      <c r="E3374"/>
      <c r="F3374" s="4"/>
      <c r="G3374"/>
      <c r="H3374" s="4"/>
      <c r="I3374"/>
      <c r="J3374" s="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  <c r="BF3374"/>
      <c r="BG3374"/>
      <c r="BH3374"/>
      <c r="BI3374"/>
      <c r="BJ3374"/>
      <c r="BK3374"/>
      <c r="BL3374"/>
      <c r="BM3374"/>
      <c r="BN3374"/>
      <c r="BO3374"/>
      <c r="BP3374"/>
      <c r="BQ3374"/>
      <c r="BR3374"/>
      <c r="BS3374"/>
      <c r="BT3374"/>
      <c r="BU3374"/>
      <c r="BV3374"/>
      <c r="BW3374"/>
      <c r="BX3374"/>
      <c r="BY3374"/>
      <c r="BZ3374"/>
    </row>
    <row r="3375" spans="3:78" x14ac:dyDescent="0.25">
      <c r="C3375"/>
      <c r="D3375" s="4"/>
      <c r="E3375"/>
      <c r="F3375" s="4"/>
      <c r="G3375"/>
      <c r="H3375" s="4"/>
      <c r="I3375"/>
      <c r="J3375" s="4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  <c r="BF3375"/>
      <c r="BG3375"/>
      <c r="BH3375"/>
      <c r="BI3375"/>
      <c r="BJ3375"/>
      <c r="BK3375"/>
      <c r="BL3375"/>
      <c r="BM3375"/>
      <c r="BN3375"/>
      <c r="BO3375"/>
      <c r="BP3375"/>
      <c r="BQ3375"/>
      <c r="BR3375"/>
      <c r="BS3375"/>
      <c r="BT3375"/>
      <c r="BU3375"/>
      <c r="BV3375"/>
      <c r="BW3375"/>
      <c r="BX3375"/>
      <c r="BY3375"/>
      <c r="BZ3375"/>
    </row>
    <row r="3376" spans="3:78" x14ac:dyDescent="0.25">
      <c r="C3376"/>
      <c r="D3376" s="4"/>
      <c r="E3376"/>
      <c r="F3376" s="4"/>
      <c r="G3376"/>
      <c r="H3376" s="4"/>
      <c r="I3376"/>
      <c r="J3376" s="4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  <c r="BF3376"/>
      <c r="BG3376"/>
      <c r="BH3376"/>
      <c r="BI3376"/>
      <c r="BJ3376"/>
      <c r="BK3376"/>
      <c r="BL3376"/>
      <c r="BM3376"/>
      <c r="BN3376"/>
      <c r="BO3376"/>
      <c r="BP3376"/>
      <c r="BQ3376"/>
      <c r="BR3376"/>
      <c r="BS3376"/>
      <c r="BT3376"/>
      <c r="BU3376"/>
      <c r="BV3376"/>
      <c r="BW3376"/>
      <c r="BX3376"/>
      <c r="BY3376"/>
      <c r="BZ3376"/>
    </row>
    <row r="3377" spans="3:78" x14ac:dyDescent="0.25">
      <c r="C3377"/>
      <c r="D3377" s="4"/>
      <c r="E3377"/>
      <c r="F3377" s="4"/>
      <c r="G3377"/>
      <c r="H3377" s="4"/>
      <c r="I3377"/>
      <c r="J3377" s="4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  <c r="BF3377"/>
      <c r="BG3377"/>
      <c r="BH3377"/>
      <c r="BI3377"/>
      <c r="BJ3377"/>
      <c r="BK3377"/>
      <c r="BL3377"/>
      <c r="BM3377"/>
      <c r="BN3377"/>
      <c r="BO3377"/>
      <c r="BP3377"/>
      <c r="BQ3377"/>
      <c r="BR3377"/>
      <c r="BS3377"/>
      <c r="BT3377"/>
      <c r="BU3377"/>
      <c r="BV3377"/>
      <c r="BW3377"/>
      <c r="BX3377"/>
      <c r="BY3377"/>
      <c r="BZ3377"/>
    </row>
    <row r="3378" spans="3:78" x14ac:dyDescent="0.25">
      <c r="C3378"/>
      <c r="D3378" s="4"/>
      <c r="E3378"/>
      <c r="F3378" s="4"/>
      <c r="G3378"/>
      <c r="H3378" s="4"/>
      <c r="I3378"/>
      <c r="J3378" s="4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  <c r="BF3378"/>
      <c r="BG3378"/>
      <c r="BH3378"/>
      <c r="BI3378"/>
      <c r="BJ3378"/>
      <c r="BK3378"/>
      <c r="BL3378"/>
      <c r="BM3378"/>
      <c r="BN3378"/>
      <c r="BO3378"/>
      <c r="BP3378"/>
      <c r="BQ3378"/>
      <c r="BR3378"/>
      <c r="BS3378"/>
      <c r="BT3378"/>
      <c r="BU3378"/>
      <c r="BV3378"/>
      <c r="BW3378"/>
      <c r="BX3378"/>
      <c r="BY3378"/>
      <c r="BZ3378"/>
    </row>
    <row r="3379" spans="3:78" x14ac:dyDescent="0.25">
      <c r="C3379"/>
      <c r="D3379" s="4"/>
      <c r="E3379"/>
      <c r="F3379" s="4"/>
      <c r="G3379"/>
      <c r="H3379" s="4"/>
      <c r="I3379"/>
      <c r="J3379" s="4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  <c r="BF3379"/>
      <c r="BG3379"/>
      <c r="BH3379"/>
      <c r="BI3379"/>
      <c r="BJ3379"/>
      <c r="BK3379"/>
      <c r="BL3379"/>
      <c r="BM3379"/>
      <c r="BN3379"/>
      <c r="BO3379"/>
      <c r="BP3379"/>
      <c r="BQ3379"/>
      <c r="BR3379"/>
      <c r="BS3379"/>
      <c r="BT3379"/>
      <c r="BU3379"/>
      <c r="BV3379"/>
      <c r="BW3379"/>
      <c r="BX3379"/>
      <c r="BY3379"/>
      <c r="BZ3379"/>
    </row>
    <row r="3380" spans="3:78" x14ac:dyDescent="0.25">
      <c r="C3380"/>
      <c r="D3380" s="4"/>
      <c r="E3380"/>
      <c r="F3380" s="4"/>
      <c r="G3380"/>
      <c r="H3380" s="4"/>
      <c r="I3380"/>
      <c r="J3380" s="4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  <c r="BF3380"/>
      <c r="BG3380"/>
      <c r="BH3380"/>
      <c r="BI3380"/>
      <c r="BJ3380"/>
      <c r="BK3380"/>
      <c r="BL3380"/>
      <c r="BM3380"/>
      <c r="BN3380"/>
      <c r="BO3380"/>
      <c r="BP3380"/>
      <c r="BQ3380"/>
      <c r="BR3380"/>
      <c r="BS3380"/>
      <c r="BT3380"/>
      <c r="BU3380"/>
      <c r="BV3380"/>
      <c r="BW3380"/>
      <c r="BX3380"/>
      <c r="BY3380"/>
      <c r="BZ3380"/>
    </row>
    <row r="3381" spans="3:78" x14ac:dyDescent="0.25">
      <c r="C3381"/>
      <c r="D3381" s="4"/>
      <c r="E3381"/>
      <c r="F3381" s="4"/>
      <c r="G3381"/>
      <c r="H3381" s="4"/>
      <c r="I3381"/>
      <c r="J3381" s="4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  <c r="BF3381"/>
      <c r="BG3381"/>
      <c r="BH3381"/>
      <c r="BI3381"/>
      <c r="BJ3381"/>
      <c r="BK3381"/>
      <c r="BL3381"/>
      <c r="BM3381"/>
      <c r="BN3381"/>
      <c r="BO3381"/>
      <c r="BP3381"/>
      <c r="BQ3381"/>
      <c r="BR3381"/>
      <c r="BS3381"/>
      <c r="BT3381"/>
      <c r="BU3381"/>
      <c r="BV3381"/>
      <c r="BW3381"/>
      <c r="BX3381"/>
      <c r="BY3381"/>
      <c r="BZ3381"/>
    </row>
    <row r="3382" spans="3:78" x14ac:dyDescent="0.25">
      <c r="C3382"/>
      <c r="D3382" s="4"/>
      <c r="E3382"/>
      <c r="F3382" s="4"/>
      <c r="G3382"/>
      <c r="H3382" s="4"/>
      <c r="I3382"/>
      <c r="J3382" s="4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  <c r="BF3382"/>
      <c r="BG3382"/>
      <c r="BH3382"/>
      <c r="BI3382"/>
      <c r="BJ3382"/>
      <c r="BK3382"/>
      <c r="BL3382"/>
      <c r="BM3382"/>
      <c r="BN3382"/>
      <c r="BO3382"/>
      <c r="BP3382"/>
      <c r="BQ3382"/>
      <c r="BR3382"/>
      <c r="BS3382"/>
      <c r="BT3382"/>
      <c r="BU3382"/>
      <c r="BV3382"/>
      <c r="BW3382"/>
      <c r="BX3382"/>
      <c r="BY3382"/>
      <c r="BZ3382"/>
    </row>
    <row r="3383" spans="3:78" x14ac:dyDescent="0.25">
      <c r="C3383"/>
      <c r="D3383" s="4"/>
      <c r="E3383"/>
      <c r="F3383" s="4"/>
      <c r="G3383"/>
      <c r="H3383" s="4"/>
      <c r="I3383"/>
      <c r="J3383" s="4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  <c r="BF3383"/>
      <c r="BG3383"/>
      <c r="BH3383"/>
      <c r="BI3383"/>
      <c r="BJ3383"/>
      <c r="BK3383"/>
      <c r="BL3383"/>
      <c r="BM3383"/>
      <c r="BN3383"/>
      <c r="BO3383"/>
      <c r="BP3383"/>
      <c r="BQ3383"/>
      <c r="BR3383"/>
      <c r="BS3383"/>
      <c r="BT3383"/>
      <c r="BU3383"/>
      <c r="BV3383"/>
      <c r="BW3383"/>
      <c r="BX3383"/>
      <c r="BY3383"/>
      <c r="BZ3383"/>
    </row>
    <row r="3384" spans="3:78" x14ac:dyDescent="0.25">
      <c r="C3384"/>
      <c r="D3384" s="4"/>
      <c r="E3384"/>
      <c r="F3384" s="4"/>
      <c r="G3384"/>
      <c r="H3384" s="4"/>
      <c r="I3384"/>
      <c r="J3384" s="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  <c r="BF3384"/>
      <c r="BG3384"/>
      <c r="BH3384"/>
      <c r="BI3384"/>
      <c r="BJ3384"/>
      <c r="BK3384"/>
      <c r="BL3384"/>
      <c r="BM3384"/>
      <c r="BN3384"/>
      <c r="BO3384"/>
      <c r="BP3384"/>
      <c r="BQ3384"/>
      <c r="BR3384"/>
      <c r="BS3384"/>
      <c r="BT3384"/>
      <c r="BU3384"/>
      <c r="BV3384"/>
      <c r="BW3384"/>
      <c r="BX3384"/>
      <c r="BY3384"/>
      <c r="BZ3384"/>
    </row>
    <row r="3385" spans="3:78" x14ac:dyDescent="0.25">
      <c r="C3385"/>
      <c r="D3385" s="4"/>
      <c r="E3385"/>
      <c r="F3385" s="4"/>
      <c r="G3385"/>
      <c r="H3385" s="4"/>
      <c r="I3385"/>
      <c r="J3385" s="4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  <c r="BF3385"/>
      <c r="BG3385"/>
      <c r="BH3385"/>
      <c r="BI3385"/>
      <c r="BJ3385"/>
      <c r="BK3385"/>
      <c r="BL3385"/>
      <c r="BM3385"/>
      <c r="BN3385"/>
      <c r="BO3385"/>
      <c r="BP3385"/>
      <c r="BQ3385"/>
      <c r="BR3385"/>
      <c r="BS3385"/>
      <c r="BT3385"/>
      <c r="BU3385"/>
      <c r="BV3385"/>
      <c r="BW3385"/>
      <c r="BX3385"/>
      <c r="BY3385"/>
      <c r="BZ3385"/>
    </row>
    <row r="3386" spans="3:78" x14ac:dyDescent="0.25">
      <c r="C3386"/>
      <c r="D3386" s="4"/>
      <c r="E3386"/>
      <c r="F3386" s="4"/>
      <c r="G3386"/>
      <c r="H3386" s="4"/>
      <c r="I3386"/>
      <c r="J3386" s="4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  <c r="BF3386"/>
      <c r="BG3386"/>
      <c r="BH3386"/>
      <c r="BI3386"/>
      <c r="BJ3386"/>
      <c r="BK3386"/>
      <c r="BL3386"/>
      <c r="BM3386"/>
      <c r="BN3386"/>
      <c r="BO3386"/>
      <c r="BP3386"/>
      <c r="BQ3386"/>
      <c r="BR3386"/>
      <c r="BS3386"/>
      <c r="BT3386"/>
      <c r="BU3386"/>
      <c r="BV3386"/>
      <c r="BW3386"/>
      <c r="BX3386"/>
      <c r="BY3386"/>
      <c r="BZ3386"/>
    </row>
    <row r="3387" spans="3:78" x14ac:dyDescent="0.25">
      <c r="C3387"/>
      <c r="D3387" s="4"/>
      <c r="E3387"/>
      <c r="F3387" s="4"/>
      <c r="G3387"/>
      <c r="H3387" s="4"/>
      <c r="I3387"/>
      <c r="J3387" s="4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  <c r="BF3387"/>
      <c r="BG3387"/>
      <c r="BH3387"/>
      <c r="BI3387"/>
      <c r="BJ3387"/>
      <c r="BK3387"/>
      <c r="BL3387"/>
      <c r="BM3387"/>
      <c r="BN3387"/>
      <c r="BO3387"/>
      <c r="BP3387"/>
      <c r="BQ3387"/>
      <c r="BR3387"/>
      <c r="BS3387"/>
      <c r="BT3387"/>
      <c r="BU3387"/>
      <c r="BV3387"/>
      <c r="BW3387"/>
      <c r="BX3387"/>
      <c r="BY3387"/>
      <c r="BZ3387"/>
    </row>
    <row r="3388" spans="3:78" x14ac:dyDescent="0.25">
      <c r="C3388"/>
      <c r="D3388" s="4"/>
      <c r="E3388"/>
      <c r="F3388" s="4"/>
      <c r="G3388"/>
      <c r="H3388" s="4"/>
      <c r="I3388"/>
      <c r="J3388" s="4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  <c r="BF3388"/>
      <c r="BG3388"/>
      <c r="BH3388"/>
      <c r="BI3388"/>
      <c r="BJ3388"/>
      <c r="BK3388"/>
      <c r="BL3388"/>
      <c r="BM3388"/>
      <c r="BN3388"/>
      <c r="BO3388"/>
      <c r="BP3388"/>
      <c r="BQ3388"/>
      <c r="BR3388"/>
      <c r="BS3388"/>
      <c r="BT3388"/>
      <c r="BU3388"/>
      <c r="BV3388"/>
      <c r="BW3388"/>
      <c r="BX3388"/>
      <c r="BY3388"/>
      <c r="BZ3388"/>
    </row>
    <row r="3389" spans="3:78" x14ac:dyDescent="0.25">
      <c r="C3389"/>
      <c r="D3389" s="4"/>
      <c r="E3389"/>
      <c r="F3389" s="4"/>
      <c r="G3389"/>
      <c r="H3389" s="4"/>
      <c r="I3389"/>
      <c r="J3389" s="4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  <c r="BF3389"/>
      <c r="BG3389"/>
      <c r="BH3389"/>
      <c r="BI3389"/>
      <c r="BJ3389"/>
      <c r="BK3389"/>
      <c r="BL3389"/>
      <c r="BM3389"/>
      <c r="BN3389"/>
      <c r="BO3389"/>
      <c r="BP3389"/>
      <c r="BQ3389"/>
      <c r="BR3389"/>
      <c r="BS3389"/>
      <c r="BT3389"/>
      <c r="BU3389"/>
      <c r="BV3389"/>
      <c r="BW3389"/>
      <c r="BX3389"/>
      <c r="BY3389"/>
      <c r="BZ3389"/>
    </row>
    <row r="3390" spans="3:78" x14ac:dyDescent="0.25">
      <c r="C3390"/>
      <c r="D3390" s="4"/>
      <c r="E3390"/>
      <c r="F3390" s="4"/>
      <c r="G3390"/>
      <c r="H3390" s="4"/>
      <c r="I3390"/>
      <c r="J3390" s="4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  <c r="BF3390"/>
      <c r="BG3390"/>
      <c r="BH3390"/>
      <c r="BI3390"/>
      <c r="BJ3390"/>
      <c r="BK3390"/>
      <c r="BL3390"/>
      <c r="BM3390"/>
      <c r="BN3390"/>
      <c r="BO3390"/>
      <c r="BP3390"/>
      <c r="BQ3390"/>
      <c r="BR3390"/>
      <c r="BS3390"/>
      <c r="BT3390"/>
      <c r="BU3390"/>
      <c r="BV3390"/>
      <c r="BW3390"/>
      <c r="BX3390"/>
      <c r="BY3390"/>
      <c r="BZ3390"/>
    </row>
    <row r="3391" spans="3:78" x14ac:dyDescent="0.25">
      <c r="C3391"/>
      <c r="D3391" s="4"/>
      <c r="E3391"/>
      <c r="F3391" s="4"/>
      <c r="G3391"/>
      <c r="H3391" s="4"/>
      <c r="I3391"/>
      <c r="J3391" s="4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  <c r="BF3391"/>
      <c r="BG3391"/>
      <c r="BH3391"/>
      <c r="BI3391"/>
      <c r="BJ3391"/>
      <c r="BK3391"/>
      <c r="BL3391"/>
      <c r="BM3391"/>
      <c r="BN3391"/>
      <c r="BO3391"/>
      <c r="BP3391"/>
      <c r="BQ3391"/>
      <c r="BR3391"/>
      <c r="BS3391"/>
      <c r="BT3391"/>
      <c r="BU3391"/>
      <c r="BV3391"/>
      <c r="BW3391"/>
      <c r="BX3391"/>
      <c r="BY3391"/>
      <c r="BZ3391"/>
    </row>
    <row r="3392" spans="3:78" x14ac:dyDescent="0.25">
      <c r="C3392"/>
      <c r="D3392" s="4"/>
      <c r="E3392"/>
      <c r="F3392" s="4"/>
      <c r="G3392"/>
      <c r="H3392" s="4"/>
      <c r="I3392"/>
      <c r="J3392" s="4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  <c r="BF3392"/>
      <c r="BG3392"/>
      <c r="BH3392"/>
      <c r="BI3392"/>
      <c r="BJ3392"/>
      <c r="BK3392"/>
      <c r="BL3392"/>
      <c r="BM3392"/>
      <c r="BN3392"/>
      <c r="BO3392"/>
      <c r="BP3392"/>
      <c r="BQ3392"/>
      <c r="BR3392"/>
      <c r="BS3392"/>
      <c r="BT3392"/>
      <c r="BU3392"/>
      <c r="BV3392"/>
      <c r="BW3392"/>
      <c r="BX3392"/>
      <c r="BY3392"/>
      <c r="BZ3392"/>
    </row>
    <row r="3393" spans="3:78" x14ac:dyDescent="0.25">
      <c r="C3393"/>
      <c r="D3393" s="4"/>
      <c r="E3393"/>
      <c r="F3393" s="4"/>
      <c r="G3393"/>
      <c r="H3393" s="4"/>
      <c r="I3393"/>
      <c r="J3393" s="4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  <c r="BF3393"/>
      <c r="BG3393"/>
      <c r="BH3393"/>
      <c r="BI3393"/>
      <c r="BJ3393"/>
      <c r="BK3393"/>
      <c r="BL3393"/>
      <c r="BM3393"/>
      <c r="BN3393"/>
      <c r="BO3393"/>
      <c r="BP3393"/>
      <c r="BQ3393"/>
      <c r="BR3393"/>
      <c r="BS3393"/>
      <c r="BT3393"/>
      <c r="BU3393"/>
      <c r="BV3393"/>
      <c r="BW3393"/>
      <c r="BX3393"/>
      <c r="BY3393"/>
      <c r="BZ3393"/>
    </row>
    <row r="3394" spans="3:78" x14ac:dyDescent="0.25">
      <c r="C3394"/>
      <c r="D3394" s="4"/>
      <c r="E3394"/>
      <c r="F3394" s="4"/>
      <c r="G3394"/>
      <c r="H3394" s="4"/>
      <c r="I3394"/>
      <c r="J3394" s="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  <c r="BF3394"/>
      <c r="BG3394"/>
      <c r="BH3394"/>
      <c r="BI3394"/>
      <c r="BJ3394"/>
      <c r="BK3394"/>
      <c r="BL3394"/>
      <c r="BM3394"/>
      <c r="BN3394"/>
      <c r="BO3394"/>
      <c r="BP3394"/>
      <c r="BQ3394"/>
      <c r="BR3394"/>
      <c r="BS3394"/>
      <c r="BT3394"/>
      <c r="BU3394"/>
      <c r="BV3394"/>
      <c r="BW3394"/>
      <c r="BX3394"/>
      <c r="BY3394"/>
      <c r="BZ3394"/>
    </row>
    <row r="3395" spans="3:78" x14ac:dyDescent="0.25">
      <c r="C3395"/>
      <c r="D3395" s="4"/>
      <c r="E3395"/>
      <c r="F3395" s="4"/>
      <c r="G3395"/>
      <c r="H3395" s="4"/>
      <c r="I3395"/>
      <c r="J3395" s="4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  <c r="BF3395"/>
      <c r="BG3395"/>
      <c r="BH3395"/>
      <c r="BI3395"/>
      <c r="BJ3395"/>
      <c r="BK3395"/>
      <c r="BL3395"/>
      <c r="BM3395"/>
      <c r="BN3395"/>
      <c r="BO3395"/>
      <c r="BP3395"/>
      <c r="BQ3395"/>
      <c r="BR3395"/>
      <c r="BS3395"/>
      <c r="BT3395"/>
      <c r="BU3395"/>
      <c r="BV3395"/>
      <c r="BW3395"/>
      <c r="BX3395"/>
      <c r="BY3395"/>
      <c r="BZ3395"/>
    </row>
    <row r="3396" spans="3:78" x14ac:dyDescent="0.25">
      <c r="C3396"/>
      <c r="D3396" s="4"/>
      <c r="E3396"/>
      <c r="F3396" s="4"/>
      <c r="G3396"/>
      <c r="H3396" s="4"/>
      <c r="I3396"/>
      <c r="J3396" s="4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  <c r="BF3396"/>
      <c r="BG3396"/>
      <c r="BH3396"/>
      <c r="BI3396"/>
      <c r="BJ3396"/>
      <c r="BK3396"/>
      <c r="BL3396"/>
      <c r="BM3396"/>
      <c r="BN3396"/>
      <c r="BO3396"/>
      <c r="BP3396"/>
      <c r="BQ3396"/>
      <c r="BR3396"/>
      <c r="BS3396"/>
      <c r="BT3396"/>
      <c r="BU3396"/>
      <c r="BV3396"/>
      <c r="BW3396"/>
      <c r="BX3396"/>
      <c r="BY3396"/>
      <c r="BZ3396"/>
    </row>
    <row r="3397" spans="3:78" x14ac:dyDescent="0.25">
      <c r="C3397"/>
      <c r="D3397" s="4"/>
      <c r="E3397"/>
      <c r="F3397" s="4"/>
      <c r="G3397"/>
      <c r="H3397" s="4"/>
      <c r="I3397"/>
      <c r="J3397" s="4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  <c r="BF3397"/>
      <c r="BG3397"/>
      <c r="BH3397"/>
      <c r="BI3397"/>
      <c r="BJ3397"/>
      <c r="BK3397"/>
      <c r="BL3397"/>
      <c r="BM3397"/>
      <c r="BN3397"/>
      <c r="BO3397"/>
      <c r="BP3397"/>
      <c r="BQ3397"/>
      <c r="BR3397"/>
      <c r="BS3397"/>
      <c r="BT3397"/>
      <c r="BU3397"/>
      <c r="BV3397"/>
      <c r="BW3397"/>
      <c r="BX3397"/>
      <c r="BY3397"/>
      <c r="BZ3397"/>
    </row>
    <row r="3398" spans="3:78" x14ac:dyDescent="0.25">
      <c r="C3398"/>
      <c r="D3398" s="4"/>
      <c r="E3398"/>
      <c r="F3398" s="4"/>
      <c r="G3398"/>
      <c r="H3398" s="4"/>
      <c r="I3398"/>
      <c r="J3398" s="4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  <c r="BF3398"/>
      <c r="BG3398"/>
      <c r="BH3398"/>
      <c r="BI3398"/>
      <c r="BJ3398"/>
      <c r="BK3398"/>
      <c r="BL3398"/>
      <c r="BM3398"/>
      <c r="BN3398"/>
      <c r="BO3398"/>
      <c r="BP3398"/>
      <c r="BQ3398"/>
      <c r="BR3398"/>
      <c r="BS3398"/>
      <c r="BT3398"/>
      <c r="BU3398"/>
      <c r="BV3398"/>
      <c r="BW3398"/>
      <c r="BX3398"/>
      <c r="BY3398"/>
      <c r="BZ3398"/>
    </row>
    <row r="3399" spans="3:78" x14ac:dyDescent="0.25">
      <c r="C3399"/>
      <c r="D3399" s="4"/>
      <c r="E3399"/>
      <c r="F3399" s="4"/>
      <c r="G3399"/>
      <c r="H3399" s="4"/>
      <c r="I3399"/>
      <c r="J3399" s="4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  <c r="BF3399"/>
      <c r="BG3399"/>
      <c r="BH3399"/>
      <c r="BI3399"/>
      <c r="BJ3399"/>
      <c r="BK3399"/>
      <c r="BL3399"/>
      <c r="BM3399"/>
      <c r="BN3399"/>
      <c r="BO3399"/>
      <c r="BP3399"/>
      <c r="BQ3399"/>
      <c r="BR3399"/>
      <c r="BS3399"/>
      <c r="BT3399"/>
      <c r="BU3399"/>
      <c r="BV3399"/>
      <c r="BW3399"/>
      <c r="BX3399"/>
      <c r="BY3399"/>
      <c r="BZ3399"/>
    </row>
    <row r="3400" spans="3:78" x14ac:dyDescent="0.25">
      <c r="C3400"/>
      <c r="D3400" s="4"/>
      <c r="E3400"/>
      <c r="F3400" s="4"/>
      <c r="G3400"/>
      <c r="H3400" s="4"/>
      <c r="I3400"/>
      <c r="J3400" s="4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  <c r="BF3400"/>
      <c r="BG3400"/>
      <c r="BH3400"/>
      <c r="BI3400"/>
      <c r="BJ3400"/>
      <c r="BK3400"/>
      <c r="BL3400"/>
      <c r="BM3400"/>
      <c r="BN3400"/>
      <c r="BO3400"/>
      <c r="BP3400"/>
      <c r="BQ3400"/>
      <c r="BR3400"/>
      <c r="BS3400"/>
      <c r="BT3400"/>
      <c r="BU3400"/>
      <c r="BV3400"/>
      <c r="BW3400"/>
      <c r="BX3400"/>
      <c r="BY3400"/>
      <c r="BZ3400"/>
    </row>
    <row r="3401" spans="3:78" x14ac:dyDescent="0.25">
      <c r="C3401"/>
      <c r="D3401" s="4"/>
      <c r="E3401"/>
      <c r="F3401" s="4"/>
      <c r="G3401"/>
      <c r="H3401" s="4"/>
      <c r="I3401"/>
      <c r="J3401" s="4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  <c r="BF3401"/>
      <c r="BG3401"/>
      <c r="BH3401"/>
      <c r="BI3401"/>
      <c r="BJ3401"/>
      <c r="BK3401"/>
      <c r="BL3401"/>
      <c r="BM3401"/>
      <c r="BN3401"/>
      <c r="BO3401"/>
      <c r="BP3401"/>
      <c r="BQ3401"/>
      <c r="BR3401"/>
      <c r="BS3401"/>
      <c r="BT3401"/>
      <c r="BU3401"/>
      <c r="BV3401"/>
      <c r="BW3401"/>
      <c r="BX3401"/>
      <c r="BY3401"/>
      <c r="BZ3401"/>
    </row>
    <row r="3402" spans="3:78" x14ac:dyDescent="0.25">
      <c r="C3402"/>
      <c r="D3402" s="4"/>
      <c r="E3402"/>
      <c r="F3402" s="4"/>
      <c r="G3402"/>
      <c r="H3402" s="4"/>
      <c r="I3402"/>
      <c r="J3402" s="4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  <c r="BF3402"/>
      <c r="BG3402"/>
      <c r="BH3402"/>
      <c r="BI3402"/>
      <c r="BJ3402"/>
      <c r="BK3402"/>
      <c r="BL3402"/>
      <c r="BM3402"/>
      <c r="BN3402"/>
      <c r="BO3402"/>
      <c r="BP3402"/>
      <c r="BQ3402"/>
      <c r="BR3402"/>
      <c r="BS3402"/>
      <c r="BT3402"/>
      <c r="BU3402"/>
      <c r="BV3402"/>
      <c r="BW3402"/>
      <c r="BX3402"/>
      <c r="BY3402"/>
      <c r="BZ3402"/>
    </row>
    <row r="3403" spans="3:78" x14ac:dyDescent="0.25">
      <c r="C3403"/>
      <c r="D3403" s="4"/>
      <c r="E3403"/>
      <c r="F3403" s="4"/>
      <c r="G3403"/>
      <c r="H3403" s="4"/>
      <c r="I3403"/>
      <c r="J3403" s="4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  <c r="BF3403"/>
      <c r="BG3403"/>
      <c r="BH3403"/>
      <c r="BI3403"/>
      <c r="BJ3403"/>
      <c r="BK3403"/>
      <c r="BL3403"/>
      <c r="BM3403"/>
      <c r="BN3403"/>
      <c r="BO3403"/>
      <c r="BP3403"/>
      <c r="BQ3403"/>
      <c r="BR3403"/>
      <c r="BS3403"/>
      <c r="BT3403"/>
      <c r="BU3403"/>
      <c r="BV3403"/>
      <c r="BW3403"/>
      <c r="BX3403"/>
      <c r="BY3403"/>
      <c r="BZ3403"/>
    </row>
    <row r="3404" spans="3:78" x14ac:dyDescent="0.25">
      <c r="C3404"/>
      <c r="D3404" s="4"/>
      <c r="E3404"/>
      <c r="F3404" s="4"/>
      <c r="G3404"/>
      <c r="H3404" s="4"/>
      <c r="I3404"/>
      <c r="J3404" s="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  <c r="BF3404"/>
      <c r="BG3404"/>
      <c r="BH3404"/>
      <c r="BI3404"/>
      <c r="BJ3404"/>
      <c r="BK3404"/>
      <c r="BL3404"/>
      <c r="BM3404"/>
      <c r="BN3404"/>
      <c r="BO3404"/>
      <c r="BP3404"/>
      <c r="BQ3404"/>
      <c r="BR3404"/>
      <c r="BS3404"/>
      <c r="BT3404"/>
      <c r="BU3404"/>
      <c r="BV3404"/>
      <c r="BW3404"/>
      <c r="BX3404"/>
      <c r="BY3404"/>
      <c r="BZ3404"/>
    </row>
    <row r="3405" spans="3:78" x14ac:dyDescent="0.25">
      <c r="C3405"/>
      <c r="D3405" s="4"/>
      <c r="E3405"/>
      <c r="F3405" s="4"/>
      <c r="G3405"/>
      <c r="H3405" s="4"/>
      <c r="I3405"/>
      <c r="J3405" s="4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  <c r="BF3405"/>
      <c r="BG3405"/>
      <c r="BH3405"/>
      <c r="BI3405"/>
      <c r="BJ3405"/>
      <c r="BK3405"/>
      <c r="BL3405"/>
      <c r="BM3405"/>
      <c r="BN3405"/>
      <c r="BO3405"/>
      <c r="BP3405"/>
      <c r="BQ3405"/>
      <c r="BR3405"/>
      <c r="BS3405"/>
      <c r="BT3405"/>
      <c r="BU3405"/>
      <c r="BV3405"/>
      <c r="BW3405"/>
      <c r="BX3405"/>
      <c r="BY3405"/>
      <c r="BZ3405"/>
    </row>
    <row r="3406" spans="3:78" x14ac:dyDescent="0.25">
      <c r="C3406"/>
      <c r="D3406" s="4"/>
      <c r="E3406"/>
      <c r="F3406" s="4"/>
      <c r="G3406"/>
      <c r="H3406" s="4"/>
      <c r="I3406"/>
      <c r="J3406" s="4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  <c r="BF3406"/>
      <c r="BG3406"/>
      <c r="BH3406"/>
      <c r="BI3406"/>
      <c r="BJ3406"/>
      <c r="BK3406"/>
      <c r="BL3406"/>
      <c r="BM3406"/>
      <c r="BN3406"/>
      <c r="BO3406"/>
      <c r="BP3406"/>
      <c r="BQ3406"/>
      <c r="BR3406"/>
      <c r="BS3406"/>
      <c r="BT3406"/>
      <c r="BU3406"/>
      <c r="BV3406"/>
      <c r="BW3406"/>
      <c r="BX3406"/>
      <c r="BY3406"/>
      <c r="BZ3406"/>
    </row>
    <row r="3407" spans="3:78" x14ac:dyDescent="0.25">
      <c r="C3407"/>
      <c r="D3407" s="4"/>
      <c r="E3407"/>
      <c r="F3407" s="4"/>
      <c r="G3407"/>
      <c r="H3407" s="4"/>
      <c r="I3407"/>
      <c r="J3407" s="4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  <c r="BF3407"/>
      <c r="BG3407"/>
      <c r="BH3407"/>
      <c r="BI3407"/>
      <c r="BJ3407"/>
      <c r="BK3407"/>
      <c r="BL3407"/>
      <c r="BM3407"/>
      <c r="BN3407"/>
      <c r="BO3407"/>
      <c r="BP3407"/>
      <c r="BQ3407"/>
      <c r="BR3407"/>
      <c r="BS3407"/>
      <c r="BT3407"/>
      <c r="BU3407"/>
      <c r="BV3407"/>
      <c r="BW3407"/>
      <c r="BX3407"/>
      <c r="BY3407"/>
      <c r="BZ3407"/>
    </row>
    <row r="3408" spans="3:78" x14ac:dyDescent="0.25">
      <c r="C3408"/>
      <c r="D3408" s="4"/>
      <c r="E3408"/>
      <c r="F3408" s="4"/>
      <c r="G3408"/>
      <c r="H3408" s="4"/>
      <c r="I3408"/>
      <c r="J3408" s="4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  <c r="BF3408"/>
      <c r="BG3408"/>
      <c r="BH3408"/>
      <c r="BI3408"/>
      <c r="BJ3408"/>
      <c r="BK3408"/>
      <c r="BL3408"/>
      <c r="BM3408"/>
      <c r="BN3408"/>
      <c r="BO3408"/>
      <c r="BP3408"/>
      <c r="BQ3408"/>
      <c r="BR3408"/>
      <c r="BS3408"/>
      <c r="BT3408"/>
      <c r="BU3408"/>
      <c r="BV3408"/>
      <c r="BW3408"/>
      <c r="BX3408"/>
      <c r="BY3408"/>
      <c r="BZ3408"/>
    </row>
    <row r="3409" spans="3:78" x14ac:dyDescent="0.25">
      <c r="C3409"/>
      <c r="D3409" s="4"/>
      <c r="E3409"/>
      <c r="F3409" s="4"/>
      <c r="G3409"/>
      <c r="H3409" s="4"/>
      <c r="I3409"/>
      <c r="J3409" s="4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  <c r="BF3409"/>
      <c r="BG3409"/>
      <c r="BH3409"/>
      <c r="BI3409"/>
      <c r="BJ3409"/>
      <c r="BK3409"/>
      <c r="BL3409"/>
      <c r="BM3409"/>
      <c r="BN3409"/>
      <c r="BO3409"/>
      <c r="BP3409"/>
      <c r="BQ3409"/>
      <c r="BR3409"/>
      <c r="BS3409"/>
      <c r="BT3409"/>
      <c r="BU3409"/>
      <c r="BV3409"/>
      <c r="BW3409"/>
      <c r="BX3409"/>
      <c r="BY3409"/>
      <c r="BZ3409"/>
    </row>
    <row r="3410" spans="3:78" x14ac:dyDescent="0.25">
      <c r="C3410"/>
      <c r="D3410" s="4"/>
      <c r="E3410"/>
      <c r="F3410" s="4"/>
      <c r="G3410"/>
      <c r="H3410" s="4"/>
      <c r="I3410"/>
      <c r="J3410" s="4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  <c r="BF3410"/>
      <c r="BG3410"/>
      <c r="BH3410"/>
      <c r="BI3410"/>
      <c r="BJ3410"/>
      <c r="BK3410"/>
      <c r="BL3410"/>
      <c r="BM3410"/>
      <c r="BN3410"/>
      <c r="BO3410"/>
      <c r="BP3410"/>
      <c r="BQ3410"/>
      <c r="BR3410"/>
      <c r="BS3410"/>
      <c r="BT3410"/>
      <c r="BU3410"/>
      <c r="BV3410"/>
      <c r="BW3410"/>
      <c r="BX3410"/>
      <c r="BY3410"/>
      <c r="BZ3410"/>
    </row>
    <row r="3411" spans="3:78" x14ac:dyDescent="0.25">
      <c r="C3411"/>
      <c r="D3411" s="4"/>
      <c r="E3411"/>
      <c r="F3411" s="4"/>
      <c r="G3411"/>
      <c r="H3411" s="4"/>
      <c r="I3411"/>
      <c r="J3411" s="4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  <c r="BF3411"/>
      <c r="BG3411"/>
      <c r="BH3411"/>
      <c r="BI3411"/>
      <c r="BJ3411"/>
      <c r="BK3411"/>
      <c r="BL3411"/>
      <c r="BM3411"/>
      <c r="BN3411"/>
      <c r="BO3411"/>
      <c r="BP3411"/>
      <c r="BQ3411"/>
      <c r="BR3411"/>
      <c r="BS3411"/>
      <c r="BT3411"/>
      <c r="BU3411"/>
      <c r="BV3411"/>
      <c r="BW3411"/>
      <c r="BX3411"/>
      <c r="BY3411"/>
      <c r="BZ3411"/>
    </row>
    <row r="3412" spans="3:78" x14ac:dyDescent="0.25">
      <c r="C3412"/>
      <c r="D3412" s="4"/>
      <c r="E3412"/>
      <c r="F3412" s="4"/>
      <c r="G3412"/>
      <c r="H3412" s="4"/>
      <c r="I3412"/>
      <c r="J3412" s="4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  <c r="BF3412"/>
      <c r="BG3412"/>
      <c r="BH3412"/>
      <c r="BI3412"/>
      <c r="BJ3412"/>
      <c r="BK3412"/>
      <c r="BL3412"/>
      <c r="BM3412"/>
      <c r="BN3412"/>
      <c r="BO3412"/>
      <c r="BP3412"/>
      <c r="BQ3412"/>
      <c r="BR3412"/>
      <c r="BS3412"/>
      <c r="BT3412"/>
      <c r="BU3412"/>
      <c r="BV3412"/>
      <c r="BW3412"/>
      <c r="BX3412"/>
      <c r="BY3412"/>
      <c r="BZ3412"/>
    </row>
    <row r="3413" spans="3:78" x14ac:dyDescent="0.25">
      <c r="C3413"/>
      <c r="D3413" s="4"/>
      <c r="E3413"/>
      <c r="F3413" s="4"/>
      <c r="G3413"/>
      <c r="H3413" s="4"/>
      <c r="I3413"/>
      <c r="J3413" s="4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  <c r="BF3413"/>
      <c r="BG3413"/>
      <c r="BH3413"/>
      <c r="BI3413"/>
      <c r="BJ3413"/>
      <c r="BK3413"/>
      <c r="BL3413"/>
      <c r="BM3413"/>
      <c r="BN3413"/>
      <c r="BO3413"/>
      <c r="BP3413"/>
      <c r="BQ3413"/>
      <c r="BR3413"/>
      <c r="BS3413"/>
      <c r="BT3413"/>
      <c r="BU3413"/>
      <c r="BV3413"/>
      <c r="BW3413"/>
      <c r="BX3413"/>
      <c r="BY3413"/>
      <c r="BZ3413"/>
    </row>
    <row r="3414" spans="3:78" x14ac:dyDescent="0.25">
      <c r="C3414"/>
      <c r="D3414" s="4"/>
      <c r="E3414"/>
      <c r="F3414" s="4"/>
      <c r="G3414"/>
      <c r="H3414" s="4"/>
      <c r="I3414"/>
      <c r="J3414" s="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  <c r="BF3414"/>
      <c r="BG3414"/>
      <c r="BH3414"/>
      <c r="BI3414"/>
      <c r="BJ3414"/>
      <c r="BK3414"/>
      <c r="BL3414"/>
      <c r="BM3414"/>
      <c r="BN3414"/>
      <c r="BO3414"/>
      <c r="BP3414"/>
      <c r="BQ3414"/>
      <c r="BR3414"/>
      <c r="BS3414"/>
      <c r="BT3414"/>
      <c r="BU3414"/>
      <c r="BV3414"/>
      <c r="BW3414"/>
      <c r="BX3414"/>
      <c r="BY3414"/>
      <c r="BZ3414"/>
    </row>
    <row r="3415" spans="3:78" x14ac:dyDescent="0.25">
      <c r="C3415"/>
      <c r="D3415" s="4"/>
      <c r="E3415"/>
      <c r="F3415" s="4"/>
      <c r="G3415"/>
      <c r="H3415" s="4"/>
      <c r="I3415"/>
      <c r="J3415" s="4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  <c r="BF3415"/>
      <c r="BG3415"/>
      <c r="BH3415"/>
      <c r="BI3415"/>
      <c r="BJ3415"/>
      <c r="BK3415"/>
      <c r="BL3415"/>
      <c r="BM3415"/>
      <c r="BN3415"/>
      <c r="BO3415"/>
      <c r="BP3415"/>
      <c r="BQ3415"/>
      <c r="BR3415"/>
      <c r="BS3415"/>
      <c r="BT3415"/>
      <c r="BU3415"/>
      <c r="BV3415"/>
      <c r="BW3415"/>
      <c r="BX3415"/>
      <c r="BY3415"/>
      <c r="BZ3415"/>
    </row>
    <row r="3416" spans="3:78" x14ac:dyDescent="0.25">
      <c r="C3416"/>
      <c r="D3416" s="4"/>
      <c r="E3416"/>
      <c r="F3416" s="4"/>
      <c r="G3416"/>
      <c r="H3416" s="4"/>
      <c r="I3416"/>
      <c r="J3416" s="4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  <c r="BF3416"/>
      <c r="BG3416"/>
      <c r="BH3416"/>
      <c r="BI3416"/>
      <c r="BJ3416"/>
      <c r="BK3416"/>
      <c r="BL3416"/>
      <c r="BM3416"/>
      <c r="BN3416"/>
      <c r="BO3416"/>
      <c r="BP3416"/>
      <c r="BQ3416"/>
      <c r="BR3416"/>
      <c r="BS3416"/>
      <c r="BT3416"/>
      <c r="BU3416"/>
      <c r="BV3416"/>
      <c r="BW3416"/>
      <c r="BX3416"/>
      <c r="BY3416"/>
      <c r="BZ3416"/>
    </row>
    <row r="3417" spans="3:78" x14ac:dyDescent="0.25">
      <c r="C3417"/>
      <c r="D3417" s="4"/>
      <c r="E3417"/>
      <c r="F3417" s="4"/>
      <c r="G3417"/>
      <c r="H3417" s="4"/>
      <c r="I3417"/>
      <c r="J3417" s="4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  <c r="BF3417"/>
      <c r="BG3417"/>
      <c r="BH3417"/>
      <c r="BI3417"/>
      <c r="BJ3417"/>
      <c r="BK3417"/>
      <c r="BL3417"/>
      <c r="BM3417"/>
      <c r="BN3417"/>
      <c r="BO3417"/>
      <c r="BP3417"/>
      <c r="BQ3417"/>
      <c r="BR3417"/>
      <c r="BS3417"/>
      <c r="BT3417"/>
      <c r="BU3417"/>
      <c r="BV3417"/>
      <c r="BW3417"/>
      <c r="BX3417"/>
      <c r="BY3417"/>
      <c r="BZ3417"/>
    </row>
    <row r="3418" spans="3:78" x14ac:dyDescent="0.25">
      <c r="C3418"/>
      <c r="D3418" s="4"/>
      <c r="E3418"/>
      <c r="F3418" s="4"/>
      <c r="G3418"/>
      <c r="H3418" s="4"/>
      <c r="I3418"/>
      <c r="J3418" s="4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  <c r="BF3418"/>
      <c r="BG3418"/>
      <c r="BH3418"/>
      <c r="BI3418"/>
      <c r="BJ3418"/>
      <c r="BK3418"/>
      <c r="BL3418"/>
      <c r="BM3418"/>
      <c r="BN3418"/>
      <c r="BO3418"/>
      <c r="BP3418"/>
      <c r="BQ3418"/>
      <c r="BR3418"/>
      <c r="BS3418"/>
      <c r="BT3418"/>
      <c r="BU3418"/>
      <c r="BV3418"/>
      <c r="BW3418"/>
      <c r="BX3418"/>
      <c r="BY3418"/>
      <c r="BZ3418"/>
    </row>
    <row r="3419" spans="3:78" x14ac:dyDescent="0.25">
      <c r="C3419"/>
      <c r="D3419" s="4"/>
      <c r="E3419"/>
      <c r="F3419" s="4"/>
      <c r="G3419"/>
      <c r="H3419" s="4"/>
      <c r="I3419"/>
      <c r="J3419" s="4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  <c r="BF3419"/>
      <c r="BG3419"/>
      <c r="BH3419"/>
      <c r="BI3419"/>
      <c r="BJ3419"/>
      <c r="BK3419"/>
      <c r="BL3419"/>
      <c r="BM3419"/>
      <c r="BN3419"/>
      <c r="BO3419"/>
      <c r="BP3419"/>
      <c r="BQ3419"/>
      <c r="BR3419"/>
      <c r="BS3419"/>
      <c r="BT3419"/>
      <c r="BU3419"/>
      <c r="BV3419"/>
      <c r="BW3419"/>
      <c r="BX3419"/>
      <c r="BY3419"/>
      <c r="BZ3419"/>
    </row>
    <row r="3420" spans="3:78" x14ac:dyDescent="0.25">
      <c r="C3420"/>
      <c r="D3420" s="4"/>
      <c r="E3420"/>
      <c r="F3420" s="4"/>
      <c r="G3420"/>
      <c r="H3420" s="4"/>
      <c r="I3420"/>
      <c r="J3420" s="4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  <c r="BF3420"/>
      <c r="BG3420"/>
      <c r="BH3420"/>
      <c r="BI3420"/>
      <c r="BJ3420"/>
      <c r="BK3420"/>
      <c r="BL3420"/>
      <c r="BM3420"/>
      <c r="BN3420"/>
      <c r="BO3420"/>
      <c r="BP3420"/>
      <c r="BQ3420"/>
      <c r="BR3420"/>
      <c r="BS3420"/>
      <c r="BT3420"/>
      <c r="BU3420"/>
      <c r="BV3420"/>
      <c r="BW3420"/>
      <c r="BX3420"/>
      <c r="BY3420"/>
      <c r="BZ3420"/>
    </row>
    <row r="3421" spans="3:78" x14ac:dyDescent="0.25">
      <c r="C3421"/>
      <c r="D3421" s="4"/>
      <c r="E3421"/>
      <c r="F3421" s="4"/>
      <c r="G3421"/>
      <c r="H3421" s="4"/>
      <c r="I3421"/>
      <c r="J3421" s="4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  <c r="BF3421"/>
      <c r="BG3421"/>
      <c r="BH3421"/>
      <c r="BI3421"/>
      <c r="BJ3421"/>
      <c r="BK3421"/>
      <c r="BL3421"/>
      <c r="BM3421"/>
      <c r="BN3421"/>
      <c r="BO3421"/>
      <c r="BP3421"/>
      <c r="BQ3421"/>
      <c r="BR3421"/>
      <c r="BS3421"/>
      <c r="BT3421"/>
      <c r="BU3421"/>
      <c r="BV3421"/>
      <c r="BW3421"/>
      <c r="BX3421"/>
      <c r="BY3421"/>
      <c r="BZ3421"/>
    </row>
    <row r="3422" spans="3:78" x14ac:dyDescent="0.25">
      <c r="C3422"/>
      <c r="D3422" s="4"/>
      <c r="E3422"/>
      <c r="F3422" s="4"/>
      <c r="G3422"/>
      <c r="H3422" s="4"/>
      <c r="I3422"/>
      <c r="J3422" s="4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  <c r="BF3422"/>
      <c r="BG3422"/>
      <c r="BH3422"/>
      <c r="BI3422"/>
      <c r="BJ3422"/>
      <c r="BK3422"/>
      <c r="BL3422"/>
      <c r="BM3422"/>
      <c r="BN3422"/>
      <c r="BO3422"/>
      <c r="BP3422"/>
      <c r="BQ3422"/>
      <c r="BR3422"/>
      <c r="BS3422"/>
      <c r="BT3422"/>
      <c r="BU3422"/>
      <c r="BV3422"/>
      <c r="BW3422"/>
      <c r="BX3422"/>
      <c r="BY3422"/>
      <c r="BZ3422"/>
    </row>
    <row r="3423" spans="3:78" x14ac:dyDescent="0.25">
      <c r="C3423"/>
      <c r="D3423" s="4"/>
      <c r="E3423"/>
      <c r="F3423" s="4"/>
      <c r="G3423"/>
      <c r="H3423" s="4"/>
      <c r="I3423"/>
      <c r="J3423" s="4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  <c r="BF3423"/>
      <c r="BG3423"/>
      <c r="BH3423"/>
      <c r="BI3423"/>
      <c r="BJ3423"/>
      <c r="BK3423"/>
      <c r="BL3423"/>
      <c r="BM3423"/>
      <c r="BN3423"/>
      <c r="BO3423"/>
      <c r="BP3423"/>
      <c r="BQ3423"/>
      <c r="BR3423"/>
      <c r="BS3423"/>
      <c r="BT3423"/>
      <c r="BU3423"/>
      <c r="BV3423"/>
      <c r="BW3423"/>
      <c r="BX3423"/>
      <c r="BY3423"/>
      <c r="BZ3423"/>
    </row>
    <row r="3424" spans="3:78" x14ac:dyDescent="0.25">
      <c r="C3424"/>
      <c r="D3424" s="4"/>
      <c r="E3424"/>
      <c r="F3424" s="4"/>
      <c r="G3424"/>
      <c r="H3424" s="4"/>
      <c r="I3424"/>
      <c r="J3424" s="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  <c r="BF3424"/>
      <c r="BG3424"/>
      <c r="BH3424"/>
      <c r="BI3424"/>
      <c r="BJ3424"/>
      <c r="BK3424"/>
      <c r="BL3424"/>
      <c r="BM3424"/>
      <c r="BN3424"/>
      <c r="BO3424"/>
      <c r="BP3424"/>
      <c r="BQ3424"/>
      <c r="BR3424"/>
      <c r="BS3424"/>
      <c r="BT3424"/>
      <c r="BU3424"/>
      <c r="BV3424"/>
      <c r="BW3424"/>
      <c r="BX3424"/>
      <c r="BY3424"/>
      <c r="BZ3424"/>
    </row>
    <row r="3425" spans="3:78" x14ac:dyDescent="0.25">
      <c r="C3425"/>
      <c r="D3425" s="4"/>
      <c r="E3425"/>
      <c r="F3425" s="4"/>
      <c r="G3425"/>
      <c r="H3425" s="4"/>
      <c r="I3425"/>
      <c r="J3425" s="4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  <c r="BF3425"/>
      <c r="BG3425"/>
      <c r="BH3425"/>
      <c r="BI3425"/>
      <c r="BJ3425"/>
      <c r="BK3425"/>
      <c r="BL3425"/>
      <c r="BM3425"/>
      <c r="BN3425"/>
      <c r="BO3425"/>
      <c r="BP3425"/>
      <c r="BQ3425"/>
      <c r="BR3425"/>
      <c r="BS3425"/>
      <c r="BT3425"/>
      <c r="BU3425"/>
      <c r="BV3425"/>
      <c r="BW3425"/>
      <c r="BX3425"/>
      <c r="BY3425"/>
      <c r="BZ3425"/>
    </row>
    <row r="3426" spans="3:78" x14ac:dyDescent="0.25">
      <c r="C3426"/>
      <c r="D3426" s="4"/>
      <c r="E3426"/>
      <c r="F3426" s="4"/>
      <c r="G3426"/>
      <c r="H3426" s="4"/>
      <c r="I3426"/>
      <c r="J3426" s="4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  <c r="BF3426"/>
      <c r="BG3426"/>
      <c r="BH3426"/>
      <c r="BI3426"/>
      <c r="BJ3426"/>
      <c r="BK3426"/>
      <c r="BL3426"/>
      <c r="BM3426"/>
      <c r="BN3426"/>
      <c r="BO3426"/>
      <c r="BP3426"/>
      <c r="BQ3426"/>
      <c r="BR3426"/>
      <c r="BS3426"/>
      <c r="BT3426"/>
      <c r="BU3426"/>
      <c r="BV3426"/>
      <c r="BW3426"/>
      <c r="BX3426"/>
      <c r="BY3426"/>
      <c r="BZ3426"/>
    </row>
    <row r="3427" spans="3:78" x14ac:dyDescent="0.25">
      <c r="C3427"/>
      <c r="D3427" s="4"/>
      <c r="E3427"/>
      <c r="F3427" s="4"/>
      <c r="G3427"/>
      <c r="H3427" s="4"/>
      <c r="I3427"/>
      <c r="J3427" s="4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  <c r="BF3427"/>
      <c r="BG3427"/>
      <c r="BH3427"/>
      <c r="BI3427"/>
      <c r="BJ3427"/>
      <c r="BK3427"/>
      <c r="BL3427"/>
      <c r="BM3427"/>
      <c r="BN3427"/>
      <c r="BO3427"/>
      <c r="BP3427"/>
      <c r="BQ3427"/>
      <c r="BR3427"/>
      <c r="BS3427"/>
      <c r="BT3427"/>
      <c r="BU3427"/>
      <c r="BV3427"/>
      <c r="BW3427"/>
      <c r="BX3427"/>
      <c r="BY3427"/>
      <c r="BZ3427"/>
    </row>
    <row r="3428" spans="3:78" x14ac:dyDescent="0.25">
      <c r="C3428"/>
      <c r="D3428" s="4"/>
      <c r="E3428"/>
      <c r="F3428" s="4"/>
      <c r="G3428"/>
      <c r="H3428" s="4"/>
      <c r="I3428"/>
      <c r="J3428" s="4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  <c r="BF3428"/>
      <c r="BG3428"/>
      <c r="BH3428"/>
      <c r="BI3428"/>
      <c r="BJ3428"/>
      <c r="BK3428"/>
      <c r="BL3428"/>
      <c r="BM3428"/>
      <c r="BN3428"/>
      <c r="BO3428"/>
      <c r="BP3428"/>
      <c r="BQ3428"/>
      <c r="BR3428"/>
      <c r="BS3428"/>
      <c r="BT3428"/>
      <c r="BU3428"/>
      <c r="BV3428"/>
      <c r="BW3428"/>
      <c r="BX3428"/>
      <c r="BY3428"/>
      <c r="BZ3428"/>
    </row>
    <row r="3429" spans="3:78" x14ac:dyDescent="0.25">
      <c r="C3429"/>
      <c r="D3429" s="4"/>
      <c r="E3429"/>
      <c r="F3429" s="4"/>
      <c r="G3429"/>
      <c r="H3429" s="4"/>
      <c r="I3429"/>
      <c r="J3429" s="4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  <c r="BF3429"/>
      <c r="BG3429"/>
      <c r="BH3429"/>
      <c r="BI3429"/>
      <c r="BJ3429"/>
      <c r="BK3429"/>
      <c r="BL3429"/>
      <c r="BM3429"/>
      <c r="BN3429"/>
      <c r="BO3429"/>
      <c r="BP3429"/>
      <c r="BQ3429"/>
      <c r="BR3429"/>
      <c r="BS3429"/>
      <c r="BT3429"/>
      <c r="BU3429"/>
      <c r="BV3429"/>
      <c r="BW3429"/>
      <c r="BX3429"/>
      <c r="BY3429"/>
      <c r="BZ3429"/>
    </row>
    <row r="3430" spans="3:78" x14ac:dyDescent="0.25">
      <c r="C3430"/>
      <c r="D3430" s="4"/>
      <c r="E3430"/>
      <c r="F3430" s="4"/>
      <c r="G3430"/>
      <c r="H3430" s="4"/>
      <c r="I3430"/>
      <c r="J3430" s="4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  <c r="BF3430"/>
      <c r="BG3430"/>
      <c r="BH3430"/>
      <c r="BI3430"/>
      <c r="BJ3430"/>
      <c r="BK3430"/>
      <c r="BL3430"/>
      <c r="BM3430"/>
      <c r="BN3430"/>
      <c r="BO3430"/>
      <c r="BP3430"/>
      <c r="BQ3430"/>
      <c r="BR3430"/>
      <c r="BS3430"/>
      <c r="BT3430"/>
      <c r="BU3430"/>
      <c r="BV3430"/>
      <c r="BW3430"/>
      <c r="BX3430"/>
      <c r="BY3430"/>
      <c r="BZ3430"/>
    </row>
    <row r="3431" spans="3:78" x14ac:dyDescent="0.25">
      <c r="C3431"/>
      <c r="D3431" s="4"/>
      <c r="E3431"/>
      <c r="F3431" s="4"/>
      <c r="G3431"/>
      <c r="H3431" s="4"/>
      <c r="I3431"/>
      <c r="J3431" s="4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  <c r="BF3431"/>
      <c r="BG3431"/>
      <c r="BH3431"/>
      <c r="BI3431"/>
      <c r="BJ3431"/>
      <c r="BK3431"/>
      <c r="BL3431"/>
      <c r="BM3431"/>
      <c r="BN3431"/>
      <c r="BO3431"/>
      <c r="BP3431"/>
      <c r="BQ3431"/>
      <c r="BR3431"/>
      <c r="BS3431"/>
      <c r="BT3431"/>
      <c r="BU3431"/>
      <c r="BV3431"/>
      <c r="BW3431"/>
      <c r="BX3431"/>
      <c r="BY3431"/>
      <c r="BZ3431"/>
    </row>
    <row r="3432" spans="3:78" x14ac:dyDescent="0.25">
      <c r="C3432"/>
      <c r="D3432" s="4"/>
      <c r="E3432"/>
      <c r="F3432" s="4"/>
      <c r="G3432"/>
      <c r="H3432" s="4"/>
      <c r="I3432"/>
      <c r="J3432" s="4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  <c r="BF3432"/>
      <c r="BG3432"/>
      <c r="BH3432"/>
      <c r="BI3432"/>
      <c r="BJ3432"/>
      <c r="BK3432"/>
      <c r="BL3432"/>
      <c r="BM3432"/>
      <c r="BN3432"/>
      <c r="BO3432"/>
      <c r="BP3432"/>
      <c r="BQ3432"/>
      <c r="BR3432"/>
      <c r="BS3432"/>
      <c r="BT3432"/>
      <c r="BU3432"/>
      <c r="BV3432"/>
      <c r="BW3432"/>
      <c r="BX3432"/>
      <c r="BY3432"/>
      <c r="BZ3432"/>
    </row>
    <row r="3433" spans="3:78" x14ac:dyDescent="0.25">
      <c r="C3433"/>
      <c r="D3433" s="4"/>
      <c r="E3433"/>
      <c r="F3433" s="4"/>
      <c r="G3433"/>
      <c r="H3433" s="4"/>
      <c r="I3433"/>
      <c r="J3433" s="4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  <c r="BF3433"/>
      <c r="BG3433"/>
      <c r="BH3433"/>
      <c r="BI3433"/>
      <c r="BJ3433"/>
      <c r="BK3433"/>
      <c r="BL3433"/>
      <c r="BM3433"/>
      <c r="BN3433"/>
      <c r="BO3433"/>
      <c r="BP3433"/>
      <c r="BQ3433"/>
      <c r="BR3433"/>
      <c r="BS3433"/>
      <c r="BT3433"/>
      <c r="BU3433"/>
      <c r="BV3433"/>
      <c r="BW3433"/>
      <c r="BX3433"/>
      <c r="BY3433"/>
      <c r="BZ3433"/>
    </row>
    <row r="3434" spans="3:78" x14ac:dyDescent="0.25">
      <c r="C3434"/>
      <c r="D3434" s="4"/>
      <c r="E3434"/>
      <c r="F3434" s="4"/>
      <c r="G3434"/>
      <c r="H3434" s="4"/>
      <c r="I3434"/>
      <c r="J3434" s="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  <c r="BF3434"/>
      <c r="BG3434"/>
      <c r="BH3434"/>
      <c r="BI3434"/>
      <c r="BJ3434"/>
      <c r="BK3434"/>
      <c r="BL3434"/>
      <c r="BM3434"/>
      <c r="BN3434"/>
      <c r="BO3434"/>
      <c r="BP3434"/>
      <c r="BQ3434"/>
      <c r="BR3434"/>
      <c r="BS3434"/>
      <c r="BT3434"/>
      <c r="BU3434"/>
      <c r="BV3434"/>
      <c r="BW3434"/>
      <c r="BX3434"/>
      <c r="BY3434"/>
      <c r="BZ3434"/>
    </row>
    <row r="3435" spans="3:78" x14ac:dyDescent="0.25">
      <c r="C3435"/>
      <c r="D3435" s="4"/>
      <c r="E3435"/>
      <c r="F3435" s="4"/>
      <c r="G3435"/>
      <c r="H3435" s="4"/>
      <c r="I3435"/>
      <c r="J3435" s="4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  <c r="BF3435"/>
      <c r="BG3435"/>
      <c r="BH3435"/>
      <c r="BI3435"/>
      <c r="BJ3435"/>
      <c r="BK3435"/>
      <c r="BL3435"/>
      <c r="BM3435"/>
      <c r="BN3435"/>
      <c r="BO3435"/>
      <c r="BP3435"/>
      <c r="BQ3435"/>
      <c r="BR3435"/>
      <c r="BS3435"/>
      <c r="BT3435"/>
      <c r="BU3435"/>
      <c r="BV3435"/>
      <c r="BW3435"/>
      <c r="BX3435"/>
      <c r="BY3435"/>
      <c r="BZ3435"/>
    </row>
    <row r="3436" spans="3:78" x14ac:dyDescent="0.25">
      <c r="C3436"/>
      <c r="D3436" s="4"/>
      <c r="E3436"/>
      <c r="F3436" s="4"/>
      <c r="G3436"/>
      <c r="H3436" s="4"/>
      <c r="I3436"/>
      <c r="J3436" s="4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  <c r="BF3436"/>
      <c r="BG3436"/>
      <c r="BH3436"/>
      <c r="BI3436"/>
      <c r="BJ3436"/>
      <c r="BK3436"/>
      <c r="BL3436"/>
      <c r="BM3436"/>
      <c r="BN3436"/>
      <c r="BO3436"/>
      <c r="BP3436"/>
      <c r="BQ3436"/>
      <c r="BR3436"/>
      <c r="BS3436"/>
      <c r="BT3436"/>
      <c r="BU3436"/>
      <c r="BV3436"/>
      <c r="BW3436"/>
      <c r="BX3436"/>
      <c r="BY3436"/>
      <c r="BZ3436"/>
    </row>
    <row r="3437" spans="3:78" x14ac:dyDescent="0.25">
      <c r="C3437"/>
      <c r="D3437" s="4"/>
      <c r="E3437"/>
      <c r="F3437" s="4"/>
      <c r="G3437"/>
      <c r="H3437" s="4"/>
      <c r="I3437"/>
      <c r="J3437" s="4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  <c r="BF3437"/>
      <c r="BG3437"/>
      <c r="BH3437"/>
      <c r="BI3437"/>
      <c r="BJ3437"/>
      <c r="BK3437"/>
      <c r="BL3437"/>
      <c r="BM3437"/>
      <c r="BN3437"/>
      <c r="BO3437"/>
      <c r="BP3437"/>
      <c r="BQ3437"/>
      <c r="BR3437"/>
      <c r="BS3437"/>
      <c r="BT3437"/>
      <c r="BU3437"/>
      <c r="BV3437"/>
      <c r="BW3437"/>
      <c r="BX3437"/>
      <c r="BY3437"/>
      <c r="BZ3437"/>
    </row>
    <row r="3438" spans="3:78" x14ac:dyDescent="0.25">
      <c r="C3438"/>
      <c r="D3438" s="4"/>
      <c r="E3438"/>
      <c r="F3438" s="4"/>
      <c r="G3438"/>
      <c r="H3438" s="4"/>
      <c r="I3438"/>
      <c r="J3438" s="4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  <c r="BF3438"/>
      <c r="BG3438"/>
      <c r="BH3438"/>
      <c r="BI3438"/>
      <c r="BJ3438"/>
      <c r="BK3438"/>
      <c r="BL3438"/>
      <c r="BM3438"/>
      <c r="BN3438"/>
      <c r="BO3438"/>
      <c r="BP3438"/>
      <c r="BQ3438"/>
      <c r="BR3438"/>
      <c r="BS3438"/>
      <c r="BT3438"/>
      <c r="BU3438"/>
      <c r="BV3438"/>
      <c r="BW3438"/>
      <c r="BX3438"/>
      <c r="BY3438"/>
      <c r="BZ3438"/>
    </row>
    <row r="3439" spans="3:78" x14ac:dyDescent="0.25">
      <c r="C3439"/>
      <c r="D3439" s="4"/>
      <c r="E3439"/>
      <c r="F3439" s="4"/>
      <c r="G3439"/>
      <c r="H3439" s="4"/>
      <c r="I3439"/>
      <c r="J3439" s="4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  <c r="BF3439"/>
      <c r="BG3439"/>
      <c r="BH3439"/>
      <c r="BI3439"/>
      <c r="BJ3439"/>
      <c r="BK3439"/>
      <c r="BL3439"/>
      <c r="BM3439"/>
      <c r="BN3439"/>
      <c r="BO3439"/>
      <c r="BP3439"/>
      <c r="BQ3439"/>
      <c r="BR3439"/>
      <c r="BS3439"/>
      <c r="BT3439"/>
      <c r="BU3439"/>
      <c r="BV3439"/>
      <c r="BW3439"/>
      <c r="BX3439"/>
      <c r="BY3439"/>
      <c r="BZ3439"/>
    </row>
    <row r="3440" spans="3:78" x14ac:dyDescent="0.25">
      <c r="C3440"/>
      <c r="D3440" s="4"/>
      <c r="E3440"/>
      <c r="F3440" s="4"/>
      <c r="G3440"/>
      <c r="H3440" s="4"/>
      <c r="I3440"/>
      <c r="J3440" s="4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  <c r="BF3440"/>
      <c r="BG3440"/>
      <c r="BH3440"/>
      <c r="BI3440"/>
      <c r="BJ3440"/>
      <c r="BK3440"/>
      <c r="BL3440"/>
      <c r="BM3440"/>
      <c r="BN3440"/>
      <c r="BO3440"/>
      <c r="BP3440"/>
      <c r="BQ3440"/>
      <c r="BR3440"/>
      <c r="BS3440"/>
      <c r="BT3440"/>
      <c r="BU3440"/>
      <c r="BV3440"/>
      <c r="BW3440"/>
      <c r="BX3440"/>
      <c r="BY3440"/>
      <c r="BZ3440"/>
    </row>
    <row r="3441" spans="3:78" x14ac:dyDescent="0.25">
      <c r="C3441"/>
      <c r="D3441" s="4"/>
      <c r="E3441"/>
      <c r="F3441" s="4"/>
      <c r="G3441"/>
      <c r="H3441" s="4"/>
      <c r="I3441"/>
      <c r="J3441" s="4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  <c r="BF3441"/>
      <c r="BG3441"/>
      <c r="BH3441"/>
      <c r="BI3441"/>
      <c r="BJ3441"/>
      <c r="BK3441"/>
      <c r="BL3441"/>
      <c r="BM3441"/>
      <c r="BN3441"/>
      <c r="BO3441"/>
      <c r="BP3441"/>
      <c r="BQ3441"/>
      <c r="BR3441"/>
      <c r="BS3441"/>
      <c r="BT3441"/>
      <c r="BU3441"/>
      <c r="BV3441"/>
      <c r="BW3441"/>
      <c r="BX3441"/>
      <c r="BY3441"/>
      <c r="BZ3441"/>
    </row>
    <row r="3442" spans="3:78" x14ac:dyDescent="0.25">
      <c r="C3442"/>
      <c r="D3442" s="4"/>
      <c r="E3442"/>
      <c r="F3442" s="4"/>
      <c r="G3442"/>
      <c r="H3442" s="4"/>
      <c r="I3442"/>
      <c r="J3442" s="4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  <c r="BF3442"/>
      <c r="BG3442"/>
      <c r="BH3442"/>
      <c r="BI3442"/>
      <c r="BJ3442"/>
      <c r="BK3442"/>
      <c r="BL3442"/>
      <c r="BM3442"/>
      <c r="BN3442"/>
      <c r="BO3442"/>
      <c r="BP3442"/>
      <c r="BQ3442"/>
      <c r="BR3442"/>
      <c r="BS3442"/>
      <c r="BT3442"/>
      <c r="BU3442"/>
      <c r="BV3442"/>
      <c r="BW3442"/>
      <c r="BX3442"/>
      <c r="BY3442"/>
      <c r="BZ3442"/>
    </row>
    <row r="3443" spans="3:78" x14ac:dyDescent="0.25">
      <c r="C3443"/>
      <c r="D3443" s="4"/>
      <c r="E3443"/>
      <c r="F3443" s="4"/>
      <c r="G3443"/>
      <c r="H3443" s="4"/>
      <c r="I3443"/>
      <c r="J3443" s="4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  <c r="BF3443"/>
      <c r="BG3443"/>
      <c r="BH3443"/>
      <c r="BI3443"/>
      <c r="BJ3443"/>
      <c r="BK3443"/>
      <c r="BL3443"/>
      <c r="BM3443"/>
      <c r="BN3443"/>
      <c r="BO3443"/>
      <c r="BP3443"/>
      <c r="BQ3443"/>
      <c r="BR3443"/>
      <c r="BS3443"/>
      <c r="BT3443"/>
      <c r="BU3443"/>
      <c r="BV3443"/>
      <c r="BW3443"/>
      <c r="BX3443"/>
      <c r="BY3443"/>
      <c r="BZ3443"/>
    </row>
    <row r="3444" spans="3:78" x14ac:dyDescent="0.25">
      <c r="C3444"/>
      <c r="D3444" s="4"/>
      <c r="E3444"/>
      <c r="F3444" s="4"/>
      <c r="G3444"/>
      <c r="H3444" s="4"/>
      <c r="I3444"/>
      <c r="J3444" s="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  <c r="BF3444"/>
      <c r="BG3444"/>
      <c r="BH3444"/>
      <c r="BI3444"/>
      <c r="BJ3444"/>
      <c r="BK3444"/>
      <c r="BL3444"/>
      <c r="BM3444"/>
      <c r="BN3444"/>
      <c r="BO3444"/>
      <c r="BP3444"/>
      <c r="BQ3444"/>
      <c r="BR3444"/>
      <c r="BS3444"/>
      <c r="BT3444"/>
      <c r="BU3444"/>
      <c r="BV3444"/>
      <c r="BW3444"/>
      <c r="BX3444"/>
      <c r="BY3444"/>
      <c r="BZ3444"/>
    </row>
    <row r="3445" spans="3:78" x14ac:dyDescent="0.25">
      <c r="C3445"/>
      <c r="D3445" s="4"/>
      <c r="E3445"/>
      <c r="F3445" s="4"/>
      <c r="G3445"/>
      <c r="H3445" s="4"/>
      <c r="I3445"/>
      <c r="J3445" s="4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  <c r="BF3445"/>
      <c r="BG3445"/>
      <c r="BH3445"/>
      <c r="BI3445"/>
      <c r="BJ3445"/>
      <c r="BK3445"/>
      <c r="BL3445"/>
      <c r="BM3445"/>
      <c r="BN3445"/>
      <c r="BO3445"/>
      <c r="BP3445"/>
      <c r="BQ3445"/>
      <c r="BR3445"/>
      <c r="BS3445"/>
      <c r="BT3445"/>
      <c r="BU3445"/>
      <c r="BV3445"/>
      <c r="BW3445"/>
      <c r="BX3445"/>
      <c r="BY3445"/>
      <c r="BZ3445"/>
    </row>
    <row r="3446" spans="3:78" x14ac:dyDescent="0.25">
      <c r="C3446"/>
      <c r="D3446" s="4"/>
      <c r="E3446"/>
      <c r="F3446" s="4"/>
      <c r="G3446"/>
      <c r="H3446" s="4"/>
      <c r="I3446"/>
      <c r="J3446" s="4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  <c r="BF3446"/>
      <c r="BG3446"/>
      <c r="BH3446"/>
      <c r="BI3446"/>
      <c r="BJ3446"/>
      <c r="BK3446"/>
      <c r="BL3446"/>
      <c r="BM3446"/>
      <c r="BN3446"/>
      <c r="BO3446"/>
      <c r="BP3446"/>
      <c r="BQ3446"/>
      <c r="BR3446"/>
      <c r="BS3446"/>
      <c r="BT3446"/>
      <c r="BU3446"/>
      <c r="BV3446"/>
      <c r="BW3446"/>
      <c r="BX3446"/>
      <c r="BY3446"/>
      <c r="BZ3446"/>
    </row>
    <row r="3447" spans="3:78" x14ac:dyDescent="0.25">
      <c r="C3447"/>
      <c r="D3447" s="4"/>
      <c r="E3447"/>
      <c r="F3447" s="4"/>
      <c r="G3447"/>
      <c r="H3447" s="4"/>
      <c r="I3447"/>
      <c r="J3447" s="4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  <c r="BF3447"/>
      <c r="BG3447"/>
      <c r="BH3447"/>
      <c r="BI3447"/>
      <c r="BJ3447"/>
      <c r="BK3447"/>
      <c r="BL3447"/>
      <c r="BM3447"/>
      <c r="BN3447"/>
      <c r="BO3447"/>
      <c r="BP3447"/>
      <c r="BQ3447"/>
      <c r="BR3447"/>
      <c r="BS3447"/>
      <c r="BT3447"/>
      <c r="BU3447"/>
      <c r="BV3447"/>
      <c r="BW3447"/>
      <c r="BX3447"/>
      <c r="BY3447"/>
      <c r="BZ3447"/>
    </row>
    <row r="3448" spans="3:78" x14ac:dyDescent="0.25">
      <c r="C3448"/>
      <c r="D3448" s="4"/>
      <c r="E3448"/>
      <c r="F3448" s="4"/>
      <c r="G3448"/>
      <c r="H3448" s="4"/>
      <c r="I3448"/>
      <c r="J3448" s="4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  <c r="BF3448"/>
      <c r="BG3448"/>
      <c r="BH3448"/>
      <c r="BI3448"/>
      <c r="BJ3448"/>
      <c r="BK3448"/>
      <c r="BL3448"/>
      <c r="BM3448"/>
      <c r="BN3448"/>
      <c r="BO3448"/>
      <c r="BP3448"/>
      <c r="BQ3448"/>
      <c r="BR3448"/>
      <c r="BS3448"/>
      <c r="BT3448"/>
      <c r="BU3448"/>
      <c r="BV3448"/>
      <c r="BW3448"/>
      <c r="BX3448"/>
      <c r="BY3448"/>
      <c r="BZ3448"/>
    </row>
    <row r="3449" spans="3:78" x14ac:dyDescent="0.25">
      <c r="C3449"/>
      <c r="D3449" s="4"/>
      <c r="E3449"/>
      <c r="F3449" s="4"/>
      <c r="G3449"/>
      <c r="H3449" s="4"/>
      <c r="I3449"/>
      <c r="J3449" s="4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  <c r="BF3449"/>
      <c r="BG3449"/>
      <c r="BH3449"/>
      <c r="BI3449"/>
      <c r="BJ3449"/>
      <c r="BK3449"/>
      <c r="BL3449"/>
      <c r="BM3449"/>
      <c r="BN3449"/>
      <c r="BO3449"/>
      <c r="BP3449"/>
      <c r="BQ3449"/>
      <c r="BR3449"/>
      <c r="BS3449"/>
      <c r="BT3449"/>
      <c r="BU3449"/>
      <c r="BV3449"/>
      <c r="BW3449"/>
      <c r="BX3449"/>
      <c r="BY3449"/>
      <c r="BZ3449"/>
    </row>
    <row r="3450" spans="3:78" x14ac:dyDescent="0.25">
      <c r="C3450"/>
      <c r="D3450" s="4"/>
      <c r="E3450"/>
      <c r="F3450" s="4"/>
      <c r="G3450"/>
      <c r="H3450" s="4"/>
      <c r="I3450"/>
      <c r="J3450" s="4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  <c r="BF3450"/>
      <c r="BG3450"/>
      <c r="BH3450"/>
      <c r="BI3450"/>
      <c r="BJ3450"/>
      <c r="BK3450"/>
      <c r="BL3450"/>
      <c r="BM3450"/>
      <c r="BN3450"/>
      <c r="BO3450"/>
      <c r="BP3450"/>
      <c r="BQ3450"/>
      <c r="BR3450"/>
      <c r="BS3450"/>
      <c r="BT3450"/>
      <c r="BU3450"/>
      <c r="BV3450"/>
      <c r="BW3450"/>
      <c r="BX3450"/>
      <c r="BY3450"/>
      <c r="BZ3450"/>
    </row>
    <row r="3451" spans="3:78" x14ac:dyDescent="0.25">
      <c r="C3451"/>
      <c r="D3451" s="4"/>
      <c r="E3451"/>
      <c r="F3451" s="4"/>
      <c r="G3451"/>
      <c r="H3451" s="4"/>
      <c r="I3451"/>
      <c r="J3451" s="4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  <c r="BF3451"/>
      <c r="BG3451"/>
      <c r="BH3451"/>
      <c r="BI3451"/>
      <c r="BJ3451"/>
      <c r="BK3451"/>
      <c r="BL3451"/>
      <c r="BM3451"/>
      <c r="BN3451"/>
      <c r="BO3451"/>
      <c r="BP3451"/>
      <c r="BQ3451"/>
      <c r="BR3451"/>
      <c r="BS3451"/>
      <c r="BT3451"/>
      <c r="BU3451"/>
      <c r="BV3451"/>
      <c r="BW3451"/>
      <c r="BX3451"/>
      <c r="BY3451"/>
      <c r="BZ3451"/>
    </row>
    <row r="3452" spans="3:78" x14ac:dyDescent="0.25">
      <c r="C3452"/>
      <c r="D3452" s="4"/>
      <c r="E3452"/>
      <c r="F3452" s="4"/>
      <c r="G3452"/>
      <c r="H3452" s="4"/>
      <c r="I3452"/>
      <c r="J3452" s="4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  <c r="BF3452"/>
      <c r="BG3452"/>
      <c r="BH3452"/>
      <c r="BI3452"/>
      <c r="BJ3452"/>
      <c r="BK3452"/>
      <c r="BL3452"/>
      <c r="BM3452"/>
      <c r="BN3452"/>
      <c r="BO3452"/>
      <c r="BP3452"/>
      <c r="BQ3452"/>
      <c r="BR3452"/>
      <c r="BS3452"/>
      <c r="BT3452"/>
      <c r="BU3452"/>
      <c r="BV3452"/>
      <c r="BW3452"/>
      <c r="BX3452"/>
      <c r="BY3452"/>
      <c r="BZ3452"/>
    </row>
    <row r="3453" spans="3:78" x14ac:dyDescent="0.25">
      <c r="C3453"/>
      <c r="D3453" s="4"/>
      <c r="E3453"/>
      <c r="F3453" s="4"/>
      <c r="G3453"/>
      <c r="H3453" s="4"/>
      <c r="I3453"/>
      <c r="J3453" s="4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  <c r="BF3453"/>
      <c r="BG3453"/>
      <c r="BH3453"/>
      <c r="BI3453"/>
      <c r="BJ3453"/>
      <c r="BK3453"/>
      <c r="BL3453"/>
      <c r="BM3453"/>
      <c r="BN3453"/>
      <c r="BO3453"/>
      <c r="BP3453"/>
      <c r="BQ3453"/>
      <c r="BR3453"/>
      <c r="BS3453"/>
      <c r="BT3453"/>
      <c r="BU3453"/>
      <c r="BV3453"/>
      <c r="BW3453"/>
      <c r="BX3453"/>
      <c r="BY3453"/>
      <c r="BZ3453"/>
    </row>
    <row r="3454" spans="3:78" x14ac:dyDescent="0.25">
      <c r="C3454"/>
      <c r="D3454" s="4"/>
      <c r="E3454"/>
      <c r="F3454" s="4"/>
      <c r="G3454"/>
      <c r="H3454" s="4"/>
      <c r="I3454"/>
      <c r="J3454" s="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  <c r="BF3454"/>
      <c r="BG3454"/>
      <c r="BH3454"/>
      <c r="BI3454"/>
      <c r="BJ3454"/>
      <c r="BK3454"/>
      <c r="BL3454"/>
      <c r="BM3454"/>
      <c r="BN3454"/>
      <c r="BO3454"/>
      <c r="BP3454"/>
      <c r="BQ3454"/>
      <c r="BR3454"/>
      <c r="BS3454"/>
      <c r="BT3454"/>
      <c r="BU3454"/>
      <c r="BV3454"/>
      <c r="BW3454"/>
      <c r="BX3454"/>
      <c r="BY3454"/>
      <c r="BZ3454"/>
    </row>
    <row r="3455" spans="3:78" x14ac:dyDescent="0.25">
      <c r="C3455"/>
      <c r="D3455" s="4"/>
      <c r="E3455"/>
      <c r="F3455" s="4"/>
      <c r="G3455"/>
      <c r="H3455" s="4"/>
      <c r="I3455"/>
      <c r="J3455" s="4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  <c r="BF3455"/>
      <c r="BG3455"/>
      <c r="BH3455"/>
      <c r="BI3455"/>
      <c r="BJ3455"/>
      <c r="BK3455"/>
      <c r="BL3455"/>
      <c r="BM3455"/>
      <c r="BN3455"/>
      <c r="BO3455"/>
      <c r="BP3455"/>
      <c r="BQ3455"/>
      <c r="BR3455"/>
      <c r="BS3455"/>
      <c r="BT3455"/>
      <c r="BU3455"/>
      <c r="BV3455"/>
      <c r="BW3455"/>
      <c r="BX3455"/>
      <c r="BY3455"/>
      <c r="BZ3455"/>
    </row>
    <row r="3456" spans="3:78" x14ac:dyDescent="0.25">
      <c r="C3456"/>
      <c r="D3456" s="4"/>
      <c r="E3456"/>
      <c r="F3456" s="4"/>
      <c r="G3456"/>
      <c r="H3456" s="4"/>
      <c r="I3456"/>
      <c r="J3456" s="4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  <c r="BF3456"/>
      <c r="BG3456"/>
      <c r="BH3456"/>
      <c r="BI3456"/>
      <c r="BJ3456"/>
      <c r="BK3456"/>
      <c r="BL3456"/>
      <c r="BM3456"/>
      <c r="BN3456"/>
      <c r="BO3456"/>
      <c r="BP3456"/>
      <c r="BQ3456"/>
      <c r="BR3456"/>
      <c r="BS3456"/>
      <c r="BT3456"/>
      <c r="BU3456"/>
      <c r="BV3456"/>
      <c r="BW3456"/>
      <c r="BX3456"/>
      <c r="BY3456"/>
      <c r="BZ3456"/>
    </row>
    <row r="3457" spans="3:78" x14ac:dyDescent="0.25">
      <c r="C3457"/>
      <c r="D3457" s="4"/>
      <c r="E3457"/>
      <c r="F3457" s="4"/>
      <c r="G3457"/>
      <c r="H3457" s="4"/>
      <c r="I3457"/>
      <c r="J3457" s="4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  <c r="BF3457"/>
      <c r="BG3457"/>
      <c r="BH3457"/>
      <c r="BI3457"/>
      <c r="BJ3457"/>
      <c r="BK3457"/>
      <c r="BL3457"/>
      <c r="BM3457"/>
      <c r="BN3457"/>
      <c r="BO3457"/>
      <c r="BP3457"/>
      <c r="BQ3457"/>
      <c r="BR3457"/>
      <c r="BS3457"/>
      <c r="BT3457"/>
      <c r="BU3457"/>
      <c r="BV3457"/>
      <c r="BW3457"/>
      <c r="BX3457"/>
      <c r="BY3457"/>
      <c r="BZ3457"/>
    </row>
    <row r="3458" spans="3:78" x14ac:dyDescent="0.25">
      <c r="C3458"/>
      <c r="D3458" s="4"/>
      <c r="E3458"/>
      <c r="F3458" s="4"/>
      <c r="G3458"/>
      <c r="H3458" s="4"/>
      <c r="I3458"/>
      <c r="J3458" s="4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  <c r="BF3458"/>
      <c r="BG3458"/>
      <c r="BH3458"/>
      <c r="BI3458"/>
      <c r="BJ3458"/>
      <c r="BK3458"/>
      <c r="BL3458"/>
      <c r="BM3458"/>
      <c r="BN3458"/>
      <c r="BO3458"/>
      <c r="BP3458"/>
      <c r="BQ3458"/>
      <c r="BR3458"/>
      <c r="BS3458"/>
      <c r="BT3458"/>
      <c r="BU3458"/>
      <c r="BV3458"/>
      <c r="BW3458"/>
      <c r="BX3458"/>
      <c r="BY3458"/>
      <c r="BZ3458"/>
    </row>
    <row r="3459" spans="3:78" x14ac:dyDescent="0.25">
      <c r="C3459"/>
      <c r="D3459" s="4"/>
      <c r="E3459"/>
      <c r="F3459" s="4"/>
      <c r="G3459"/>
      <c r="H3459" s="4"/>
      <c r="I3459"/>
      <c r="J3459" s="4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  <c r="BF3459"/>
      <c r="BG3459"/>
      <c r="BH3459"/>
      <c r="BI3459"/>
      <c r="BJ3459"/>
      <c r="BK3459"/>
      <c r="BL3459"/>
      <c r="BM3459"/>
      <c r="BN3459"/>
      <c r="BO3459"/>
      <c r="BP3459"/>
      <c r="BQ3459"/>
      <c r="BR3459"/>
      <c r="BS3459"/>
      <c r="BT3459"/>
      <c r="BU3459"/>
      <c r="BV3459"/>
      <c r="BW3459"/>
      <c r="BX3459"/>
      <c r="BY3459"/>
      <c r="BZ3459"/>
    </row>
    <row r="3460" spans="3:78" x14ac:dyDescent="0.25">
      <c r="C3460"/>
      <c r="D3460" s="4"/>
      <c r="E3460"/>
      <c r="F3460" s="4"/>
      <c r="G3460"/>
      <c r="H3460" s="4"/>
      <c r="I3460"/>
      <c r="J3460" s="4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  <c r="BF3460"/>
      <c r="BG3460"/>
      <c r="BH3460"/>
      <c r="BI3460"/>
      <c r="BJ3460"/>
      <c r="BK3460"/>
      <c r="BL3460"/>
      <c r="BM3460"/>
      <c r="BN3460"/>
      <c r="BO3460"/>
      <c r="BP3460"/>
      <c r="BQ3460"/>
      <c r="BR3460"/>
      <c r="BS3460"/>
      <c r="BT3460"/>
      <c r="BU3460"/>
      <c r="BV3460"/>
      <c r="BW3460"/>
      <c r="BX3460"/>
      <c r="BY3460"/>
      <c r="BZ3460"/>
    </row>
    <row r="3461" spans="3:78" x14ac:dyDescent="0.25">
      <c r="C3461"/>
      <c r="D3461" s="4"/>
      <c r="E3461"/>
      <c r="F3461" s="4"/>
      <c r="G3461"/>
      <c r="H3461" s="4"/>
      <c r="I3461"/>
      <c r="J3461" s="4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  <c r="BF3461"/>
      <c r="BG3461"/>
      <c r="BH3461"/>
      <c r="BI3461"/>
      <c r="BJ3461"/>
      <c r="BK3461"/>
      <c r="BL3461"/>
      <c r="BM3461"/>
      <c r="BN3461"/>
      <c r="BO3461"/>
      <c r="BP3461"/>
      <c r="BQ3461"/>
      <c r="BR3461"/>
      <c r="BS3461"/>
      <c r="BT3461"/>
      <c r="BU3461"/>
      <c r="BV3461"/>
      <c r="BW3461"/>
      <c r="BX3461"/>
      <c r="BY3461"/>
      <c r="BZ3461"/>
    </row>
    <row r="3462" spans="3:78" x14ac:dyDescent="0.25">
      <c r="C3462"/>
      <c r="D3462" s="4"/>
      <c r="E3462"/>
      <c r="F3462" s="4"/>
      <c r="G3462"/>
      <c r="H3462" s="4"/>
      <c r="I3462"/>
      <c r="J3462" s="4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  <c r="BF3462"/>
      <c r="BG3462"/>
      <c r="BH3462"/>
      <c r="BI3462"/>
      <c r="BJ3462"/>
      <c r="BK3462"/>
      <c r="BL3462"/>
      <c r="BM3462"/>
      <c r="BN3462"/>
      <c r="BO3462"/>
      <c r="BP3462"/>
      <c r="BQ3462"/>
      <c r="BR3462"/>
      <c r="BS3462"/>
      <c r="BT3462"/>
      <c r="BU3462"/>
      <c r="BV3462"/>
      <c r="BW3462"/>
      <c r="BX3462"/>
      <c r="BY3462"/>
      <c r="BZ3462"/>
    </row>
    <row r="3463" spans="3:78" x14ac:dyDescent="0.25">
      <c r="C3463"/>
      <c r="D3463" s="4"/>
      <c r="E3463"/>
      <c r="F3463" s="4"/>
      <c r="G3463"/>
      <c r="H3463" s="4"/>
      <c r="I3463"/>
      <c r="J3463" s="4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  <c r="BF3463"/>
      <c r="BG3463"/>
      <c r="BH3463"/>
      <c r="BI3463"/>
      <c r="BJ3463"/>
      <c r="BK3463"/>
      <c r="BL3463"/>
      <c r="BM3463"/>
      <c r="BN3463"/>
      <c r="BO3463"/>
      <c r="BP3463"/>
      <c r="BQ3463"/>
      <c r="BR3463"/>
      <c r="BS3463"/>
      <c r="BT3463"/>
      <c r="BU3463"/>
      <c r="BV3463"/>
      <c r="BW3463"/>
      <c r="BX3463"/>
      <c r="BY3463"/>
      <c r="BZ3463"/>
    </row>
    <row r="3464" spans="3:78" x14ac:dyDescent="0.25">
      <c r="C3464"/>
      <c r="D3464" s="4"/>
      <c r="E3464"/>
      <c r="F3464" s="4"/>
      <c r="G3464"/>
      <c r="H3464" s="4"/>
      <c r="I3464"/>
      <c r="J3464" s="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  <c r="BF3464"/>
      <c r="BG3464"/>
      <c r="BH3464"/>
      <c r="BI3464"/>
      <c r="BJ3464"/>
      <c r="BK3464"/>
      <c r="BL3464"/>
      <c r="BM3464"/>
      <c r="BN3464"/>
      <c r="BO3464"/>
      <c r="BP3464"/>
      <c r="BQ3464"/>
      <c r="BR3464"/>
      <c r="BS3464"/>
      <c r="BT3464"/>
      <c r="BU3464"/>
      <c r="BV3464"/>
      <c r="BW3464"/>
      <c r="BX3464"/>
      <c r="BY3464"/>
      <c r="BZ3464"/>
    </row>
    <row r="3465" spans="3:78" x14ac:dyDescent="0.25">
      <c r="C3465"/>
      <c r="D3465" s="4"/>
      <c r="E3465"/>
      <c r="F3465" s="4"/>
      <c r="G3465"/>
      <c r="H3465" s="4"/>
      <c r="I3465"/>
      <c r="J3465" s="4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  <c r="BF3465"/>
      <c r="BG3465"/>
      <c r="BH3465"/>
      <c r="BI3465"/>
      <c r="BJ3465"/>
      <c r="BK3465"/>
      <c r="BL3465"/>
      <c r="BM3465"/>
      <c r="BN3465"/>
      <c r="BO3465"/>
      <c r="BP3465"/>
      <c r="BQ3465"/>
      <c r="BR3465"/>
      <c r="BS3465"/>
      <c r="BT3465"/>
      <c r="BU3465"/>
      <c r="BV3465"/>
      <c r="BW3465"/>
      <c r="BX3465"/>
      <c r="BY3465"/>
      <c r="BZ3465"/>
    </row>
    <row r="3466" spans="3:78" x14ac:dyDescent="0.25">
      <c r="C3466"/>
      <c r="D3466" s="4"/>
      <c r="E3466"/>
      <c r="F3466" s="4"/>
      <c r="G3466"/>
      <c r="H3466" s="4"/>
      <c r="I3466"/>
      <c r="J3466" s="4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  <c r="BF3466"/>
      <c r="BG3466"/>
      <c r="BH3466"/>
      <c r="BI3466"/>
      <c r="BJ3466"/>
      <c r="BK3466"/>
      <c r="BL3466"/>
      <c r="BM3466"/>
      <c r="BN3466"/>
      <c r="BO3466"/>
      <c r="BP3466"/>
      <c r="BQ3466"/>
      <c r="BR3466"/>
      <c r="BS3466"/>
      <c r="BT3466"/>
      <c r="BU3466"/>
      <c r="BV3466"/>
      <c r="BW3466"/>
      <c r="BX3466"/>
      <c r="BY3466"/>
      <c r="BZ3466"/>
    </row>
    <row r="3467" spans="3:78" x14ac:dyDescent="0.25">
      <c r="C3467"/>
      <c r="D3467" s="4"/>
      <c r="E3467"/>
      <c r="F3467" s="4"/>
      <c r="G3467"/>
      <c r="H3467" s="4"/>
      <c r="I3467"/>
      <c r="J3467" s="4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  <c r="BF3467"/>
      <c r="BG3467"/>
      <c r="BH3467"/>
      <c r="BI3467"/>
      <c r="BJ3467"/>
      <c r="BK3467"/>
      <c r="BL3467"/>
      <c r="BM3467"/>
      <c r="BN3467"/>
      <c r="BO3467"/>
      <c r="BP3467"/>
      <c r="BQ3467"/>
      <c r="BR3467"/>
      <c r="BS3467"/>
      <c r="BT3467"/>
      <c r="BU3467"/>
      <c r="BV3467"/>
      <c r="BW3467"/>
      <c r="BX3467"/>
      <c r="BY3467"/>
      <c r="BZ3467"/>
    </row>
    <row r="3468" spans="3:78" x14ac:dyDescent="0.25">
      <c r="C3468"/>
      <c r="D3468" s="4"/>
      <c r="E3468"/>
      <c r="F3468" s="4"/>
      <c r="G3468"/>
      <c r="H3468" s="4"/>
      <c r="I3468"/>
      <c r="J3468" s="4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  <c r="BF3468"/>
      <c r="BG3468"/>
      <c r="BH3468"/>
      <c r="BI3468"/>
      <c r="BJ3468"/>
      <c r="BK3468"/>
      <c r="BL3468"/>
      <c r="BM3468"/>
      <c r="BN3468"/>
      <c r="BO3468"/>
      <c r="BP3468"/>
      <c r="BQ3468"/>
      <c r="BR3468"/>
      <c r="BS3468"/>
      <c r="BT3468"/>
      <c r="BU3468"/>
      <c r="BV3468"/>
      <c r="BW3468"/>
      <c r="BX3468"/>
      <c r="BY3468"/>
      <c r="BZ3468"/>
    </row>
    <row r="3469" spans="3:78" x14ac:dyDescent="0.25">
      <c r="C3469"/>
      <c r="D3469" s="4"/>
      <c r="E3469"/>
      <c r="F3469" s="4"/>
      <c r="G3469"/>
      <c r="H3469" s="4"/>
      <c r="I3469"/>
      <c r="J3469" s="4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  <c r="BF3469"/>
      <c r="BG3469"/>
      <c r="BH3469"/>
      <c r="BI3469"/>
      <c r="BJ3469"/>
      <c r="BK3469"/>
      <c r="BL3469"/>
      <c r="BM3469"/>
      <c r="BN3469"/>
      <c r="BO3469"/>
      <c r="BP3469"/>
      <c r="BQ3469"/>
      <c r="BR3469"/>
      <c r="BS3469"/>
      <c r="BT3469"/>
      <c r="BU3469"/>
      <c r="BV3469"/>
      <c r="BW3469"/>
      <c r="BX3469"/>
      <c r="BY3469"/>
      <c r="BZ3469"/>
    </row>
    <row r="3470" spans="3:78" x14ac:dyDescent="0.25">
      <c r="C3470"/>
      <c r="D3470" s="4"/>
      <c r="E3470"/>
      <c r="F3470" s="4"/>
      <c r="G3470"/>
      <c r="H3470" s="4"/>
      <c r="I3470"/>
      <c r="J3470" s="4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  <c r="BF3470"/>
      <c r="BG3470"/>
      <c r="BH3470"/>
      <c r="BI3470"/>
      <c r="BJ3470"/>
      <c r="BK3470"/>
      <c r="BL3470"/>
      <c r="BM3470"/>
      <c r="BN3470"/>
      <c r="BO3470"/>
      <c r="BP3470"/>
      <c r="BQ3470"/>
      <c r="BR3470"/>
      <c r="BS3470"/>
      <c r="BT3470"/>
      <c r="BU3470"/>
      <c r="BV3470"/>
      <c r="BW3470"/>
      <c r="BX3470"/>
      <c r="BY3470"/>
      <c r="BZ3470"/>
    </row>
    <row r="3471" spans="3:78" x14ac:dyDescent="0.25">
      <c r="C3471"/>
      <c r="D3471" s="4"/>
      <c r="E3471"/>
      <c r="F3471" s="4"/>
      <c r="G3471"/>
      <c r="H3471" s="4"/>
      <c r="I3471"/>
      <c r="J3471" s="4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  <c r="BF3471"/>
      <c r="BG3471"/>
      <c r="BH3471"/>
      <c r="BI3471"/>
      <c r="BJ3471"/>
      <c r="BK3471"/>
      <c r="BL3471"/>
      <c r="BM3471"/>
      <c r="BN3471"/>
      <c r="BO3471"/>
      <c r="BP3471"/>
      <c r="BQ3471"/>
      <c r="BR3471"/>
      <c r="BS3471"/>
      <c r="BT3471"/>
      <c r="BU3471"/>
      <c r="BV3471"/>
      <c r="BW3471"/>
      <c r="BX3471"/>
      <c r="BY3471"/>
      <c r="BZ3471"/>
    </row>
    <row r="3472" spans="3:78" x14ac:dyDescent="0.25">
      <c r="C3472"/>
      <c r="D3472" s="4"/>
      <c r="E3472"/>
      <c r="F3472" s="4"/>
      <c r="G3472"/>
      <c r="H3472" s="4"/>
      <c r="I3472"/>
      <c r="J3472" s="4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  <c r="BF3472"/>
      <c r="BG3472"/>
      <c r="BH3472"/>
      <c r="BI3472"/>
      <c r="BJ3472"/>
      <c r="BK3472"/>
      <c r="BL3472"/>
      <c r="BM3472"/>
      <c r="BN3472"/>
      <c r="BO3472"/>
      <c r="BP3472"/>
      <c r="BQ3472"/>
      <c r="BR3472"/>
      <c r="BS3472"/>
      <c r="BT3472"/>
      <c r="BU3472"/>
      <c r="BV3472"/>
      <c r="BW3472"/>
      <c r="BX3472"/>
      <c r="BY3472"/>
      <c r="BZ3472"/>
    </row>
    <row r="3473" spans="3:78" x14ac:dyDescent="0.25">
      <c r="C3473"/>
      <c r="D3473" s="4"/>
      <c r="E3473"/>
      <c r="F3473" s="4"/>
      <c r="G3473"/>
      <c r="H3473" s="4"/>
      <c r="I3473"/>
      <c r="J3473" s="4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  <c r="BF3473"/>
      <c r="BG3473"/>
      <c r="BH3473"/>
      <c r="BI3473"/>
      <c r="BJ3473"/>
      <c r="BK3473"/>
      <c r="BL3473"/>
      <c r="BM3473"/>
      <c r="BN3473"/>
      <c r="BO3473"/>
      <c r="BP3473"/>
      <c r="BQ3473"/>
      <c r="BR3473"/>
      <c r="BS3473"/>
      <c r="BT3473"/>
      <c r="BU3473"/>
      <c r="BV3473"/>
      <c r="BW3473"/>
      <c r="BX3473"/>
      <c r="BY3473"/>
      <c r="BZ3473"/>
    </row>
    <row r="3474" spans="3:78" x14ac:dyDescent="0.25">
      <c r="C3474"/>
      <c r="D3474" s="4"/>
      <c r="E3474"/>
      <c r="F3474" s="4"/>
      <c r="G3474"/>
      <c r="H3474" s="4"/>
      <c r="I3474"/>
      <c r="J3474" s="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  <c r="BF3474"/>
      <c r="BG3474"/>
      <c r="BH3474"/>
      <c r="BI3474"/>
      <c r="BJ3474"/>
      <c r="BK3474"/>
      <c r="BL3474"/>
      <c r="BM3474"/>
      <c r="BN3474"/>
      <c r="BO3474"/>
      <c r="BP3474"/>
      <c r="BQ3474"/>
      <c r="BR3474"/>
      <c r="BS3474"/>
      <c r="BT3474"/>
      <c r="BU3474"/>
      <c r="BV3474"/>
      <c r="BW3474"/>
      <c r="BX3474"/>
      <c r="BY3474"/>
      <c r="BZ3474"/>
    </row>
    <row r="3475" spans="3:78" x14ac:dyDescent="0.25">
      <c r="C3475"/>
      <c r="D3475" s="4"/>
      <c r="E3475"/>
      <c r="F3475" s="4"/>
      <c r="G3475"/>
      <c r="H3475" s="4"/>
      <c r="I3475"/>
      <c r="J3475" s="4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  <c r="BF3475"/>
      <c r="BG3475"/>
      <c r="BH3475"/>
      <c r="BI3475"/>
      <c r="BJ3475"/>
      <c r="BK3475"/>
      <c r="BL3475"/>
      <c r="BM3475"/>
      <c r="BN3475"/>
      <c r="BO3475"/>
      <c r="BP3475"/>
      <c r="BQ3475"/>
      <c r="BR3475"/>
      <c r="BS3475"/>
      <c r="BT3475"/>
      <c r="BU3475"/>
      <c r="BV3475"/>
      <c r="BW3475"/>
      <c r="BX3475"/>
      <c r="BY3475"/>
      <c r="BZ3475"/>
    </row>
    <row r="3476" spans="3:78" x14ac:dyDescent="0.25">
      <c r="C3476"/>
      <c r="D3476" s="4"/>
      <c r="E3476"/>
      <c r="F3476" s="4"/>
      <c r="G3476"/>
      <c r="H3476" s="4"/>
      <c r="I3476"/>
      <c r="J3476" s="4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  <c r="BF3476"/>
      <c r="BG3476"/>
      <c r="BH3476"/>
      <c r="BI3476"/>
      <c r="BJ3476"/>
      <c r="BK3476"/>
      <c r="BL3476"/>
      <c r="BM3476"/>
      <c r="BN3476"/>
      <c r="BO3476"/>
      <c r="BP3476"/>
      <c r="BQ3476"/>
      <c r="BR3476"/>
      <c r="BS3476"/>
      <c r="BT3476"/>
      <c r="BU3476"/>
      <c r="BV3476"/>
      <c r="BW3476"/>
      <c r="BX3476"/>
      <c r="BY3476"/>
      <c r="BZ3476"/>
    </row>
    <row r="3477" spans="3:78" x14ac:dyDescent="0.25">
      <c r="C3477"/>
      <c r="D3477" s="4"/>
      <c r="E3477"/>
      <c r="F3477" s="4"/>
      <c r="G3477"/>
      <c r="H3477" s="4"/>
      <c r="I3477"/>
      <c r="J3477" s="4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  <c r="BF3477"/>
      <c r="BG3477"/>
      <c r="BH3477"/>
      <c r="BI3477"/>
      <c r="BJ3477"/>
      <c r="BK3477"/>
      <c r="BL3477"/>
      <c r="BM3477"/>
      <c r="BN3477"/>
      <c r="BO3477"/>
      <c r="BP3477"/>
      <c r="BQ3477"/>
      <c r="BR3477"/>
      <c r="BS3477"/>
      <c r="BT3477"/>
      <c r="BU3477"/>
      <c r="BV3477"/>
      <c r="BW3477"/>
      <c r="BX3477"/>
      <c r="BY3477"/>
      <c r="BZ3477"/>
    </row>
    <row r="3478" spans="3:78" x14ac:dyDescent="0.25">
      <c r="C3478"/>
      <c r="D3478" s="4"/>
      <c r="E3478"/>
      <c r="F3478" s="4"/>
      <c r="G3478"/>
      <c r="H3478" s="4"/>
      <c r="I3478"/>
      <c r="J3478" s="4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  <c r="BF3478"/>
      <c r="BG3478"/>
      <c r="BH3478"/>
      <c r="BI3478"/>
      <c r="BJ3478"/>
      <c r="BK3478"/>
      <c r="BL3478"/>
      <c r="BM3478"/>
      <c r="BN3478"/>
      <c r="BO3478"/>
      <c r="BP3478"/>
      <c r="BQ3478"/>
      <c r="BR3478"/>
      <c r="BS3478"/>
      <c r="BT3478"/>
      <c r="BU3478"/>
      <c r="BV3478"/>
      <c r="BW3478"/>
      <c r="BX3478"/>
      <c r="BY3478"/>
      <c r="BZ3478"/>
    </row>
    <row r="3479" spans="3:78" x14ac:dyDescent="0.25">
      <c r="C3479"/>
      <c r="D3479" s="4"/>
      <c r="E3479"/>
      <c r="F3479" s="4"/>
      <c r="G3479"/>
      <c r="H3479" s="4"/>
      <c r="I3479"/>
      <c r="J3479" s="4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  <c r="BF3479"/>
      <c r="BG3479"/>
      <c r="BH3479"/>
      <c r="BI3479"/>
      <c r="BJ3479"/>
      <c r="BK3479"/>
      <c r="BL3479"/>
      <c r="BM3479"/>
      <c r="BN3479"/>
      <c r="BO3479"/>
      <c r="BP3479"/>
      <c r="BQ3479"/>
      <c r="BR3479"/>
      <c r="BS3479"/>
      <c r="BT3479"/>
      <c r="BU3479"/>
      <c r="BV3479"/>
      <c r="BW3479"/>
      <c r="BX3479"/>
      <c r="BY3479"/>
      <c r="BZ3479"/>
    </row>
    <row r="3480" spans="3:78" x14ac:dyDescent="0.25">
      <c r="C3480"/>
      <c r="D3480" s="4"/>
      <c r="E3480"/>
      <c r="F3480" s="4"/>
      <c r="G3480"/>
      <c r="H3480" s="4"/>
      <c r="I3480"/>
      <c r="J3480" s="4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  <c r="BF3480"/>
      <c r="BG3480"/>
      <c r="BH3480"/>
      <c r="BI3480"/>
      <c r="BJ3480"/>
      <c r="BK3480"/>
      <c r="BL3480"/>
      <c r="BM3480"/>
      <c r="BN3480"/>
      <c r="BO3480"/>
      <c r="BP3480"/>
      <c r="BQ3480"/>
      <c r="BR3480"/>
      <c r="BS3480"/>
      <c r="BT3480"/>
      <c r="BU3480"/>
      <c r="BV3480"/>
      <c r="BW3480"/>
      <c r="BX3480"/>
      <c r="BY3480"/>
      <c r="BZ3480"/>
    </row>
    <row r="3481" spans="3:78" x14ac:dyDescent="0.25">
      <c r="C3481"/>
      <c r="D3481" s="4"/>
      <c r="E3481"/>
      <c r="F3481" s="4"/>
      <c r="G3481"/>
      <c r="H3481" s="4"/>
      <c r="I3481"/>
      <c r="J3481" s="4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  <c r="BF3481"/>
      <c r="BG3481"/>
      <c r="BH3481"/>
      <c r="BI3481"/>
      <c r="BJ3481"/>
      <c r="BK3481"/>
      <c r="BL3481"/>
      <c r="BM3481"/>
      <c r="BN3481"/>
      <c r="BO3481"/>
      <c r="BP3481"/>
      <c r="BQ3481"/>
      <c r="BR3481"/>
      <c r="BS3481"/>
      <c r="BT3481"/>
      <c r="BU3481"/>
      <c r="BV3481"/>
      <c r="BW3481"/>
      <c r="BX3481"/>
      <c r="BY3481"/>
      <c r="BZ3481"/>
    </row>
    <row r="3482" spans="3:78" x14ac:dyDescent="0.25">
      <c r="C3482"/>
      <c r="D3482" s="4"/>
      <c r="E3482"/>
      <c r="F3482" s="4"/>
      <c r="G3482"/>
      <c r="H3482" s="4"/>
      <c r="I3482"/>
      <c r="J3482" s="4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  <c r="BF3482"/>
      <c r="BG3482"/>
      <c r="BH3482"/>
      <c r="BI3482"/>
      <c r="BJ3482"/>
      <c r="BK3482"/>
      <c r="BL3482"/>
      <c r="BM3482"/>
      <c r="BN3482"/>
      <c r="BO3482"/>
      <c r="BP3482"/>
      <c r="BQ3482"/>
      <c r="BR3482"/>
      <c r="BS3482"/>
      <c r="BT3482"/>
      <c r="BU3482"/>
      <c r="BV3482"/>
      <c r="BW3482"/>
      <c r="BX3482"/>
      <c r="BY3482"/>
      <c r="BZ3482"/>
    </row>
    <row r="3483" spans="3:78" x14ac:dyDescent="0.25">
      <c r="C3483"/>
      <c r="D3483" s="4"/>
      <c r="E3483"/>
      <c r="F3483" s="4"/>
      <c r="G3483"/>
      <c r="H3483" s="4"/>
      <c r="I3483"/>
      <c r="J3483" s="4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  <c r="BF3483"/>
      <c r="BG3483"/>
      <c r="BH3483"/>
      <c r="BI3483"/>
      <c r="BJ3483"/>
      <c r="BK3483"/>
      <c r="BL3483"/>
      <c r="BM3483"/>
      <c r="BN3483"/>
      <c r="BO3483"/>
      <c r="BP3483"/>
      <c r="BQ3483"/>
      <c r="BR3483"/>
      <c r="BS3483"/>
      <c r="BT3483"/>
      <c r="BU3483"/>
      <c r="BV3483"/>
      <c r="BW3483"/>
      <c r="BX3483"/>
      <c r="BY3483"/>
      <c r="BZ3483"/>
    </row>
    <row r="3484" spans="3:78" x14ac:dyDescent="0.25">
      <c r="C3484"/>
      <c r="D3484" s="4"/>
      <c r="E3484"/>
      <c r="F3484" s="4"/>
      <c r="G3484"/>
      <c r="H3484" s="4"/>
      <c r="I3484"/>
      <c r="J3484" s="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  <c r="BF3484"/>
      <c r="BG3484"/>
      <c r="BH3484"/>
      <c r="BI3484"/>
      <c r="BJ3484"/>
      <c r="BK3484"/>
      <c r="BL3484"/>
      <c r="BM3484"/>
      <c r="BN3484"/>
      <c r="BO3484"/>
      <c r="BP3484"/>
      <c r="BQ3484"/>
      <c r="BR3484"/>
      <c r="BS3484"/>
      <c r="BT3484"/>
      <c r="BU3484"/>
      <c r="BV3484"/>
      <c r="BW3484"/>
      <c r="BX3484"/>
      <c r="BY3484"/>
      <c r="BZ3484"/>
    </row>
    <row r="3485" spans="3:78" x14ac:dyDescent="0.25">
      <c r="C3485"/>
      <c r="D3485" s="4"/>
      <c r="E3485"/>
      <c r="F3485" s="4"/>
      <c r="G3485"/>
      <c r="H3485" s="4"/>
      <c r="I3485"/>
      <c r="J3485" s="4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  <c r="BF3485"/>
      <c r="BG3485"/>
      <c r="BH3485"/>
      <c r="BI3485"/>
      <c r="BJ3485"/>
      <c r="BK3485"/>
      <c r="BL3485"/>
      <c r="BM3485"/>
      <c r="BN3485"/>
      <c r="BO3485"/>
      <c r="BP3485"/>
      <c r="BQ3485"/>
      <c r="BR3485"/>
      <c r="BS3485"/>
      <c r="BT3485"/>
      <c r="BU3485"/>
      <c r="BV3485"/>
      <c r="BW3485"/>
      <c r="BX3485"/>
      <c r="BY3485"/>
      <c r="BZ3485"/>
    </row>
    <row r="3486" spans="3:78" x14ac:dyDescent="0.25">
      <c r="C3486"/>
      <c r="D3486" s="4"/>
      <c r="E3486"/>
      <c r="F3486" s="4"/>
      <c r="G3486"/>
      <c r="H3486" s="4"/>
      <c r="I3486"/>
      <c r="J3486" s="4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  <c r="BF3486"/>
      <c r="BG3486"/>
      <c r="BH3486"/>
      <c r="BI3486"/>
      <c r="BJ3486"/>
      <c r="BK3486"/>
      <c r="BL3486"/>
      <c r="BM3486"/>
      <c r="BN3486"/>
      <c r="BO3486"/>
      <c r="BP3486"/>
      <c r="BQ3486"/>
      <c r="BR3486"/>
      <c r="BS3486"/>
      <c r="BT3486"/>
      <c r="BU3486"/>
      <c r="BV3486"/>
      <c r="BW3486"/>
      <c r="BX3486"/>
      <c r="BY3486"/>
      <c r="BZ3486"/>
    </row>
    <row r="3487" spans="3:78" x14ac:dyDescent="0.25">
      <c r="C3487"/>
      <c r="D3487" s="4"/>
      <c r="E3487"/>
      <c r="F3487" s="4"/>
      <c r="G3487"/>
      <c r="H3487" s="4"/>
      <c r="I3487"/>
      <c r="J3487" s="4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  <c r="BF3487"/>
      <c r="BG3487"/>
      <c r="BH3487"/>
      <c r="BI3487"/>
      <c r="BJ3487"/>
      <c r="BK3487"/>
      <c r="BL3487"/>
      <c r="BM3487"/>
      <c r="BN3487"/>
      <c r="BO3487"/>
      <c r="BP3487"/>
      <c r="BQ3487"/>
      <c r="BR3487"/>
      <c r="BS3487"/>
      <c r="BT3487"/>
      <c r="BU3487"/>
      <c r="BV3487"/>
      <c r="BW3487"/>
      <c r="BX3487"/>
      <c r="BY3487"/>
      <c r="BZ3487"/>
    </row>
    <row r="3488" spans="3:78" x14ac:dyDescent="0.25">
      <c r="C3488"/>
      <c r="D3488" s="4"/>
      <c r="E3488"/>
      <c r="F3488" s="4"/>
      <c r="G3488"/>
      <c r="H3488" s="4"/>
      <c r="I3488"/>
      <c r="J3488" s="4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  <c r="BF3488"/>
      <c r="BG3488"/>
      <c r="BH3488"/>
      <c r="BI3488"/>
      <c r="BJ3488"/>
      <c r="BK3488"/>
      <c r="BL3488"/>
      <c r="BM3488"/>
      <c r="BN3488"/>
      <c r="BO3488"/>
      <c r="BP3488"/>
      <c r="BQ3488"/>
      <c r="BR3488"/>
      <c r="BS3488"/>
      <c r="BT3488"/>
      <c r="BU3488"/>
      <c r="BV3488"/>
      <c r="BW3488"/>
      <c r="BX3488"/>
      <c r="BY3488"/>
      <c r="BZ3488"/>
    </row>
    <row r="3489" spans="3:78" x14ac:dyDescent="0.25">
      <c r="C3489"/>
      <c r="D3489" s="4"/>
      <c r="E3489"/>
      <c r="F3489" s="4"/>
      <c r="G3489"/>
      <c r="H3489" s="4"/>
      <c r="I3489"/>
      <c r="J3489" s="4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  <c r="BF3489"/>
      <c r="BG3489"/>
      <c r="BH3489"/>
      <c r="BI3489"/>
      <c r="BJ3489"/>
      <c r="BK3489"/>
      <c r="BL3489"/>
      <c r="BM3489"/>
      <c r="BN3489"/>
      <c r="BO3489"/>
      <c r="BP3489"/>
      <c r="BQ3489"/>
      <c r="BR3489"/>
      <c r="BS3489"/>
      <c r="BT3489"/>
      <c r="BU3489"/>
      <c r="BV3489"/>
      <c r="BW3489"/>
      <c r="BX3489"/>
      <c r="BY3489"/>
      <c r="BZ3489"/>
    </row>
    <row r="3490" spans="3:78" x14ac:dyDescent="0.25">
      <c r="C3490"/>
      <c r="D3490" s="4"/>
      <c r="E3490"/>
      <c r="F3490" s="4"/>
      <c r="G3490"/>
      <c r="H3490" s="4"/>
      <c r="I3490"/>
      <c r="J3490" s="4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  <c r="BF3490"/>
      <c r="BG3490"/>
      <c r="BH3490"/>
      <c r="BI3490"/>
      <c r="BJ3490"/>
      <c r="BK3490"/>
      <c r="BL3490"/>
      <c r="BM3490"/>
      <c r="BN3490"/>
      <c r="BO3490"/>
      <c r="BP3490"/>
      <c r="BQ3490"/>
      <c r="BR3490"/>
      <c r="BS3490"/>
      <c r="BT3490"/>
      <c r="BU3490"/>
      <c r="BV3490"/>
      <c r="BW3490"/>
      <c r="BX3490"/>
      <c r="BY3490"/>
      <c r="BZ3490"/>
    </row>
    <row r="3491" spans="3:78" x14ac:dyDescent="0.25">
      <c r="C3491"/>
      <c r="D3491" s="4"/>
      <c r="E3491"/>
      <c r="F3491" s="4"/>
      <c r="G3491"/>
      <c r="H3491" s="4"/>
      <c r="I3491"/>
      <c r="J3491" s="4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  <c r="BF3491"/>
      <c r="BG3491"/>
      <c r="BH3491"/>
      <c r="BI3491"/>
      <c r="BJ3491"/>
      <c r="BK3491"/>
      <c r="BL3491"/>
      <c r="BM3491"/>
      <c r="BN3491"/>
      <c r="BO3491"/>
      <c r="BP3491"/>
      <c r="BQ3491"/>
      <c r="BR3491"/>
      <c r="BS3491"/>
      <c r="BT3491"/>
      <c r="BU3491"/>
      <c r="BV3491"/>
      <c r="BW3491"/>
      <c r="BX3491"/>
      <c r="BY3491"/>
      <c r="BZ3491"/>
    </row>
    <row r="3492" spans="3:78" x14ac:dyDescent="0.25">
      <c r="C3492"/>
      <c r="D3492" s="4"/>
      <c r="E3492"/>
      <c r="F3492" s="4"/>
      <c r="G3492"/>
      <c r="H3492" s="4"/>
      <c r="I3492"/>
      <c r="J3492" s="4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  <c r="BF3492"/>
      <c r="BG3492"/>
      <c r="BH3492"/>
      <c r="BI3492"/>
      <c r="BJ3492"/>
      <c r="BK3492"/>
      <c r="BL3492"/>
      <c r="BM3492"/>
      <c r="BN3492"/>
      <c r="BO3492"/>
      <c r="BP3492"/>
      <c r="BQ3492"/>
      <c r="BR3492"/>
      <c r="BS3492"/>
      <c r="BT3492"/>
      <c r="BU3492"/>
      <c r="BV3492"/>
      <c r="BW3492"/>
      <c r="BX3492"/>
      <c r="BY3492"/>
      <c r="BZ3492"/>
    </row>
    <row r="3493" spans="3:78" x14ac:dyDescent="0.25">
      <c r="C3493"/>
      <c r="D3493" s="4"/>
      <c r="E3493"/>
      <c r="F3493" s="4"/>
      <c r="G3493"/>
      <c r="H3493" s="4"/>
      <c r="I3493"/>
      <c r="J3493" s="4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  <c r="BF3493"/>
      <c r="BG3493"/>
      <c r="BH3493"/>
      <c r="BI3493"/>
      <c r="BJ3493"/>
      <c r="BK3493"/>
      <c r="BL3493"/>
      <c r="BM3493"/>
      <c r="BN3493"/>
      <c r="BO3493"/>
      <c r="BP3493"/>
      <c r="BQ3493"/>
      <c r="BR3493"/>
      <c r="BS3493"/>
      <c r="BT3493"/>
      <c r="BU3493"/>
      <c r="BV3493"/>
      <c r="BW3493"/>
      <c r="BX3493"/>
      <c r="BY3493"/>
      <c r="BZ3493"/>
    </row>
    <row r="3494" spans="3:78" x14ac:dyDescent="0.25">
      <c r="C3494"/>
      <c r="D3494" s="4"/>
      <c r="E3494"/>
      <c r="F3494" s="4"/>
      <c r="G3494"/>
      <c r="H3494" s="4"/>
      <c r="I3494"/>
      <c r="J3494" s="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  <c r="BF3494"/>
      <c r="BG3494"/>
      <c r="BH3494"/>
      <c r="BI3494"/>
      <c r="BJ3494"/>
      <c r="BK3494"/>
      <c r="BL3494"/>
      <c r="BM3494"/>
      <c r="BN3494"/>
      <c r="BO3494"/>
      <c r="BP3494"/>
      <c r="BQ3494"/>
      <c r="BR3494"/>
      <c r="BS3494"/>
      <c r="BT3494"/>
      <c r="BU3494"/>
      <c r="BV3494"/>
      <c r="BW3494"/>
      <c r="BX3494"/>
      <c r="BY3494"/>
      <c r="BZ3494"/>
    </row>
    <row r="3495" spans="3:78" x14ac:dyDescent="0.25">
      <c r="C3495"/>
      <c r="D3495" s="4"/>
      <c r="E3495"/>
      <c r="F3495" s="4"/>
      <c r="G3495"/>
      <c r="H3495" s="4"/>
      <c r="I3495"/>
      <c r="J3495" s="4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  <c r="BF3495"/>
      <c r="BG3495"/>
      <c r="BH3495"/>
      <c r="BI3495"/>
      <c r="BJ3495"/>
      <c r="BK3495"/>
      <c r="BL3495"/>
      <c r="BM3495"/>
      <c r="BN3495"/>
      <c r="BO3495"/>
      <c r="BP3495"/>
      <c r="BQ3495"/>
      <c r="BR3495"/>
      <c r="BS3495"/>
      <c r="BT3495"/>
      <c r="BU3495"/>
      <c r="BV3495"/>
      <c r="BW3495"/>
      <c r="BX3495"/>
      <c r="BY3495"/>
      <c r="BZ3495"/>
    </row>
    <row r="3496" spans="3:78" x14ac:dyDescent="0.25">
      <c r="C3496"/>
      <c r="D3496" s="4"/>
      <c r="E3496"/>
      <c r="F3496" s="4"/>
      <c r="G3496"/>
      <c r="H3496" s="4"/>
      <c r="I3496"/>
      <c r="J3496" s="4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  <c r="BF3496"/>
      <c r="BG3496"/>
      <c r="BH3496"/>
      <c r="BI3496"/>
      <c r="BJ3496"/>
      <c r="BK3496"/>
      <c r="BL3496"/>
      <c r="BM3496"/>
      <c r="BN3496"/>
      <c r="BO3496"/>
      <c r="BP3496"/>
      <c r="BQ3496"/>
      <c r="BR3496"/>
      <c r="BS3496"/>
      <c r="BT3496"/>
      <c r="BU3496"/>
      <c r="BV3496"/>
      <c r="BW3496"/>
      <c r="BX3496"/>
      <c r="BY3496"/>
      <c r="BZ3496"/>
    </row>
    <row r="3497" spans="3:78" x14ac:dyDescent="0.25">
      <c r="C3497"/>
      <c r="D3497" s="4"/>
      <c r="E3497"/>
      <c r="F3497" s="4"/>
      <c r="G3497"/>
      <c r="H3497" s="4"/>
      <c r="I3497"/>
      <c r="J3497" s="4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  <c r="BF3497"/>
      <c r="BG3497"/>
      <c r="BH3497"/>
      <c r="BI3497"/>
      <c r="BJ3497"/>
      <c r="BK3497"/>
      <c r="BL3497"/>
      <c r="BM3497"/>
      <c r="BN3497"/>
      <c r="BO3497"/>
      <c r="BP3497"/>
      <c r="BQ3497"/>
      <c r="BR3497"/>
      <c r="BS3497"/>
      <c r="BT3497"/>
      <c r="BU3497"/>
      <c r="BV3497"/>
      <c r="BW3497"/>
      <c r="BX3497"/>
      <c r="BY3497"/>
      <c r="BZ3497"/>
    </row>
    <row r="3498" spans="3:78" x14ac:dyDescent="0.25">
      <c r="C3498"/>
      <c r="D3498" s="4"/>
      <c r="E3498"/>
      <c r="F3498" s="4"/>
      <c r="G3498"/>
      <c r="H3498" s="4"/>
      <c r="I3498"/>
      <c r="J3498" s="4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  <c r="BF3498"/>
      <c r="BG3498"/>
      <c r="BH3498"/>
      <c r="BI3498"/>
      <c r="BJ3498"/>
      <c r="BK3498"/>
      <c r="BL3498"/>
      <c r="BM3498"/>
      <c r="BN3498"/>
      <c r="BO3498"/>
      <c r="BP3498"/>
      <c r="BQ3498"/>
      <c r="BR3498"/>
      <c r="BS3498"/>
      <c r="BT3498"/>
      <c r="BU3498"/>
      <c r="BV3498"/>
      <c r="BW3498"/>
      <c r="BX3498"/>
      <c r="BY3498"/>
      <c r="BZ3498"/>
    </row>
    <row r="3499" spans="3:78" x14ac:dyDescent="0.25">
      <c r="C3499"/>
      <c r="D3499" s="4"/>
      <c r="E3499"/>
      <c r="F3499" s="4"/>
      <c r="G3499"/>
      <c r="H3499" s="4"/>
      <c r="I3499"/>
      <c r="J3499" s="4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  <c r="BF3499"/>
      <c r="BG3499"/>
      <c r="BH3499"/>
      <c r="BI3499"/>
      <c r="BJ3499"/>
      <c r="BK3499"/>
      <c r="BL3499"/>
      <c r="BM3499"/>
      <c r="BN3499"/>
      <c r="BO3499"/>
      <c r="BP3499"/>
      <c r="BQ3499"/>
      <c r="BR3499"/>
      <c r="BS3499"/>
      <c r="BT3499"/>
      <c r="BU3499"/>
      <c r="BV3499"/>
      <c r="BW3499"/>
      <c r="BX3499"/>
      <c r="BY3499"/>
      <c r="BZ3499"/>
    </row>
    <row r="3500" spans="3:78" x14ac:dyDescent="0.25">
      <c r="C3500"/>
      <c r="D3500" s="4"/>
      <c r="E3500"/>
      <c r="F3500" s="4"/>
      <c r="G3500"/>
      <c r="H3500" s="4"/>
      <c r="I3500"/>
      <c r="J3500" s="4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  <c r="BF3500"/>
      <c r="BG3500"/>
      <c r="BH3500"/>
      <c r="BI3500"/>
      <c r="BJ3500"/>
      <c r="BK3500"/>
      <c r="BL3500"/>
      <c r="BM3500"/>
      <c r="BN3500"/>
      <c r="BO3500"/>
      <c r="BP3500"/>
      <c r="BQ3500"/>
      <c r="BR3500"/>
      <c r="BS3500"/>
      <c r="BT3500"/>
      <c r="BU3500"/>
      <c r="BV3500"/>
      <c r="BW3500"/>
      <c r="BX3500"/>
      <c r="BY3500"/>
      <c r="BZ3500"/>
    </row>
    <row r="3501" spans="3:78" x14ac:dyDescent="0.25">
      <c r="C3501"/>
      <c r="D3501" s="4"/>
      <c r="E3501"/>
      <c r="F3501" s="4"/>
      <c r="G3501"/>
      <c r="H3501" s="4"/>
      <c r="I3501"/>
      <c r="J3501" s="4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  <c r="BF3501"/>
      <c r="BG3501"/>
      <c r="BH3501"/>
      <c r="BI3501"/>
      <c r="BJ3501"/>
      <c r="BK3501"/>
      <c r="BL3501"/>
      <c r="BM3501"/>
      <c r="BN3501"/>
      <c r="BO3501"/>
      <c r="BP3501"/>
      <c r="BQ3501"/>
      <c r="BR3501"/>
      <c r="BS3501"/>
      <c r="BT3501"/>
      <c r="BU3501"/>
      <c r="BV3501"/>
      <c r="BW3501"/>
      <c r="BX3501"/>
      <c r="BY3501"/>
      <c r="BZ3501"/>
    </row>
    <row r="3502" spans="3:78" x14ac:dyDescent="0.25">
      <c r="C3502"/>
      <c r="D3502" s="4"/>
      <c r="E3502"/>
      <c r="F3502" s="4"/>
      <c r="G3502"/>
      <c r="H3502" s="4"/>
      <c r="I3502"/>
      <c r="J3502" s="4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  <c r="BF3502"/>
      <c r="BG3502"/>
      <c r="BH3502"/>
      <c r="BI3502"/>
      <c r="BJ3502"/>
      <c r="BK3502"/>
      <c r="BL3502"/>
      <c r="BM3502"/>
      <c r="BN3502"/>
      <c r="BO3502"/>
      <c r="BP3502"/>
      <c r="BQ3502"/>
      <c r="BR3502"/>
      <c r="BS3502"/>
      <c r="BT3502"/>
      <c r="BU3502"/>
      <c r="BV3502"/>
      <c r="BW3502"/>
      <c r="BX3502"/>
      <c r="BY3502"/>
      <c r="BZ3502"/>
    </row>
    <row r="3503" spans="3:78" x14ac:dyDescent="0.25">
      <c r="C3503"/>
      <c r="D3503" s="4"/>
      <c r="E3503"/>
      <c r="F3503" s="4"/>
      <c r="G3503"/>
      <c r="H3503" s="4"/>
      <c r="I3503"/>
      <c r="J3503" s="4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  <c r="BF3503"/>
      <c r="BG3503"/>
      <c r="BH3503"/>
      <c r="BI3503"/>
      <c r="BJ3503"/>
      <c r="BK3503"/>
      <c r="BL3503"/>
      <c r="BM3503"/>
      <c r="BN3503"/>
      <c r="BO3503"/>
      <c r="BP3503"/>
      <c r="BQ3503"/>
      <c r="BR3503"/>
      <c r="BS3503"/>
      <c r="BT3503"/>
      <c r="BU3503"/>
      <c r="BV3503"/>
      <c r="BW3503"/>
      <c r="BX3503"/>
      <c r="BY3503"/>
      <c r="BZ3503"/>
    </row>
    <row r="3504" spans="3:78" x14ac:dyDescent="0.25">
      <c r="C3504"/>
      <c r="D3504" s="4"/>
      <c r="E3504"/>
      <c r="F3504" s="4"/>
      <c r="G3504"/>
      <c r="H3504" s="4"/>
      <c r="I3504"/>
      <c r="J3504" s="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  <c r="BF3504"/>
      <c r="BG3504"/>
      <c r="BH3504"/>
      <c r="BI3504"/>
      <c r="BJ3504"/>
      <c r="BK3504"/>
      <c r="BL3504"/>
      <c r="BM3504"/>
      <c r="BN3504"/>
      <c r="BO3504"/>
      <c r="BP3504"/>
      <c r="BQ3504"/>
      <c r="BR3504"/>
      <c r="BS3504"/>
      <c r="BT3504"/>
      <c r="BU3504"/>
      <c r="BV3504"/>
      <c r="BW3504"/>
      <c r="BX3504"/>
      <c r="BY3504"/>
      <c r="BZ3504"/>
    </row>
    <row r="3505" spans="3:78" x14ac:dyDescent="0.25">
      <c r="C3505"/>
      <c r="D3505" s="4"/>
      <c r="E3505"/>
      <c r="F3505" s="4"/>
      <c r="G3505"/>
      <c r="H3505" s="4"/>
      <c r="I3505"/>
      <c r="J3505" s="4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  <c r="BF3505"/>
      <c r="BG3505"/>
      <c r="BH3505"/>
      <c r="BI3505"/>
      <c r="BJ3505"/>
      <c r="BK3505"/>
      <c r="BL3505"/>
      <c r="BM3505"/>
      <c r="BN3505"/>
      <c r="BO3505"/>
      <c r="BP3505"/>
      <c r="BQ3505"/>
      <c r="BR3505"/>
      <c r="BS3505"/>
      <c r="BT3505"/>
      <c r="BU3505"/>
      <c r="BV3505"/>
      <c r="BW3505"/>
      <c r="BX3505"/>
      <c r="BY3505"/>
      <c r="BZ3505"/>
    </row>
    <row r="3506" spans="3:78" x14ac:dyDescent="0.25">
      <c r="C3506"/>
      <c r="D3506" s="4"/>
      <c r="E3506"/>
      <c r="F3506" s="4"/>
      <c r="G3506"/>
      <c r="H3506" s="4"/>
      <c r="I3506"/>
      <c r="J3506" s="4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  <c r="BF3506"/>
      <c r="BG3506"/>
      <c r="BH3506"/>
      <c r="BI3506"/>
      <c r="BJ3506"/>
      <c r="BK3506"/>
      <c r="BL3506"/>
      <c r="BM3506"/>
      <c r="BN3506"/>
      <c r="BO3506"/>
      <c r="BP3506"/>
      <c r="BQ3506"/>
      <c r="BR3506"/>
      <c r="BS3506"/>
      <c r="BT3506"/>
      <c r="BU3506"/>
      <c r="BV3506"/>
      <c r="BW3506"/>
      <c r="BX3506"/>
      <c r="BY3506"/>
      <c r="BZ3506"/>
    </row>
    <row r="3507" spans="3:78" x14ac:dyDescent="0.25">
      <c r="C3507"/>
      <c r="D3507" s="4"/>
      <c r="E3507"/>
      <c r="F3507" s="4"/>
      <c r="G3507"/>
      <c r="H3507" s="4"/>
      <c r="I3507"/>
      <c r="J3507" s="4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  <c r="BF3507"/>
      <c r="BG3507"/>
      <c r="BH3507"/>
      <c r="BI3507"/>
      <c r="BJ3507"/>
      <c r="BK3507"/>
      <c r="BL3507"/>
      <c r="BM3507"/>
      <c r="BN3507"/>
      <c r="BO3507"/>
      <c r="BP3507"/>
      <c r="BQ3507"/>
      <c r="BR3507"/>
      <c r="BS3507"/>
      <c r="BT3507"/>
      <c r="BU3507"/>
      <c r="BV3507"/>
      <c r="BW3507"/>
      <c r="BX3507"/>
      <c r="BY3507"/>
      <c r="BZ3507"/>
    </row>
    <row r="3508" spans="3:78" x14ac:dyDescent="0.25">
      <c r="C3508"/>
      <c r="D3508" s="4"/>
      <c r="E3508"/>
      <c r="F3508" s="4"/>
      <c r="G3508"/>
      <c r="H3508" s="4"/>
      <c r="I3508"/>
      <c r="J3508" s="4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  <c r="BF3508"/>
      <c r="BG3508"/>
      <c r="BH3508"/>
      <c r="BI3508"/>
      <c r="BJ3508"/>
      <c r="BK3508"/>
      <c r="BL3508"/>
      <c r="BM3508"/>
      <c r="BN3508"/>
      <c r="BO3508"/>
      <c r="BP3508"/>
      <c r="BQ3508"/>
      <c r="BR3508"/>
      <c r="BS3508"/>
      <c r="BT3508"/>
      <c r="BU3508"/>
      <c r="BV3508"/>
      <c r="BW3508"/>
      <c r="BX3508"/>
      <c r="BY3508"/>
      <c r="BZ3508"/>
    </row>
    <row r="3509" spans="3:78" x14ac:dyDescent="0.25">
      <c r="C3509"/>
      <c r="D3509" s="4"/>
      <c r="E3509"/>
      <c r="F3509" s="4"/>
      <c r="G3509"/>
      <c r="H3509" s="4"/>
      <c r="I3509"/>
      <c r="J3509" s="4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  <c r="BF3509"/>
      <c r="BG3509"/>
      <c r="BH3509"/>
      <c r="BI3509"/>
      <c r="BJ3509"/>
      <c r="BK3509"/>
      <c r="BL3509"/>
      <c r="BM3509"/>
      <c r="BN3509"/>
      <c r="BO3509"/>
      <c r="BP3509"/>
      <c r="BQ3509"/>
      <c r="BR3509"/>
      <c r="BS3509"/>
      <c r="BT3509"/>
      <c r="BU3509"/>
      <c r="BV3509"/>
      <c r="BW3509"/>
      <c r="BX3509"/>
      <c r="BY3509"/>
      <c r="BZ3509"/>
    </row>
    <row r="3510" spans="3:78" x14ac:dyDescent="0.25">
      <c r="C3510"/>
      <c r="D3510" s="4"/>
      <c r="E3510"/>
      <c r="F3510" s="4"/>
      <c r="G3510"/>
      <c r="H3510" s="4"/>
      <c r="I3510"/>
      <c r="J3510" s="4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  <c r="BF3510"/>
      <c r="BG3510"/>
      <c r="BH3510"/>
      <c r="BI3510"/>
      <c r="BJ3510"/>
      <c r="BK3510"/>
      <c r="BL3510"/>
      <c r="BM3510"/>
      <c r="BN3510"/>
      <c r="BO3510"/>
      <c r="BP3510"/>
      <c r="BQ3510"/>
      <c r="BR3510"/>
      <c r="BS3510"/>
      <c r="BT3510"/>
      <c r="BU3510"/>
      <c r="BV3510"/>
      <c r="BW3510"/>
      <c r="BX3510"/>
      <c r="BY3510"/>
      <c r="BZ3510"/>
    </row>
    <row r="3511" spans="3:78" x14ac:dyDescent="0.25">
      <c r="C3511"/>
      <c r="D3511" s="4"/>
      <c r="E3511"/>
      <c r="F3511" s="4"/>
      <c r="G3511"/>
      <c r="H3511" s="4"/>
      <c r="I3511"/>
      <c r="J3511" s="4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  <c r="BF3511"/>
      <c r="BG3511"/>
      <c r="BH3511"/>
      <c r="BI3511"/>
      <c r="BJ3511"/>
      <c r="BK3511"/>
      <c r="BL3511"/>
      <c r="BM3511"/>
      <c r="BN3511"/>
      <c r="BO3511"/>
      <c r="BP3511"/>
      <c r="BQ3511"/>
      <c r="BR3511"/>
      <c r="BS3511"/>
      <c r="BT3511"/>
      <c r="BU3511"/>
      <c r="BV3511"/>
      <c r="BW3511"/>
      <c r="BX3511"/>
      <c r="BY3511"/>
      <c r="BZ3511"/>
    </row>
    <row r="3512" spans="3:78" x14ac:dyDescent="0.25">
      <c r="C3512"/>
      <c r="D3512" s="4"/>
      <c r="E3512"/>
      <c r="F3512" s="4"/>
      <c r="G3512"/>
      <c r="H3512" s="4"/>
      <c r="I3512"/>
      <c r="J3512" s="4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  <c r="BF3512"/>
      <c r="BG3512"/>
      <c r="BH3512"/>
      <c r="BI3512"/>
      <c r="BJ3512"/>
      <c r="BK3512"/>
      <c r="BL3512"/>
      <c r="BM3512"/>
      <c r="BN3512"/>
      <c r="BO3512"/>
      <c r="BP3512"/>
      <c r="BQ3512"/>
      <c r="BR3512"/>
      <c r="BS3512"/>
      <c r="BT3512"/>
      <c r="BU3512"/>
      <c r="BV3512"/>
      <c r="BW3512"/>
      <c r="BX3512"/>
      <c r="BY3512"/>
      <c r="BZ3512"/>
    </row>
    <row r="3513" spans="3:78" x14ac:dyDescent="0.25">
      <c r="C3513"/>
      <c r="D3513" s="4"/>
      <c r="E3513"/>
      <c r="F3513" s="4"/>
      <c r="G3513"/>
      <c r="H3513" s="4"/>
      <c r="I3513"/>
      <c r="J3513" s="4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  <c r="BF3513"/>
      <c r="BG3513"/>
      <c r="BH3513"/>
      <c r="BI3513"/>
      <c r="BJ3513"/>
      <c r="BK3513"/>
      <c r="BL3513"/>
      <c r="BM3513"/>
      <c r="BN3513"/>
      <c r="BO3513"/>
      <c r="BP3513"/>
      <c r="BQ3513"/>
      <c r="BR3513"/>
      <c r="BS3513"/>
      <c r="BT3513"/>
      <c r="BU3513"/>
      <c r="BV3513"/>
      <c r="BW3513"/>
      <c r="BX3513"/>
      <c r="BY3513"/>
      <c r="BZ3513"/>
    </row>
    <row r="3514" spans="3:78" x14ac:dyDescent="0.25">
      <c r="C3514"/>
      <c r="D3514" s="4"/>
      <c r="E3514"/>
      <c r="F3514" s="4"/>
      <c r="G3514"/>
      <c r="H3514" s="4"/>
      <c r="I3514"/>
      <c r="J3514" s="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  <c r="BF3514"/>
      <c r="BG3514"/>
      <c r="BH3514"/>
      <c r="BI3514"/>
      <c r="BJ3514"/>
      <c r="BK3514"/>
      <c r="BL3514"/>
      <c r="BM3514"/>
      <c r="BN3514"/>
      <c r="BO3514"/>
      <c r="BP3514"/>
      <c r="BQ3514"/>
      <c r="BR3514"/>
      <c r="BS3514"/>
      <c r="BT3514"/>
      <c r="BU3514"/>
      <c r="BV3514"/>
      <c r="BW3514"/>
      <c r="BX3514"/>
      <c r="BY3514"/>
      <c r="BZ3514"/>
    </row>
    <row r="3515" spans="3:78" x14ac:dyDescent="0.25">
      <c r="C3515"/>
      <c r="D3515" s="4"/>
      <c r="E3515"/>
      <c r="F3515" s="4"/>
      <c r="G3515"/>
      <c r="H3515" s="4"/>
      <c r="I3515"/>
      <c r="J3515" s="4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  <c r="BF3515"/>
      <c r="BG3515"/>
      <c r="BH3515"/>
      <c r="BI3515"/>
      <c r="BJ3515"/>
      <c r="BK3515"/>
      <c r="BL3515"/>
      <c r="BM3515"/>
      <c r="BN3515"/>
      <c r="BO3515"/>
      <c r="BP3515"/>
      <c r="BQ3515"/>
      <c r="BR3515"/>
      <c r="BS3515"/>
      <c r="BT3515"/>
      <c r="BU3515"/>
      <c r="BV3515"/>
      <c r="BW3515"/>
      <c r="BX3515"/>
      <c r="BY3515"/>
      <c r="BZ3515"/>
    </row>
    <row r="3516" spans="3:78" x14ac:dyDescent="0.25">
      <c r="C3516"/>
      <c r="D3516" s="4"/>
      <c r="E3516"/>
      <c r="F3516" s="4"/>
      <c r="G3516"/>
      <c r="H3516" s="4"/>
      <c r="I3516"/>
      <c r="J3516" s="4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  <c r="BF3516"/>
      <c r="BG3516"/>
      <c r="BH3516"/>
      <c r="BI3516"/>
      <c r="BJ3516"/>
      <c r="BK3516"/>
      <c r="BL3516"/>
      <c r="BM3516"/>
      <c r="BN3516"/>
      <c r="BO3516"/>
      <c r="BP3516"/>
      <c r="BQ3516"/>
      <c r="BR3516"/>
      <c r="BS3516"/>
      <c r="BT3516"/>
      <c r="BU3516"/>
      <c r="BV3516"/>
      <c r="BW3516"/>
      <c r="BX3516"/>
      <c r="BY3516"/>
      <c r="BZ3516"/>
    </row>
    <row r="3517" spans="3:78" x14ac:dyDescent="0.25">
      <c r="C3517"/>
      <c r="D3517" s="4"/>
      <c r="E3517"/>
      <c r="F3517" s="4"/>
      <c r="G3517"/>
      <c r="H3517" s="4"/>
      <c r="I3517"/>
      <c r="J3517" s="4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  <c r="BF3517"/>
      <c r="BG3517"/>
      <c r="BH3517"/>
      <c r="BI3517"/>
      <c r="BJ3517"/>
      <c r="BK3517"/>
      <c r="BL3517"/>
      <c r="BM3517"/>
      <c r="BN3517"/>
      <c r="BO3517"/>
      <c r="BP3517"/>
      <c r="BQ3517"/>
      <c r="BR3517"/>
      <c r="BS3517"/>
      <c r="BT3517"/>
      <c r="BU3517"/>
      <c r="BV3517"/>
      <c r="BW3517"/>
      <c r="BX3517"/>
      <c r="BY3517"/>
      <c r="BZ3517"/>
    </row>
    <row r="3518" spans="3:78" x14ac:dyDescent="0.25">
      <c r="C3518"/>
      <c r="D3518" s="4"/>
      <c r="E3518"/>
      <c r="F3518" s="4"/>
      <c r="G3518"/>
      <c r="H3518" s="4"/>
      <c r="I3518"/>
      <c r="J3518" s="4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  <c r="BF3518"/>
      <c r="BG3518"/>
      <c r="BH3518"/>
      <c r="BI3518"/>
      <c r="BJ3518"/>
      <c r="BK3518"/>
      <c r="BL3518"/>
      <c r="BM3518"/>
      <c r="BN3518"/>
      <c r="BO3518"/>
      <c r="BP3518"/>
      <c r="BQ3518"/>
      <c r="BR3518"/>
      <c r="BS3518"/>
      <c r="BT3518"/>
      <c r="BU3518"/>
      <c r="BV3518"/>
      <c r="BW3518"/>
      <c r="BX3518"/>
      <c r="BY3518"/>
      <c r="BZ3518"/>
    </row>
    <row r="3519" spans="3:78" x14ac:dyDescent="0.25">
      <c r="C3519"/>
      <c r="D3519" s="4"/>
      <c r="E3519"/>
      <c r="F3519" s="4"/>
      <c r="G3519"/>
      <c r="H3519" s="4"/>
      <c r="I3519"/>
      <c r="J3519" s="4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  <c r="BF3519"/>
      <c r="BG3519"/>
      <c r="BH3519"/>
      <c r="BI3519"/>
      <c r="BJ3519"/>
      <c r="BK3519"/>
      <c r="BL3519"/>
      <c r="BM3519"/>
      <c r="BN3519"/>
      <c r="BO3519"/>
      <c r="BP3519"/>
      <c r="BQ3519"/>
      <c r="BR3519"/>
      <c r="BS3519"/>
      <c r="BT3519"/>
      <c r="BU3519"/>
      <c r="BV3519"/>
      <c r="BW3519"/>
      <c r="BX3519"/>
      <c r="BY3519"/>
      <c r="BZ3519"/>
    </row>
    <row r="3520" spans="3:78" x14ac:dyDescent="0.25">
      <c r="C3520"/>
      <c r="D3520" s="4"/>
      <c r="E3520"/>
      <c r="F3520" s="4"/>
      <c r="G3520"/>
      <c r="H3520" s="4"/>
      <c r="I3520"/>
      <c r="J3520" s="4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  <c r="BF3520"/>
      <c r="BG3520"/>
      <c r="BH3520"/>
      <c r="BI3520"/>
      <c r="BJ3520"/>
      <c r="BK3520"/>
      <c r="BL3520"/>
      <c r="BM3520"/>
      <c r="BN3520"/>
      <c r="BO3520"/>
      <c r="BP3520"/>
      <c r="BQ3520"/>
      <c r="BR3520"/>
      <c r="BS3520"/>
      <c r="BT3520"/>
      <c r="BU3520"/>
      <c r="BV3520"/>
      <c r="BW3520"/>
      <c r="BX3520"/>
      <c r="BY3520"/>
      <c r="BZ3520"/>
    </row>
    <row r="3521" spans="3:78" x14ac:dyDescent="0.25">
      <c r="C3521"/>
      <c r="D3521" s="4"/>
      <c r="E3521"/>
      <c r="F3521" s="4"/>
      <c r="G3521"/>
      <c r="H3521" s="4"/>
      <c r="I3521"/>
      <c r="J3521" s="4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  <c r="BF3521"/>
      <c r="BG3521"/>
      <c r="BH3521"/>
      <c r="BI3521"/>
      <c r="BJ3521"/>
      <c r="BK3521"/>
      <c r="BL3521"/>
      <c r="BM3521"/>
      <c r="BN3521"/>
      <c r="BO3521"/>
      <c r="BP3521"/>
      <c r="BQ3521"/>
      <c r="BR3521"/>
      <c r="BS3521"/>
      <c r="BT3521"/>
      <c r="BU3521"/>
      <c r="BV3521"/>
      <c r="BW3521"/>
      <c r="BX3521"/>
      <c r="BY3521"/>
      <c r="BZ3521"/>
    </row>
    <row r="3522" spans="3:78" x14ac:dyDescent="0.25">
      <c r="C3522"/>
      <c r="D3522" s="4"/>
      <c r="E3522"/>
      <c r="F3522" s="4"/>
      <c r="G3522"/>
      <c r="H3522" s="4"/>
      <c r="I3522"/>
      <c r="J3522" s="4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  <c r="BF3522"/>
      <c r="BG3522"/>
      <c r="BH3522"/>
      <c r="BI3522"/>
      <c r="BJ3522"/>
      <c r="BK3522"/>
      <c r="BL3522"/>
      <c r="BM3522"/>
      <c r="BN3522"/>
      <c r="BO3522"/>
      <c r="BP3522"/>
      <c r="BQ3522"/>
      <c r="BR3522"/>
      <c r="BS3522"/>
      <c r="BT3522"/>
      <c r="BU3522"/>
      <c r="BV3522"/>
      <c r="BW3522"/>
      <c r="BX3522"/>
      <c r="BY3522"/>
      <c r="BZ3522"/>
    </row>
    <row r="3523" spans="3:78" x14ac:dyDescent="0.25">
      <c r="C3523"/>
      <c r="D3523" s="4"/>
      <c r="E3523"/>
      <c r="F3523" s="4"/>
      <c r="G3523"/>
      <c r="H3523" s="4"/>
      <c r="I3523"/>
      <c r="J3523" s="4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  <c r="BF3523"/>
      <c r="BG3523"/>
      <c r="BH3523"/>
      <c r="BI3523"/>
      <c r="BJ3523"/>
      <c r="BK3523"/>
      <c r="BL3523"/>
      <c r="BM3523"/>
      <c r="BN3523"/>
      <c r="BO3523"/>
      <c r="BP3523"/>
      <c r="BQ3523"/>
      <c r="BR3523"/>
      <c r="BS3523"/>
      <c r="BT3523"/>
      <c r="BU3523"/>
      <c r="BV3523"/>
      <c r="BW3523"/>
      <c r="BX3523"/>
      <c r="BY3523"/>
      <c r="BZ3523"/>
    </row>
    <row r="3524" spans="3:78" x14ac:dyDescent="0.25">
      <c r="C3524"/>
      <c r="D3524" s="4"/>
      <c r="E3524"/>
      <c r="F3524" s="4"/>
      <c r="G3524"/>
      <c r="H3524" s="4"/>
      <c r="I3524"/>
      <c r="J3524" s="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  <c r="BF3524"/>
      <c r="BG3524"/>
      <c r="BH3524"/>
      <c r="BI3524"/>
      <c r="BJ3524"/>
      <c r="BK3524"/>
      <c r="BL3524"/>
      <c r="BM3524"/>
      <c r="BN3524"/>
      <c r="BO3524"/>
      <c r="BP3524"/>
      <c r="BQ3524"/>
      <c r="BR3524"/>
      <c r="BS3524"/>
      <c r="BT3524"/>
      <c r="BU3524"/>
      <c r="BV3524"/>
      <c r="BW3524"/>
      <c r="BX3524"/>
      <c r="BY3524"/>
      <c r="BZ3524"/>
    </row>
    <row r="3525" spans="3:78" x14ac:dyDescent="0.25">
      <c r="C3525"/>
      <c r="D3525" s="4"/>
      <c r="E3525"/>
      <c r="F3525" s="4"/>
      <c r="G3525"/>
      <c r="H3525" s="4"/>
      <c r="I3525"/>
      <c r="J3525" s="4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  <c r="BF3525"/>
      <c r="BG3525"/>
      <c r="BH3525"/>
      <c r="BI3525"/>
      <c r="BJ3525"/>
      <c r="BK3525"/>
      <c r="BL3525"/>
      <c r="BM3525"/>
      <c r="BN3525"/>
      <c r="BO3525"/>
      <c r="BP3525"/>
      <c r="BQ3525"/>
      <c r="BR3525"/>
      <c r="BS3525"/>
      <c r="BT3525"/>
      <c r="BU3525"/>
      <c r="BV3525"/>
      <c r="BW3525"/>
      <c r="BX3525"/>
      <c r="BY3525"/>
      <c r="BZ3525"/>
    </row>
    <row r="3526" spans="3:78" x14ac:dyDescent="0.25">
      <c r="C3526"/>
      <c r="D3526" s="4"/>
      <c r="E3526"/>
      <c r="F3526" s="4"/>
      <c r="G3526"/>
      <c r="H3526" s="4"/>
      <c r="I3526"/>
      <c r="J3526" s="4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  <c r="BF3526"/>
      <c r="BG3526"/>
      <c r="BH3526"/>
      <c r="BI3526"/>
      <c r="BJ3526"/>
      <c r="BK3526"/>
      <c r="BL3526"/>
      <c r="BM3526"/>
      <c r="BN3526"/>
      <c r="BO3526"/>
      <c r="BP3526"/>
      <c r="BQ3526"/>
      <c r="BR3526"/>
      <c r="BS3526"/>
      <c r="BT3526"/>
      <c r="BU3526"/>
      <c r="BV3526"/>
      <c r="BW3526"/>
      <c r="BX3526"/>
      <c r="BY3526"/>
      <c r="BZ3526"/>
    </row>
    <row r="3527" spans="3:78" x14ac:dyDescent="0.25">
      <c r="C3527"/>
      <c r="D3527" s="4"/>
      <c r="E3527"/>
      <c r="F3527" s="4"/>
      <c r="G3527"/>
      <c r="H3527" s="4"/>
      <c r="I3527"/>
      <c r="J3527" s="4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  <c r="BF3527"/>
      <c r="BG3527"/>
      <c r="BH3527"/>
      <c r="BI3527"/>
      <c r="BJ3527"/>
      <c r="BK3527"/>
      <c r="BL3527"/>
      <c r="BM3527"/>
      <c r="BN3527"/>
      <c r="BO3527"/>
      <c r="BP3527"/>
      <c r="BQ3527"/>
      <c r="BR3527"/>
      <c r="BS3527"/>
      <c r="BT3527"/>
      <c r="BU3527"/>
      <c r="BV3527"/>
      <c r="BW3527"/>
      <c r="BX3527"/>
      <c r="BY3527"/>
      <c r="BZ3527"/>
    </row>
    <row r="3528" spans="3:78" x14ac:dyDescent="0.25">
      <c r="C3528"/>
      <c r="D3528" s="4"/>
      <c r="E3528"/>
      <c r="F3528" s="4"/>
      <c r="G3528"/>
      <c r="H3528" s="4"/>
      <c r="I3528"/>
      <c r="J3528" s="4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  <c r="BF3528"/>
      <c r="BG3528"/>
      <c r="BH3528"/>
      <c r="BI3528"/>
      <c r="BJ3528"/>
      <c r="BK3528"/>
      <c r="BL3528"/>
      <c r="BM3528"/>
      <c r="BN3528"/>
      <c r="BO3528"/>
      <c r="BP3528"/>
      <c r="BQ3528"/>
      <c r="BR3528"/>
      <c r="BS3528"/>
      <c r="BT3528"/>
      <c r="BU3528"/>
      <c r="BV3528"/>
      <c r="BW3528"/>
      <c r="BX3528"/>
      <c r="BY3528"/>
      <c r="BZ3528"/>
    </row>
    <row r="3529" spans="3:78" x14ac:dyDescent="0.25">
      <c r="C3529"/>
      <c r="D3529" s="4"/>
      <c r="E3529"/>
      <c r="F3529" s="4"/>
      <c r="G3529"/>
      <c r="H3529" s="4"/>
      <c r="I3529"/>
      <c r="J3529" s="4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  <c r="BF3529"/>
      <c r="BG3529"/>
      <c r="BH3529"/>
      <c r="BI3529"/>
      <c r="BJ3529"/>
      <c r="BK3529"/>
      <c r="BL3529"/>
      <c r="BM3529"/>
      <c r="BN3529"/>
      <c r="BO3529"/>
      <c r="BP3529"/>
      <c r="BQ3529"/>
      <c r="BR3529"/>
      <c r="BS3529"/>
      <c r="BT3529"/>
      <c r="BU3529"/>
      <c r="BV3529"/>
      <c r="BW3529"/>
      <c r="BX3529"/>
      <c r="BY3529"/>
      <c r="BZ3529"/>
    </row>
    <row r="3530" spans="3:78" x14ac:dyDescent="0.25">
      <c r="C3530"/>
      <c r="D3530" s="4"/>
      <c r="E3530"/>
      <c r="F3530" s="4"/>
      <c r="G3530"/>
      <c r="H3530" s="4"/>
      <c r="I3530"/>
      <c r="J3530" s="4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  <c r="BF3530"/>
      <c r="BG3530"/>
      <c r="BH3530"/>
      <c r="BI3530"/>
      <c r="BJ3530"/>
      <c r="BK3530"/>
      <c r="BL3530"/>
      <c r="BM3530"/>
      <c r="BN3530"/>
      <c r="BO3530"/>
      <c r="BP3530"/>
      <c r="BQ3530"/>
      <c r="BR3530"/>
      <c r="BS3530"/>
      <c r="BT3530"/>
      <c r="BU3530"/>
      <c r="BV3530"/>
      <c r="BW3530"/>
      <c r="BX3530"/>
      <c r="BY3530"/>
      <c r="BZ3530"/>
    </row>
    <row r="3531" spans="3:78" x14ac:dyDescent="0.25">
      <c r="C3531"/>
      <c r="D3531" s="4"/>
      <c r="E3531"/>
      <c r="F3531" s="4"/>
      <c r="G3531"/>
      <c r="H3531" s="4"/>
      <c r="I3531"/>
      <c r="J3531" s="4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  <c r="BF3531"/>
      <c r="BG3531"/>
      <c r="BH3531"/>
      <c r="BI3531"/>
      <c r="BJ3531"/>
      <c r="BK3531"/>
      <c r="BL3531"/>
      <c r="BM3531"/>
      <c r="BN3531"/>
      <c r="BO3531"/>
      <c r="BP3531"/>
      <c r="BQ3531"/>
      <c r="BR3531"/>
      <c r="BS3531"/>
      <c r="BT3531"/>
      <c r="BU3531"/>
      <c r="BV3531"/>
      <c r="BW3531"/>
      <c r="BX3531"/>
      <c r="BY3531"/>
      <c r="BZ3531"/>
    </row>
    <row r="3532" spans="3:78" x14ac:dyDescent="0.25">
      <c r="C3532"/>
      <c r="D3532" s="4"/>
      <c r="E3532"/>
      <c r="F3532" s="4"/>
      <c r="G3532"/>
      <c r="H3532" s="4"/>
      <c r="I3532"/>
      <c r="J3532" s="4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  <c r="BF3532"/>
      <c r="BG3532"/>
      <c r="BH3532"/>
      <c r="BI3532"/>
      <c r="BJ3532"/>
      <c r="BK3532"/>
      <c r="BL3532"/>
      <c r="BM3532"/>
      <c r="BN3532"/>
      <c r="BO3532"/>
      <c r="BP3532"/>
      <c r="BQ3532"/>
      <c r="BR3532"/>
      <c r="BS3532"/>
      <c r="BT3532"/>
      <c r="BU3532"/>
      <c r="BV3532"/>
      <c r="BW3532"/>
      <c r="BX3532"/>
      <c r="BY3532"/>
      <c r="BZ3532"/>
    </row>
    <row r="3533" spans="3:78" x14ac:dyDescent="0.25">
      <c r="C3533"/>
      <c r="D3533" s="4"/>
      <c r="E3533"/>
      <c r="F3533" s="4"/>
      <c r="G3533"/>
      <c r="H3533" s="4"/>
      <c r="I3533"/>
      <c r="J3533" s="4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  <c r="BF3533"/>
      <c r="BG3533"/>
      <c r="BH3533"/>
      <c r="BI3533"/>
      <c r="BJ3533"/>
      <c r="BK3533"/>
      <c r="BL3533"/>
      <c r="BM3533"/>
      <c r="BN3533"/>
      <c r="BO3533"/>
      <c r="BP3533"/>
      <c r="BQ3533"/>
      <c r="BR3533"/>
      <c r="BS3533"/>
      <c r="BT3533"/>
      <c r="BU3533"/>
      <c r="BV3533"/>
      <c r="BW3533"/>
      <c r="BX3533"/>
      <c r="BY3533"/>
      <c r="BZ3533"/>
    </row>
    <row r="3534" spans="3:78" x14ac:dyDescent="0.25">
      <c r="C3534"/>
      <c r="D3534" s="4"/>
      <c r="E3534"/>
      <c r="F3534" s="4"/>
      <c r="G3534"/>
      <c r="H3534" s="4"/>
      <c r="I3534"/>
      <c r="J3534" s="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  <c r="BF3534"/>
      <c r="BG3534"/>
      <c r="BH3534"/>
      <c r="BI3534"/>
      <c r="BJ3534"/>
      <c r="BK3534"/>
      <c r="BL3534"/>
      <c r="BM3534"/>
      <c r="BN3534"/>
      <c r="BO3534"/>
      <c r="BP3534"/>
      <c r="BQ3534"/>
      <c r="BR3534"/>
      <c r="BS3534"/>
      <c r="BT3534"/>
      <c r="BU3534"/>
      <c r="BV3534"/>
      <c r="BW3534"/>
      <c r="BX3534"/>
      <c r="BY3534"/>
      <c r="BZ3534"/>
    </row>
    <row r="3535" spans="3:78" x14ac:dyDescent="0.25">
      <c r="C3535"/>
      <c r="D3535" s="4"/>
      <c r="E3535"/>
      <c r="F3535" s="4"/>
      <c r="G3535"/>
      <c r="H3535" s="4"/>
      <c r="I3535"/>
      <c r="J3535" s="4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  <c r="BF3535"/>
      <c r="BG3535"/>
      <c r="BH3535"/>
      <c r="BI3535"/>
      <c r="BJ3535"/>
      <c r="BK3535"/>
      <c r="BL3535"/>
      <c r="BM3535"/>
      <c r="BN3535"/>
      <c r="BO3535"/>
      <c r="BP3535"/>
      <c r="BQ3535"/>
      <c r="BR3535"/>
      <c r="BS3535"/>
      <c r="BT3535"/>
      <c r="BU3535"/>
      <c r="BV3535"/>
      <c r="BW3535"/>
      <c r="BX3535"/>
      <c r="BY3535"/>
      <c r="BZ3535"/>
    </row>
    <row r="3536" spans="3:78" x14ac:dyDescent="0.25">
      <c r="C3536"/>
      <c r="D3536" s="4"/>
      <c r="E3536"/>
      <c r="F3536" s="4"/>
      <c r="G3536"/>
      <c r="H3536" s="4"/>
      <c r="I3536"/>
      <c r="J3536" s="4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  <c r="BF3536"/>
      <c r="BG3536"/>
      <c r="BH3536"/>
      <c r="BI3536"/>
      <c r="BJ3536"/>
      <c r="BK3536"/>
      <c r="BL3536"/>
      <c r="BM3536"/>
      <c r="BN3536"/>
      <c r="BO3536"/>
      <c r="BP3536"/>
      <c r="BQ3536"/>
      <c r="BR3536"/>
      <c r="BS3536"/>
      <c r="BT3536"/>
      <c r="BU3536"/>
      <c r="BV3536"/>
      <c r="BW3536"/>
      <c r="BX3536"/>
      <c r="BY3536"/>
      <c r="BZ3536"/>
    </row>
    <row r="3537" spans="3:78" x14ac:dyDescent="0.25">
      <c r="C3537"/>
      <c r="D3537" s="4"/>
      <c r="E3537"/>
      <c r="F3537" s="4"/>
      <c r="G3537"/>
      <c r="H3537" s="4"/>
      <c r="I3537"/>
      <c r="J3537" s="4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  <c r="BF3537"/>
      <c r="BG3537"/>
      <c r="BH3537"/>
      <c r="BI3537"/>
      <c r="BJ3537"/>
      <c r="BK3537"/>
      <c r="BL3537"/>
      <c r="BM3537"/>
      <c r="BN3537"/>
      <c r="BO3537"/>
      <c r="BP3537"/>
      <c r="BQ3537"/>
      <c r="BR3537"/>
      <c r="BS3537"/>
      <c r="BT3537"/>
      <c r="BU3537"/>
      <c r="BV3537"/>
      <c r="BW3537"/>
      <c r="BX3537"/>
      <c r="BY3537"/>
      <c r="BZ3537"/>
    </row>
    <row r="3538" spans="3:78" x14ac:dyDescent="0.25">
      <c r="C3538"/>
      <c r="D3538" s="4"/>
      <c r="E3538"/>
      <c r="F3538" s="4"/>
      <c r="G3538"/>
      <c r="H3538" s="4"/>
      <c r="I3538"/>
      <c r="J3538" s="4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  <c r="BF3538"/>
      <c r="BG3538"/>
      <c r="BH3538"/>
      <c r="BI3538"/>
      <c r="BJ3538"/>
      <c r="BK3538"/>
      <c r="BL3538"/>
      <c r="BM3538"/>
      <c r="BN3538"/>
      <c r="BO3538"/>
      <c r="BP3538"/>
      <c r="BQ3538"/>
      <c r="BR3538"/>
      <c r="BS3538"/>
      <c r="BT3538"/>
      <c r="BU3538"/>
      <c r="BV3538"/>
      <c r="BW3538"/>
      <c r="BX3538"/>
      <c r="BY3538"/>
      <c r="BZ3538"/>
    </row>
    <row r="3539" spans="3:78" x14ac:dyDescent="0.25">
      <c r="C3539"/>
      <c r="D3539" s="4"/>
      <c r="E3539"/>
      <c r="F3539" s="4"/>
      <c r="G3539"/>
      <c r="H3539" s="4"/>
      <c r="I3539"/>
      <c r="J3539" s="4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  <c r="BF3539"/>
      <c r="BG3539"/>
      <c r="BH3539"/>
      <c r="BI3539"/>
      <c r="BJ3539"/>
      <c r="BK3539"/>
      <c r="BL3539"/>
      <c r="BM3539"/>
      <c r="BN3539"/>
      <c r="BO3539"/>
      <c r="BP3539"/>
      <c r="BQ3539"/>
      <c r="BR3539"/>
      <c r="BS3539"/>
      <c r="BT3539"/>
      <c r="BU3539"/>
      <c r="BV3539"/>
      <c r="BW3539"/>
      <c r="BX3539"/>
      <c r="BY3539"/>
      <c r="BZ3539"/>
    </row>
    <row r="3540" spans="3:78" x14ac:dyDescent="0.25">
      <c r="C3540"/>
      <c r="D3540" s="4"/>
      <c r="E3540"/>
      <c r="F3540" s="4"/>
      <c r="G3540"/>
      <c r="H3540" s="4"/>
      <c r="I3540"/>
      <c r="J3540" s="4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  <c r="BF3540"/>
      <c r="BG3540"/>
      <c r="BH3540"/>
      <c r="BI3540"/>
      <c r="BJ3540"/>
      <c r="BK3540"/>
      <c r="BL3540"/>
      <c r="BM3540"/>
      <c r="BN3540"/>
      <c r="BO3540"/>
      <c r="BP3540"/>
      <c r="BQ3540"/>
      <c r="BR3540"/>
      <c r="BS3540"/>
      <c r="BT3540"/>
      <c r="BU3540"/>
      <c r="BV3540"/>
      <c r="BW3540"/>
      <c r="BX3540"/>
      <c r="BY3540"/>
      <c r="BZ3540"/>
    </row>
    <row r="3541" spans="3:78" x14ac:dyDescent="0.25">
      <c r="C3541"/>
      <c r="D3541" s="4"/>
      <c r="E3541"/>
      <c r="F3541" s="4"/>
      <c r="G3541"/>
      <c r="H3541" s="4"/>
      <c r="I3541"/>
      <c r="J3541" s="4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  <c r="BF3541"/>
      <c r="BG3541"/>
      <c r="BH3541"/>
      <c r="BI3541"/>
      <c r="BJ3541"/>
      <c r="BK3541"/>
      <c r="BL3541"/>
      <c r="BM3541"/>
      <c r="BN3541"/>
      <c r="BO3541"/>
      <c r="BP3541"/>
      <c r="BQ3541"/>
      <c r="BR3541"/>
      <c r="BS3541"/>
      <c r="BT3541"/>
      <c r="BU3541"/>
      <c r="BV3541"/>
      <c r="BW3541"/>
      <c r="BX3541"/>
      <c r="BY3541"/>
      <c r="BZ3541"/>
    </row>
    <row r="3542" spans="3:78" x14ac:dyDescent="0.25">
      <c r="C3542"/>
      <c r="D3542" s="4"/>
      <c r="E3542"/>
      <c r="F3542" s="4"/>
      <c r="G3542"/>
      <c r="H3542" s="4"/>
      <c r="I3542"/>
      <c r="J3542" s="4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  <c r="BF3542"/>
      <c r="BG3542"/>
      <c r="BH3542"/>
      <c r="BI3542"/>
      <c r="BJ3542"/>
      <c r="BK3542"/>
      <c r="BL3542"/>
      <c r="BM3542"/>
      <c r="BN3542"/>
      <c r="BO3542"/>
      <c r="BP3542"/>
      <c r="BQ3542"/>
      <c r="BR3542"/>
      <c r="BS3542"/>
      <c r="BT3542"/>
      <c r="BU3542"/>
      <c r="BV3542"/>
      <c r="BW3542"/>
      <c r="BX3542"/>
      <c r="BY3542"/>
      <c r="BZ3542"/>
    </row>
    <row r="3543" spans="3:78" x14ac:dyDescent="0.25">
      <c r="C3543"/>
      <c r="D3543" s="4"/>
      <c r="E3543"/>
      <c r="F3543" s="4"/>
      <c r="G3543"/>
      <c r="H3543" s="4"/>
      <c r="I3543"/>
      <c r="J3543" s="4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  <c r="BF3543"/>
      <c r="BG3543"/>
      <c r="BH3543"/>
      <c r="BI3543"/>
      <c r="BJ3543"/>
      <c r="BK3543"/>
      <c r="BL3543"/>
      <c r="BM3543"/>
      <c r="BN3543"/>
      <c r="BO3543"/>
      <c r="BP3543"/>
      <c r="BQ3543"/>
      <c r="BR3543"/>
      <c r="BS3543"/>
      <c r="BT3543"/>
      <c r="BU3543"/>
      <c r="BV3543"/>
      <c r="BW3543"/>
      <c r="BX3543"/>
      <c r="BY3543"/>
      <c r="BZ3543"/>
    </row>
    <row r="3544" spans="3:78" x14ac:dyDescent="0.25">
      <c r="C3544"/>
      <c r="D3544" s="4"/>
      <c r="E3544"/>
      <c r="F3544" s="4"/>
      <c r="G3544"/>
      <c r="H3544" s="4"/>
      <c r="I3544"/>
      <c r="J3544" s="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  <c r="BF3544"/>
      <c r="BG3544"/>
      <c r="BH3544"/>
      <c r="BI3544"/>
      <c r="BJ3544"/>
      <c r="BK3544"/>
      <c r="BL3544"/>
      <c r="BM3544"/>
      <c r="BN3544"/>
      <c r="BO3544"/>
      <c r="BP3544"/>
      <c r="BQ3544"/>
      <c r="BR3544"/>
      <c r="BS3544"/>
      <c r="BT3544"/>
      <c r="BU3544"/>
      <c r="BV3544"/>
      <c r="BW3544"/>
      <c r="BX3544"/>
      <c r="BY3544"/>
      <c r="BZ3544"/>
    </row>
    <row r="3545" spans="3:78" x14ac:dyDescent="0.25">
      <c r="C3545"/>
      <c r="D3545" s="4"/>
      <c r="E3545"/>
      <c r="F3545" s="4"/>
      <c r="G3545"/>
      <c r="H3545" s="4"/>
      <c r="I3545"/>
      <c r="J3545" s="4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  <c r="BF3545"/>
      <c r="BG3545"/>
      <c r="BH3545"/>
      <c r="BI3545"/>
      <c r="BJ3545"/>
      <c r="BK3545"/>
      <c r="BL3545"/>
      <c r="BM3545"/>
      <c r="BN3545"/>
      <c r="BO3545"/>
      <c r="BP3545"/>
      <c r="BQ3545"/>
      <c r="BR3545"/>
      <c r="BS3545"/>
      <c r="BT3545"/>
      <c r="BU3545"/>
      <c r="BV3545"/>
      <c r="BW3545"/>
      <c r="BX3545"/>
      <c r="BY3545"/>
      <c r="BZ3545"/>
    </row>
    <row r="3546" spans="3:78" x14ac:dyDescent="0.25">
      <c r="C3546"/>
      <c r="D3546" s="4"/>
      <c r="E3546"/>
      <c r="F3546" s="4"/>
      <c r="G3546"/>
      <c r="H3546" s="4"/>
      <c r="I3546"/>
      <c r="J3546" s="4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  <c r="BF3546"/>
      <c r="BG3546"/>
      <c r="BH3546"/>
      <c r="BI3546"/>
      <c r="BJ3546"/>
      <c r="BK3546"/>
      <c r="BL3546"/>
      <c r="BM3546"/>
      <c r="BN3546"/>
      <c r="BO3546"/>
      <c r="BP3546"/>
      <c r="BQ3546"/>
      <c r="BR3546"/>
      <c r="BS3546"/>
      <c r="BT3546"/>
      <c r="BU3546"/>
      <c r="BV3546"/>
      <c r="BW3546"/>
      <c r="BX3546"/>
      <c r="BY3546"/>
      <c r="BZ3546"/>
    </row>
    <row r="3547" spans="3:78" x14ac:dyDescent="0.25">
      <c r="C3547"/>
      <c r="D3547" s="4"/>
      <c r="E3547"/>
      <c r="F3547" s="4"/>
      <c r="G3547"/>
      <c r="H3547" s="4"/>
      <c r="I3547"/>
      <c r="J3547" s="4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  <c r="BF3547"/>
      <c r="BG3547"/>
      <c r="BH3547"/>
      <c r="BI3547"/>
      <c r="BJ3547"/>
      <c r="BK3547"/>
      <c r="BL3547"/>
      <c r="BM3547"/>
      <c r="BN3547"/>
      <c r="BO3547"/>
      <c r="BP3547"/>
      <c r="BQ3547"/>
      <c r="BR3547"/>
      <c r="BS3547"/>
      <c r="BT3547"/>
      <c r="BU3547"/>
      <c r="BV3547"/>
      <c r="BW3547"/>
      <c r="BX3547"/>
      <c r="BY3547"/>
      <c r="BZ3547"/>
    </row>
    <row r="3548" spans="3:78" x14ac:dyDescent="0.25">
      <c r="C3548"/>
      <c r="D3548" s="4"/>
      <c r="E3548"/>
      <c r="F3548" s="4"/>
      <c r="G3548"/>
      <c r="H3548" s="4"/>
      <c r="I3548"/>
      <c r="J3548" s="4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  <c r="BF3548"/>
      <c r="BG3548"/>
      <c r="BH3548"/>
      <c r="BI3548"/>
      <c r="BJ3548"/>
      <c r="BK3548"/>
      <c r="BL3548"/>
      <c r="BM3548"/>
      <c r="BN3548"/>
      <c r="BO3548"/>
      <c r="BP3548"/>
      <c r="BQ3548"/>
      <c r="BR3548"/>
      <c r="BS3548"/>
      <c r="BT3548"/>
      <c r="BU3548"/>
      <c r="BV3548"/>
      <c r="BW3548"/>
      <c r="BX3548"/>
      <c r="BY3548"/>
      <c r="BZ3548"/>
    </row>
    <row r="3549" spans="3:78" x14ac:dyDescent="0.25">
      <c r="C3549"/>
      <c r="D3549" s="4"/>
      <c r="E3549"/>
      <c r="F3549" s="4"/>
      <c r="G3549"/>
      <c r="H3549" s="4"/>
      <c r="I3549"/>
      <c r="J3549" s="4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  <c r="BF3549"/>
      <c r="BG3549"/>
      <c r="BH3549"/>
      <c r="BI3549"/>
      <c r="BJ3549"/>
      <c r="BK3549"/>
      <c r="BL3549"/>
      <c r="BM3549"/>
      <c r="BN3549"/>
      <c r="BO3549"/>
      <c r="BP3549"/>
      <c r="BQ3549"/>
      <c r="BR3549"/>
      <c r="BS3549"/>
      <c r="BT3549"/>
      <c r="BU3549"/>
      <c r="BV3549"/>
      <c r="BW3549"/>
      <c r="BX3549"/>
      <c r="BY3549"/>
      <c r="BZ3549"/>
    </row>
    <row r="3550" spans="3:78" x14ac:dyDescent="0.25">
      <c r="C3550"/>
      <c r="D3550" s="4"/>
      <c r="E3550"/>
      <c r="F3550" s="4"/>
      <c r="G3550"/>
      <c r="H3550" s="4"/>
      <c r="I3550"/>
      <c r="J3550" s="4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  <c r="BF3550"/>
      <c r="BG3550"/>
      <c r="BH3550"/>
      <c r="BI3550"/>
      <c r="BJ3550"/>
      <c r="BK3550"/>
      <c r="BL3550"/>
      <c r="BM3550"/>
      <c r="BN3550"/>
      <c r="BO3550"/>
      <c r="BP3550"/>
      <c r="BQ3550"/>
      <c r="BR3550"/>
      <c r="BS3550"/>
      <c r="BT3550"/>
      <c r="BU3550"/>
      <c r="BV3550"/>
      <c r="BW3550"/>
      <c r="BX3550"/>
      <c r="BY3550"/>
      <c r="BZ3550"/>
    </row>
    <row r="3551" spans="3:78" x14ac:dyDescent="0.25">
      <c r="C3551"/>
      <c r="D3551" s="4"/>
      <c r="E3551"/>
      <c r="F3551" s="4"/>
      <c r="G3551"/>
      <c r="H3551" s="4"/>
      <c r="I3551"/>
      <c r="J3551" s="4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  <c r="BF3551"/>
      <c r="BG3551"/>
      <c r="BH3551"/>
      <c r="BI3551"/>
      <c r="BJ3551"/>
      <c r="BK3551"/>
      <c r="BL3551"/>
      <c r="BM3551"/>
      <c r="BN3551"/>
      <c r="BO3551"/>
      <c r="BP3551"/>
      <c r="BQ3551"/>
      <c r="BR3551"/>
      <c r="BS3551"/>
      <c r="BT3551"/>
      <c r="BU3551"/>
      <c r="BV3551"/>
      <c r="BW3551"/>
      <c r="BX3551"/>
      <c r="BY3551"/>
      <c r="BZ3551"/>
    </row>
    <row r="3552" spans="3:78" x14ac:dyDescent="0.25">
      <c r="C3552"/>
      <c r="D3552" s="4"/>
      <c r="E3552"/>
      <c r="F3552" s="4"/>
      <c r="G3552"/>
      <c r="H3552" s="4"/>
      <c r="I3552"/>
      <c r="J3552" s="4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  <c r="BF3552"/>
      <c r="BG3552"/>
      <c r="BH3552"/>
      <c r="BI3552"/>
      <c r="BJ3552"/>
      <c r="BK3552"/>
      <c r="BL3552"/>
      <c r="BM3552"/>
      <c r="BN3552"/>
      <c r="BO3552"/>
      <c r="BP3552"/>
      <c r="BQ3552"/>
      <c r="BR3552"/>
      <c r="BS3552"/>
      <c r="BT3552"/>
      <c r="BU3552"/>
      <c r="BV3552"/>
      <c r="BW3552"/>
      <c r="BX3552"/>
      <c r="BY3552"/>
      <c r="BZ3552"/>
    </row>
    <row r="3553" spans="3:78" x14ac:dyDescent="0.25">
      <c r="C3553"/>
      <c r="D3553" s="4"/>
      <c r="E3553"/>
      <c r="F3553" s="4"/>
      <c r="G3553"/>
      <c r="H3553" s="4"/>
      <c r="I3553"/>
      <c r="J3553" s="4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  <c r="BF3553"/>
      <c r="BG3553"/>
      <c r="BH3553"/>
      <c r="BI3553"/>
      <c r="BJ3553"/>
      <c r="BK3553"/>
      <c r="BL3553"/>
      <c r="BM3553"/>
      <c r="BN3553"/>
      <c r="BO3553"/>
      <c r="BP3553"/>
      <c r="BQ3553"/>
      <c r="BR3553"/>
      <c r="BS3553"/>
      <c r="BT3553"/>
      <c r="BU3553"/>
      <c r="BV3553"/>
      <c r="BW3553"/>
      <c r="BX3553"/>
      <c r="BY3553"/>
      <c r="BZ3553"/>
    </row>
    <row r="3554" spans="3:78" x14ac:dyDescent="0.25">
      <c r="C3554"/>
      <c r="D3554" s="4"/>
      <c r="E3554"/>
      <c r="F3554" s="4"/>
      <c r="G3554"/>
      <c r="H3554" s="4"/>
      <c r="I3554"/>
      <c r="J3554" s="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  <c r="BF3554"/>
      <c r="BG3554"/>
      <c r="BH3554"/>
      <c r="BI3554"/>
      <c r="BJ3554"/>
      <c r="BK3554"/>
      <c r="BL3554"/>
      <c r="BM3554"/>
      <c r="BN3554"/>
      <c r="BO3554"/>
      <c r="BP3554"/>
      <c r="BQ3554"/>
      <c r="BR3554"/>
      <c r="BS3554"/>
      <c r="BT3554"/>
      <c r="BU3554"/>
      <c r="BV3554"/>
      <c r="BW3554"/>
      <c r="BX3554"/>
      <c r="BY3554"/>
      <c r="BZ3554"/>
    </row>
    <row r="3555" spans="3:78" x14ac:dyDescent="0.25">
      <c r="C3555"/>
      <c r="D3555" s="4"/>
      <c r="E3555"/>
      <c r="F3555" s="4"/>
      <c r="G3555"/>
      <c r="H3555" s="4"/>
      <c r="I3555"/>
      <c r="J3555" s="4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  <c r="BF3555"/>
      <c r="BG3555"/>
      <c r="BH3555"/>
      <c r="BI3555"/>
      <c r="BJ3555"/>
      <c r="BK3555"/>
      <c r="BL3555"/>
      <c r="BM3555"/>
      <c r="BN3555"/>
      <c r="BO3555"/>
      <c r="BP3555"/>
      <c r="BQ3555"/>
      <c r="BR3555"/>
      <c r="BS3555"/>
      <c r="BT3555"/>
      <c r="BU3555"/>
      <c r="BV3555"/>
      <c r="BW3555"/>
      <c r="BX3555"/>
      <c r="BY3555"/>
      <c r="BZ3555"/>
    </row>
    <row r="3556" spans="3:78" x14ac:dyDescent="0.25">
      <c r="C3556"/>
      <c r="D3556" s="4"/>
      <c r="E3556"/>
      <c r="F3556" s="4"/>
      <c r="G3556"/>
      <c r="H3556" s="4"/>
      <c r="I3556"/>
      <c r="J3556" s="4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  <c r="BF3556"/>
      <c r="BG3556"/>
      <c r="BH3556"/>
      <c r="BI3556"/>
      <c r="BJ3556"/>
      <c r="BK3556"/>
      <c r="BL3556"/>
      <c r="BM3556"/>
      <c r="BN3556"/>
      <c r="BO3556"/>
      <c r="BP3556"/>
      <c r="BQ3556"/>
      <c r="BR3556"/>
      <c r="BS3556"/>
      <c r="BT3556"/>
      <c r="BU3556"/>
      <c r="BV3556"/>
      <c r="BW3556"/>
      <c r="BX3556"/>
      <c r="BY3556"/>
      <c r="BZ3556"/>
    </row>
    <row r="3557" spans="3:78" x14ac:dyDescent="0.25">
      <c r="C3557"/>
      <c r="D3557" s="4"/>
      <c r="E3557"/>
      <c r="F3557" s="4"/>
      <c r="G3557"/>
      <c r="H3557" s="4"/>
      <c r="I3557"/>
      <c r="J3557" s="4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  <c r="BF3557"/>
      <c r="BG3557"/>
      <c r="BH3557"/>
      <c r="BI3557"/>
      <c r="BJ3557"/>
      <c r="BK3557"/>
      <c r="BL3557"/>
      <c r="BM3557"/>
      <c r="BN3557"/>
      <c r="BO3557"/>
      <c r="BP3557"/>
      <c r="BQ3557"/>
      <c r="BR3557"/>
      <c r="BS3557"/>
      <c r="BT3557"/>
      <c r="BU3557"/>
      <c r="BV3557"/>
      <c r="BW3557"/>
      <c r="BX3557"/>
      <c r="BY3557"/>
      <c r="BZ3557"/>
    </row>
    <row r="3558" spans="3:78" x14ac:dyDescent="0.25">
      <c r="C3558"/>
      <c r="D3558" s="4"/>
      <c r="E3558"/>
      <c r="F3558" s="4"/>
      <c r="G3558"/>
      <c r="H3558" s="4"/>
      <c r="I3558"/>
      <c r="J3558" s="4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  <c r="BF3558"/>
      <c r="BG3558"/>
      <c r="BH3558"/>
      <c r="BI3558"/>
      <c r="BJ3558"/>
      <c r="BK3558"/>
      <c r="BL3558"/>
      <c r="BM3558"/>
      <c r="BN3558"/>
      <c r="BO3558"/>
      <c r="BP3558"/>
      <c r="BQ3558"/>
      <c r="BR3558"/>
      <c r="BS3558"/>
      <c r="BT3558"/>
      <c r="BU3558"/>
      <c r="BV3558"/>
      <c r="BW3558"/>
      <c r="BX3558"/>
      <c r="BY3558"/>
      <c r="BZ3558"/>
    </row>
    <row r="3559" spans="3:78" x14ac:dyDescent="0.25">
      <c r="C3559"/>
      <c r="D3559" s="4"/>
      <c r="E3559"/>
      <c r="F3559" s="4"/>
      <c r="G3559"/>
      <c r="H3559" s="4"/>
      <c r="I3559"/>
      <c r="J3559" s="4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  <c r="BF3559"/>
      <c r="BG3559"/>
      <c r="BH3559"/>
      <c r="BI3559"/>
      <c r="BJ3559"/>
      <c r="BK3559"/>
      <c r="BL3559"/>
      <c r="BM3559"/>
      <c r="BN3559"/>
      <c r="BO3559"/>
      <c r="BP3559"/>
      <c r="BQ3559"/>
      <c r="BR3559"/>
      <c r="BS3559"/>
      <c r="BT3559"/>
      <c r="BU3559"/>
      <c r="BV3559"/>
      <c r="BW3559"/>
      <c r="BX3559"/>
      <c r="BY3559"/>
      <c r="BZ3559"/>
    </row>
    <row r="3560" spans="3:78" x14ac:dyDescent="0.25">
      <c r="C3560"/>
      <c r="D3560" s="4"/>
      <c r="E3560"/>
      <c r="F3560" s="4"/>
      <c r="G3560"/>
      <c r="H3560" s="4"/>
      <c r="I3560"/>
      <c r="J3560" s="4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  <c r="BF3560"/>
      <c r="BG3560"/>
      <c r="BH3560"/>
      <c r="BI3560"/>
      <c r="BJ3560"/>
      <c r="BK3560"/>
      <c r="BL3560"/>
      <c r="BM3560"/>
      <c r="BN3560"/>
      <c r="BO3560"/>
      <c r="BP3560"/>
      <c r="BQ3560"/>
      <c r="BR3560"/>
      <c r="BS3560"/>
      <c r="BT3560"/>
      <c r="BU3560"/>
      <c r="BV3560"/>
      <c r="BW3560"/>
      <c r="BX3560"/>
      <c r="BY3560"/>
      <c r="BZ3560"/>
    </row>
    <row r="3561" spans="3:78" x14ac:dyDescent="0.25">
      <c r="C3561"/>
      <c r="D3561" s="4"/>
      <c r="E3561"/>
      <c r="F3561" s="4"/>
      <c r="G3561"/>
      <c r="H3561" s="4"/>
      <c r="I3561"/>
      <c r="J3561" s="4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  <c r="BF3561"/>
      <c r="BG3561"/>
      <c r="BH3561"/>
      <c r="BI3561"/>
      <c r="BJ3561"/>
      <c r="BK3561"/>
      <c r="BL3561"/>
      <c r="BM3561"/>
      <c r="BN3561"/>
      <c r="BO3561"/>
      <c r="BP3561"/>
      <c r="BQ3561"/>
      <c r="BR3561"/>
      <c r="BS3561"/>
      <c r="BT3561"/>
      <c r="BU3561"/>
      <c r="BV3561"/>
      <c r="BW3561"/>
      <c r="BX3561"/>
      <c r="BY3561"/>
      <c r="BZ3561"/>
    </row>
    <row r="3562" spans="3:78" x14ac:dyDescent="0.25">
      <c r="C3562"/>
      <c r="D3562" s="4"/>
      <c r="E3562"/>
      <c r="F3562" s="4"/>
      <c r="G3562"/>
      <c r="H3562" s="4"/>
      <c r="I3562"/>
      <c r="J3562" s="4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  <c r="BF3562"/>
      <c r="BG3562"/>
      <c r="BH3562"/>
      <c r="BI3562"/>
      <c r="BJ3562"/>
      <c r="BK3562"/>
      <c r="BL3562"/>
      <c r="BM3562"/>
      <c r="BN3562"/>
      <c r="BO3562"/>
      <c r="BP3562"/>
      <c r="BQ3562"/>
      <c r="BR3562"/>
      <c r="BS3562"/>
      <c r="BT3562"/>
      <c r="BU3562"/>
      <c r="BV3562"/>
      <c r="BW3562"/>
      <c r="BX3562"/>
      <c r="BY3562"/>
      <c r="BZ3562"/>
    </row>
    <row r="3563" spans="3:78" x14ac:dyDescent="0.25">
      <c r="C3563"/>
      <c r="D3563" s="4"/>
      <c r="E3563"/>
      <c r="F3563" s="4"/>
      <c r="G3563"/>
      <c r="H3563" s="4"/>
      <c r="I3563"/>
      <c r="J3563" s="4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  <c r="BF3563"/>
      <c r="BG3563"/>
      <c r="BH3563"/>
      <c r="BI3563"/>
      <c r="BJ3563"/>
      <c r="BK3563"/>
      <c r="BL3563"/>
      <c r="BM3563"/>
      <c r="BN3563"/>
      <c r="BO3563"/>
      <c r="BP3563"/>
      <c r="BQ3563"/>
      <c r="BR3563"/>
      <c r="BS3563"/>
      <c r="BT3563"/>
      <c r="BU3563"/>
      <c r="BV3563"/>
      <c r="BW3563"/>
      <c r="BX3563"/>
      <c r="BY3563"/>
      <c r="BZ3563"/>
    </row>
    <row r="3564" spans="3:78" x14ac:dyDescent="0.25">
      <c r="C3564"/>
      <c r="D3564" s="4"/>
      <c r="E3564"/>
      <c r="F3564" s="4"/>
      <c r="G3564"/>
      <c r="H3564" s="4"/>
      <c r="I3564"/>
      <c r="J3564" s="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  <c r="BF3564"/>
      <c r="BG3564"/>
      <c r="BH3564"/>
      <c r="BI3564"/>
      <c r="BJ3564"/>
      <c r="BK3564"/>
      <c r="BL3564"/>
      <c r="BM3564"/>
      <c r="BN3564"/>
      <c r="BO3564"/>
      <c r="BP3564"/>
      <c r="BQ3564"/>
      <c r="BR3564"/>
      <c r="BS3564"/>
      <c r="BT3564"/>
      <c r="BU3564"/>
      <c r="BV3564"/>
      <c r="BW3564"/>
      <c r="BX3564"/>
      <c r="BY3564"/>
      <c r="BZ3564"/>
    </row>
    <row r="3565" spans="3:78" x14ac:dyDescent="0.25">
      <c r="C3565"/>
      <c r="D3565" s="4"/>
      <c r="E3565"/>
      <c r="F3565" s="4"/>
      <c r="G3565"/>
      <c r="H3565" s="4"/>
      <c r="I3565"/>
      <c r="J3565" s="4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  <c r="BF3565"/>
      <c r="BG3565"/>
      <c r="BH3565"/>
      <c r="BI3565"/>
      <c r="BJ3565"/>
      <c r="BK3565"/>
      <c r="BL3565"/>
      <c r="BM3565"/>
      <c r="BN3565"/>
      <c r="BO3565"/>
      <c r="BP3565"/>
      <c r="BQ3565"/>
      <c r="BR3565"/>
      <c r="BS3565"/>
      <c r="BT3565"/>
      <c r="BU3565"/>
      <c r="BV3565"/>
      <c r="BW3565"/>
      <c r="BX3565"/>
      <c r="BY3565"/>
      <c r="BZ3565"/>
    </row>
    <row r="3566" spans="3:78" x14ac:dyDescent="0.25">
      <c r="C3566"/>
      <c r="D3566" s="4"/>
      <c r="E3566"/>
      <c r="F3566" s="4"/>
      <c r="G3566"/>
      <c r="H3566" s="4"/>
      <c r="I3566"/>
      <c r="J3566" s="4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  <c r="BF3566"/>
      <c r="BG3566"/>
      <c r="BH3566"/>
      <c r="BI3566"/>
      <c r="BJ3566"/>
      <c r="BK3566"/>
      <c r="BL3566"/>
      <c r="BM3566"/>
      <c r="BN3566"/>
      <c r="BO3566"/>
      <c r="BP3566"/>
      <c r="BQ3566"/>
      <c r="BR3566"/>
      <c r="BS3566"/>
      <c r="BT3566"/>
      <c r="BU3566"/>
      <c r="BV3566"/>
      <c r="BW3566"/>
      <c r="BX3566"/>
      <c r="BY3566"/>
      <c r="BZ3566"/>
    </row>
    <row r="3567" spans="3:78" x14ac:dyDescent="0.25">
      <c r="C3567"/>
      <c r="D3567" s="4"/>
      <c r="E3567"/>
      <c r="F3567" s="4"/>
      <c r="G3567"/>
      <c r="H3567" s="4"/>
      <c r="I3567"/>
      <c r="J3567" s="4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  <c r="BF3567"/>
      <c r="BG3567"/>
      <c r="BH3567"/>
      <c r="BI3567"/>
      <c r="BJ3567"/>
      <c r="BK3567"/>
      <c r="BL3567"/>
      <c r="BM3567"/>
      <c r="BN3567"/>
      <c r="BO3567"/>
      <c r="BP3567"/>
      <c r="BQ3567"/>
      <c r="BR3567"/>
      <c r="BS3567"/>
      <c r="BT3567"/>
      <c r="BU3567"/>
      <c r="BV3567"/>
      <c r="BW3567"/>
      <c r="BX3567"/>
      <c r="BY3567"/>
      <c r="BZ3567"/>
    </row>
    <row r="3568" spans="3:78" x14ac:dyDescent="0.25">
      <c r="C3568"/>
      <c r="D3568" s="4"/>
      <c r="E3568"/>
      <c r="F3568" s="4"/>
      <c r="G3568"/>
      <c r="H3568" s="4"/>
      <c r="I3568"/>
      <c r="J3568" s="4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  <c r="BF3568"/>
      <c r="BG3568"/>
      <c r="BH3568"/>
      <c r="BI3568"/>
      <c r="BJ3568"/>
      <c r="BK3568"/>
      <c r="BL3568"/>
      <c r="BM3568"/>
      <c r="BN3568"/>
      <c r="BO3568"/>
      <c r="BP3568"/>
      <c r="BQ3568"/>
      <c r="BR3568"/>
      <c r="BS3568"/>
      <c r="BT3568"/>
      <c r="BU3568"/>
      <c r="BV3568"/>
      <c r="BW3568"/>
      <c r="BX3568"/>
      <c r="BY3568"/>
      <c r="BZ3568"/>
    </row>
    <row r="3569" spans="3:78" x14ac:dyDescent="0.25">
      <c r="C3569"/>
      <c r="D3569" s="4"/>
      <c r="E3569"/>
      <c r="F3569" s="4"/>
      <c r="G3569"/>
      <c r="H3569" s="4"/>
      <c r="I3569"/>
      <c r="J3569" s="4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  <c r="BF3569"/>
      <c r="BG3569"/>
      <c r="BH3569"/>
      <c r="BI3569"/>
      <c r="BJ3569"/>
      <c r="BK3569"/>
      <c r="BL3569"/>
      <c r="BM3569"/>
      <c r="BN3569"/>
      <c r="BO3569"/>
      <c r="BP3569"/>
      <c r="BQ3569"/>
      <c r="BR3569"/>
      <c r="BS3569"/>
      <c r="BT3569"/>
      <c r="BU3569"/>
      <c r="BV3569"/>
      <c r="BW3569"/>
      <c r="BX3569"/>
      <c r="BY3569"/>
      <c r="BZ3569"/>
    </row>
    <row r="3570" spans="3:78" x14ac:dyDescent="0.25">
      <c r="C3570"/>
      <c r="D3570" s="4"/>
      <c r="E3570"/>
      <c r="F3570" s="4"/>
      <c r="G3570"/>
      <c r="H3570" s="4"/>
      <c r="I3570"/>
      <c r="J3570" s="4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  <c r="BF3570"/>
      <c r="BG3570"/>
      <c r="BH3570"/>
      <c r="BI3570"/>
      <c r="BJ3570"/>
      <c r="BK3570"/>
      <c r="BL3570"/>
      <c r="BM3570"/>
      <c r="BN3570"/>
      <c r="BO3570"/>
      <c r="BP3570"/>
      <c r="BQ3570"/>
      <c r="BR3570"/>
      <c r="BS3570"/>
      <c r="BT3570"/>
      <c r="BU3570"/>
      <c r="BV3570"/>
      <c r="BW3570"/>
      <c r="BX3570"/>
      <c r="BY3570"/>
      <c r="BZ3570"/>
    </row>
    <row r="3571" spans="3:78" x14ac:dyDescent="0.25">
      <c r="C3571"/>
      <c r="D3571" s="4"/>
      <c r="E3571"/>
      <c r="F3571" s="4"/>
      <c r="G3571"/>
      <c r="H3571" s="4"/>
      <c r="I3571"/>
      <c r="J3571" s="4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  <c r="BF3571"/>
      <c r="BG3571"/>
      <c r="BH3571"/>
      <c r="BI3571"/>
      <c r="BJ3571"/>
      <c r="BK3571"/>
      <c r="BL3571"/>
      <c r="BM3571"/>
      <c r="BN3571"/>
      <c r="BO3571"/>
      <c r="BP3571"/>
      <c r="BQ3571"/>
      <c r="BR3571"/>
      <c r="BS3571"/>
      <c r="BT3571"/>
      <c r="BU3571"/>
      <c r="BV3571"/>
      <c r="BW3571"/>
      <c r="BX3571"/>
      <c r="BY3571"/>
      <c r="BZ3571"/>
    </row>
    <row r="3572" spans="3:78" x14ac:dyDescent="0.25">
      <c r="C3572"/>
      <c r="D3572" s="4"/>
      <c r="E3572"/>
      <c r="F3572" s="4"/>
      <c r="G3572"/>
      <c r="H3572" s="4"/>
      <c r="I3572"/>
      <c r="J3572" s="4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  <c r="BF3572"/>
      <c r="BG3572"/>
      <c r="BH3572"/>
      <c r="BI3572"/>
      <c r="BJ3572"/>
      <c r="BK3572"/>
      <c r="BL3572"/>
      <c r="BM3572"/>
      <c r="BN3572"/>
      <c r="BO3572"/>
      <c r="BP3572"/>
      <c r="BQ3572"/>
      <c r="BR3572"/>
      <c r="BS3572"/>
      <c r="BT3572"/>
      <c r="BU3572"/>
      <c r="BV3572"/>
      <c r="BW3572"/>
      <c r="BX3572"/>
      <c r="BY3572"/>
      <c r="BZ3572"/>
    </row>
    <row r="3573" spans="3:78" x14ac:dyDescent="0.25">
      <c r="C3573"/>
      <c r="D3573" s="4"/>
      <c r="E3573"/>
      <c r="F3573" s="4"/>
      <c r="G3573"/>
      <c r="H3573" s="4"/>
      <c r="I3573"/>
      <c r="J3573" s="4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  <c r="BF3573"/>
      <c r="BG3573"/>
      <c r="BH3573"/>
      <c r="BI3573"/>
      <c r="BJ3573"/>
      <c r="BK3573"/>
      <c r="BL3573"/>
      <c r="BM3573"/>
      <c r="BN3573"/>
      <c r="BO3573"/>
      <c r="BP3573"/>
      <c r="BQ3573"/>
      <c r="BR3573"/>
      <c r="BS3573"/>
      <c r="BT3573"/>
      <c r="BU3573"/>
      <c r="BV3573"/>
      <c r="BW3573"/>
      <c r="BX3573"/>
      <c r="BY3573"/>
      <c r="BZ3573"/>
    </row>
    <row r="3574" spans="3:78" x14ac:dyDescent="0.25">
      <c r="C3574"/>
      <c r="D3574" s="4"/>
      <c r="E3574"/>
      <c r="F3574" s="4"/>
      <c r="G3574"/>
      <c r="H3574" s="4"/>
      <c r="I3574"/>
      <c r="J3574" s="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  <c r="BF3574"/>
      <c r="BG3574"/>
      <c r="BH3574"/>
      <c r="BI3574"/>
      <c r="BJ3574"/>
      <c r="BK3574"/>
      <c r="BL3574"/>
      <c r="BM3574"/>
      <c r="BN3574"/>
      <c r="BO3574"/>
      <c r="BP3574"/>
      <c r="BQ3574"/>
      <c r="BR3574"/>
      <c r="BS3574"/>
      <c r="BT3574"/>
      <c r="BU3574"/>
      <c r="BV3574"/>
      <c r="BW3574"/>
      <c r="BX3574"/>
      <c r="BY3574"/>
      <c r="BZ3574"/>
    </row>
    <row r="3575" spans="3:78" x14ac:dyDescent="0.25">
      <c r="C3575"/>
      <c r="D3575" s="4"/>
      <c r="E3575"/>
      <c r="F3575" s="4"/>
      <c r="G3575"/>
      <c r="H3575" s="4"/>
      <c r="I3575"/>
      <c r="J3575" s="4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  <c r="BF3575"/>
      <c r="BG3575"/>
      <c r="BH3575"/>
      <c r="BI3575"/>
      <c r="BJ3575"/>
      <c r="BK3575"/>
      <c r="BL3575"/>
      <c r="BM3575"/>
      <c r="BN3575"/>
      <c r="BO3575"/>
      <c r="BP3575"/>
      <c r="BQ3575"/>
      <c r="BR3575"/>
      <c r="BS3575"/>
      <c r="BT3575"/>
      <c r="BU3575"/>
      <c r="BV3575"/>
      <c r="BW3575"/>
      <c r="BX3575"/>
      <c r="BY3575"/>
      <c r="BZ3575"/>
    </row>
    <row r="3576" spans="3:78" x14ac:dyDescent="0.25">
      <c r="C3576"/>
      <c r="D3576" s="4"/>
      <c r="E3576"/>
      <c r="F3576" s="4"/>
      <c r="G3576"/>
      <c r="H3576" s="4"/>
      <c r="I3576"/>
      <c r="J3576" s="4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  <c r="BF3576"/>
      <c r="BG3576"/>
      <c r="BH3576"/>
      <c r="BI3576"/>
      <c r="BJ3576"/>
      <c r="BK3576"/>
      <c r="BL3576"/>
      <c r="BM3576"/>
      <c r="BN3576"/>
      <c r="BO3576"/>
      <c r="BP3576"/>
      <c r="BQ3576"/>
      <c r="BR3576"/>
      <c r="BS3576"/>
      <c r="BT3576"/>
      <c r="BU3576"/>
      <c r="BV3576"/>
      <c r="BW3576"/>
      <c r="BX3576"/>
      <c r="BY3576"/>
      <c r="BZ3576"/>
    </row>
    <row r="3577" spans="3:78" x14ac:dyDescent="0.25">
      <c r="C3577"/>
      <c r="D3577" s="4"/>
      <c r="E3577"/>
      <c r="F3577" s="4"/>
      <c r="G3577"/>
      <c r="H3577" s="4"/>
      <c r="I3577"/>
      <c r="J3577" s="4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  <c r="BF3577"/>
      <c r="BG3577"/>
      <c r="BH3577"/>
      <c r="BI3577"/>
      <c r="BJ3577"/>
      <c r="BK3577"/>
      <c r="BL3577"/>
      <c r="BM3577"/>
      <c r="BN3577"/>
      <c r="BO3577"/>
      <c r="BP3577"/>
      <c r="BQ3577"/>
      <c r="BR3577"/>
      <c r="BS3577"/>
      <c r="BT3577"/>
      <c r="BU3577"/>
      <c r="BV3577"/>
      <c r="BW3577"/>
      <c r="BX3577"/>
      <c r="BY3577"/>
      <c r="BZ3577"/>
    </row>
    <row r="3578" spans="3:78" x14ac:dyDescent="0.25">
      <c r="C3578"/>
      <c r="D3578" s="4"/>
      <c r="E3578"/>
      <c r="F3578" s="4"/>
      <c r="G3578"/>
      <c r="H3578" s="4"/>
      <c r="I3578"/>
      <c r="J3578" s="4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  <c r="BF3578"/>
      <c r="BG3578"/>
      <c r="BH3578"/>
      <c r="BI3578"/>
      <c r="BJ3578"/>
      <c r="BK3578"/>
      <c r="BL3578"/>
      <c r="BM3578"/>
      <c r="BN3578"/>
      <c r="BO3578"/>
      <c r="BP3578"/>
      <c r="BQ3578"/>
      <c r="BR3578"/>
      <c r="BS3578"/>
      <c r="BT3578"/>
      <c r="BU3578"/>
      <c r="BV3578"/>
      <c r="BW3578"/>
      <c r="BX3578"/>
      <c r="BY3578"/>
      <c r="BZ3578"/>
    </row>
    <row r="3579" spans="3:78" x14ac:dyDescent="0.25">
      <c r="C3579"/>
      <c r="D3579" s="4"/>
      <c r="E3579"/>
      <c r="F3579" s="4"/>
      <c r="G3579"/>
      <c r="H3579" s="4"/>
      <c r="I3579"/>
      <c r="J3579" s="4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  <c r="BF3579"/>
      <c r="BG3579"/>
      <c r="BH3579"/>
      <c r="BI3579"/>
      <c r="BJ3579"/>
      <c r="BK3579"/>
      <c r="BL3579"/>
      <c r="BM3579"/>
      <c r="BN3579"/>
      <c r="BO3579"/>
      <c r="BP3579"/>
      <c r="BQ3579"/>
      <c r="BR3579"/>
      <c r="BS3579"/>
      <c r="BT3579"/>
      <c r="BU3579"/>
      <c r="BV3579"/>
      <c r="BW3579"/>
      <c r="BX3579"/>
      <c r="BY3579"/>
      <c r="BZ3579"/>
    </row>
    <row r="3580" spans="3:78" x14ac:dyDescent="0.25">
      <c r="C3580"/>
      <c r="D3580" s="4"/>
      <c r="E3580"/>
      <c r="F3580" s="4"/>
      <c r="G3580"/>
      <c r="H3580" s="4"/>
      <c r="I3580"/>
      <c r="J3580" s="4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  <c r="BF3580"/>
      <c r="BG3580"/>
      <c r="BH3580"/>
      <c r="BI3580"/>
      <c r="BJ3580"/>
      <c r="BK3580"/>
      <c r="BL3580"/>
      <c r="BM3580"/>
      <c r="BN3580"/>
      <c r="BO3580"/>
      <c r="BP3580"/>
      <c r="BQ3580"/>
      <c r="BR3580"/>
      <c r="BS3580"/>
      <c r="BT3580"/>
      <c r="BU3580"/>
      <c r="BV3580"/>
      <c r="BW3580"/>
      <c r="BX3580"/>
      <c r="BY3580"/>
      <c r="BZ3580"/>
    </row>
    <row r="3581" spans="3:78" x14ac:dyDescent="0.25">
      <c r="C3581"/>
      <c r="D3581" s="4"/>
      <c r="E3581"/>
      <c r="F3581" s="4"/>
      <c r="G3581"/>
      <c r="H3581" s="4"/>
      <c r="I3581"/>
      <c r="J3581" s="4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  <c r="BF3581"/>
      <c r="BG3581"/>
      <c r="BH3581"/>
      <c r="BI3581"/>
      <c r="BJ3581"/>
      <c r="BK3581"/>
      <c r="BL3581"/>
      <c r="BM3581"/>
      <c r="BN3581"/>
      <c r="BO3581"/>
      <c r="BP3581"/>
      <c r="BQ3581"/>
      <c r="BR3581"/>
      <c r="BS3581"/>
      <c r="BT3581"/>
      <c r="BU3581"/>
      <c r="BV3581"/>
      <c r="BW3581"/>
      <c r="BX3581"/>
      <c r="BY3581"/>
      <c r="BZ3581"/>
    </row>
    <row r="3582" spans="3:78" x14ac:dyDescent="0.25">
      <c r="C3582"/>
      <c r="D3582" s="4"/>
      <c r="E3582"/>
      <c r="F3582" s="4"/>
      <c r="G3582"/>
      <c r="H3582" s="4"/>
      <c r="I3582"/>
      <c r="J3582" s="4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  <c r="BF3582"/>
      <c r="BG3582"/>
      <c r="BH3582"/>
      <c r="BI3582"/>
      <c r="BJ3582"/>
      <c r="BK3582"/>
      <c r="BL3582"/>
      <c r="BM3582"/>
      <c r="BN3582"/>
      <c r="BO3582"/>
      <c r="BP3582"/>
      <c r="BQ3582"/>
      <c r="BR3582"/>
      <c r="BS3582"/>
      <c r="BT3582"/>
      <c r="BU3582"/>
      <c r="BV3582"/>
      <c r="BW3582"/>
      <c r="BX3582"/>
      <c r="BY3582"/>
      <c r="BZ3582"/>
    </row>
    <row r="3583" spans="3:78" x14ac:dyDescent="0.25">
      <c r="C3583"/>
      <c r="D3583" s="4"/>
      <c r="E3583"/>
      <c r="F3583" s="4"/>
      <c r="G3583"/>
      <c r="H3583" s="4"/>
      <c r="I3583"/>
      <c r="J3583" s="4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  <c r="BF3583"/>
      <c r="BG3583"/>
      <c r="BH3583"/>
      <c r="BI3583"/>
      <c r="BJ3583"/>
      <c r="BK3583"/>
      <c r="BL3583"/>
      <c r="BM3583"/>
      <c r="BN3583"/>
      <c r="BO3583"/>
      <c r="BP3583"/>
      <c r="BQ3583"/>
      <c r="BR3583"/>
      <c r="BS3583"/>
      <c r="BT3583"/>
      <c r="BU3583"/>
      <c r="BV3583"/>
      <c r="BW3583"/>
      <c r="BX3583"/>
      <c r="BY3583"/>
      <c r="BZ3583"/>
    </row>
    <row r="3584" spans="3:78" x14ac:dyDescent="0.25">
      <c r="C3584"/>
      <c r="D3584" s="4"/>
      <c r="E3584"/>
      <c r="F3584" s="4"/>
      <c r="G3584"/>
      <c r="H3584" s="4"/>
      <c r="I3584"/>
      <c r="J3584" s="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  <c r="BF3584"/>
      <c r="BG3584"/>
      <c r="BH3584"/>
      <c r="BI3584"/>
      <c r="BJ3584"/>
      <c r="BK3584"/>
      <c r="BL3584"/>
      <c r="BM3584"/>
      <c r="BN3584"/>
      <c r="BO3584"/>
      <c r="BP3584"/>
      <c r="BQ3584"/>
      <c r="BR3584"/>
      <c r="BS3584"/>
      <c r="BT3584"/>
      <c r="BU3584"/>
      <c r="BV3584"/>
      <c r="BW3584"/>
      <c r="BX3584"/>
      <c r="BY3584"/>
      <c r="BZ3584"/>
    </row>
    <row r="3585" spans="3:78" x14ac:dyDescent="0.25">
      <c r="C3585"/>
      <c r="D3585" s="4"/>
      <c r="E3585"/>
      <c r="F3585" s="4"/>
      <c r="G3585"/>
      <c r="H3585" s="4"/>
      <c r="I3585"/>
      <c r="J3585" s="4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  <c r="BF3585"/>
      <c r="BG3585"/>
      <c r="BH3585"/>
      <c r="BI3585"/>
      <c r="BJ3585"/>
      <c r="BK3585"/>
      <c r="BL3585"/>
      <c r="BM3585"/>
      <c r="BN3585"/>
      <c r="BO3585"/>
      <c r="BP3585"/>
      <c r="BQ3585"/>
      <c r="BR3585"/>
      <c r="BS3585"/>
      <c r="BT3585"/>
      <c r="BU3585"/>
      <c r="BV3585"/>
      <c r="BW3585"/>
      <c r="BX3585"/>
      <c r="BY3585"/>
      <c r="BZ3585"/>
    </row>
    <row r="3586" spans="3:78" x14ac:dyDescent="0.25">
      <c r="C3586"/>
      <c r="D3586" s="4"/>
      <c r="E3586"/>
      <c r="F3586" s="4"/>
      <c r="G3586"/>
      <c r="H3586" s="4"/>
      <c r="I3586"/>
      <c r="J3586" s="4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  <c r="BF3586"/>
      <c r="BG3586"/>
      <c r="BH3586"/>
      <c r="BI3586"/>
      <c r="BJ3586"/>
      <c r="BK3586"/>
      <c r="BL3586"/>
      <c r="BM3586"/>
      <c r="BN3586"/>
      <c r="BO3586"/>
      <c r="BP3586"/>
      <c r="BQ3586"/>
      <c r="BR3586"/>
      <c r="BS3586"/>
      <c r="BT3586"/>
      <c r="BU3586"/>
      <c r="BV3586"/>
      <c r="BW3586"/>
      <c r="BX3586"/>
      <c r="BY3586"/>
      <c r="BZ3586"/>
    </row>
    <row r="3587" spans="3:78" x14ac:dyDescent="0.25">
      <c r="C3587"/>
      <c r="D3587" s="4"/>
      <c r="E3587"/>
      <c r="F3587" s="4"/>
      <c r="G3587"/>
      <c r="H3587" s="4"/>
      <c r="I3587"/>
      <c r="J3587" s="4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  <c r="BF3587"/>
      <c r="BG3587"/>
      <c r="BH3587"/>
      <c r="BI3587"/>
      <c r="BJ3587"/>
      <c r="BK3587"/>
      <c r="BL3587"/>
      <c r="BM3587"/>
      <c r="BN3587"/>
      <c r="BO3587"/>
      <c r="BP3587"/>
      <c r="BQ3587"/>
      <c r="BR3587"/>
      <c r="BS3587"/>
      <c r="BT3587"/>
      <c r="BU3587"/>
      <c r="BV3587"/>
      <c r="BW3587"/>
      <c r="BX3587"/>
      <c r="BY3587"/>
      <c r="BZ3587"/>
    </row>
    <row r="3588" spans="3:78" x14ac:dyDescent="0.25">
      <c r="C3588"/>
      <c r="D3588" s="4"/>
      <c r="E3588"/>
      <c r="F3588" s="4"/>
      <c r="G3588"/>
      <c r="H3588" s="4"/>
      <c r="I3588"/>
      <c r="J3588" s="4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  <c r="BF3588"/>
      <c r="BG3588"/>
      <c r="BH3588"/>
      <c r="BI3588"/>
      <c r="BJ3588"/>
      <c r="BK3588"/>
      <c r="BL3588"/>
      <c r="BM3588"/>
      <c r="BN3588"/>
      <c r="BO3588"/>
      <c r="BP3588"/>
      <c r="BQ3588"/>
      <c r="BR3588"/>
      <c r="BS3588"/>
      <c r="BT3588"/>
      <c r="BU3588"/>
      <c r="BV3588"/>
      <c r="BW3588"/>
      <c r="BX3588"/>
      <c r="BY3588"/>
      <c r="BZ3588"/>
    </row>
    <row r="3589" spans="3:78" x14ac:dyDescent="0.25">
      <c r="C3589"/>
      <c r="D3589" s="4"/>
      <c r="E3589"/>
      <c r="F3589" s="4"/>
      <c r="G3589"/>
      <c r="H3589" s="4"/>
      <c r="I3589"/>
      <c r="J3589" s="4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  <c r="BF3589"/>
      <c r="BG3589"/>
      <c r="BH3589"/>
      <c r="BI3589"/>
      <c r="BJ3589"/>
      <c r="BK3589"/>
      <c r="BL3589"/>
      <c r="BM3589"/>
      <c r="BN3589"/>
      <c r="BO3589"/>
      <c r="BP3589"/>
      <c r="BQ3589"/>
      <c r="BR3589"/>
      <c r="BS3589"/>
      <c r="BT3589"/>
      <c r="BU3589"/>
      <c r="BV3589"/>
      <c r="BW3589"/>
      <c r="BX3589"/>
      <c r="BY3589"/>
      <c r="BZ3589"/>
    </row>
    <row r="3590" spans="3:78" x14ac:dyDescent="0.25">
      <c r="C3590"/>
      <c r="D3590" s="4"/>
      <c r="E3590"/>
      <c r="F3590" s="4"/>
      <c r="G3590"/>
      <c r="H3590" s="4"/>
      <c r="I3590"/>
      <c r="J3590" s="4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  <c r="BF3590"/>
      <c r="BG3590"/>
      <c r="BH3590"/>
      <c r="BI3590"/>
      <c r="BJ3590"/>
      <c r="BK3590"/>
      <c r="BL3590"/>
      <c r="BM3590"/>
      <c r="BN3590"/>
      <c r="BO3590"/>
      <c r="BP3590"/>
      <c r="BQ3590"/>
      <c r="BR3590"/>
      <c r="BS3590"/>
      <c r="BT3590"/>
      <c r="BU3590"/>
      <c r="BV3590"/>
      <c r="BW3590"/>
      <c r="BX3590"/>
      <c r="BY3590"/>
      <c r="BZ3590"/>
    </row>
    <row r="3591" spans="3:78" x14ac:dyDescent="0.25">
      <c r="C3591"/>
      <c r="D3591" s="4"/>
      <c r="E3591"/>
      <c r="F3591" s="4"/>
      <c r="G3591"/>
      <c r="H3591" s="4"/>
      <c r="I3591"/>
      <c r="J3591" s="4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  <c r="BF3591"/>
      <c r="BG3591"/>
      <c r="BH3591"/>
      <c r="BI3591"/>
      <c r="BJ3591"/>
      <c r="BK3591"/>
      <c r="BL3591"/>
      <c r="BM3591"/>
      <c r="BN3591"/>
      <c r="BO3591"/>
      <c r="BP3591"/>
      <c r="BQ3591"/>
      <c r="BR3591"/>
      <c r="BS3591"/>
      <c r="BT3591"/>
      <c r="BU3591"/>
      <c r="BV3591"/>
      <c r="BW3591"/>
      <c r="BX3591"/>
      <c r="BY3591"/>
      <c r="BZ3591"/>
    </row>
    <row r="3592" spans="3:78" x14ac:dyDescent="0.25">
      <c r="C3592"/>
      <c r="D3592" s="4"/>
      <c r="E3592"/>
      <c r="F3592" s="4"/>
      <c r="G3592"/>
      <c r="H3592" s="4"/>
      <c r="I3592"/>
      <c r="J3592" s="4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  <c r="BF3592"/>
      <c r="BG3592"/>
      <c r="BH3592"/>
      <c r="BI3592"/>
      <c r="BJ3592"/>
      <c r="BK3592"/>
      <c r="BL3592"/>
      <c r="BM3592"/>
      <c r="BN3592"/>
      <c r="BO3592"/>
      <c r="BP3592"/>
      <c r="BQ3592"/>
      <c r="BR3592"/>
      <c r="BS3592"/>
      <c r="BT3592"/>
      <c r="BU3592"/>
      <c r="BV3592"/>
      <c r="BW3592"/>
      <c r="BX3592"/>
      <c r="BY3592"/>
      <c r="BZ3592"/>
    </row>
    <row r="3593" spans="3:78" x14ac:dyDescent="0.25">
      <c r="C3593"/>
      <c r="D3593" s="4"/>
      <c r="E3593"/>
      <c r="F3593" s="4"/>
      <c r="G3593"/>
      <c r="H3593" s="4"/>
      <c r="I3593"/>
      <c r="J3593" s="4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  <c r="BF3593"/>
      <c r="BG3593"/>
      <c r="BH3593"/>
      <c r="BI3593"/>
      <c r="BJ3593"/>
      <c r="BK3593"/>
      <c r="BL3593"/>
      <c r="BM3593"/>
      <c r="BN3593"/>
      <c r="BO3593"/>
      <c r="BP3593"/>
      <c r="BQ3593"/>
      <c r="BR3593"/>
      <c r="BS3593"/>
      <c r="BT3593"/>
      <c r="BU3593"/>
      <c r="BV3593"/>
      <c r="BW3593"/>
      <c r="BX3593"/>
      <c r="BY3593"/>
      <c r="BZ3593"/>
    </row>
    <row r="3594" spans="3:78" x14ac:dyDescent="0.25">
      <c r="C3594"/>
      <c r="D3594" s="4"/>
      <c r="E3594"/>
      <c r="F3594" s="4"/>
      <c r="G3594"/>
      <c r="H3594" s="4"/>
      <c r="I3594"/>
      <c r="J3594" s="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  <c r="BF3594"/>
      <c r="BG3594"/>
      <c r="BH3594"/>
      <c r="BI3594"/>
      <c r="BJ3594"/>
      <c r="BK3594"/>
      <c r="BL3594"/>
      <c r="BM3594"/>
      <c r="BN3594"/>
      <c r="BO3594"/>
      <c r="BP3594"/>
      <c r="BQ3594"/>
      <c r="BR3594"/>
      <c r="BS3594"/>
      <c r="BT3594"/>
      <c r="BU3594"/>
      <c r="BV3594"/>
      <c r="BW3594"/>
      <c r="BX3594"/>
      <c r="BY3594"/>
      <c r="BZ3594"/>
    </row>
    <row r="3595" spans="3:78" x14ac:dyDescent="0.25">
      <c r="C3595"/>
      <c r="D3595" s="4"/>
      <c r="E3595"/>
      <c r="F3595" s="4"/>
      <c r="G3595"/>
      <c r="H3595" s="4"/>
      <c r="I3595"/>
      <c r="J3595" s="4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  <c r="BF3595"/>
      <c r="BG3595"/>
      <c r="BH3595"/>
      <c r="BI3595"/>
      <c r="BJ3595"/>
      <c r="BK3595"/>
      <c r="BL3595"/>
      <c r="BM3595"/>
      <c r="BN3595"/>
      <c r="BO3595"/>
      <c r="BP3595"/>
      <c r="BQ3595"/>
      <c r="BR3595"/>
      <c r="BS3595"/>
      <c r="BT3595"/>
      <c r="BU3595"/>
      <c r="BV3595"/>
      <c r="BW3595"/>
      <c r="BX3595"/>
      <c r="BY3595"/>
      <c r="BZ3595"/>
    </row>
    <row r="3596" spans="3:78" x14ac:dyDescent="0.25">
      <c r="C3596"/>
      <c r="D3596" s="4"/>
      <c r="E3596"/>
      <c r="F3596" s="4"/>
      <c r="G3596"/>
      <c r="H3596" s="4"/>
      <c r="I3596"/>
      <c r="J3596" s="4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  <c r="BF3596"/>
      <c r="BG3596"/>
      <c r="BH3596"/>
      <c r="BI3596"/>
      <c r="BJ3596"/>
      <c r="BK3596"/>
      <c r="BL3596"/>
      <c r="BM3596"/>
      <c r="BN3596"/>
      <c r="BO3596"/>
      <c r="BP3596"/>
      <c r="BQ3596"/>
      <c r="BR3596"/>
      <c r="BS3596"/>
      <c r="BT3596"/>
      <c r="BU3596"/>
      <c r="BV3596"/>
      <c r="BW3596"/>
      <c r="BX3596"/>
      <c r="BY3596"/>
      <c r="BZ3596"/>
    </row>
    <row r="3597" spans="3:78" x14ac:dyDescent="0.25">
      <c r="C3597"/>
      <c r="D3597" s="4"/>
      <c r="E3597"/>
      <c r="F3597" s="4"/>
      <c r="G3597"/>
      <c r="H3597" s="4"/>
      <c r="I3597"/>
      <c r="J3597" s="4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  <c r="BF3597"/>
      <c r="BG3597"/>
      <c r="BH3597"/>
      <c r="BI3597"/>
      <c r="BJ3597"/>
      <c r="BK3597"/>
      <c r="BL3597"/>
      <c r="BM3597"/>
      <c r="BN3597"/>
      <c r="BO3597"/>
      <c r="BP3597"/>
      <c r="BQ3597"/>
      <c r="BR3597"/>
      <c r="BS3597"/>
      <c r="BT3597"/>
      <c r="BU3597"/>
      <c r="BV3597"/>
      <c r="BW3597"/>
      <c r="BX3597"/>
      <c r="BY3597"/>
      <c r="BZ3597"/>
    </row>
    <row r="3598" spans="3:78" x14ac:dyDescent="0.25">
      <c r="C3598"/>
      <c r="D3598" s="4"/>
      <c r="E3598"/>
      <c r="F3598" s="4"/>
      <c r="G3598"/>
      <c r="H3598" s="4"/>
      <c r="I3598"/>
      <c r="J3598" s="4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  <c r="BF3598"/>
      <c r="BG3598"/>
      <c r="BH3598"/>
      <c r="BI3598"/>
      <c r="BJ3598"/>
      <c r="BK3598"/>
      <c r="BL3598"/>
      <c r="BM3598"/>
      <c r="BN3598"/>
      <c r="BO3598"/>
      <c r="BP3598"/>
      <c r="BQ3598"/>
      <c r="BR3598"/>
      <c r="BS3598"/>
      <c r="BT3598"/>
      <c r="BU3598"/>
      <c r="BV3598"/>
      <c r="BW3598"/>
      <c r="BX3598"/>
      <c r="BY3598"/>
      <c r="BZ3598"/>
    </row>
    <row r="3599" spans="3:78" x14ac:dyDescent="0.25">
      <c r="C3599"/>
      <c r="D3599" s="4"/>
      <c r="E3599"/>
      <c r="F3599" s="4"/>
      <c r="G3599"/>
      <c r="H3599" s="4"/>
      <c r="I3599"/>
      <c r="J3599" s="4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  <c r="BF3599"/>
      <c r="BG3599"/>
      <c r="BH3599"/>
      <c r="BI3599"/>
      <c r="BJ3599"/>
      <c r="BK3599"/>
      <c r="BL3599"/>
      <c r="BM3599"/>
      <c r="BN3599"/>
      <c r="BO3599"/>
      <c r="BP3599"/>
      <c r="BQ3599"/>
      <c r="BR3599"/>
      <c r="BS3599"/>
      <c r="BT3599"/>
      <c r="BU3599"/>
      <c r="BV3599"/>
      <c r="BW3599"/>
      <c r="BX3599"/>
      <c r="BY3599"/>
      <c r="BZ3599"/>
    </row>
    <row r="3600" spans="3:78" x14ac:dyDescent="0.25">
      <c r="C3600"/>
      <c r="D3600" s="4"/>
      <c r="E3600"/>
      <c r="F3600" s="4"/>
      <c r="G3600"/>
      <c r="H3600" s="4"/>
      <c r="I3600"/>
      <c r="J3600" s="4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  <c r="BF3600"/>
      <c r="BG3600"/>
      <c r="BH3600"/>
      <c r="BI3600"/>
      <c r="BJ3600"/>
      <c r="BK3600"/>
      <c r="BL3600"/>
      <c r="BM3600"/>
      <c r="BN3600"/>
      <c r="BO3600"/>
      <c r="BP3600"/>
      <c r="BQ3600"/>
      <c r="BR3600"/>
      <c r="BS3600"/>
      <c r="BT3600"/>
      <c r="BU3600"/>
      <c r="BV3600"/>
      <c r="BW3600"/>
      <c r="BX3600"/>
      <c r="BY3600"/>
      <c r="BZ3600"/>
    </row>
    <row r="3601" spans="3:78" x14ac:dyDescent="0.25">
      <c r="C3601"/>
      <c r="D3601" s="4"/>
      <c r="E3601"/>
      <c r="F3601" s="4"/>
      <c r="G3601"/>
      <c r="H3601" s="4"/>
      <c r="I3601"/>
      <c r="J3601" s="4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  <c r="BF3601"/>
      <c r="BG3601"/>
      <c r="BH3601"/>
      <c r="BI3601"/>
      <c r="BJ3601"/>
      <c r="BK3601"/>
      <c r="BL3601"/>
      <c r="BM3601"/>
      <c r="BN3601"/>
      <c r="BO3601"/>
      <c r="BP3601"/>
      <c r="BQ3601"/>
      <c r="BR3601"/>
      <c r="BS3601"/>
      <c r="BT3601"/>
      <c r="BU3601"/>
      <c r="BV3601"/>
      <c r="BW3601"/>
      <c r="BX3601"/>
      <c r="BY3601"/>
      <c r="BZ3601"/>
    </row>
    <row r="3602" spans="3:78" x14ac:dyDescent="0.25">
      <c r="C3602"/>
      <c r="D3602" s="4"/>
      <c r="E3602"/>
      <c r="F3602" s="4"/>
      <c r="G3602"/>
      <c r="H3602" s="4"/>
      <c r="I3602"/>
      <c r="J3602" s="4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  <c r="BF3602"/>
      <c r="BG3602"/>
      <c r="BH3602"/>
      <c r="BI3602"/>
      <c r="BJ3602"/>
      <c r="BK3602"/>
      <c r="BL3602"/>
      <c r="BM3602"/>
      <c r="BN3602"/>
      <c r="BO3602"/>
      <c r="BP3602"/>
      <c r="BQ3602"/>
      <c r="BR3602"/>
      <c r="BS3602"/>
      <c r="BT3602"/>
      <c r="BU3602"/>
      <c r="BV3602"/>
      <c r="BW3602"/>
      <c r="BX3602"/>
      <c r="BY3602"/>
      <c r="BZ3602"/>
    </row>
    <row r="3603" spans="3:78" x14ac:dyDescent="0.25">
      <c r="C3603"/>
      <c r="D3603" s="4"/>
      <c r="E3603"/>
      <c r="F3603" s="4"/>
      <c r="G3603"/>
      <c r="H3603" s="4"/>
      <c r="I3603"/>
      <c r="J3603" s="4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  <c r="BF3603"/>
      <c r="BG3603"/>
      <c r="BH3603"/>
      <c r="BI3603"/>
      <c r="BJ3603"/>
      <c r="BK3603"/>
      <c r="BL3603"/>
      <c r="BM3603"/>
      <c r="BN3603"/>
      <c r="BO3603"/>
      <c r="BP3603"/>
      <c r="BQ3603"/>
      <c r="BR3603"/>
      <c r="BS3603"/>
      <c r="BT3603"/>
      <c r="BU3603"/>
      <c r="BV3603"/>
      <c r="BW3603"/>
      <c r="BX3603"/>
      <c r="BY3603"/>
      <c r="BZ3603"/>
    </row>
    <row r="3604" spans="3:78" x14ac:dyDescent="0.25">
      <c r="C3604"/>
      <c r="D3604" s="4"/>
      <c r="E3604"/>
      <c r="F3604" s="4"/>
      <c r="G3604"/>
      <c r="H3604" s="4"/>
      <c r="I3604"/>
      <c r="J3604" s="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  <c r="BF3604"/>
      <c r="BG3604"/>
      <c r="BH3604"/>
      <c r="BI3604"/>
      <c r="BJ3604"/>
      <c r="BK3604"/>
      <c r="BL3604"/>
      <c r="BM3604"/>
      <c r="BN3604"/>
      <c r="BO3604"/>
      <c r="BP3604"/>
      <c r="BQ3604"/>
      <c r="BR3604"/>
      <c r="BS3604"/>
      <c r="BT3604"/>
      <c r="BU3604"/>
      <c r="BV3604"/>
      <c r="BW3604"/>
      <c r="BX3604"/>
      <c r="BY3604"/>
      <c r="BZ3604"/>
    </row>
    <row r="3605" spans="3:78" x14ac:dyDescent="0.25">
      <c r="C3605"/>
      <c r="D3605" s="4"/>
      <c r="E3605"/>
      <c r="F3605" s="4"/>
      <c r="G3605"/>
      <c r="H3605" s="4"/>
      <c r="I3605"/>
      <c r="J3605" s="4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  <c r="BF3605"/>
      <c r="BG3605"/>
      <c r="BH3605"/>
      <c r="BI3605"/>
      <c r="BJ3605"/>
      <c r="BK3605"/>
      <c r="BL3605"/>
      <c r="BM3605"/>
      <c r="BN3605"/>
      <c r="BO3605"/>
      <c r="BP3605"/>
      <c r="BQ3605"/>
      <c r="BR3605"/>
      <c r="BS3605"/>
      <c r="BT3605"/>
      <c r="BU3605"/>
      <c r="BV3605"/>
      <c r="BW3605"/>
      <c r="BX3605"/>
      <c r="BY3605"/>
      <c r="BZ3605"/>
    </row>
    <row r="3606" spans="3:78" x14ac:dyDescent="0.25">
      <c r="C3606"/>
      <c r="D3606" s="4"/>
      <c r="E3606"/>
      <c r="F3606" s="4"/>
      <c r="G3606"/>
      <c r="H3606" s="4"/>
      <c r="I3606"/>
      <c r="J3606" s="4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  <c r="BF3606"/>
      <c r="BG3606"/>
      <c r="BH3606"/>
      <c r="BI3606"/>
      <c r="BJ3606"/>
      <c r="BK3606"/>
      <c r="BL3606"/>
      <c r="BM3606"/>
      <c r="BN3606"/>
      <c r="BO3606"/>
      <c r="BP3606"/>
      <c r="BQ3606"/>
      <c r="BR3606"/>
      <c r="BS3606"/>
      <c r="BT3606"/>
      <c r="BU3606"/>
      <c r="BV3606"/>
      <c r="BW3606"/>
      <c r="BX3606"/>
      <c r="BY3606"/>
      <c r="BZ3606"/>
    </row>
    <row r="3607" spans="3:78" x14ac:dyDescent="0.25">
      <c r="C3607"/>
      <c r="D3607" s="4"/>
      <c r="E3607"/>
      <c r="F3607" s="4"/>
      <c r="G3607"/>
      <c r="H3607" s="4"/>
      <c r="I3607"/>
      <c r="J3607" s="4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  <c r="BF3607"/>
      <c r="BG3607"/>
      <c r="BH3607"/>
      <c r="BI3607"/>
      <c r="BJ3607"/>
      <c r="BK3607"/>
      <c r="BL3607"/>
      <c r="BM3607"/>
      <c r="BN3607"/>
      <c r="BO3607"/>
      <c r="BP3607"/>
      <c r="BQ3607"/>
      <c r="BR3607"/>
      <c r="BS3607"/>
      <c r="BT3607"/>
      <c r="BU3607"/>
      <c r="BV3607"/>
      <c r="BW3607"/>
      <c r="BX3607"/>
      <c r="BY3607"/>
      <c r="BZ3607"/>
    </row>
    <row r="3608" spans="3:78" x14ac:dyDescent="0.25">
      <c r="C3608"/>
      <c r="D3608" s="4"/>
      <c r="E3608"/>
      <c r="F3608" s="4"/>
      <c r="G3608"/>
      <c r="H3608" s="4"/>
      <c r="I3608"/>
      <c r="J3608" s="4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  <c r="BF3608"/>
      <c r="BG3608"/>
      <c r="BH3608"/>
      <c r="BI3608"/>
      <c r="BJ3608"/>
      <c r="BK3608"/>
      <c r="BL3608"/>
      <c r="BM3608"/>
      <c r="BN3608"/>
      <c r="BO3608"/>
      <c r="BP3608"/>
      <c r="BQ3608"/>
      <c r="BR3608"/>
      <c r="BS3608"/>
      <c r="BT3608"/>
      <c r="BU3608"/>
      <c r="BV3608"/>
      <c r="BW3608"/>
      <c r="BX3608"/>
      <c r="BY3608"/>
      <c r="BZ3608"/>
    </row>
    <row r="3609" spans="3:78" x14ac:dyDescent="0.25">
      <c r="C3609"/>
      <c r="D3609" s="4"/>
      <c r="E3609"/>
      <c r="F3609" s="4"/>
      <c r="G3609"/>
      <c r="H3609" s="4"/>
      <c r="I3609"/>
      <c r="J3609" s="4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  <c r="BF3609"/>
      <c r="BG3609"/>
      <c r="BH3609"/>
      <c r="BI3609"/>
      <c r="BJ3609"/>
      <c r="BK3609"/>
      <c r="BL3609"/>
      <c r="BM3609"/>
      <c r="BN3609"/>
      <c r="BO3609"/>
      <c r="BP3609"/>
      <c r="BQ3609"/>
      <c r="BR3609"/>
      <c r="BS3609"/>
      <c r="BT3609"/>
      <c r="BU3609"/>
      <c r="BV3609"/>
      <c r="BW3609"/>
      <c r="BX3609"/>
      <c r="BY3609"/>
      <c r="BZ3609"/>
    </row>
    <row r="3610" spans="3:78" x14ac:dyDescent="0.25">
      <c r="C3610"/>
      <c r="D3610" s="4"/>
      <c r="E3610"/>
      <c r="F3610" s="4"/>
      <c r="G3610"/>
      <c r="H3610" s="4"/>
      <c r="I3610"/>
      <c r="J3610" s="4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  <c r="BF3610"/>
      <c r="BG3610"/>
      <c r="BH3610"/>
      <c r="BI3610"/>
      <c r="BJ3610"/>
      <c r="BK3610"/>
      <c r="BL3610"/>
      <c r="BM3610"/>
      <c r="BN3610"/>
      <c r="BO3610"/>
      <c r="BP3610"/>
      <c r="BQ3610"/>
      <c r="BR3610"/>
      <c r="BS3610"/>
      <c r="BT3610"/>
      <c r="BU3610"/>
      <c r="BV3610"/>
      <c r="BW3610"/>
      <c r="BX3610"/>
      <c r="BY3610"/>
      <c r="BZ3610"/>
    </row>
    <row r="3611" spans="3:78" x14ac:dyDescent="0.25">
      <c r="C3611"/>
      <c r="D3611" s="4"/>
      <c r="E3611"/>
      <c r="F3611" s="4"/>
      <c r="G3611"/>
      <c r="H3611" s="4"/>
      <c r="I3611"/>
      <c r="J3611" s="4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  <c r="BF3611"/>
      <c r="BG3611"/>
      <c r="BH3611"/>
      <c r="BI3611"/>
      <c r="BJ3611"/>
      <c r="BK3611"/>
      <c r="BL3611"/>
      <c r="BM3611"/>
      <c r="BN3611"/>
      <c r="BO3611"/>
      <c r="BP3611"/>
      <c r="BQ3611"/>
      <c r="BR3611"/>
      <c r="BS3611"/>
      <c r="BT3611"/>
      <c r="BU3611"/>
      <c r="BV3611"/>
      <c r="BW3611"/>
      <c r="BX3611"/>
      <c r="BY3611"/>
      <c r="BZ3611"/>
    </row>
    <row r="3612" spans="3:78" x14ac:dyDescent="0.25">
      <c r="C3612"/>
      <c r="D3612" s="4"/>
      <c r="E3612"/>
      <c r="F3612" s="4"/>
      <c r="G3612"/>
      <c r="H3612" s="4"/>
      <c r="I3612"/>
      <c r="J3612" s="4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  <c r="BF3612"/>
      <c r="BG3612"/>
      <c r="BH3612"/>
      <c r="BI3612"/>
      <c r="BJ3612"/>
      <c r="BK3612"/>
      <c r="BL3612"/>
      <c r="BM3612"/>
      <c r="BN3612"/>
      <c r="BO3612"/>
      <c r="BP3612"/>
      <c r="BQ3612"/>
      <c r="BR3612"/>
      <c r="BS3612"/>
      <c r="BT3612"/>
      <c r="BU3612"/>
      <c r="BV3612"/>
      <c r="BW3612"/>
      <c r="BX3612"/>
      <c r="BY3612"/>
      <c r="BZ3612"/>
    </row>
    <row r="3613" spans="3:78" x14ac:dyDescent="0.25">
      <c r="C3613"/>
      <c r="D3613" s="4"/>
      <c r="E3613"/>
      <c r="F3613" s="4"/>
      <c r="G3613"/>
      <c r="H3613" s="4"/>
      <c r="I3613"/>
      <c r="J3613" s="4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  <c r="BF3613"/>
      <c r="BG3613"/>
      <c r="BH3613"/>
      <c r="BI3613"/>
      <c r="BJ3613"/>
      <c r="BK3613"/>
      <c r="BL3613"/>
      <c r="BM3613"/>
      <c r="BN3613"/>
      <c r="BO3613"/>
      <c r="BP3613"/>
      <c r="BQ3613"/>
      <c r="BR3613"/>
      <c r="BS3613"/>
      <c r="BT3613"/>
      <c r="BU3613"/>
      <c r="BV3613"/>
      <c r="BW3613"/>
      <c r="BX3613"/>
      <c r="BY3613"/>
      <c r="BZ3613"/>
    </row>
    <row r="3614" spans="3:78" x14ac:dyDescent="0.25">
      <c r="C3614"/>
      <c r="D3614" s="4"/>
      <c r="E3614"/>
      <c r="F3614" s="4"/>
      <c r="G3614"/>
      <c r="H3614" s="4"/>
      <c r="I3614"/>
      <c r="J3614" s="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  <c r="BF3614"/>
      <c r="BG3614"/>
      <c r="BH3614"/>
      <c r="BI3614"/>
      <c r="BJ3614"/>
      <c r="BK3614"/>
      <c r="BL3614"/>
      <c r="BM3614"/>
      <c r="BN3614"/>
      <c r="BO3614"/>
      <c r="BP3614"/>
      <c r="BQ3614"/>
      <c r="BR3614"/>
      <c r="BS3614"/>
      <c r="BT3614"/>
      <c r="BU3614"/>
      <c r="BV3614"/>
      <c r="BW3614"/>
      <c r="BX3614"/>
      <c r="BY3614"/>
      <c r="BZ3614"/>
    </row>
    <row r="3615" spans="3:78" x14ac:dyDescent="0.25">
      <c r="C3615"/>
      <c r="D3615" s="4"/>
      <c r="E3615"/>
      <c r="F3615" s="4"/>
      <c r="G3615"/>
      <c r="H3615" s="4"/>
      <c r="I3615"/>
      <c r="J3615" s="4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  <c r="BF3615"/>
      <c r="BG3615"/>
      <c r="BH3615"/>
      <c r="BI3615"/>
      <c r="BJ3615"/>
      <c r="BK3615"/>
      <c r="BL3615"/>
      <c r="BM3615"/>
      <c r="BN3615"/>
      <c r="BO3615"/>
      <c r="BP3615"/>
      <c r="BQ3615"/>
      <c r="BR3615"/>
      <c r="BS3615"/>
      <c r="BT3615"/>
      <c r="BU3615"/>
      <c r="BV3615"/>
      <c r="BW3615"/>
      <c r="BX3615"/>
      <c r="BY3615"/>
      <c r="BZ3615"/>
    </row>
    <row r="3616" spans="3:78" x14ac:dyDescent="0.25">
      <c r="C3616"/>
      <c r="D3616" s="4"/>
      <c r="E3616"/>
      <c r="F3616" s="4"/>
      <c r="G3616"/>
      <c r="H3616" s="4"/>
      <c r="I3616"/>
      <c r="J3616" s="4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  <c r="BF3616"/>
      <c r="BG3616"/>
      <c r="BH3616"/>
      <c r="BI3616"/>
      <c r="BJ3616"/>
      <c r="BK3616"/>
      <c r="BL3616"/>
      <c r="BM3616"/>
      <c r="BN3616"/>
      <c r="BO3616"/>
      <c r="BP3616"/>
      <c r="BQ3616"/>
      <c r="BR3616"/>
      <c r="BS3616"/>
      <c r="BT3616"/>
      <c r="BU3616"/>
      <c r="BV3616"/>
      <c r="BW3616"/>
      <c r="BX3616"/>
      <c r="BY3616"/>
      <c r="BZ3616"/>
    </row>
    <row r="3617" spans="3:78" x14ac:dyDescent="0.25">
      <c r="C3617"/>
      <c r="D3617" s="4"/>
      <c r="E3617"/>
      <c r="F3617" s="4"/>
      <c r="G3617"/>
      <c r="H3617" s="4"/>
      <c r="I3617"/>
      <c r="J3617" s="4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  <c r="BF3617"/>
      <c r="BG3617"/>
      <c r="BH3617"/>
      <c r="BI3617"/>
      <c r="BJ3617"/>
      <c r="BK3617"/>
      <c r="BL3617"/>
      <c r="BM3617"/>
      <c r="BN3617"/>
      <c r="BO3617"/>
      <c r="BP3617"/>
      <c r="BQ3617"/>
      <c r="BR3617"/>
      <c r="BS3617"/>
      <c r="BT3617"/>
      <c r="BU3617"/>
      <c r="BV3617"/>
      <c r="BW3617"/>
      <c r="BX3617"/>
      <c r="BY3617"/>
      <c r="BZ3617"/>
    </row>
    <row r="3618" spans="3:78" x14ac:dyDescent="0.25">
      <c r="C3618"/>
      <c r="D3618" s="4"/>
      <c r="E3618"/>
      <c r="F3618" s="4"/>
      <c r="G3618"/>
      <c r="H3618" s="4"/>
      <c r="I3618"/>
      <c r="J3618" s="4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  <c r="BF3618"/>
      <c r="BG3618"/>
      <c r="BH3618"/>
      <c r="BI3618"/>
      <c r="BJ3618"/>
      <c r="BK3618"/>
      <c r="BL3618"/>
      <c r="BM3618"/>
      <c r="BN3618"/>
      <c r="BO3618"/>
      <c r="BP3618"/>
      <c r="BQ3618"/>
      <c r="BR3618"/>
      <c r="BS3618"/>
      <c r="BT3618"/>
      <c r="BU3618"/>
      <c r="BV3618"/>
      <c r="BW3618"/>
      <c r="BX3618"/>
      <c r="BY3618"/>
      <c r="BZ3618"/>
    </row>
    <row r="3619" spans="3:78" x14ac:dyDescent="0.25">
      <c r="C3619"/>
      <c r="D3619" s="4"/>
      <c r="E3619"/>
      <c r="F3619" s="4"/>
      <c r="G3619"/>
      <c r="H3619" s="4"/>
      <c r="I3619"/>
      <c r="J3619" s="4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  <c r="BF3619"/>
      <c r="BG3619"/>
      <c r="BH3619"/>
      <c r="BI3619"/>
      <c r="BJ3619"/>
      <c r="BK3619"/>
      <c r="BL3619"/>
      <c r="BM3619"/>
      <c r="BN3619"/>
      <c r="BO3619"/>
      <c r="BP3619"/>
      <c r="BQ3619"/>
      <c r="BR3619"/>
      <c r="BS3619"/>
      <c r="BT3619"/>
      <c r="BU3619"/>
      <c r="BV3619"/>
      <c r="BW3619"/>
      <c r="BX3619"/>
      <c r="BY3619"/>
      <c r="BZ3619"/>
    </row>
    <row r="3620" spans="3:78" x14ac:dyDescent="0.25">
      <c r="C3620"/>
      <c r="D3620" s="4"/>
      <c r="E3620"/>
      <c r="F3620" s="4"/>
      <c r="G3620"/>
      <c r="H3620" s="4"/>
      <c r="I3620"/>
      <c r="J3620" s="4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  <c r="BF3620"/>
      <c r="BG3620"/>
      <c r="BH3620"/>
      <c r="BI3620"/>
      <c r="BJ3620"/>
      <c r="BK3620"/>
      <c r="BL3620"/>
      <c r="BM3620"/>
      <c r="BN3620"/>
      <c r="BO3620"/>
      <c r="BP3620"/>
      <c r="BQ3620"/>
      <c r="BR3620"/>
      <c r="BS3620"/>
      <c r="BT3620"/>
      <c r="BU3620"/>
      <c r="BV3620"/>
      <c r="BW3620"/>
      <c r="BX3620"/>
      <c r="BY3620"/>
      <c r="BZ3620"/>
    </row>
    <row r="3621" spans="3:78" x14ac:dyDescent="0.25">
      <c r="C3621"/>
      <c r="D3621" s="4"/>
      <c r="E3621"/>
      <c r="F3621" s="4"/>
      <c r="G3621"/>
      <c r="H3621" s="4"/>
      <c r="I3621"/>
      <c r="J3621" s="4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  <c r="BF3621"/>
      <c r="BG3621"/>
      <c r="BH3621"/>
      <c r="BI3621"/>
      <c r="BJ3621"/>
      <c r="BK3621"/>
      <c r="BL3621"/>
      <c r="BM3621"/>
      <c r="BN3621"/>
      <c r="BO3621"/>
      <c r="BP3621"/>
      <c r="BQ3621"/>
      <c r="BR3621"/>
      <c r="BS3621"/>
      <c r="BT3621"/>
      <c r="BU3621"/>
      <c r="BV3621"/>
      <c r="BW3621"/>
      <c r="BX3621"/>
      <c r="BY3621"/>
      <c r="BZ3621"/>
    </row>
    <row r="3622" spans="3:78" x14ac:dyDescent="0.25">
      <c r="C3622"/>
      <c r="D3622" s="4"/>
      <c r="E3622"/>
      <c r="F3622" s="4"/>
      <c r="G3622"/>
      <c r="H3622" s="4"/>
      <c r="I3622"/>
      <c r="J3622" s="4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  <c r="BF3622"/>
      <c r="BG3622"/>
      <c r="BH3622"/>
      <c r="BI3622"/>
      <c r="BJ3622"/>
      <c r="BK3622"/>
      <c r="BL3622"/>
      <c r="BM3622"/>
      <c r="BN3622"/>
      <c r="BO3622"/>
      <c r="BP3622"/>
      <c r="BQ3622"/>
      <c r="BR3622"/>
      <c r="BS3622"/>
      <c r="BT3622"/>
      <c r="BU3622"/>
      <c r="BV3622"/>
      <c r="BW3622"/>
      <c r="BX3622"/>
      <c r="BY3622"/>
      <c r="BZ3622"/>
    </row>
    <row r="3623" spans="3:78" x14ac:dyDescent="0.25">
      <c r="C3623"/>
      <c r="D3623" s="4"/>
      <c r="E3623"/>
      <c r="F3623" s="4"/>
      <c r="G3623"/>
      <c r="H3623" s="4"/>
      <c r="I3623"/>
      <c r="J3623" s="4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  <c r="BF3623"/>
      <c r="BG3623"/>
      <c r="BH3623"/>
      <c r="BI3623"/>
      <c r="BJ3623"/>
      <c r="BK3623"/>
      <c r="BL3623"/>
      <c r="BM3623"/>
      <c r="BN3623"/>
      <c r="BO3623"/>
      <c r="BP3623"/>
      <c r="BQ3623"/>
      <c r="BR3623"/>
      <c r="BS3623"/>
      <c r="BT3623"/>
      <c r="BU3623"/>
      <c r="BV3623"/>
      <c r="BW3623"/>
      <c r="BX3623"/>
      <c r="BY3623"/>
      <c r="BZ3623"/>
    </row>
    <row r="3624" spans="3:78" x14ac:dyDescent="0.25">
      <c r="C3624"/>
      <c r="D3624" s="4"/>
      <c r="E3624"/>
      <c r="F3624" s="4"/>
      <c r="G3624"/>
      <c r="H3624" s="4"/>
      <c r="I3624"/>
      <c r="J3624" s="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  <c r="BF3624"/>
      <c r="BG3624"/>
      <c r="BH3624"/>
      <c r="BI3624"/>
      <c r="BJ3624"/>
      <c r="BK3624"/>
      <c r="BL3624"/>
      <c r="BM3624"/>
      <c r="BN3624"/>
      <c r="BO3624"/>
      <c r="BP3624"/>
      <c r="BQ3624"/>
      <c r="BR3624"/>
      <c r="BS3624"/>
      <c r="BT3624"/>
      <c r="BU3624"/>
      <c r="BV3624"/>
      <c r="BW3624"/>
      <c r="BX3624"/>
      <c r="BY3624"/>
      <c r="BZ3624"/>
    </row>
    <row r="3625" spans="3:78" x14ac:dyDescent="0.25">
      <c r="C3625"/>
      <c r="D3625" s="4"/>
      <c r="E3625"/>
      <c r="F3625" s="4"/>
      <c r="G3625"/>
      <c r="H3625" s="4"/>
      <c r="I3625"/>
      <c r="J3625" s="4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  <c r="BF3625"/>
      <c r="BG3625"/>
      <c r="BH3625"/>
      <c r="BI3625"/>
      <c r="BJ3625"/>
      <c r="BK3625"/>
      <c r="BL3625"/>
      <c r="BM3625"/>
      <c r="BN3625"/>
      <c r="BO3625"/>
      <c r="BP3625"/>
      <c r="BQ3625"/>
      <c r="BR3625"/>
      <c r="BS3625"/>
      <c r="BT3625"/>
      <c r="BU3625"/>
      <c r="BV3625"/>
      <c r="BW3625"/>
      <c r="BX3625"/>
      <c r="BY3625"/>
      <c r="BZ3625"/>
    </row>
    <row r="3626" spans="3:78" x14ac:dyDescent="0.25">
      <c r="C3626"/>
      <c r="D3626" s="4"/>
      <c r="E3626"/>
      <c r="F3626" s="4"/>
      <c r="G3626"/>
      <c r="H3626" s="4"/>
      <c r="I3626"/>
      <c r="J3626" s="4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  <c r="BF3626"/>
      <c r="BG3626"/>
      <c r="BH3626"/>
      <c r="BI3626"/>
      <c r="BJ3626"/>
      <c r="BK3626"/>
      <c r="BL3626"/>
      <c r="BM3626"/>
      <c r="BN3626"/>
      <c r="BO3626"/>
      <c r="BP3626"/>
      <c r="BQ3626"/>
      <c r="BR3626"/>
      <c r="BS3626"/>
      <c r="BT3626"/>
      <c r="BU3626"/>
      <c r="BV3626"/>
      <c r="BW3626"/>
      <c r="BX3626"/>
      <c r="BY3626"/>
      <c r="BZ3626"/>
    </row>
    <row r="3627" spans="3:78" x14ac:dyDescent="0.25">
      <c r="C3627"/>
      <c r="D3627" s="4"/>
      <c r="E3627"/>
      <c r="F3627" s="4"/>
      <c r="G3627"/>
      <c r="H3627" s="4"/>
      <c r="I3627"/>
      <c r="J3627" s="4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  <c r="BF3627"/>
      <c r="BG3627"/>
      <c r="BH3627"/>
      <c r="BI3627"/>
      <c r="BJ3627"/>
      <c r="BK3627"/>
      <c r="BL3627"/>
      <c r="BM3627"/>
      <c r="BN3627"/>
      <c r="BO3627"/>
      <c r="BP3627"/>
      <c r="BQ3627"/>
      <c r="BR3627"/>
      <c r="BS3627"/>
      <c r="BT3627"/>
      <c r="BU3627"/>
      <c r="BV3627"/>
      <c r="BW3627"/>
      <c r="BX3627"/>
      <c r="BY3627"/>
      <c r="BZ3627"/>
    </row>
    <row r="3628" spans="3:78" x14ac:dyDescent="0.25">
      <c r="C3628"/>
      <c r="D3628" s="4"/>
      <c r="E3628"/>
      <c r="F3628" s="4"/>
      <c r="G3628"/>
      <c r="H3628" s="4"/>
      <c r="I3628"/>
      <c r="J3628" s="4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  <c r="BF3628"/>
      <c r="BG3628"/>
      <c r="BH3628"/>
      <c r="BI3628"/>
      <c r="BJ3628"/>
      <c r="BK3628"/>
      <c r="BL3628"/>
      <c r="BM3628"/>
      <c r="BN3628"/>
      <c r="BO3628"/>
      <c r="BP3628"/>
      <c r="BQ3628"/>
      <c r="BR3628"/>
      <c r="BS3628"/>
      <c r="BT3628"/>
      <c r="BU3628"/>
      <c r="BV3628"/>
      <c r="BW3628"/>
      <c r="BX3628"/>
      <c r="BY3628"/>
      <c r="BZ3628"/>
    </row>
    <row r="3629" spans="3:78" x14ac:dyDescent="0.25">
      <c r="C3629"/>
      <c r="D3629" s="4"/>
      <c r="E3629"/>
      <c r="F3629" s="4"/>
      <c r="G3629"/>
      <c r="H3629" s="4"/>
      <c r="I3629"/>
      <c r="J3629" s="4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  <c r="BF3629"/>
      <c r="BG3629"/>
      <c r="BH3629"/>
      <c r="BI3629"/>
      <c r="BJ3629"/>
      <c r="BK3629"/>
      <c r="BL3629"/>
      <c r="BM3629"/>
      <c r="BN3629"/>
      <c r="BO3629"/>
      <c r="BP3629"/>
      <c r="BQ3629"/>
      <c r="BR3629"/>
      <c r="BS3629"/>
      <c r="BT3629"/>
      <c r="BU3629"/>
      <c r="BV3629"/>
      <c r="BW3629"/>
      <c r="BX3629"/>
      <c r="BY3629"/>
      <c r="BZ3629"/>
    </row>
    <row r="3630" spans="3:78" x14ac:dyDescent="0.25">
      <c r="C3630"/>
      <c r="D3630" s="4"/>
      <c r="E3630"/>
      <c r="F3630" s="4"/>
      <c r="G3630"/>
      <c r="H3630" s="4"/>
      <c r="I3630"/>
      <c r="J3630" s="4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  <c r="BF3630"/>
      <c r="BG3630"/>
      <c r="BH3630"/>
      <c r="BI3630"/>
      <c r="BJ3630"/>
      <c r="BK3630"/>
      <c r="BL3630"/>
      <c r="BM3630"/>
      <c r="BN3630"/>
      <c r="BO3630"/>
      <c r="BP3630"/>
      <c r="BQ3630"/>
      <c r="BR3630"/>
      <c r="BS3630"/>
      <c r="BT3630"/>
      <c r="BU3630"/>
      <c r="BV3630"/>
      <c r="BW3630"/>
      <c r="BX3630"/>
      <c r="BY3630"/>
      <c r="BZ3630"/>
    </row>
    <row r="3631" spans="3:78" x14ac:dyDescent="0.25">
      <c r="C3631"/>
      <c r="D3631" s="4"/>
      <c r="E3631"/>
      <c r="F3631" s="4"/>
      <c r="G3631"/>
      <c r="H3631" s="4"/>
      <c r="I3631"/>
      <c r="J3631" s="4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  <c r="BF3631"/>
      <c r="BG3631"/>
      <c r="BH3631"/>
      <c r="BI3631"/>
      <c r="BJ3631"/>
      <c r="BK3631"/>
      <c r="BL3631"/>
      <c r="BM3631"/>
      <c r="BN3631"/>
      <c r="BO3631"/>
      <c r="BP3631"/>
      <c r="BQ3631"/>
      <c r="BR3631"/>
      <c r="BS3631"/>
      <c r="BT3631"/>
      <c r="BU3631"/>
      <c r="BV3631"/>
      <c r="BW3631"/>
      <c r="BX3631"/>
      <c r="BY3631"/>
      <c r="BZ3631"/>
    </row>
    <row r="3632" spans="3:78" x14ac:dyDescent="0.25">
      <c r="C3632"/>
      <c r="D3632" s="4"/>
      <c r="E3632"/>
      <c r="F3632" s="4"/>
      <c r="G3632"/>
      <c r="H3632" s="4"/>
      <c r="I3632"/>
      <c r="J3632" s="4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  <c r="BF3632"/>
      <c r="BG3632"/>
      <c r="BH3632"/>
      <c r="BI3632"/>
      <c r="BJ3632"/>
      <c r="BK3632"/>
      <c r="BL3632"/>
      <c r="BM3632"/>
      <c r="BN3632"/>
      <c r="BO3632"/>
      <c r="BP3632"/>
      <c r="BQ3632"/>
      <c r="BR3632"/>
      <c r="BS3632"/>
      <c r="BT3632"/>
      <c r="BU3632"/>
      <c r="BV3632"/>
      <c r="BW3632"/>
      <c r="BX3632"/>
      <c r="BY3632"/>
      <c r="BZ3632"/>
    </row>
    <row r="3633" spans="3:78" x14ac:dyDescent="0.25">
      <c r="C3633"/>
      <c r="D3633" s="4"/>
      <c r="E3633"/>
      <c r="F3633" s="4"/>
      <c r="G3633"/>
      <c r="H3633" s="4"/>
      <c r="I3633"/>
      <c r="J3633" s="4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  <c r="BF3633"/>
      <c r="BG3633"/>
      <c r="BH3633"/>
      <c r="BI3633"/>
      <c r="BJ3633"/>
      <c r="BK3633"/>
      <c r="BL3633"/>
      <c r="BM3633"/>
      <c r="BN3633"/>
      <c r="BO3633"/>
      <c r="BP3633"/>
      <c r="BQ3633"/>
      <c r="BR3633"/>
      <c r="BS3633"/>
      <c r="BT3633"/>
      <c r="BU3633"/>
      <c r="BV3633"/>
      <c r="BW3633"/>
      <c r="BX3633"/>
      <c r="BY3633"/>
      <c r="BZ3633"/>
    </row>
    <row r="3634" spans="3:78" x14ac:dyDescent="0.25">
      <c r="C3634"/>
      <c r="D3634" s="4"/>
      <c r="E3634"/>
      <c r="F3634" s="4"/>
      <c r="G3634"/>
      <c r="H3634" s="4"/>
      <c r="I3634"/>
      <c r="J3634" s="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  <c r="BF3634"/>
      <c r="BG3634"/>
      <c r="BH3634"/>
      <c r="BI3634"/>
      <c r="BJ3634"/>
      <c r="BK3634"/>
      <c r="BL3634"/>
      <c r="BM3634"/>
      <c r="BN3634"/>
      <c r="BO3634"/>
      <c r="BP3634"/>
      <c r="BQ3634"/>
      <c r="BR3634"/>
      <c r="BS3634"/>
      <c r="BT3634"/>
      <c r="BU3634"/>
      <c r="BV3634"/>
      <c r="BW3634"/>
      <c r="BX3634"/>
      <c r="BY3634"/>
      <c r="BZ3634"/>
    </row>
    <row r="3635" spans="3:78" x14ac:dyDescent="0.25">
      <c r="C3635"/>
      <c r="D3635" s="4"/>
      <c r="E3635"/>
      <c r="F3635" s="4"/>
      <c r="G3635"/>
      <c r="H3635" s="4"/>
      <c r="I3635"/>
      <c r="J3635" s="4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  <c r="BF3635"/>
      <c r="BG3635"/>
      <c r="BH3635"/>
      <c r="BI3635"/>
      <c r="BJ3635"/>
      <c r="BK3635"/>
      <c r="BL3635"/>
      <c r="BM3635"/>
      <c r="BN3635"/>
      <c r="BO3635"/>
      <c r="BP3635"/>
      <c r="BQ3635"/>
      <c r="BR3635"/>
      <c r="BS3635"/>
      <c r="BT3635"/>
      <c r="BU3635"/>
      <c r="BV3635"/>
      <c r="BW3635"/>
      <c r="BX3635"/>
      <c r="BY3635"/>
      <c r="BZ3635"/>
    </row>
    <row r="3636" spans="3:78" x14ac:dyDescent="0.25">
      <c r="C3636"/>
      <c r="D3636" s="4"/>
      <c r="E3636"/>
      <c r="F3636" s="4"/>
      <c r="G3636"/>
      <c r="H3636" s="4"/>
      <c r="I3636"/>
      <c r="J3636" s="4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  <c r="BF3636"/>
      <c r="BG3636"/>
      <c r="BH3636"/>
      <c r="BI3636"/>
      <c r="BJ3636"/>
      <c r="BK3636"/>
      <c r="BL3636"/>
      <c r="BM3636"/>
      <c r="BN3636"/>
      <c r="BO3636"/>
      <c r="BP3636"/>
      <c r="BQ3636"/>
      <c r="BR3636"/>
      <c r="BS3636"/>
      <c r="BT3636"/>
      <c r="BU3636"/>
      <c r="BV3636"/>
      <c r="BW3636"/>
      <c r="BX3636"/>
      <c r="BY3636"/>
      <c r="BZ3636"/>
    </row>
    <row r="3637" spans="3:78" x14ac:dyDescent="0.25">
      <c r="C3637"/>
      <c r="D3637" s="4"/>
      <c r="E3637"/>
      <c r="F3637" s="4"/>
      <c r="G3637"/>
      <c r="H3637" s="4"/>
      <c r="I3637"/>
      <c r="J3637" s="4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  <c r="BF3637"/>
      <c r="BG3637"/>
      <c r="BH3637"/>
      <c r="BI3637"/>
      <c r="BJ3637"/>
      <c r="BK3637"/>
      <c r="BL3637"/>
      <c r="BM3637"/>
      <c r="BN3637"/>
      <c r="BO3637"/>
      <c r="BP3637"/>
      <c r="BQ3637"/>
      <c r="BR3637"/>
      <c r="BS3637"/>
      <c r="BT3637"/>
      <c r="BU3637"/>
      <c r="BV3637"/>
      <c r="BW3637"/>
      <c r="BX3637"/>
      <c r="BY3637"/>
      <c r="BZ3637"/>
    </row>
    <row r="3638" spans="3:78" x14ac:dyDescent="0.25">
      <c r="C3638"/>
      <c r="D3638" s="4"/>
      <c r="E3638"/>
      <c r="F3638" s="4"/>
      <c r="G3638"/>
      <c r="H3638" s="4"/>
      <c r="I3638"/>
      <c r="J3638" s="4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  <c r="BF3638"/>
      <c r="BG3638"/>
      <c r="BH3638"/>
      <c r="BI3638"/>
      <c r="BJ3638"/>
      <c r="BK3638"/>
      <c r="BL3638"/>
      <c r="BM3638"/>
      <c r="BN3638"/>
      <c r="BO3638"/>
      <c r="BP3638"/>
      <c r="BQ3638"/>
      <c r="BR3638"/>
      <c r="BS3638"/>
      <c r="BT3638"/>
      <c r="BU3638"/>
      <c r="BV3638"/>
      <c r="BW3638"/>
      <c r="BX3638"/>
      <c r="BY3638"/>
      <c r="BZ3638"/>
    </row>
    <row r="3639" spans="3:78" x14ac:dyDescent="0.25">
      <c r="C3639"/>
      <c r="D3639" s="4"/>
      <c r="E3639"/>
      <c r="F3639" s="4"/>
      <c r="G3639"/>
      <c r="H3639" s="4"/>
      <c r="I3639"/>
      <c r="J3639" s="4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  <c r="BF3639"/>
      <c r="BG3639"/>
      <c r="BH3639"/>
      <c r="BI3639"/>
      <c r="BJ3639"/>
      <c r="BK3639"/>
      <c r="BL3639"/>
      <c r="BM3639"/>
      <c r="BN3639"/>
      <c r="BO3639"/>
      <c r="BP3639"/>
      <c r="BQ3639"/>
      <c r="BR3639"/>
      <c r="BS3639"/>
      <c r="BT3639"/>
      <c r="BU3639"/>
      <c r="BV3639"/>
      <c r="BW3639"/>
      <c r="BX3639"/>
      <c r="BY3639"/>
      <c r="BZ3639"/>
    </row>
    <row r="3640" spans="3:78" x14ac:dyDescent="0.25">
      <c r="C3640"/>
      <c r="D3640" s="4"/>
      <c r="E3640"/>
      <c r="F3640" s="4"/>
      <c r="G3640"/>
      <c r="H3640" s="4"/>
      <c r="I3640"/>
      <c r="J3640" s="4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  <c r="BF3640"/>
      <c r="BG3640"/>
      <c r="BH3640"/>
      <c r="BI3640"/>
      <c r="BJ3640"/>
      <c r="BK3640"/>
      <c r="BL3640"/>
      <c r="BM3640"/>
      <c r="BN3640"/>
      <c r="BO3640"/>
      <c r="BP3640"/>
      <c r="BQ3640"/>
      <c r="BR3640"/>
      <c r="BS3640"/>
      <c r="BT3640"/>
      <c r="BU3640"/>
      <c r="BV3640"/>
      <c r="BW3640"/>
      <c r="BX3640"/>
      <c r="BY3640"/>
      <c r="BZ3640"/>
    </row>
    <row r="3641" spans="3:78" x14ac:dyDescent="0.25">
      <c r="C3641"/>
      <c r="D3641" s="4"/>
      <c r="E3641"/>
      <c r="F3641" s="4"/>
      <c r="G3641"/>
      <c r="H3641" s="4"/>
      <c r="I3641"/>
      <c r="J3641" s="4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  <c r="BF3641"/>
      <c r="BG3641"/>
      <c r="BH3641"/>
      <c r="BI3641"/>
      <c r="BJ3641"/>
      <c r="BK3641"/>
      <c r="BL3641"/>
      <c r="BM3641"/>
      <c r="BN3641"/>
      <c r="BO3641"/>
      <c r="BP3641"/>
      <c r="BQ3641"/>
      <c r="BR3641"/>
      <c r="BS3641"/>
      <c r="BT3641"/>
      <c r="BU3641"/>
      <c r="BV3641"/>
      <c r="BW3641"/>
      <c r="BX3641"/>
      <c r="BY3641"/>
      <c r="BZ3641"/>
    </row>
    <row r="3642" spans="3:78" x14ac:dyDescent="0.25">
      <c r="C3642"/>
      <c r="D3642" s="4"/>
      <c r="E3642"/>
      <c r="F3642" s="4"/>
      <c r="G3642"/>
      <c r="H3642" s="4"/>
      <c r="I3642"/>
      <c r="J3642" s="4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  <c r="BF3642"/>
      <c r="BG3642"/>
      <c r="BH3642"/>
      <c r="BI3642"/>
      <c r="BJ3642"/>
      <c r="BK3642"/>
      <c r="BL3642"/>
      <c r="BM3642"/>
      <c r="BN3642"/>
      <c r="BO3642"/>
      <c r="BP3642"/>
      <c r="BQ3642"/>
      <c r="BR3642"/>
      <c r="BS3642"/>
      <c r="BT3642"/>
      <c r="BU3642"/>
      <c r="BV3642"/>
      <c r="BW3642"/>
      <c r="BX3642"/>
      <c r="BY3642"/>
      <c r="BZ3642"/>
    </row>
    <row r="3643" spans="3:78" x14ac:dyDescent="0.25">
      <c r="C3643"/>
      <c r="D3643" s="4"/>
      <c r="E3643"/>
      <c r="F3643" s="4"/>
      <c r="G3643"/>
      <c r="H3643" s="4"/>
      <c r="I3643"/>
      <c r="J3643" s="4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  <c r="BF3643"/>
      <c r="BG3643"/>
      <c r="BH3643"/>
      <c r="BI3643"/>
      <c r="BJ3643"/>
      <c r="BK3643"/>
      <c r="BL3643"/>
      <c r="BM3643"/>
      <c r="BN3643"/>
      <c r="BO3643"/>
      <c r="BP3643"/>
      <c r="BQ3643"/>
      <c r="BR3643"/>
      <c r="BS3643"/>
      <c r="BT3643"/>
      <c r="BU3643"/>
      <c r="BV3643"/>
      <c r="BW3643"/>
      <c r="BX3643"/>
      <c r="BY3643"/>
      <c r="BZ3643"/>
    </row>
    <row r="3644" spans="3:78" x14ac:dyDescent="0.25">
      <c r="C3644"/>
      <c r="D3644" s="4"/>
      <c r="E3644"/>
      <c r="F3644" s="4"/>
      <c r="G3644"/>
      <c r="H3644" s="4"/>
      <c r="I3644"/>
      <c r="J3644" s="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  <c r="BF3644"/>
      <c r="BG3644"/>
      <c r="BH3644"/>
      <c r="BI3644"/>
      <c r="BJ3644"/>
      <c r="BK3644"/>
      <c r="BL3644"/>
      <c r="BM3644"/>
      <c r="BN3644"/>
      <c r="BO3644"/>
      <c r="BP3644"/>
      <c r="BQ3644"/>
      <c r="BR3644"/>
      <c r="BS3644"/>
      <c r="BT3644"/>
      <c r="BU3644"/>
      <c r="BV3644"/>
      <c r="BW3644"/>
      <c r="BX3644"/>
      <c r="BY3644"/>
      <c r="BZ3644"/>
    </row>
    <row r="3645" spans="3:78" x14ac:dyDescent="0.25">
      <c r="C3645"/>
      <c r="D3645" s="4"/>
      <c r="E3645"/>
      <c r="F3645" s="4"/>
      <c r="G3645"/>
      <c r="H3645" s="4"/>
      <c r="I3645"/>
      <c r="J3645" s="4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  <c r="BF3645"/>
      <c r="BG3645"/>
      <c r="BH3645"/>
      <c r="BI3645"/>
      <c r="BJ3645"/>
      <c r="BK3645"/>
      <c r="BL3645"/>
      <c r="BM3645"/>
      <c r="BN3645"/>
      <c r="BO3645"/>
      <c r="BP3645"/>
      <c r="BQ3645"/>
      <c r="BR3645"/>
      <c r="BS3645"/>
      <c r="BT3645"/>
      <c r="BU3645"/>
      <c r="BV3645"/>
      <c r="BW3645"/>
      <c r="BX3645"/>
      <c r="BY3645"/>
      <c r="BZ3645"/>
    </row>
    <row r="3646" spans="3:78" x14ac:dyDescent="0.25">
      <c r="C3646"/>
      <c r="D3646" s="4"/>
      <c r="E3646"/>
      <c r="F3646" s="4"/>
      <c r="G3646"/>
      <c r="H3646" s="4"/>
      <c r="I3646"/>
      <c r="J3646" s="4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  <c r="BF3646"/>
      <c r="BG3646"/>
      <c r="BH3646"/>
      <c r="BI3646"/>
      <c r="BJ3646"/>
      <c r="BK3646"/>
      <c r="BL3646"/>
      <c r="BM3646"/>
      <c r="BN3646"/>
      <c r="BO3646"/>
      <c r="BP3646"/>
      <c r="BQ3646"/>
      <c r="BR3646"/>
      <c r="BS3646"/>
      <c r="BT3646"/>
      <c r="BU3646"/>
      <c r="BV3646"/>
      <c r="BW3646"/>
      <c r="BX3646"/>
      <c r="BY3646"/>
      <c r="BZ3646"/>
    </row>
    <row r="3647" spans="3:78" x14ac:dyDescent="0.25">
      <c r="C3647"/>
      <c r="D3647" s="4"/>
      <c r="E3647"/>
      <c r="F3647" s="4"/>
      <c r="G3647"/>
      <c r="H3647" s="4"/>
      <c r="I3647"/>
      <c r="J3647" s="4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  <c r="BF3647"/>
      <c r="BG3647"/>
      <c r="BH3647"/>
      <c r="BI3647"/>
      <c r="BJ3647"/>
      <c r="BK3647"/>
      <c r="BL3647"/>
      <c r="BM3647"/>
      <c r="BN3647"/>
      <c r="BO3647"/>
      <c r="BP3647"/>
      <c r="BQ3647"/>
      <c r="BR3647"/>
      <c r="BS3647"/>
      <c r="BT3647"/>
      <c r="BU3647"/>
      <c r="BV3647"/>
      <c r="BW3647"/>
      <c r="BX3647"/>
      <c r="BY3647"/>
      <c r="BZ3647"/>
    </row>
    <row r="3648" spans="3:78" x14ac:dyDescent="0.25">
      <c r="C3648"/>
      <c r="D3648" s="4"/>
      <c r="E3648"/>
      <c r="F3648" s="4"/>
      <c r="G3648"/>
      <c r="H3648" s="4"/>
      <c r="I3648"/>
      <c r="J3648" s="4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  <c r="BF3648"/>
      <c r="BG3648"/>
      <c r="BH3648"/>
      <c r="BI3648"/>
      <c r="BJ3648"/>
      <c r="BK3648"/>
      <c r="BL3648"/>
      <c r="BM3648"/>
      <c r="BN3648"/>
      <c r="BO3648"/>
      <c r="BP3648"/>
      <c r="BQ3648"/>
      <c r="BR3648"/>
      <c r="BS3648"/>
      <c r="BT3648"/>
      <c r="BU3648"/>
      <c r="BV3648"/>
      <c r="BW3648"/>
      <c r="BX3648"/>
      <c r="BY3648"/>
      <c r="BZ3648"/>
    </row>
    <row r="3649" spans="3:78" x14ac:dyDescent="0.25">
      <c r="C3649"/>
      <c r="D3649" s="4"/>
      <c r="E3649"/>
      <c r="F3649" s="4"/>
      <c r="G3649"/>
      <c r="H3649" s="4"/>
      <c r="I3649"/>
      <c r="J3649" s="4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  <c r="BF3649"/>
      <c r="BG3649"/>
      <c r="BH3649"/>
      <c r="BI3649"/>
      <c r="BJ3649"/>
      <c r="BK3649"/>
      <c r="BL3649"/>
      <c r="BM3649"/>
      <c r="BN3649"/>
      <c r="BO3649"/>
      <c r="BP3649"/>
      <c r="BQ3649"/>
      <c r="BR3649"/>
      <c r="BS3649"/>
      <c r="BT3649"/>
      <c r="BU3649"/>
      <c r="BV3649"/>
      <c r="BW3649"/>
      <c r="BX3649"/>
      <c r="BY3649"/>
      <c r="BZ3649"/>
    </row>
    <row r="3650" spans="3:78" x14ac:dyDescent="0.25">
      <c r="C3650"/>
      <c r="D3650" s="4"/>
      <c r="E3650"/>
      <c r="F3650" s="4"/>
      <c r="G3650"/>
      <c r="H3650" s="4"/>
      <c r="I3650"/>
      <c r="J3650" s="4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  <c r="BF3650"/>
      <c r="BG3650"/>
      <c r="BH3650"/>
      <c r="BI3650"/>
      <c r="BJ3650"/>
      <c r="BK3650"/>
      <c r="BL3650"/>
      <c r="BM3650"/>
      <c r="BN3650"/>
      <c r="BO3650"/>
      <c r="BP3650"/>
      <c r="BQ3650"/>
      <c r="BR3650"/>
      <c r="BS3650"/>
      <c r="BT3650"/>
      <c r="BU3650"/>
      <c r="BV3650"/>
      <c r="BW3650"/>
      <c r="BX3650"/>
      <c r="BY3650"/>
      <c r="BZ3650"/>
    </row>
    <row r="3651" spans="3:78" x14ac:dyDescent="0.25">
      <c r="C3651"/>
      <c r="D3651" s="4"/>
      <c r="E3651"/>
      <c r="F3651" s="4"/>
      <c r="G3651"/>
      <c r="H3651" s="4"/>
      <c r="I3651"/>
      <c r="J3651" s="4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  <c r="BF3651"/>
      <c r="BG3651"/>
      <c r="BH3651"/>
      <c r="BI3651"/>
      <c r="BJ3651"/>
      <c r="BK3651"/>
      <c r="BL3651"/>
      <c r="BM3651"/>
      <c r="BN3651"/>
      <c r="BO3651"/>
      <c r="BP3651"/>
      <c r="BQ3651"/>
      <c r="BR3651"/>
      <c r="BS3651"/>
      <c r="BT3651"/>
      <c r="BU3651"/>
      <c r="BV3651"/>
      <c r="BW3651"/>
      <c r="BX3651"/>
      <c r="BY3651"/>
      <c r="BZ3651"/>
    </row>
    <row r="3652" spans="3:78" x14ac:dyDescent="0.25">
      <c r="C3652"/>
      <c r="D3652" s="4"/>
      <c r="E3652"/>
      <c r="F3652" s="4"/>
      <c r="G3652"/>
      <c r="H3652" s="4"/>
      <c r="I3652"/>
      <c r="J3652" s="4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  <c r="BF3652"/>
      <c r="BG3652"/>
      <c r="BH3652"/>
      <c r="BI3652"/>
      <c r="BJ3652"/>
      <c r="BK3652"/>
      <c r="BL3652"/>
      <c r="BM3652"/>
      <c r="BN3652"/>
      <c r="BO3652"/>
      <c r="BP3652"/>
      <c r="BQ3652"/>
      <c r="BR3652"/>
      <c r="BS3652"/>
      <c r="BT3652"/>
      <c r="BU3652"/>
      <c r="BV3652"/>
      <c r="BW3652"/>
      <c r="BX3652"/>
      <c r="BY3652"/>
      <c r="BZ3652"/>
    </row>
    <row r="3653" spans="3:78" x14ac:dyDescent="0.25">
      <c r="C3653"/>
      <c r="D3653" s="4"/>
      <c r="E3653"/>
      <c r="F3653" s="4"/>
      <c r="G3653"/>
      <c r="H3653" s="4"/>
      <c r="I3653"/>
      <c r="J3653" s="4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  <c r="BF3653"/>
      <c r="BG3653"/>
      <c r="BH3653"/>
      <c r="BI3653"/>
      <c r="BJ3653"/>
      <c r="BK3653"/>
      <c r="BL3653"/>
      <c r="BM3653"/>
      <c r="BN3653"/>
      <c r="BO3653"/>
      <c r="BP3653"/>
      <c r="BQ3653"/>
      <c r="BR3653"/>
      <c r="BS3653"/>
      <c r="BT3653"/>
      <c r="BU3653"/>
      <c r="BV3653"/>
      <c r="BW3653"/>
      <c r="BX3653"/>
      <c r="BY3653"/>
      <c r="BZ3653"/>
    </row>
    <row r="3654" spans="3:78" x14ac:dyDescent="0.25">
      <c r="C3654"/>
      <c r="D3654" s="4"/>
      <c r="E3654"/>
      <c r="F3654" s="4"/>
      <c r="G3654"/>
      <c r="H3654" s="4"/>
      <c r="I3654"/>
      <c r="J3654" s="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  <c r="BF3654"/>
      <c r="BG3654"/>
      <c r="BH3654"/>
      <c r="BI3654"/>
      <c r="BJ3654"/>
      <c r="BK3654"/>
      <c r="BL3654"/>
      <c r="BM3654"/>
      <c r="BN3654"/>
      <c r="BO3654"/>
      <c r="BP3654"/>
      <c r="BQ3654"/>
      <c r="BR3654"/>
      <c r="BS3654"/>
      <c r="BT3654"/>
      <c r="BU3654"/>
      <c r="BV3654"/>
      <c r="BW3654"/>
      <c r="BX3654"/>
      <c r="BY3654"/>
      <c r="BZ3654"/>
    </row>
    <row r="3655" spans="3:78" x14ac:dyDescent="0.25">
      <c r="C3655"/>
      <c r="D3655" s="4"/>
      <c r="E3655"/>
      <c r="F3655" s="4"/>
      <c r="G3655"/>
      <c r="H3655" s="4"/>
      <c r="I3655"/>
      <c r="J3655" s="4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  <c r="BF3655"/>
      <c r="BG3655"/>
      <c r="BH3655"/>
      <c r="BI3655"/>
      <c r="BJ3655"/>
      <c r="BK3655"/>
      <c r="BL3655"/>
      <c r="BM3655"/>
      <c r="BN3655"/>
      <c r="BO3655"/>
      <c r="BP3655"/>
      <c r="BQ3655"/>
      <c r="BR3655"/>
      <c r="BS3655"/>
      <c r="BT3655"/>
      <c r="BU3655"/>
      <c r="BV3655"/>
      <c r="BW3655"/>
      <c r="BX3655"/>
      <c r="BY3655"/>
      <c r="BZ3655"/>
    </row>
    <row r="3656" spans="3:78" x14ac:dyDescent="0.25">
      <c r="C3656"/>
      <c r="D3656" s="4"/>
      <c r="E3656"/>
      <c r="F3656" s="4"/>
      <c r="G3656"/>
      <c r="H3656" s="4"/>
      <c r="I3656"/>
      <c r="J3656" s="4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  <c r="BF3656"/>
      <c r="BG3656"/>
      <c r="BH3656"/>
      <c r="BI3656"/>
      <c r="BJ3656"/>
      <c r="BK3656"/>
      <c r="BL3656"/>
      <c r="BM3656"/>
      <c r="BN3656"/>
      <c r="BO3656"/>
      <c r="BP3656"/>
      <c r="BQ3656"/>
      <c r="BR3656"/>
      <c r="BS3656"/>
      <c r="BT3656"/>
      <c r="BU3656"/>
      <c r="BV3656"/>
      <c r="BW3656"/>
      <c r="BX3656"/>
      <c r="BY3656"/>
      <c r="BZ3656"/>
    </row>
    <row r="3657" spans="3:78" x14ac:dyDescent="0.25">
      <c r="C3657"/>
      <c r="D3657" s="4"/>
      <c r="E3657"/>
      <c r="F3657" s="4"/>
      <c r="G3657"/>
      <c r="H3657" s="4"/>
      <c r="I3657"/>
      <c r="J3657" s="4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  <c r="BF3657"/>
      <c r="BG3657"/>
      <c r="BH3657"/>
      <c r="BI3657"/>
      <c r="BJ3657"/>
      <c r="BK3657"/>
      <c r="BL3657"/>
      <c r="BM3657"/>
      <c r="BN3657"/>
      <c r="BO3657"/>
      <c r="BP3657"/>
      <c r="BQ3657"/>
      <c r="BR3657"/>
      <c r="BS3657"/>
      <c r="BT3657"/>
      <c r="BU3657"/>
      <c r="BV3657"/>
      <c r="BW3657"/>
      <c r="BX3657"/>
      <c r="BY3657"/>
      <c r="BZ3657"/>
    </row>
    <row r="3658" spans="3:78" x14ac:dyDescent="0.25">
      <c r="C3658"/>
      <c r="D3658" s="4"/>
      <c r="E3658"/>
      <c r="F3658" s="4"/>
      <c r="G3658"/>
      <c r="H3658" s="4"/>
      <c r="I3658"/>
      <c r="J3658" s="4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  <c r="BF3658"/>
      <c r="BG3658"/>
      <c r="BH3658"/>
      <c r="BI3658"/>
      <c r="BJ3658"/>
      <c r="BK3658"/>
      <c r="BL3658"/>
      <c r="BM3658"/>
      <c r="BN3658"/>
      <c r="BO3658"/>
      <c r="BP3658"/>
      <c r="BQ3658"/>
      <c r="BR3658"/>
      <c r="BS3658"/>
      <c r="BT3658"/>
      <c r="BU3658"/>
      <c r="BV3658"/>
      <c r="BW3658"/>
      <c r="BX3658"/>
      <c r="BY3658"/>
      <c r="BZ3658"/>
    </row>
    <row r="3659" spans="3:78" x14ac:dyDescent="0.25">
      <c r="C3659"/>
      <c r="D3659" s="4"/>
      <c r="E3659"/>
      <c r="F3659" s="4"/>
      <c r="G3659"/>
      <c r="H3659" s="4"/>
      <c r="I3659"/>
      <c r="J3659" s="4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  <c r="BF3659"/>
      <c r="BG3659"/>
      <c r="BH3659"/>
      <c r="BI3659"/>
      <c r="BJ3659"/>
      <c r="BK3659"/>
      <c r="BL3659"/>
      <c r="BM3659"/>
      <c r="BN3659"/>
      <c r="BO3659"/>
      <c r="BP3659"/>
      <c r="BQ3659"/>
      <c r="BR3659"/>
      <c r="BS3659"/>
      <c r="BT3659"/>
      <c r="BU3659"/>
      <c r="BV3659"/>
      <c r="BW3659"/>
      <c r="BX3659"/>
      <c r="BY3659"/>
      <c r="BZ3659"/>
    </row>
    <row r="3660" spans="3:78" x14ac:dyDescent="0.25">
      <c r="C3660"/>
      <c r="D3660" s="4"/>
      <c r="E3660"/>
      <c r="F3660" s="4"/>
      <c r="G3660"/>
      <c r="H3660" s="4"/>
      <c r="I3660"/>
      <c r="J3660" s="4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  <c r="BF3660"/>
      <c r="BG3660"/>
      <c r="BH3660"/>
      <c r="BI3660"/>
      <c r="BJ3660"/>
      <c r="BK3660"/>
      <c r="BL3660"/>
      <c r="BM3660"/>
      <c r="BN3660"/>
      <c r="BO3660"/>
      <c r="BP3660"/>
      <c r="BQ3660"/>
      <c r="BR3660"/>
      <c r="BS3660"/>
      <c r="BT3660"/>
      <c r="BU3660"/>
      <c r="BV3660"/>
      <c r="BW3660"/>
      <c r="BX3660"/>
      <c r="BY3660"/>
      <c r="BZ3660"/>
    </row>
    <row r="3661" spans="3:78" x14ac:dyDescent="0.25">
      <c r="C3661"/>
      <c r="D3661" s="4"/>
      <c r="E3661"/>
      <c r="F3661" s="4"/>
      <c r="G3661"/>
      <c r="H3661" s="4"/>
      <c r="I3661"/>
      <c r="J3661" s="4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  <c r="BF3661"/>
      <c r="BG3661"/>
      <c r="BH3661"/>
      <c r="BI3661"/>
      <c r="BJ3661"/>
      <c r="BK3661"/>
      <c r="BL3661"/>
      <c r="BM3661"/>
      <c r="BN3661"/>
      <c r="BO3661"/>
      <c r="BP3661"/>
      <c r="BQ3661"/>
      <c r="BR3661"/>
      <c r="BS3661"/>
      <c r="BT3661"/>
      <c r="BU3661"/>
      <c r="BV3661"/>
      <c r="BW3661"/>
      <c r="BX3661"/>
      <c r="BY3661"/>
      <c r="BZ3661"/>
    </row>
    <row r="3662" spans="3:78" x14ac:dyDescent="0.25">
      <c r="C3662"/>
      <c r="D3662" s="4"/>
      <c r="E3662"/>
      <c r="F3662" s="4"/>
      <c r="G3662"/>
      <c r="H3662" s="4"/>
      <c r="I3662"/>
      <c r="J3662" s="4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  <c r="BF3662"/>
      <c r="BG3662"/>
      <c r="BH3662"/>
      <c r="BI3662"/>
      <c r="BJ3662"/>
      <c r="BK3662"/>
      <c r="BL3662"/>
      <c r="BM3662"/>
      <c r="BN3662"/>
      <c r="BO3662"/>
      <c r="BP3662"/>
      <c r="BQ3662"/>
      <c r="BR3662"/>
      <c r="BS3662"/>
      <c r="BT3662"/>
      <c r="BU3662"/>
      <c r="BV3662"/>
      <c r="BW3662"/>
      <c r="BX3662"/>
      <c r="BY3662"/>
      <c r="BZ3662"/>
    </row>
    <row r="3663" spans="3:78" x14ac:dyDescent="0.25">
      <c r="C3663"/>
      <c r="D3663" s="4"/>
      <c r="E3663"/>
      <c r="F3663" s="4"/>
      <c r="G3663"/>
      <c r="H3663" s="4"/>
      <c r="I3663"/>
      <c r="J3663" s="4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  <c r="BF3663"/>
      <c r="BG3663"/>
      <c r="BH3663"/>
      <c r="BI3663"/>
      <c r="BJ3663"/>
      <c r="BK3663"/>
      <c r="BL3663"/>
      <c r="BM3663"/>
      <c r="BN3663"/>
      <c r="BO3663"/>
      <c r="BP3663"/>
      <c r="BQ3663"/>
      <c r="BR3663"/>
      <c r="BS3663"/>
      <c r="BT3663"/>
      <c r="BU3663"/>
      <c r="BV3663"/>
      <c r="BW3663"/>
      <c r="BX3663"/>
      <c r="BY3663"/>
      <c r="BZ3663"/>
    </row>
    <row r="3664" spans="3:78" x14ac:dyDescent="0.25">
      <c r="C3664"/>
      <c r="D3664" s="4"/>
      <c r="E3664"/>
      <c r="F3664" s="4"/>
      <c r="G3664"/>
      <c r="H3664" s="4"/>
      <c r="I3664"/>
      <c r="J3664" s="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  <c r="BF3664"/>
      <c r="BG3664"/>
      <c r="BH3664"/>
      <c r="BI3664"/>
      <c r="BJ3664"/>
      <c r="BK3664"/>
      <c r="BL3664"/>
      <c r="BM3664"/>
      <c r="BN3664"/>
      <c r="BO3664"/>
      <c r="BP3664"/>
      <c r="BQ3664"/>
      <c r="BR3664"/>
      <c r="BS3664"/>
      <c r="BT3664"/>
      <c r="BU3664"/>
      <c r="BV3664"/>
      <c r="BW3664"/>
      <c r="BX3664"/>
      <c r="BY3664"/>
      <c r="BZ3664"/>
    </row>
    <row r="3665" spans="3:78" x14ac:dyDescent="0.25">
      <c r="C3665"/>
      <c r="D3665" s="4"/>
      <c r="E3665"/>
      <c r="F3665" s="4"/>
      <c r="G3665"/>
      <c r="H3665" s="4"/>
      <c r="I3665"/>
      <c r="J3665" s="4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  <c r="BF3665"/>
      <c r="BG3665"/>
      <c r="BH3665"/>
      <c r="BI3665"/>
      <c r="BJ3665"/>
      <c r="BK3665"/>
      <c r="BL3665"/>
      <c r="BM3665"/>
      <c r="BN3665"/>
      <c r="BO3665"/>
      <c r="BP3665"/>
      <c r="BQ3665"/>
      <c r="BR3665"/>
      <c r="BS3665"/>
      <c r="BT3665"/>
      <c r="BU3665"/>
      <c r="BV3665"/>
      <c r="BW3665"/>
      <c r="BX3665"/>
      <c r="BY3665"/>
      <c r="BZ3665"/>
    </row>
    <row r="3666" spans="3:78" x14ac:dyDescent="0.25">
      <c r="C3666"/>
      <c r="D3666" s="4"/>
      <c r="E3666"/>
      <c r="F3666" s="4"/>
      <c r="G3666"/>
      <c r="H3666" s="4"/>
      <c r="I3666"/>
      <c r="J3666" s="4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  <c r="BF3666"/>
      <c r="BG3666"/>
      <c r="BH3666"/>
      <c r="BI3666"/>
      <c r="BJ3666"/>
      <c r="BK3666"/>
      <c r="BL3666"/>
      <c r="BM3666"/>
      <c r="BN3666"/>
      <c r="BO3666"/>
      <c r="BP3666"/>
      <c r="BQ3666"/>
      <c r="BR3666"/>
      <c r="BS3666"/>
      <c r="BT3666"/>
      <c r="BU3666"/>
      <c r="BV3666"/>
      <c r="BW3666"/>
      <c r="BX3666"/>
      <c r="BY3666"/>
      <c r="BZ3666"/>
    </row>
    <row r="3667" spans="3:78" x14ac:dyDescent="0.25">
      <c r="C3667"/>
      <c r="D3667" s="4"/>
      <c r="E3667"/>
      <c r="F3667" s="4"/>
      <c r="G3667"/>
      <c r="H3667" s="4"/>
      <c r="I3667"/>
      <c r="J3667" s="4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  <c r="BF3667"/>
      <c r="BG3667"/>
      <c r="BH3667"/>
      <c r="BI3667"/>
      <c r="BJ3667"/>
      <c r="BK3667"/>
      <c r="BL3667"/>
      <c r="BM3667"/>
      <c r="BN3667"/>
      <c r="BO3667"/>
      <c r="BP3667"/>
      <c r="BQ3667"/>
      <c r="BR3667"/>
      <c r="BS3667"/>
      <c r="BT3667"/>
      <c r="BU3667"/>
      <c r="BV3667"/>
      <c r="BW3667"/>
      <c r="BX3667"/>
      <c r="BY3667"/>
      <c r="BZ3667"/>
    </row>
    <row r="3668" spans="3:78" x14ac:dyDescent="0.25">
      <c r="C3668"/>
      <c r="D3668" s="4"/>
      <c r="E3668"/>
      <c r="F3668" s="4"/>
      <c r="G3668"/>
      <c r="H3668" s="4"/>
      <c r="I3668"/>
      <c r="J3668" s="4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  <c r="BF3668"/>
      <c r="BG3668"/>
      <c r="BH3668"/>
      <c r="BI3668"/>
      <c r="BJ3668"/>
      <c r="BK3668"/>
      <c r="BL3668"/>
      <c r="BM3668"/>
      <c r="BN3668"/>
      <c r="BO3668"/>
      <c r="BP3668"/>
      <c r="BQ3668"/>
      <c r="BR3668"/>
      <c r="BS3668"/>
      <c r="BT3668"/>
      <c r="BU3668"/>
      <c r="BV3668"/>
      <c r="BW3668"/>
      <c r="BX3668"/>
      <c r="BY3668"/>
      <c r="BZ3668"/>
    </row>
    <row r="3669" spans="3:78" x14ac:dyDescent="0.25">
      <c r="C3669"/>
      <c r="D3669" s="4"/>
      <c r="E3669"/>
      <c r="F3669" s="4"/>
      <c r="G3669"/>
      <c r="H3669" s="4"/>
      <c r="I3669"/>
      <c r="J3669" s="4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  <c r="BF3669"/>
      <c r="BG3669"/>
      <c r="BH3669"/>
      <c r="BI3669"/>
      <c r="BJ3669"/>
      <c r="BK3669"/>
      <c r="BL3669"/>
      <c r="BM3669"/>
      <c r="BN3669"/>
      <c r="BO3669"/>
      <c r="BP3669"/>
      <c r="BQ3669"/>
      <c r="BR3669"/>
      <c r="BS3669"/>
      <c r="BT3669"/>
      <c r="BU3669"/>
      <c r="BV3669"/>
      <c r="BW3669"/>
      <c r="BX3669"/>
      <c r="BY3669"/>
      <c r="BZ3669"/>
    </row>
    <row r="3670" spans="3:78" x14ac:dyDescent="0.25">
      <c r="C3670"/>
      <c r="D3670" s="4"/>
      <c r="E3670"/>
      <c r="F3670" s="4"/>
      <c r="G3670"/>
      <c r="H3670" s="4"/>
      <c r="I3670"/>
      <c r="J3670" s="4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  <c r="BF3670"/>
      <c r="BG3670"/>
      <c r="BH3670"/>
      <c r="BI3670"/>
      <c r="BJ3670"/>
      <c r="BK3670"/>
      <c r="BL3670"/>
      <c r="BM3670"/>
      <c r="BN3670"/>
      <c r="BO3670"/>
      <c r="BP3670"/>
      <c r="BQ3670"/>
      <c r="BR3670"/>
      <c r="BS3670"/>
      <c r="BT3670"/>
      <c r="BU3670"/>
      <c r="BV3670"/>
      <c r="BW3670"/>
      <c r="BX3670"/>
      <c r="BY3670"/>
      <c r="BZ3670"/>
    </row>
    <row r="3671" spans="3:78" x14ac:dyDescent="0.25">
      <c r="C3671"/>
      <c r="D3671" s="4"/>
      <c r="E3671"/>
      <c r="F3671" s="4"/>
      <c r="G3671"/>
      <c r="H3671" s="4"/>
      <c r="I3671"/>
      <c r="J3671" s="4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  <c r="BF3671"/>
      <c r="BG3671"/>
      <c r="BH3671"/>
      <c r="BI3671"/>
      <c r="BJ3671"/>
      <c r="BK3671"/>
      <c r="BL3671"/>
      <c r="BM3671"/>
      <c r="BN3671"/>
      <c r="BO3671"/>
      <c r="BP3671"/>
      <c r="BQ3671"/>
      <c r="BR3671"/>
      <c r="BS3671"/>
      <c r="BT3671"/>
      <c r="BU3671"/>
      <c r="BV3671"/>
      <c r="BW3671"/>
      <c r="BX3671"/>
      <c r="BY3671"/>
      <c r="BZ3671"/>
    </row>
    <row r="3672" spans="3:78" x14ac:dyDescent="0.25">
      <c r="C3672"/>
      <c r="D3672" s="4"/>
      <c r="E3672"/>
      <c r="F3672" s="4"/>
      <c r="G3672"/>
      <c r="H3672" s="4"/>
      <c r="I3672"/>
      <c r="J3672" s="4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  <c r="BF3672"/>
      <c r="BG3672"/>
      <c r="BH3672"/>
      <c r="BI3672"/>
      <c r="BJ3672"/>
      <c r="BK3672"/>
      <c r="BL3672"/>
      <c r="BM3672"/>
      <c r="BN3672"/>
      <c r="BO3672"/>
      <c r="BP3672"/>
      <c r="BQ3672"/>
      <c r="BR3672"/>
      <c r="BS3672"/>
      <c r="BT3672"/>
      <c r="BU3672"/>
      <c r="BV3672"/>
      <c r="BW3672"/>
      <c r="BX3672"/>
      <c r="BY3672"/>
      <c r="BZ3672"/>
    </row>
    <row r="3673" spans="3:78" x14ac:dyDescent="0.25">
      <c r="C3673"/>
      <c r="D3673" s="4"/>
      <c r="E3673"/>
      <c r="F3673" s="4"/>
      <c r="G3673"/>
      <c r="H3673" s="4"/>
      <c r="I3673"/>
      <c r="J3673" s="4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  <c r="BF3673"/>
      <c r="BG3673"/>
      <c r="BH3673"/>
      <c r="BI3673"/>
      <c r="BJ3673"/>
      <c r="BK3673"/>
      <c r="BL3673"/>
      <c r="BM3673"/>
      <c r="BN3673"/>
      <c r="BO3673"/>
      <c r="BP3673"/>
      <c r="BQ3673"/>
      <c r="BR3673"/>
      <c r="BS3673"/>
      <c r="BT3673"/>
      <c r="BU3673"/>
      <c r="BV3673"/>
      <c r="BW3673"/>
      <c r="BX3673"/>
      <c r="BY3673"/>
      <c r="BZ3673"/>
    </row>
    <row r="3674" spans="3:78" x14ac:dyDescent="0.25">
      <c r="C3674"/>
      <c r="D3674" s="4"/>
      <c r="E3674"/>
      <c r="F3674" s="4"/>
      <c r="G3674"/>
      <c r="H3674" s="4"/>
      <c r="I3674"/>
      <c r="J3674" s="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  <c r="BF3674"/>
      <c r="BG3674"/>
      <c r="BH3674"/>
      <c r="BI3674"/>
      <c r="BJ3674"/>
      <c r="BK3674"/>
      <c r="BL3674"/>
      <c r="BM3674"/>
      <c r="BN3674"/>
      <c r="BO3674"/>
      <c r="BP3674"/>
      <c r="BQ3674"/>
      <c r="BR3674"/>
      <c r="BS3674"/>
      <c r="BT3674"/>
      <c r="BU3674"/>
      <c r="BV3674"/>
      <c r="BW3674"/>
      <c r="BX3674"/>
      <c r="BY3674"/>
      <c r="BZ3674"/>
    </row>
    <row r="3675" spans="3:78" x14ac:dyDescent="0.25">
      <c r="C3675"/>
      <c r="D3675" s="4"/>
      <c r="E3675"/>
      <c r="F3675" s="4"/>
      <c r="G3675"/>
      <c r="H3675" s="4"/>
      <c r="I3675"/>
      <c r="J3675" s="4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  <c r="BF3675"/>
      <c r="BG3675"/>
      <c r="BH3675"/>
      <c r="BI3675"/>
      <c r="BJ3675"/>
      <c r="BK3675"/>
      <c r="BL3675"/>
      <c r="BM3675"/>
      <c r="BN3675"/>
      <c r="BO3675"/>
      <c r="BP3675"/>
      <c r="BQ3675"/>
      <c r="BR3675"/>
      <c r="BS3675"/>
      <c r="BT3675"/>
      <c r="BU3675"/>
      <c r="BV3675"/>
      <c r="BW3675"/>
      <c r="BX3675"/>
      <c r="BY3675"/>
      <c r="BZ3675"/>
    </row>
    <row r="3676" spans="3:78" x14ac:dyDescent="0.25">
      <c r="C3676"/>
      <c r="D3676" s="4"/>
      <c r="E3676"/>
      <c r="F3676" s="4"/>
      <c r="G3676"/>
      <c r="H3676" s="4"/>
      <c r="I3676"/>
      <c r="J3676" s="4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  <c r="BF3676"/>
      <c r="BG3676"/>
      <c r="BH3676"/>
      <c r="BI3676"/>
      <c r="BJ3676"/>
      <c r="BK3676"/>
      <c r="BL3676"/>
      <c r="BM3676"/>
      <c r="BN3676"/>
      <c r="BO3676"/>
      <c r="BP3676"/>
      <c r="BQ3676"/>
      <c r="BR3676"/>
      <c r="BS3676"/>
      <c r="BT3676"/>
      <c r="BU3676"/>
      <c r="BV3676"/>
      <c r="BW3676"/>
      <c r="BX3676"/>
      <c r="BY3676"/>
      <c r="BZ3676"/>
    </row>
    <row r="3677" spans="3:78" x14ac:dyDescent="0.25">
      <c r="C3677"/>
      <c r="D3677" s="4"/>
      <c r="E3677"/>
      <c r="F3677" s="4"/>
      <c r="G3677"/>
      <c r="H3677" s="4"/>
      <c r="I3677"/>
      <c r="J3677" s="4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  <c r="BF3677"/>
      <c r="BG3677"/>
      <c r="BH3677"/>
      <c r="BI3677"/>
      <c r="BJ3677"/>
      <c r="BK3677"/>
      <c r="BL3677"/>
      <c r="BM3677"/>
      <c r="BN3677"/>
      <c r="BO3677"/>
      <c r="BP3677"/>
      <c r="BQ3677"/>
      <c r="BR3677"/>
      <c r="BS3677"/>
      <c r="BT3677"/>
      <c r="BU3677"/>
      <c r="BV3677"/>
      <c r="BW3677"/>
      <c r="BX3677"/>
      <c r="BY3677"/>
      <c r="BZ3677"/>
    </row>
    <row r="3678" spans="3:78" x14ac:dyDescent="0.25">
      <c r="C3678"/>
      <c r="D3678" s="4"/>
      <c r="E3678"/>
      <c r="F3678" s="4"/>
      <c r="G3678"/>
      <c r="H3678" s="4"/>
      <c r="I3678"/>
      <c r="J3678" s="4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  <c r="BF3678"/>
      <c r="BG3678"/>
      <c r="BH3678"/>
      <c r="BI3678"/>
      <c r="BJ3678"/>
      <c r="BK3678"/>
      <c r="BL3678"/>
      <c r="BM3678"/>
      <c r="BN3678"/>
      <c r="BO3678"/>
      <c r="BP3678"/>
      <c r="BQ3678"/>
      <c r="BR3678"/>
      <c r="BS3678"/>
      <c r="BT3678"/>
      <c r="BU3678"/>
      <c r="BV3678"/>
      <c r="BW3678"/>
      <c r="BX3678"/>
      <c r="BY3678"/>
      <c r="BZ3678"/>
    </row>
    <row r="3679" spans="3:78" x14ac:dyDescent="0.25">
      <c r="C3679"/>
      <c r="D3679" s="4"/>
      <c r="E3679"/>
      <c r="F3679" s="4"/>
      <c r="G3679"/>
      <c r="H3679" s="4"/>
      <c r="I3679"/>
      <c r="J3679" s="4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  <c r="BF3679"/>
      <c r="BG3679"/>
      <c r="BH3679"/>
      <c r="BI3679"/>
      <c r="BJ3679"/>
      <c r="BK3679"/>
      <c r="BL3679"/>
      <c r="BM3679"/>
      <c r="BN3679"/>
      <c r="BO3679"/>
      <c r="BP3679"/>
      <c r="BQ3679"/>
      <c r="BR3679"/>
      <c r="BS3679"/>
      <c r="BT3679"/>
      <c r="BU3679"/>
      <c r="BV3679"/>
      <c r="BW3679"/>
      <c r="BX3679"/>
      <c r="BY3679"/>
      <c r="BZ3679"/>
    </row>
    <row r="3680" spans="3:78" x14ac:dyDescent="0.25">
      <c r="C3680"/>
      <c r="D3680" s="4"/>
      <c r="E3680"/>
      <c r="F3680" s="4"/>
      <c r="G3680"/>
      <c r="H3680" s="4"/>
      <c r="I3680"/>
      <c r="J3680" s="4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  <c r="BF3680"/>
      <c r="BG3680"/>
      <c r="BH3680"/>
      <c r="BI3680"/>
      <c r="BJ3680"/>
      <c r="BK3680"/>
      <c r="BL3680"/>
      <c r="BM3680"/>
      <c r="BN3680"/>
      <c r="BO3680"/>
      <c r="BP3680"/>
      <c r="BQ3680"/>
      <c r="BR3680"/>
      <c r="BS3680"/>
      <c r="BT3680"/>
      <c r="BU3680"/>
      <c r="BV3680"/>
      <c r="BW3680"/>
      <c r="BX3680"/>
      <c r="BY3680"/>
      <c r="BZ3680"/>
    </row>
    <row r="3681" spans="3:78" x14ac:dyDescent="0.25">
      <c r="C3681"/>
      <c r="D3681" s="4"/>
      <c r="E3681"/>
      <c r="F3681" s="4"/>
      <c r="G3681"/>
      <c r="H3681" s="4"/>
      <c r="I3681"/>
      <c r="J3681" s="4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  <c r="BF3681"/>
      <c r="BG3681"/>
      <c r="BH3681"/>
      <c r="BI3681"/>
      <c r="BJ3681"/>
      <c r="BK3681"/>
      <c r="BL3681"/>
      <c r="BM3681"/>
      <c r="BN3681"/>
      <c r="BO3681"/>
      <c r="BP3681"/>
      <c r="BQ3681"/>
      <c r="BR3681"/>
      <c r="BS3681"/>
      <c r="BT3681"/>
      <c r="BU3681"/>
      <c r="BV3681"/>
      <c r="BW3681"/>
      <c r="BX3681"/>
      <c r="BY3681"/>
      <c r="BZ3681"/>
    </row>
    <row r="3682" spans="3:78" x14ac:dyDescent="0.25">
      <c r="C3682"/>
      <c r="D3682" s="4"/>
      <c r="E3682"/>
      <c r="F3682" s="4"/>
      <c r="G3682"/>
      <c r="H3682" s="4"/>
      <c r="I3682"/>
      <c r="J3682" s="4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  <c r="BF3682"/>
      <c r="BG3682"/>
      <c r="BH3682"/>
      <c r="BI3682"/>
      <c r="BJ3682"/>
      <c r="BK3682"/>
      <c r="BL3682"/>
      <c r="BM3682"/>
      <c r="BN3682"/>
      <c r="BO3682"/>
      <c r="BP3682"/>
      <c r="BQ3682"/>
      <c r="BR3682"/>
      <c r="BS3682"/>
      <c r="BT3682"/>
      <c r="BU3682"/>
      <c r="BV3682"/>
      <c r="BW3682"/>
      <c r="BX3682"/>
      <c r="BY3682"/>
      <c r="BZ3682"/>
    </row>
    <row r="3683" spans="3:78" x14ac:dyDescent="0.25">
      <c r="C3683"/>
      <c r="D3683" s="4"/>
      <c r="E3683"/>
      <c r="F3683" s="4"/>
      <c r="G3683"/>
      <c r="H3683" s="4"/>
      <c r="I3683"/>
      <c r="J3683" s="4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  <c r="BF3683"/>
      <c r="BG3683"/>
      <c r="BH3683"/>
      <c r="BI3683"/>
      <c r="BJ3683"/>
      <c r="BK3683"/>
      <c r="BL3683"/>
      <c r="BM3683"/>
      <c r="BN3683"/>
      <c r="BO3683"/>
      <c r="BP3683"/>
      <c r="BQ3683"/>
      <c r="BR3683"/>
      <c r="BS3683"/>
      <c r="BT3683"/>
      <c r="BU3683"/>
      <c r="BV3683"/>
      <c r="BW3683"/>
      <c r="BX3683"/>
      <c r="BY3683"/>
      <c r="BZ3683"/>
    </row>
    <row r="3684" spans="3:78" x14ac:dyDescent="0.25">
      <c r="C3684"/>
      <c r="D3684" s="4"/>
      <c r="E3684"/>
      <c r="F3684" s="4"/>
      <c r="G3684"/>
      <c r="H3684" s="4"/>
      <c r="I3684"/>
      <c r="J3684" s="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  <c r="BF3684"/>
      <c r="BG3684"/>
      <c r="BH3684"/>
      <c r="BI3684"/>
      <c r="BJ3684"/>
      <c r="BK3684"/>
      <c r="BL3684"/>
      <c r="BM3684"/>
      <c r="BN3684"/>
      <c r="BO3684"/>
      <c r="BP3684"/>
      <c r="BQ3684"/>
      <c r="BR3684"/>
      <c r="BS3684"/>
      <c r="BT3684"/>
      <c r="BU3684"/>
      <c r="BV3684"/>
      <c r="BW3684"/>
      <c r="BX3684"/>
      <c r="BY3684"/>
      <c r="BZ3684"/>
    </row>
    <row r="3685" spans="3:78" x14ac:dyDescent="0.25">
      <c r="C3685"/>
      <c r="D3685" s="4"/>
      <c r="E3685"/>
      <c r="F3685" s="4"/>
      <c r="G3685"/>
      <c r="H3685" s="4"/>
      <c r="I3685"/>
      <c r="J3685" s="4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  <c r="BF3685"/>
      <c r="BG3685"/>
      <c r="BH3685"/>
      <c r="BI3685"/>
      <c r="BJ3685"/>
      <c r="BK3685"/>
      <c r="BL3685"/>
      <c r="BM3685"/>
      <c r="BN3685"/>
      <c r="BO3685"/>
      <c r="BP3685"/>
      <c r="BQ3685"/>
      <c r="BR3685"/>
      <c r="BS3685"/>
      <c r="BT3685"/>
      <c r="BU3685"/>
      <c r="BV3685"/>
      <c r="BW3685"/>
      <c r="BX3685"/>
      <c r="BY3685"/>
      <c r="BZ3685"/>
    </row>
    <row r="3686" spans="3:78" x14ac:dyDescent="0.25">
      <c r="C3686"/>
      <c r="D3686" s="4"/>
      <c r="E3686"/>
      <c r="F3686" s="4"/>
      <c r="G3686"/>
      <c r="H3686" s="4"/>
      <c r="I3686"/>
      <c r="J3686" s="4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  <c r="BF3686"/>
      <c r="BG3686"/>
      <c r="BH3686"/>
      <c r="BI3686"/>
      <c r="BJ3686"/>
      <c r="BK3686"/>
      <c r="BL3686"/>
      <c r="BM3686"/>
      <c r="BN3686"/>
      <c r="BO3686"/>
      <c r="BP3686"/>
      <c r="BQ3686"/>
      <c r="BR3686"/>
      <c r="BS3686"/>
      <c r="BT3686"/>
      <c r="BU3686"/>
      <c r="BV3686"/>
      <c r="BW3686"/>
      <c r="BX3686"/>
      <c r="BY3686"/>
      <c r="BZ3686"/>
    </row>
    <row r="3687" spans="3:78" x14ac:dyDescent="0.25">
      <c r="C3687"/>
      <c r="D3687" s="4"/>
      <c r="E3687"/>
      <c r="F3687" s="4"/>
      <c r="G3687"/>
      <c r="H3687" s="4"/>
      <c r="I3687"/>
      <c r="J3687" s="4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  <c r="BF3687"/>
      <c r="BG3687"/>
      <c r="BH3687"/>
      <c r="BI3687"/>
      <c r="BJ3687"/>
      <c r="BK3687"/>
      <c r="BL3687"/>
      <c r="BM3687"/>
      <c r="BN3687"/>
      <c r="BO3687"/>
      <c r="BP3687"/>
      <c r="BQ3687"/>
      <c r="BR3687"/>
      <c r="BS3687"/>
      <c r="BT3687"/>
      <c r="BU3687"/>
      <c r="BV3687"/>
      <c r="BW3687"/>
      <c r="BX3687"/>
      <c r="BY3687"/>
      <c r="BZ3687"/>
    </row>
    <row r="3688" spans="3:78" x14ac:dyDescent="0.25">
      <c r="C3688"/>
      <c r="D3688" s="4"/>
      <c r="E3688"/>
      <c r="F3688" s="4"/>
      <c r="G3688"/>
      <c r="H3688" s="4"/>
      <c r="I3688"/>
      <c r="J3688" s="4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  <c r="BF3688"/>
      <c r="BG3688"/>
      <c r="BH3688"/>
      <c r="BI3688"/>
      <c r="BJ3688"/>
      <c r="BK3688"/>
      <c r="BL3688"/>
      <c r="BM3688"/>
      <c r="BN3688"/>
      <c r="BO3688"/>
      <c r="BP3688"/>
      <c r="BQ3688"/>
      <c r="BR3688"/>
      <c r="BS3688"/>
      <c r="BT3688"/>
      <c r="BU3688"/>
      <c r="BV3688"/>
      <c r="BW3688"/>
      <c r="BX3688"/>
      <c r="BY3688"/>
      <c r="BZ3688"/>
    </row>
    <row r="3689" spans="3:78" x14ac:dyDescent="0.25">
      <c r="C3689"/>
      <c r="D3689" s="4"/>
      <c r="E3689"/>
      <c r="F3689" s="4"/>
      <c r="G3689"/>
      <c r="H3689" s="4"/>
      <c r="I3689"/>
      <c r="J3689" s="4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  <c r="BF3689"/>
      <c r="BG3689"/>
      <c r="BH3689"/>
      <c r="BI3689"/>
      <c r="BJ3689"/>
      <c r="BK3689"/>
      <c r="BL3689"/>
      <c r="BM3689"/>
      <c r="BN3689"/>
      <c r="BO3689"/>
      <c r="BP3689"/>
      <c r="BQ3689"/>
      <c r="BR3689"/>
      <c r="BS3689"/>
      <c r="BT3689"/>
      <c r="BU3689"/>
      <c r="BV3689"/>
      <c r="BW3689"/>
      <c r="BX3689"/>
      <c r="BY3689"/>
      <c r="BZ3689"/>
    </row>
    <row r="3690" spans="3:78" x14ac:dyDescent="0.25">
      <c r="C3690"/>
      <c r="D3690" s="4"/>
      <c r="E3690"/>
      <c r="F3690" s="4"/>
      <c r="G3690"/>
      <c r="H3690" s="4"/>
      <c r="I3690"/>
      <c r="J3690" s="4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  <c r="BF3690"/>
      <c r="BG3690"/>
      <c r="BH3690"/>
      <c r="BI3690"/>
      <c r="BJ3690"/>
      <c r="BK3690"/>
      <c r="BL3690"/>
      <c r="BM3690"/>
      <c r="BN3690"/>
      <c r="BO3690"/>
      <c r="BP3690"/>
      <c r="BQ3690"/>
      <c r="BR3690"/>
      <c r="BS3690"/>
      <c r="BT3690"/>
      <c r="BU3690"/>
      <c r="BV3690"/>
      <c r="BW3690"/>
      <c r="BX3690"/>
      <c r="BY3690"/>
      <c r="BZ3690"/>
    </row>
    <row r="3691" spans="3:78" x14ac:dyDescent="0.25">
      <c r="C3691"/>
      <c r="D3691" s="4"/>
      <c r="E3691"/>
      <c r="F3691" s="4"/>
      <c r="G3691"/>
      <c r="H3691" s="4"/>
      <c r="I3691"/>
      <c r="J3691" s="4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  <c r="BF3691"/>
      <c r="BG3691"/>
      <c r="BH3691"/>
      <c r="BI3691"/>
      <c r="BJ3691"/>
      <c r="BK3691"/>
      <c r="BL3691"/>
      <c r="BM3691"/>
      <c r="BN3691"/>
      <c r="BO3691"/>
      <c r="BP3691"/>
      <c r="BQ3691"/>
      <c r="BR3691"/>
      <c r="BS3691"/>
      <c r="BT3691"/>
      <c r="BU3691"/>
      <c r="BV3691"/>
      <c r="BW3691"/>
      <c r="BX3691"/>
      <c r="BY3691"/>
      <c r="BZ3691"/>
    </row>
    <row r="3692" spans="3:78" x14ac:dyDescent="0.25">
      <c r="C3692"/>
      <c r="D3692" s="4"/>
      <c r="E3692"/>
      <c r="F3692" s="4"/>
      <c r="G3692"/>
      <c r="H3692" s="4"/>
      <c r="I3692"/>
      <c r="J3692" s="4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  <c r="BF3692"/>
      <c r="BG3692"/>
      <c r="BH3692"/>
      <c r="BI3692"/>
      <c r="BJ3692"/>
      <c r="BK3692"/>
      <c r="BL3692"/>
      <c r="BM3692"/>
      <c r="BN3692"/>
      <c r="BO3692"/>
      <c r="BP3692"/>
      <c r="BQ3692"/>
      <c r="BR3692"/>
      <c r="BS3692"/>
      <c r="BT3692"/>
      <c r="BU3692"/>
      <c r="BV3692"/>
      <c r="BW3692"/>
      <c r="BX3692"/>
      <c r="BY3692"/>
      <c r="BZ3692"/>
    </row>
    <row r="3693" spans="3:78" x14ac:dyDescent="0.25">
      <c r="C3693"/>
      <c r="D3693" s="4"/>
      <c r="E3693"/>
      <c r="F3693" s="4"/>
      <c r="G3693"/>
      <c r="H3693" s="4"/>
      <c r="I3693"/>
      <c r="J3693" s="4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  <c r="BF3693"/>
      <c r="BG3693"/>
      <c r="BH3693"/>
      <c r="BI3693"/>
      <c r="BJ3693"/>
      <c r="BK3693"/>
      <c r="BL3693"/>
      <c r="BM3693"/>
      <c r="BN3693"/>
      <c r="BO3693"/>
      <c r="BP3693"/>
      <c r="BQ3693"/>
      <c r="BR3693"/>
      <c r="BS3693"/>
      <c r="BT3693"/>
      <c r="BU3693"/>
      <c r="BV3693"/>
      <c r="BW3693"/>
      <c r="BX3693"/>
      <c r="BY3693"/>
      <c r="BZ3693"/>
    </row>
    <row r="3694" spans="3:78" x14ac:dyDescent="0.25">
      <c r="C3694"/>
      <c r="D3694" s="4"/>
      <c r="E3694"/>
      <c r="F3694" s="4"/>
      <c r="G3694"/>
      <c r="H3694" s="4"/>
      <c r="I3694"/>
      <c r="J3694" s="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  <c r="BF3694"/>
      <c r="BG3694"/>
      <c r="BH3694"/>
      <c r="BI3694"/>
      <c r="BJ3694"/>
      <c r="BK3694"/>
      <c r="BL3694"/>
      <c r="BM3694"/>
      <c r="BN3694"/>
      <c r="BO3694"/>
      <c r="BP3694"/>
      <c r="BQ3694"/>
      <c r="BR3694"/>
      <c r="BS3694"/>
      <c r="BT3694"/>
      <c r="BU3694"/>
      <c r="BV3694"/>
      <c r="BW3694"/>
      <c r="BX3694"/>
      <c r="BY3694"/>
      <c r="BZ3694"/>
    </row>
    <row r="3695" spans="3:78" x14ac:dyDescent="0.25">
      <c r="C3695"/>
      <c r="D3695" s="4"/>
      <c r="E3695"/>
      <c r="F3695" s="4"/>
      <c r="G3695"/>
      <c r="H3695" s="4"/>
      <c r="I3695"/>
      <c r="J3695" s="4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  <c r="BF3695"/>
      <c r="BG3695"/>
      <c r="BH3695"/>
      <c r="BI3695"/>
      <c r="BJ3695"/>
      <c r="BK3695"/>
      <c r="BL3695"/>
      <c r="BM3695"/>
      <c r="BN3695"/>
      <c r="BO3695"/>
      <c r="BP3695"/>
      <c r="BQ3695"/>
      <c r="BR3695"/>
      <c r="BS3695"/>
      <c r="BT3695"/>
      <c r="BU3695"/>
      <c r="BV3695"/>
      <c r="BW3695"/>
      <c r="BX3695"/>
      <c r="BY3695"/>
      <c r="BZ3695"/>
    </row>
    <row r="3696" spans="3:78" x14ac:dyDescent="0.25">
      <c r="C3696"/>
      <c r="D3696" s="4"/>
      <c r="E3696"/>
      <c r="F3696" s="4"/>
      <c r="G3696"/>
      <c r="H3696" s="4"/>
      <c r="I3696"/>
      <c r="J3696" s="4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  <c r="BF3696"/>
      <c r="BG3696"/>
      <c r="BH3696"/>
      <c r="BI3696"/>
      <c r="BJ3696"/>
      <c r="BK3696"/>
      <c r="BL3696"/>
      <c r="BM3696"/>
      <c r="BN3696"/>
      <c r="BO3696"/>
      <c r="BP3696"/>
      <c r="BQ3696"/>
      <c r="BR3696"/>
      <c r="BS3696"/>
      <c r="BT3696"/>
      <c r="BU3696"/>
      <c r="BV3696"/>
      <c r="BW3696"/>
      <c r="BX3696"/>
      <c r="BY3696"/>
      <c r="BZ3696"/>
    </row>
    <row r="3697" spans="3:78" x14ac:dyDescent="0.25">
      <c r="C3697"/>
      <c r="D3697" s="4"/>
      <c r="E3697"/>
      <c r="F3697" s="4"/>
      <c r="G3697"/>
      <c r="H3697" s="4"/>
      <c r="I3697"/>
      <c r="J3697" s="4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  <c r="BF3697"/>
      <c r="BG3697"/>
      <c r="BH3697"/>
      <c r="BI3697"/>
      <c r="BJ3697"/>
      <c r="BK3697"/>
      <c r="BL3697"/>
      <c r="BM3697"/>
      <c r="BN3697"/>
      <c r="BO3697"/>
      <c r="BP3697"/>
      <c r="BQ3697"/>
      <c r="BR3697"/>
      <c r="BS3697"/>
      <c r="BT3697"/>
      <c r="BU3697"/>
      <c r="BV3697"/>
      <c r="BW3697"/>
      <c r="BX3697"/>
      <c r="BY3697"/>
      <c r="BZ3697"/>
    </row>
    <row r="3698" spans="3:78" x14ac:dyDescent="0.25">
      <c r="C3698"/>
      <c r="D3698" s="4"/>
      <c r="E3698"/>
      <c r="F3698" s="4"/>
      <c r="G3698"/>
      <c r="H3698" s="4"/>
      <c r="I3698"/>
      <c r="J3698" s="4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  <c r="BF3698"/>
      <c r="BG3698"/>
      <c r="BH3698"/>
      <c r="BI3698"/>
      <c r="BJ3698"/>
      <c r="BK3698"/>
      <c r="BL3698"/>
      <c r="BM3698"/>
      <c r="BN3698"/>
      <c r="BO3698"/>
      <c r="BP3698"/>
      <c r="BQ3698"/>
      <c r="BR3698"/>
      <c r="BS3698"/>
      <c r="BT3698"/>
      <c r="BU3698"/>
      <c r="BV3698"/>
      <c r="BW3698"/>
      <c r="BX3698"/>
      <c r="BY3698"/>
      <c r="BZ3698"/>
    </row>
    <row r="3699" spans="3:78" x14ac:dyDescent="0.25">
      <c r="C3699"/>
      <c r="D3699" s="4"/>
      <c r="E3699"/>
      <c r="F3699" s="4"/>
      <c r="G3699"/>
      <c r="H3699" s="4"/>
      <c r="I3699"/>
      <c r="J3699" s="4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  <c r="BF3699"/>
      <c r="BG3699"/>
      <c r="BH3699"/>
      <c r="BI3699"/>
      <c r="BJ3699"/>
      <c r="BK3699"/>
      <c r="BL3699"/>
      <c r="BM3699"/>
      <c r="BN3699"/>
      <c r="BO3699"/>
      <c r="BP3699"/>
      <c r="BQ3699"/>
      <c r="BR3699"/>
      <c r="BS3699"/>
      <c r="BT3699"/>
      <c r="BU3699"/>
      <c r="BV3699"/>
      <c r="BW3699"/>
      <c r="BX3699"/>
      <c r="BY3699"/>
      <c r="BZ3699"/>
    </row>
    <row r="3700" spans="3:78" x14ac:dyDescent="0.25">
      <c r="C3700"/>
      <c r="D3700" s="4"/>
      <c r="E3700"/>
      <c r="F3700" s="4"/>
      <c r="G3700"/>
      <c r="H3700" s="4"/>
      <c r="I3700"/>
      <c r="J3700" s="4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  <c r="BF3700"/>
      <c r="BG3700"/>
      <c r="BH3700"/>
      <c r="BI3700"/>
      <c r="BJ3700"/>
      <c r="BK3700"/>
      <c r="BL3700"/>
      <c r="BM3700"/>
      <c r="BN3700"/>
      <c r="BO3700"/>
      <c r="BP3700"/>
      <c r="BQ3700"/>
      <c r="BR3700"/>
      <c r="BS3700"/>
      <c r="BT3700"/>
      <c r="BU3700"/>
      <c r="BV3700"/>
      <c r="BW3700"/>
      <c r="BX3700"/>
      <c r="BY3700"/>
      <c r="BZ3700"/>
    </row>
    <row r="3701" spans="3:78" x14ac:dyDescent="0.25">
      <c r="C3701"/>
      <c r="D3701" s="4"/>
      <c r="E3701"/>
      <c r="F3701" s="4"/>
      <c r="G3701"/>
      <c r="H3701" s="4"/>
      <c r="I3701"/>
      <c r="J3701" s="4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  <c r="BF3701"/>
      <c r="BG3701"/>
      <c r="BH3701"/>
      <c r="BI3701"/>
      <c r="BJ3701"/>
      <c r="BK3701"/>
      <c r="BL3701"/>
      <c r="BM3701"/>
      <c r="BN3701"/>
      <c r="BO3701"/>
      <c r="BP3701"/>
      <c r="BQ3701"/>
      <c r="BR3701"/>
      <c r="BS3701"/>
      <c r="BT3701"/>
      <c r="BU3701"/>
      <c r="BV3701"/>
      <c r="BW3701"/>
      <c r="BX3701"/>
      <c r="BY3701"/>
      <c r="BZ3701"/>
    </row>
    <row r="3702" spans="3:78" x14ac:dyDescent="0.25">
      <c r="C3702"/>
      <c r="D3702" s="4"/>
      <c r="E3702"/>
      <c r="F3702" s="4"/>
      <c r="G3702"/>
      <c r="H3702" s="4"/>
      <c r="I3702"/>
      <c r="J3702" s="4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  <c r="BF3702"/>
      <c r="BG3702"/>
      <c r="BH3702"/>
      <c r="BI3702"/>
      <c r="BJ3702"/>
      <c r="BK3702"/>
      <c r="BL3702"/>
      <c r="BM3702"/>
      <c r="BN3702"/>
      <c r="BO3702"/>
      <c r="BP3702"/>
      <c r="BQ3702"/>
      <c r="BR3702"/>
      <c r="BS3702"/>
      <c r="BT3702"/>
      <c r="BU3702"/>
      <c r="BV3702"/>
      <c r="BW3702"/>
      <c r="BX3702"/>
      <c r="BY3702"/>
      <c r="BZ3702"/>
    </row>
    <row r="3703" spans="3:78" x14ac:dyDescent="0.25">
      <c r="C3703"/>
      <c r="D3703" s="4"/>
      <c r="E3703"/>
      <c r="F3703" s="4"/>
      <c r="G3703"/>
      <c r="H3703" s="4"/>
      <c r="I3703"/>
      <c r="J3703" s="4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  <c r="BF3703"/>
      <c r="BG3703"/>
      <c r="BH3703"/>
      <c r="BI3703"/>
      <c r="BJ3703"/>
      <c r="BK3703"/>
      <c r="BL3703"/>
      <c r="BM3703"/>
      <c r="BN3703"/>
      <c r="BO3703"/>
      <c r="BP3703"/>
      <c r="BQ3703"/>
      <c r="BR3703"/>
      <c r="BS3703"/>
      <c r="BT3703"/>
      <c r="BU3703"/>
      <c r="BV3703"/>
      <c r="BW3703"/>
      <c r="BX3703"/>
      <c r="BY3703"/>
      <c r="BZ3703"/>
    </row>
    <row r="3704" spans="3:78" x14ac:dyDescent="0.25">
      <c r="C3704"/>
      <c r="D3704" s="4"/>
      <c r="E3704"/>
      <c r="F3704" s="4"/>
      <c r="G3704"/>
      <c r="H3704" s="4"/>
      <c r="I3704"/>
      <c r="J3704" s="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  <c r="BF3704"/>
      <c r="BG3704"/>
      <c r="BH3704"/>
      <c r="BI3704"/>
      <c r="BJ3704"/>
      <c r="BK3704"/>
      <c r="BL3704"/>
      <c r="BM3704"/>
      <c r="BN3704"/>
      <c r="BO3704"/>
      <c r="BP3704"/>
      <c r="BQ3704"/>
      <c r="BR3704"/>
      <c r="BS3704"/>
      <c r="BT3704"/>
      <c r="BU3704"/>
      <c r="BV3704"/>
      <c r="BW3704"/>
      <c r="BX3704"/>
      <c r="BY3704"/>
      <c r="BZ3704"/>
    </row>
    <row r="3705" spans="3:78" x14ac:dyDescent="0.25">
      <c r="C3705"/>
      <c r="D3705" s="4"/>
      <c r="E3705"/>
      <c r="F3705" s="4"/>
      <c r="G3705"/>
      <c r="H3705" s="4"/>
      <c r="I3705"/>
      <c r="J3705" s="4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  <c r="BF3705"/>
      <c r="BG3705"/>
      <c r="BH3705"/>
      <c r="BI3705"/>
      <c r="BJ3705"/>
      <c r="BK3705"/>
      <c r="BL3705"/>
      <c r="BM3705"/>
      <c r="BN3705"/>
      <c r="BO3705"/>
      <c r="BP3705"/>
      <c r="BQ3705"/>
      <c r="BR3705"/>
      <c r="BS3705"/>
      <c r="BT3705"/>
      <c r="BU3705"/>
      <c r="BV3705"/>
      <c r="BW3705"/>
      <c r="BX3705"/>
      <c r="BY3705"/>
      <c r="BZ3705"/>
    </row>
    <row r="3706" spans="3:78" x14ac:dyDescent="0.25">
      <c r="C3706"/>
      <c r="D3706" s="4"/>
      <c r="E3706"/>
      <c r="F3706" s="4"/>
      <c r="G3706"/>
      <c r="H3706" s="4"/>
      <c r="I3706"/>
      <c r="J3706" s="4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  <c r="BF3706"/>
      <c r="BG3706"/>
      <c r="BH3706"/>
      <c r="BI3706"/>
      <c r="BJ3706"/>
      <c r="BK3706"/>
      <c r="BL3706"/>
      <c r="BM3706"/>
      <c r="BN3706"/>
      <c r="BO3706"/>
      <c r="BP3706"/>
      <c r="BQ3706"/>
      <c r="BR3706"/>
      <c r="BS3706"/>
      <c r="BT3706"/>
      <c r="BU3706"/>
      <c r="BV3706"/>
      <c r="BW3706"/>
      <c r="BX3706"/>
      <c r="BY3706"/>
      <c r="BZ3706"/>
    </row>
    <row r="3707" spans="3:78" x14ac:dyDescent="0.25">
      <c r="C3707"/>
      <c r="D3707" s="4"/>
      <c r="E3707"/>
      <c r="F3707" s="4"/>
      <c r="G3707"/>
      <c r="H3707" s="4"/>
      <c r="I3707"/>
      <c r="J3707" s="4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  <c r="BF3707"/>
      <c r="BG3707"/>
      <c r="BH3707"/>
      <c r="BI3707"/>
      <c r="BJ3707"/>
      <c r="BK3707"/>
      <c r="BL3707"/>
      <c r="BM3707"/>
      <c r="BN3707"/>
      <c r="BO3707"/>
      <c r="BP3707"/>
      <c r="BQ3707"/>
      <c r="BR3707"/>
      <c r="BS3707"/>
      <c r="BT3707"/>
      <c r="BU3707"/>
      <c r="BV3707"/>
      <c r="BW3707"/>
      <c r="BX3707"/>
      <c r="BY3707"/>
      <c r="BZ3707"/>
    </row>
    <row r="3708" spans="3:78" x14ac:dyDescent="0.25">
      <c r="C3708"/>
      <c r="D3708" s="4"/>
      <c r="E3708"/>
      <c r="F3708" s="4"/>
      <c r="G3708"/>
      <c r="H3708" s="4"/>
      <c r="I3708"/>
      <c r="J3708" s="4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  <c r="BF3708"/>
      <c r="BG3708"/>
      <c r="BH3708"/>
      <c r="BI3708"/>
      <c r="BJ3708"/>
      <c r="BK3708"/>
      <c r="BL3708"/>
      <c r="BM3708"/>
      <c r="BN3708"/>
      <c r="BO3708"/>
      <c r="BP3708"/>
      <c r="BQ3708"/>
      <c r="BR3708"/>
      <c r="BS3708"/>
      <c r="BT3708"/>
      <c r="BU3708"/>
      <c r="BV3708"/>
      <c r="BW3708"/>
      <c r="BX3708"/>
      <c r="BY3708"/>
      <c r="BZ3708"/>
    </row>
    <row r="3709" spans="3:78" x14ac:dyDescent="0.25">
      <c r="C3709"/>
      <c r="D3709" s="4"/>
      <c r="E3709"/>
      <c r="F3709" s="4"/>
      <c r="G3709"/>
      <c r="H3709" s="4"/>
      <c r="I3709"/>
      <c r="J3709" s="4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  <c r="BF3709"/>
      <c r="BG3709"/>
      <c r="BH3709"/>
      <c r="BI3709"/>
      <c r="BJ3709"/>
      <c r="BK3709"/>
      <c r="BL3709"/>
      <c r="BM3709"/>
      <c r="BN3709"/>
      <c r="BO3709"/>
      <c r="BP3709"/>
      <c r="BQ3709"/>
      <c r="BR3709"/>
      <c r="BS3709"/>
      <c r="BT3709"/>
      <c r="BU3709"/>
      <c r="BV3709"/>
      <c r="BW3709"/>
      <c r="BX3709"/>
      <c r="BY3709"/>
      <c r="BZ3709"/>
    </row>
    <row r="3710" spans="3:78" x14ac:dyDescent="0.25">
      <c r="C3710"/>
      <c r="D3710" s="4"/>
      <c r="E3710"/>
      <c r="F3710" s="4"/>
      <c r="G3710"/>
      <c r="H3710" s="4"/>
      <c r="I3710"/>
      <c r="J3710" s="4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  <c r="BF3710"/>
      <c r="BG3710"/>
      <c r="BH3710"/>
      <c r="BI3710"/>
      <c r="BJ3710"/>
      <c r="BK3710"/>
      <c r="BL3710"/>
      <c r="BM3710"/>
      <c r="BN3710"/>
      <c r="BO3710"/>
      <c r="BP3710"/>
      <c r="BQ3710"/>
      <c r="BR3710"/>
      <c r="BS3710"/>
      <c r="BT3710"/>
      <c r="BU3710"/>
      <c r="BV3710"/>
      <c r="BW3710"/>
      <c r="BX3710"/>
      <c r="BY3710"/>
      <c r="BZ3710"/>
    </row>
    <row r="3711" spans="3:78" x14ac:dyDescent="0.25">
      <c r="C3711"/>
      <c r="D3711" s="4"/>
      <c r="E3711"/>
      <c r="F3711" s="4"/>
      <c r="G3711"/>
      <c r="H3711" s="4"/>
      <c r="I3711"/>
      <c r="J3711" s="4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  <c r="BF3711"/>
      <c r="BG3711"/>
      <c r="BH3711"/>
      <c r="BI3711"/>
      <c r="BJ3711"/>
      <c r="BK3711"/>
      <c r="BL3711"/>
      <c r="BM3711"/>
      <c r="BN3711"/>
      <c r="BO3711"/>
      <c r="BP3711"/>
      <c r="BQ3711"/>
      <c r="BR3711"/>
      <c r="BS3711"/>
      <c r="BT3711"/>
      <c r="BU3711"/>
      <c r="BV3711"/>
      <c r="BW3711"/>
      <c r="BX3711"/>
      <c r="BY3711"/>
      <c r="BZ3711"/>
    </row>
    <row r="3712" spans="3:78" x14ac:dyDescent="0.25">
      <c r="C3712"/>
      <c r="D3712" s="4"/>
      <c r="E3712"/>
      <c r="F3712" s="4"/>
      <c r="G3712"/>
      <c r="H3712" s="4"/>
      <c r="I3712"/>
      <c r="J3712" s="4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  <c r="BF3712"/>
      <c r="BG3712"/>
      <c r="BH3712"/>
      <c r="BI3712"/>
      <c r="BJ3712"/>
      <c r="BK3712"/>
      <c r="BL3712"/>
      <c r="BM3712"/>
      <c r="BN3712"/>
      <c r="BO3712"/>
      <c r="BP3712"/>
      <c r="BQ3712"/>
      <c r="BR3712"/>
      <c r="BS3712"/>
      <c r="BT3712"/>
      <c r="BU3712"/>
      <c r="BV3712"/>
      <c r="BW3712"/>
      <c r="BX3712"/>
      <c r="BY3712"/>
      <c r="BZ3712"/>
    </row>
    <row r="3713" spans="3:78" x14ac:dyDescent="0.25">
      <c r="C3713"/>
      <c r="D3713" s="4"/>
      <c r="E3713"/>
      <c r="F3713" s="4"/>
      <c r="G3713"/>
      <c r="H3713" s="4"/>
      <c r="I3713"/>
      <c r="J3713" s="4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  <c r="BF3713"/>
      <c r="BG3713"/>
      <c r="BH3713"/>
      <c r="BI3713"/>
      <c r="BJ3713"/>
      <c r="BK3713"/>
      <c r="BL3713"/>
      <c r="BM3713"/>
      <c r="BN3713"/>
      <c r="BO3713"/>
      <c r="BP3713"/>
      <c r="BQ3713"/>
      <c r="BR3713"/>
      <c r="BS3713"/>
      <c r="BT3713"/>
      <c r="BU3713"/>
      <c r="BV3713"/>
      <c r="BW3713"/>
      <c r="BX3713"/>
      <c r="BY3713"/>
      <c r="BZ3713"/>
    </row>
    <row r="3714" spans="3:78" x14ac:dyDescent="0.25">
      <c r="C3714"/>
      <c r="D3714" s="4"/>
      <c r="E3714"/>
      <c r="F3714" s="4"/>
      <c r="G3714"/>
      <c r="H3714" s="4"/>
      <c r="I3714"/>
      <c r="J3714" s="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  <c r="BF3714"/>
      <c r="BG3714"/>
      <c r="BH3714"/>
      <c r="BI3714"/>
      <c r="BJ3714"/>
      <c r="BK3714"/>
      <c r="BL3714"/>
      <c r="BM3714"/>
      <c r="BN3714"/>
      <c r="BO3714"/>
      <c r="BP3714"/>
      <c r="BQ3714"/>
      <c r="BR3714"/>
      <c r="BS3714"/>
      <c r="BT3714"/>
      <c r="BU3714"/>
      <c r="BV3714"/>
      <c r="BW3714"/>
      <c r="BX3714"/>
      <c r="BY3714"/>
      <c r="BZ3714"/>
    </row>
    <row r="3715" spans="3:78" x14ac:dyDescent="0.25">
      <c r="C3715"/>
      <c r="D3715" s="4"/>
      <c r="E3715"/>
      <c r="F3715" s="4"/>
      <c r="G3715"/>
      <c r="H3715" s="4"/>
      <c r="I3715"/>
      <c r="J3715" s="4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  <c r="BF3715"/>
      <c r="BG3715"/>
      <c r="BH3715"/>
      <c r="BI3715"/>
      <c r="BJ3715"/>
      <c r="BK3715"/>
      <c r="BL3715"/>
      <c r="BM3715"/>
      <c r="BN3715"/>
      <c r="BO3715"/>
      <c r="BP3715"/>
      <c r="BQ3715"/>
      <c r="BR3715"/>
      <c r="BS3715"/>
      <c r="BT3715"/>
      <c r="BU3715"/>
      <c r="BV3715"/>
      <c r="BW3715"/>
      <c r="BX3715"/>
      <c r="BY3715"/>
      <c r="BZ3715"/>
    </row>
    <row r="3716" spans="3:78" x14ac:dyDescent="0.25">
      <c r="C3716"/>
      <c r="D3716" s="4"/>
      <c r="E3716"/>
      <c r="F3716" s="4"/>
      <c r="G3716"/>
      <c r="H3716" s="4"/>
      <c r="I3716"/>
      <c r="J3716" s="4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  <c r="BF3716"/>
      <c r="BG3716"/>
      <c r="BH3716"/>
      <c r="BI3716"/>
      <c r="BJ3716"/>
      <c r="BK3716"/>
      <c r="BL3716"/>
      <c r="BM3716"/>
      <c r="BN3716"/>
      <c r="BO3716"/>
      <c r="BP3716"/>
      <c r="BQ3716"/>
      <c r="BR3716"/>
      <c r="BS3716"/>
      <c r="BT3716"/>
      <c r="BU3716"/>
      <c r="BV3716"/>
      <c r="BW3716"/>
      <c r="BX3716"/>
      <c r="BY3716"/>
      <c r="BZ3716"/>
    </row>
    <row r="3717" spans="3:78" x14ac:dyDescent="0.25">
      <c r="C3717"/>
      <c r="D3717" s="4"/>
      <c r="E3717"/>
      <c r="F3717" s="4"/>
      <c r="G3717"/>
      <c r="H3717" s="4"/>
      <c r="I3717"/>
      <c r="J3717" s="4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  <c r="BF3717"/>
      <c r="BG3717"/>
      <c r="BH3717"/>
      <c r="BI3717"/>
      <c r="BJ3717"/>
      <c r="BK3717"/>
      <c r="BL3717"/>
      <c r="BM3717"/>
      <c r="BN3717"/>
      <c r="BO3717"/>
      <c r="BP3717"/>
      <c r="BQ3717"/>
      <c r="BR3717"/>
      <c r="BS3717"/>
      <c r="BT3717"/>
      <c r="BU3717"/>
      <c r="BV3717"/>
      <c r="BW3717"/>
      <c r="BX3717"/>
      <c r="BY3717"/>
      <c r="BZ3717"/>
    </row>
    <row r="3718" spans="3:78" x14ac:dyDescent="0.25">
      <c r="C3718"/>
      <c r="D3718" s="4"/>
      <c r="E3718"/>
      <c r="F3718" s="4"/>
      <c r="G3718"/>
      <c r="H3718" s="4"/>
      <c r="I3718"/>
      <c r="J3718" s="4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  <c r="BF3718"/>
      <c r="BG3718"/>
      <c r="BH3718"/>
      <c r="BI3718"/>
      <c r="BJ3718"/>
      <c r="BK3718"/>
      <c r="BL3718"/>
      <c r="BM3718"/>
      <c r="BN3718"/>
      <c r="BO3718"/>
      <c r="BP3718"/>
      <c r="BQ3718"/>
      <c r="BR3718"/>
      <c r="BS3718"/>
      <c r="BT3718"/>
      <c r="BU3718"/>
      <c r="BV3718"/>
      <c r="BW3718"/>
      <c r="BX3718"/>
      <c r="BY3718"/>
      <c r="BZ3718"/>
    </row>
    <row r="3719" spans="3:78" x14ac:dyDescent="0.25">
      <c r="C3719"/>
      <c r="D3719" s="4"/>
      <c r="E3719"/>
      <c r="F3719" s="4"/>
      <c r="G3719"/>
      <c r="H3719" s="4"/>
      <c r="I3719"/>
      <c r="J3719" s="4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  <c r="BF3719"/>
      <c r="BG3719"/>
      <c r="BH3719"/>
      <c r="BI3719"/>
      <c r="BJ3719"/>
      <c r="BK3719"/>
      <c r="BL3719"/>
      <c r="BM3719"/>
      <c r="BN3719"/>
      <c r="BO3719"/>
      <c r="BP3719"/>
      <c r="BQ3719"/>
      <c r="BR3719"/>
      <c r="BS3719"/>
      <c r="BT3719"/>
      <c r="BU3719"/>
      <c r="BV3719"/>
      <c r="BW3719"/>
      <c r="BX3719"/>
      <c r="BY3719"/>
      <c r="BZ3719"/>
    </row>
    <row r="3720" spans="3:78" x14ac:dyDescent="0.25">
      <c r="C3720"/>
      <c r="D3720" s="4"/>
      <c r="E3720"/>
      <c r="F3720" s="4"/>
      <c r="G3720"/>
      <c r="H3720" s="4"/>
      <c r="I3720"/>
      <c r="J3720" s="4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  <c r="BF3720"/>
      <c r="BG3720"/>
      <c r="BH3720"/>
      <c r="BI3720"/>
      <c r="BJ3720"/>
      <c r="BK3720"/>
      <c r="BL3720"/>
      <c r="BM3720"/>
      <c r="BN3720"/>
      <c r="BO3720"/>
      <c r="BP3720"/>
      <c r="BQ3720"/>
      <c r="BR3720"/>
      <c r="BS3720"/>
      <c r="BT3720"/>
      <c r="BU3720"/>
      <c r="BV3720"/>
      <c r="BW3720"/>
      <c r="BX3720"/>
      <c r="BY3720"/>
      <c r="BZ3720"/>
    </row>
    <row r="3721" spans="3:78" x14ac:dyDescent="0.25">
      <c r="C3721"/>
      <c r="D3721" s="4"/>
      <c r="E3721"/>
      <c r="F3721" s="4"/>
      <c r="G3721"/>
      <c r="H3721" s="4"/>
      <c r="I3721"/>
      <c r="J3721" s="4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  <c r="BF3721"/>
      <c r="BG3721"/>
      <c r="BH3721"/>
      <c r="BI3721"/>
      <c r="BJ3721"/>
      <c r="BK3721"/>
      <c r="BL3721"/>
      <c r="BM3721"/>
      <c r="BN3721"/>
      <c r="BO3721"/>
      <c r="BP3721"/>
      <c r="BQ3721"/>
      <c r="BR3721"/>
      <c r="BS3721"/>
      <c r="BT3721"/>
      <c r="BU3721"/>
      <c r="BV3721"/>
      <c r="BW3721"/>
      <c r="BX3721"/>
      <c r="BY3721"/>
      <c r="BZ3721"/>
    </row>
    <row r="3722" spans="3:78" x14ac:dyDescent="0.25">
      <c r="C3722"/>
      <c r="D3722" s="4"/>
      <c r="E3722"/>
      <c r="F3722" s="4"/>
      <c r="G3722"/>
      <c r="H3722" s="4"/>
      <c r="I3722"/>
      <c r="J3722" s="4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  <c r="BF3722"/>
      <c r="BG3722"/>
      <c r="BH3722"/>
      <c r="BI3722"/>
      <c r="BJ3722"/>
      <c r="BK3722"/>
      <c r="BL3722"/>
      <c r="BM3722"/>
      <c r="BN3722"/>
      <c r="BO3722"/>
      <c r="BP3722"/>
      <c r="BQ3722"/>
      <c r="BR3722"/>
      <c r="BS3722"/>
      <c r="BT3722"/>
      <c r="BU3722"/>
      <c r="BV3722"/>
      <c r="BW3722"/>
      <c r="BX3722"/>
      <c r="BY3722"/>
      <c r="BZ3722"/>
    </row>
    <row r="3723" spans="3:78" x14ac:dyDescent="0.25">
      <c r="C3723"/>
      <c r="D3723" s="4"/>
      <c r="E3723"/>
      <c r="F3723" s="4"/>
      <c r="G3723"/>
      <c r="H3723" s="4"/>
      <c r="I3723"/>
      <c r="J3723" s="4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  <c r="BF3723"/>
      <c r="BG3723"/>
      <c r="BH3723"/>
      <c r="BI3723"/>
      <c r="BJ3723"/>
      <c r="BK3723"/>
      <c r="BL3723"/>
      <c r="BM3723"/>
      <c r="BN3723"/>
      <c r="BO3723"/>
      <c r="BP3723"/>
      <c r="BQ3723"/>
      <c r="BR3723"/>
      <c r="BS3723"/>
      <c r="BT3723"/>
      <c r="BU3723"/>
      <c r="BV3723"/>
      <c r="BW3723"/>
      <c r="BX3723"/>
      <c r="BY3723"/>
      <c r="BZ3723"/>
    </row>
    <row r="3724" spans="3:78" x14ac:dyDescent="0.25">
      <c r="C3724"/>
      <c r="D3724" s="4"/>
      <c r="E3724"/>
      <c r="F3724" s="4"/>
      <c r="G3724"/>
      <c r="H3724" s="4"/>
      <c r="I3724"/>
      <c r="J3724" s="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  <c r="BF3724"/>
      <c r="BG3724"/>
      <c r="BH3724"/>
      <c r="BI3724"/>
      <c r="BJ3724"/>
      <c r="BK3724"/>
      <c r="BL3724"/>
      <c r="BM3724"/>
      <c r="BN3724"/>
      <c r="BO3724"/>
      <c r="BP3724"/>
      <c r="BQ3724"/>
      <c r="BR3724"/>
      <c r="BS3724"/>
      <c r="BT3724"/>
      <c r="BU3724"/>
      <c r="BV3724"/>
      <c r="BW3724"/>
      <c r="BX3724"/>
      <c r="BY3724"/>
      <c r="BZ3724"/>
    </row>
    <row r="3725" spans="3:78" x14ac:dyDescent="0.25">
      <c r="C3725"/>
      <c r="D3725" s="4"/>
      <c r="E3725"/>
      <c r="F3725" s="4"/>
      <c r="G3725"/>
      <c r="H3725" s="4"/>
      <c r="I3725"/>
      <c r="J3725" s="4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  <c r="BF3725"/>
      <c r="BG3725"/>
      <c r="BH3725"/>
      <c r="BI3725"/>
      <c r="BJ3725"/>
      <c r="BK3725"/>
      <c r="BL3725"/>
      <c r="BM3725"/>
      <c r="BN3725"/>
      <c r="BO3725"/>
      <c r="BP3725"/>
      <c r="BQ3725"/>
      <c r="BR3725"/>
      <c r="BS3725"/>
      <c r="BT3725"/>
      <c r="BU3725"/>
      <c r="BV3725"/>
      <c r="BW3725"/>
      <c r="BX3725"/>
      <c r="BY3725"/>
      <c r="BZ3725"/>
    </row>
    <row r="3726" spans="3:78" x14ac:dyDescent="0.25">
      <c r="C3726"/>
      <c r="D3726" s="4"/>
      <c r="E3726"/>
      <c r="F3726" s="4"/>
      <c r="G3726"/>
      <c r="H3726" s="4"/>
      <c r="I3726"/>
      <c r="J3726" s="4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  <c r="BF3726"/>
      <c r="BG3726"/>
      <c r="BH3726"/>
      <c r="BI3726"/>
      <c r="BJ3726"/>
      <c r="BK3726"/>
      <c r="BL3726"/>
      <c r="BM3726"/>
      <c r="BN3726"/>
      <c r="BO3726"/>
      <c r="BP3726"/>
      <c r="BQ3726"/>
      <c r="BR3726"/>
      <c r="BS3726"/>
      <c r="BT3726"/>
      <c r="BU3726"/>
      <c r="BV3726"/>
      <c r="BW3726"/>
      <c r="BX3726"/>
      <c r="BY3726"/>
      <c r="BZ3726"/>
    </row>
    <row r="3727" spans="3:78" x14ac:dyDescent="0.25">
      <c r="C3727"/>
      <c r="D3727" s="4"/>
      <c r="E3727"/>
      <c r="F3727" s="4"/>
      <c r="G3727"/>
      <c r="H3727" s="4"/>
      <c r="I3727"/>
      <c r="J3727" s="4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  <c r="BF3727"/>
      <c r="BG3727"/>
      <c r="BH3727"/>
      <c r="BI3727"/>
      <c r="BJ3727"/>
      <c r="BK3727"/>
      <c r="BL3727"/>
      <c r="BM3727"/>
      <c r="BN3727"/>
      <c r="BO3727"/>
      <c r="BP3727"/>
      <c r="BQ3727"/>
      <c r="BR3727"/>
      <c r="BS3727"/>
      <c r="BT3727"/>
      <c r="BU3727"/>
      <c r="BV3727"/>
      <c r="BW3727"/>
      <c r="BX3727"/>
      <c r="BY3727"/>
      <c r="BZ3727"/>
    </row>
    <row r="3728" spans="3:78" x14ac:dyDescent="0.25">
      <c r="C3728"/>
      <c r="D3728" s="4"/>
      <c r="E3728"/>
      <c r="F3728" s="4"/>
      <c r="G3728"/>
      <c r="H3728" s="4"/>
      <c r="I3728"/>
      <c r="J3728" s="4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  <c r="BF3728"/>
      <c r="BG3728"/>
      <c r="BH3728"/>
      <c r="BI3728"/>
      <c r="BJ3728"/>
      <c r="BK3728"/>
      <c r="BL3728"/>
      <c r="BM3728"/>
      <c r="BN3728"/>
      <c r="BO3728"/>
      <c r="BP3728"/>
      <c r="BQ3728"/>
      <c r="BR3728"/>
      <c r="BS3728"/>
      <c r="BT3728"/>
      <c r="BU3728"/>
      <c r="BV3728"/>
      <c r="BW3728"/>
      <c r="BX3728"/>
      <c r="BY3728"/>
      <c r="BZ3728"/>
    </row>
    <row r="3729" spans="3:78" x14ac:dyDescent="0.25">
      <c r="C3729"/>
      <c r="D3729" s="4"/>
      <c r="E3729"/>
      <c r="F3729" s="4"/>
      <c r="G3729"/>
      <c r="H3729" s="4"/>
      <c r="I3729"/>
      <c r="J3729" s="4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  <c r="BF3729"/>
      <c r="BG3729"/>
      <c r="BH3729"/>
      <c r="BI3729"/>
      <c r="BJ3729"/>
      <c r="BK3729"/>
      <c r="BL3729"/>
      <c r="BM3729"/>
      <c r="BN3729"/>
      <c r="BO3729"/>
      <c r="BP3729"/>
      <c r="BQ3729"/>
      <c r="BR3729"/>
      <c r="BS3729"/>
      <c r="BT3729"/>
      <c r="BU3729"/>
      <c r="BV3729"/>
      <c r="BW3729"/>
      <c r="BX3729"/>
      <c r="BY3729"/>
      <c r="BZ3729"/>
    </row>
    <row r="3730" spans="3:78" x14ac:dyDescent="0.25">
      <c r="C3730"/>
      <c r="D3730" s="4"/>
      <c r="E3730"/>
      <c r="F3730" s="4"/>
      <c r="G3730"/>
      <c r="H3730" s="4"/>
      <c r="I3730"/>
      <c r="J3730" s="4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  <c r="BF3730"/>
      <c r="BG3730"/>
      <c r="BH3730"/>
      <c r="BI3730"/>
      <c r="BJ3730"/>
      <c r="BK3730"/>
      <c r="BL3730"/>
      <c r="BM3730"/>
      <c r="BN3730"/>
      <c r="BO3730"/>
      <c r="BP3730"/>
      <c r="BQ3730"/>
      <c r="BR3730"/>
      <c r="BS3730"/>
      <c r="BT3730"/>
      <c r="BU3730"/>
      <c r="BV3730"/>
      <c r="BW3730"/>
      <c r="BX3730"/>
      <c r="BY3730"/>
      <c r="BZ3730"/>
    </row>
    <row r="3731" spans="3:78" x14ac:dyDescent="0.25">
      <c r="C3731"/>
      <c r="D3731" s="4"/>
      <c r="E3731"/>
      <c r="F3731" s="4"/>
      <c r="G3731"/>
      <c r="H3731" s="4"/>
      <c r="I3731"/>
      <c r="J3731" s="4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  <c r="BF3731"/>
      <c r="BG3731"/>
      <c r="BH3731"/>
      <c r="BI3731"/>
      <c r="BJ3731"/>
      <c r="BK3731"/>
      <c r="BL3731"/>
      <c r="BM3731"/>
      <c r="BN3731"/>
      <c r="BO3731"/>
      <c r="BP3731"/>
      <c r="BQ3731"/>
      <c r="BR3731"/>
      <c r="BS3731"/>
      <c r="BT3731"/>
      <c r="BU3731"/>
      <c r="BV3731"/>
      <c r="BW3731"/>
      <c r="BX3731"/>
      <c r="BY3731"/>
      <c r="BZ3731"/>
    </row>
    <row r="3732" spans="3:78" x14ac:dyDescent="0.25">
      <c r="C3732"/>
      <c r="D3732" s="4"/>
      <c r="E3732"/>
      <c r="F3732" s="4"/>
      <c r="G3732"/>
      <c r="H3732" s="4"/>
      <c r="I3732"/>
      <c r="J3732" s="4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  <c r="BF3732"/>
      <c r="BG3732"/>
      <c r="BH3732"/>
      <c r="BI3732"/>
      <c r="BJ3732"/>
      <c r="BK3732"/>
      <c r="BL3732"/>
      <c r="BM3732"/>
      <c r="BN3732"/>
      <c r="BO3732"/>
      <c r="BP3732"/>
      <c r="BQ3732"/>
      <c r="BR3732"/>
      <c r="BS3732"/>
      <c r="BT3732"/>
      <c r="BU3732"/>
      <c r="BV3732"/>
      <c r="BW3732"/>
      <c r="BX3732"/>
      <c r="BY3732"/>
      <c r="BZ3732"/>
    </row>
    <row r="3733" spans="3:78" x14ac:dyDescent="0.25">
      <c r="C3733"/>
      <c r="D3733" s="4"/>
      <c r="E3733"/>
      <c r="F3733" s="4"/>
      <c r="G3733"/>
      <c r="H3733" s="4"/>
      <c r="I3733"/>
      <c r="J3733" s="4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  <c r="BF3733"/>
      <c r="BG3733"/>
      <c r="BH3733"/>
      <c r="BI3733"/>
      <c r="BJ3733"/>
      <c r="BK3733"/>
      <c r="BL3733"/>
      <c r="BM3733"/>
      <c r="BN3733"/>
      <c r="BO3733"/>
      <c r="BP3733"/>
      <c r="BQ3733"/>
      <c r="BR3733"/>
      <c r="BS3733"/>
      <c r="BT3733"/>
      <c r="BU3733"/>
      <c r="BV3733"/>
      <c r="BW3733"/>
      <c r="BX3733"/>
      <c r="BY3733"/>
      <c r="BZ3733"/>
    </row>
    <row r="3734" spans="3:78" x14ac:dyDescent="0.25">
      <c r="C3734"/>
      <c r="D3734" s="4"/>
      <c r="E3734"/>
      <c r="F3734" s="4"/>
      <c r="G3734"/>
      <c r="H3734" s="4"/>
      <c r="I3734"/>
      <c r="J3734" s="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  <c r="BF3734"/>
      <c r="BG3734"/>
      <c r="BH3734"/>
      <c r="BI3734"/>
      <c r="BJ3734"/>
      <c r="BK3734"/>
      <c r="BL3734"/>
      <c r="BM3734"/>
      <c r="BN3734"/>
      <c r="BO3734"/>
      <c r="BP3734"/>
      <c r="BQ3734"/>
      <c r="BR3734"/>
      <c r="BS3734"/>
      <c r="BT3734"/>
      <c r="BU3734"/>
      <c r="BV3734"/>
      <c r="BW3734"/>
      <c r="BX3734"/>
      <c r="BY3734"/>
      <c r="BZ3734"/>
    </row>
    <row r="3735" spans="3:78" x14ac:dyDescent="0.25">
      <c r="C3735"/>
      <c r="D3735" s="4"/>
      <c r="E3735"/>
      <c r="F3735" s="4"/>
      <c r="G3735"/>
      <c r="H3735" s="4"/>
      <c r="I3735"/>
      <c r="J3735" s="4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  <c r="BF3735"/>
      <c r="BG3735"/>
      <c r="BH3735"/>
      <c r="BI3735"/>
      <c r="BJ3735"/>
      <c r="BK3735"/>
      <c r="BL3735"/>
      <c r="BM3735"/>
      <c r="BN3735"/>
      <c r="BO3735"/>
      <c r="BP3735"/>
      <c r="BQ3735"/>
      <c r="BR3735"/>
      <c r="BS3735"/>
      <c r="BT3735"/>
      <c r="BU3735"/>
      <c r="BV3735"/>
      <c r="BW3735"/>
      <c r="BX3735"/>
      <c r="BY3735"/>
      <c r="BZ3735"/>
    </row>
    <row r="3736" spans="3:78" x14ac:dyDescent="0.25">
      <c r="C3736"/>
      <c r="D3736" s="4"/>
      <c r="E3736"/>
      <c r="F3736" s="4"/>
      <c r="G3736"/>
      <c r="H3736" s="4"/>
      <c r="I3736"/>
      <c r="J3736" s="4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  <c r="BF3736"/>
      <c r="BG3736"/>
      <c r="BH3736"/>
      <c r="BI3736"/>
      <c r="BJ3736"/>
      <c r="BK3736"/>
      <c r="BL3736"/>
      <c r="BM3736"/>
      <c r="BN3736"/>
      <c r="BO3736"/>
      <c r="BP3736"/>
      <c r="BQ3736"/>
      <c r="BR3736"/>
      <c r="BS3736"/>
      <c r="BT3736"/>
      <c r="BU3736"/>
      <c r="BV3736"/>
      <c r="BW3736"/>
      <c r="BX3736"/>
      <c r="BY3736"/>
      <c r="BZ3736"/>
    </row>
    <row r="3737" spans="3:78" x14ac:dyDescent="0.25">
      <c r="C3737"/>
      <c r="D3737" s="4"/>
      <c r="E3737"/>
      <c r="F3737" s="4"/>
      <c r="G3737"/>
      <c r="H3737" s="4"/>
      <c r="I3737"/>
      <c r="J3737" s="4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  <c r="BF3737"/>
      <c r="BG3737"/>
      <c r="BH3737"/>
      <c r="BI3737"/>
      <c r="BJ3737"/>
      <c r="BK3737"/>
      <c r="BL3737"/>
      <c r="BM3737"/>
      <c r="BN3737"/>
      <c r="BO3737"/>
      <c r="BP3737"/>
      <c r="BQ3737"/>
      <c r="BR3737"/>
      <c r="BS3737"/>
      <c r="BT3737"/>
      <c r="BU3737"/>
      <c r="BV3737"/>
      <c r="BW3737"/>
      <c r="BX3737"/>
      <c r="BY3737"/>
      <c r="BZ3737"/>
    </row>
    <row r="3738" spans="3:78" x14ac:dyDescent="0.25">
      <c r="C3738"/>
      <c r="D3738" s="4"/>
      <c r="E3738"/>
      <c r="F3738" s="4"/>
      <c r="G3738"/>
      <c r="H3738" s="4"/>
      <c r="I3738"/>
      <c r="J3738" s="4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  <c r="BF3738"/>
      <c r="BG3738"/>
      <c r="BH3738"/>
      <c r="BI3738"/>
      <c r="BJ3738"/>
      <c r="BK3738"/>
      <c r="BL3738"/>
      <c r="BM3738"/>
      <c r="BN3738"/>
      <c r="BO3738"/>
      <c r="BP3738"/>
      <c r="BQ3738"/>
      <c r="BR3738"/>
      <c r="BS3738"/>
      <c r="BT3738"/>
      <c r="BU3738"/>
      <c r="BV3738"/>
      <c r="BW3738"/>
      <c r="BX3738"/>
      <c r="BY3738"/>
      <c r="BZ3738"/>
    </row>
    <row r="3739" spans="3:78" x14ac:dyDescent="0.25">
      <c r="C3739"/>
      <c r="D3739" s="4"/>
      <c r="E3739"/>
      <c r="F3739" s="4"/>
      <c r="G3739"/>
      <c r="H3739" s="4"/>
      <c r="I3739"/>
      <c r="J3739" s="4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  <c r="BF3739"/>
      <c r="BG3739"/>
      <c r="BH3739"/>
      <c r="BI3739"/>
      <c r="BJ3739"/>
      <c r="BK3739"/>
      <c r="BL3739"/>
      <c r="BM3739"/>
      <c r="BN3739"/>
      <c r="BO3739"/>
      <c r="BP3739"/>
      <c r="BQ3739"/>
      <c r="BR3739"/>
      <c r="BS3739"/>
      <c r="BT3739"/>
      <c r="BU3739"/>
      <c r="BV3739"/>
      <c r="BW3739"/>
      <c r="BX3739"/>
      <c r="BY3739"/>
      <c r="BZ3739"/>
    </row>
    <row r="3740" spans="3:78" x14ac:dyDescent="0.25">
      <c r="C3740"/>
      <c r="D3740" s="4"/>
      <c r="E3740"/>
      <c r="F3740" s="4"/>
      <c r="G3740"/>
      <c r="H3740" s="4"/>
      <c r="I3740"/>
      <c r="J3740" s="4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  <c r="BF3740"/>
      <c r="BG3740"/>
      <c r="BH3740"/>
      <c r="BI3740"/>
      <c r="BJ3740"/>
      <c r="BK3740"/>
      <c r="BL3740"/>
      <c r="BM3740"/>
      <c r="BN3740"/>
      <c r="BO3740"/>
      <c r="BP3740"/>
      <c r="BQ3740"/>
      <c r="BR3740"/>
      <c r="BS3740"/>
      <c r="BT3740"/>
      <c r="BU3740"/>
      <c r="BV3740"/>
      <c r="BW3740"/>
      <c r="BX3740"/>
      <c r="BY3740"/>
      <c r="BZ3740"/>
    </row>
    <row r="3741" spans="3:78" x14ac:dyDescent="0.25">
      <c r="C3741"/>
      <c r="D3741" s="4"/>
      <c r="E3741"/>
      <c r="F3741" s="4"/>
      <c r="G3741"/>
      <c r="H3741" s="4"/>
      <c r="I3741"/>
      <c r="J3741" s="4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  <c r="BF3741"/>
      <c r="BG3741"/>
      <c r="BH3741"/>
      <c r="BI3741"/>
      <c r="BJ3741"/>
      <c r="BK3741"/>
      <c r="BL3741"/>
      <c r="BM3741"/>
      <c r="BN3741"/>
      <c r="BO3741"/>
      <c r="BP3741"/>
      <c r="BQ3741"/>
      <c r="BR3741"/>
      <c r="BS3741"/>
      <c r="BT3741"/>
      <c r="BU3741"/>
      <c r="BV3741"/>
      <c r="BW3741"/>
      <c r="BX3741"/>
      <c r="BY3741"/>
      <c r="BZ3741"/>
    </row>
    <row r="3742" spans="3:78" x14ac:dyDescent="0.25">
      <c r="C3742"/>
      <c r="D3742" s="4"/>
      <c r="E3742"/>
      <c r="F3742" s="4"/>
      <c r="G3742"/>
      <c r="H3742" s="4"/>
      <c r="I3742"/>
      <c r="J3742" s="4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  <c r="BF3742"/>
      <c r="BG3742"/>
      <c r="BH3742"/>
      <c r="BI3742"/>
      <c r="BJ3742"/>
      <c r="BK3742"/>
      <c r="BL3742"/>
      <c r="BM3742"/>
      <c r="BN3742"/>
      <c r="BO3742"/>
      <c r="BP3742"/>
      <c r="BQ3742"/>
      <c r="BR3742"/>
      <c r="BS3742"/>
      <c r="BT3742"/>
      <c r="BU3742"/>
      <c r="BV3742"/>
      <c r="BW3742"/>
      <c r="BX3742"/>
      <c r="BY3742"/>
      <c r="BZ3742"/>
    </row>
    <row r="3743" spans="3:78" x14ac:dyDescent="0.25">
      <c r="C3743"/>
      <c r="D3743" s="4"/>
      <c r="E3743"/>
      <c r="F3743" s="4"/>
      <c r="G3743"/>
      <c r="H3743" s="4"/>
      <c r="I3743"/>
      <c r="J3743" s="4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  <c r="BF3743"/>
      <c r="BG3743"/>
      <c r="BH3743"/>
      <c r="BI3743"/>
      <c r="BJ3743"/>
      <c r="BK3743"/>
      <c r="BL3743"/>
      <c r="BM3743"/>
      <c r="BN3743"/>
      <c r="BO3743"/>
      <c r="BP3743"/>
      <c r="BQ3743"/>
      <c r="BR3743"/>
      <c r="BS3743"/>
      <c r="BT3743"/>
      <c r="BU3743"/>
      <c r="BV3743"/>
      <c r="BW3743"/>
      <c r="BX3743"/>
      <c r="BY3743"/>
      <c r="BZ3743"/>
    </row>
    <row r="3744" spans="3:78" x14ac:dyDescent="0.25">
      <c r="C3744"/>
      <c r="D3744" s="4"/>
      <c r="E3744"/>
      <c r="F3744" s="4"/>
      <c r="G3744"/>
      <c r="H3744" s="4"/>
      <c r="I3744"/>
      <c r="J3744" s="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  <c r="BF3744"/>
      <c r="BG3744"/>
      <c r="BH3744"/>
      <c r="BI3744"/>
      <c r="BJ3744"/>
      <c r="BK3744"/>
      <c r="BL3744"/>
      <c r="BM3744"/>
      <c r="BN3744"/>
      <c r="BO3744"/>
      <c r="BP3744"/>
      <c r="BQ3744"/>
      <c r="BR3744"/>
      <c r="BS3744"/>
      <c r="BT3744"/>
      <c r="BU3744"/>
      <c r="BV3744"/>
      <c r="BW3744"/>
      <c r="BX3744"/>
      <c r="BY3744"/>
      <c r="BZ3744"/>
    </row>
    <row r="3745" spans="3:78" x14ac:dyDescent="0.25">
      <c r="C3745"/>
      <c r="D3745" s="4"/>
      <c r="E3745"/>
      <c r="F3745" s="4"/>
      <c r="G3745"/>
      <c r="H3745" s="4"/>
      <c r="I3745"/>
      <c r="J3745" s="4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  <c r="BF3745"/>
      <c r="BG3745"/>
      <c r="BH3745"/>
      <c r="BI3745"/>
      <c r="BJ3745"/>
      <c r="BK3745"/>
      <c r="BL3745"/>
      <c r="BM3745"/>
      <c r="BN3745"/>
      <c r="BO3745"/>
      <c r="BP3745"/>
      <c r="BQ3745"/>
      <c r="BR3745"/>
      <c r="BS3745"/>
      <c r="BT3745"/>
      <c r="BU3745"/>
      <c r="BV3745"/>
      <c r="BW3745"/>
      <c r="BX3745"/>
      <c r="BY3745"/>
      <c r="BZ3745"/>
    </row>
    <row r="3746" spans="3:78" x14ac:dyDescent="0.25">
      <c r="C3746"/>
      <c r="D3746" s="4"/>
      <c r="E3746"/>
      <c r="F3746" s="4"/>
      <c r="G3746"/>
      <c r="H3746" s="4"/>
      <c r="I3746"/>
      <c r="J3746" s="4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  <c r="BF3746"/>
      <c r="BG3746"/>
      <c r="BH3746"/>
      <c r="BI3746"/>
      <c r="BJ3746"/>
      <c r="BK3746"/>
      <c r="BL3746"/>
      <c r="BM3746"/>
      <c r="BN3746"/>
      <c r="BO3746"/>
      <c r="BP3746"/>
      <c r="BQ3746"/>
      <c r="BR3746"/>
      <c r="BS3746"/>
      <c r="BT3746"/>
      <c r="BU3746"/>
      <c r="BV3746"/>
      <c r="BW3746"/>
      <c r="BX3746"/>
      <c r="BY3746"/>
      <c r="BZ3746"/>
    </row>
    <row r="3747" spans="3:78" x14ac:dyDescent="0.25">
      <c r="C3747"/>
      <c r="D3747" s="4"/>
      <c r="E3747"/>
      <c r="F3747" s="4"/>
      <c r="G3747"/>
      <c r="H3747" s="4"/>
      <c r="I3747"/>
      <c r="J3747" s="4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  <c r="BF3747"/>
      <c r="BG3747"/>
      <c r="BH3747"/>
      <c r="BI3747"/>
      <c r="BJ3747"/>
      <c r="BK3747"/>
      <c r="BL3747"/>
      <c r="BM3747"/>
      <c r="BN3747"/>
      <c r="BO3747"/>
      <c r="BP3747"/>
      <c r="BQ3747"/>
      <c r="BR3747"/>
      <c r="BS3747"/>
      <c r="BT3747"/>
      <c r="BU3747"/>
      <c r="BV3747"/>
      <c r="BW3747"/>
      <c r="BX3747"/>
      <c r="BY3747"/>
      <c r="BZ3747"/>
    </row>
    <row r="3748" spans="3:78" x14ac:dyDescent="0.25">
      <c r="C3748"/>
      <c r="D3748" s="4"/>
      <c r="E3748"/>
      <c r="F3748" s="4"/>
      <c r="G3748"/>
      <c r="H3748" s="4"/>
      <c r="I3748"/>
      <c r="J3748" s="4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  <c r="BF3748"/>
      <c r="BG3748"/>
      <c r="BH3748"/>
      <c r="BI3748"/>
      <c r="BJ3748"/>
      <c r="BK3748"/>
      <c r="BL3748"/>
      <c r="BM3748"/>
      <c r="BN3748"/>
      <c r="BO3748"/>
      <c r="BP3748"/>
      <c r="BQ3748"/>
      <c r="BR3748"/>
      <c r="BS3748"/>
      <c r="BT3748"/>
      <c r="BU3748"/>
      <c r="BV3748"/>
      <c r="BW3748"/>
      <c r="BX3748"/>
      <c r="BY3748"/>
      <c r="BZ3748"/>
    </row>
    <row r="3749" spans="3:78" x14ac:dyDescent="0.25">
      <c r="C3749"/>
      <c r="D3749" s="4"/>
      <c r="E3749"/>
      <c r="F3749" s="4"/>
      <c r="G3749"/>
      <c r="H3749" s="4"/>
      <c r="I3749"/>
      <c r="J3749" s="4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  <c r="BF3749"/>
      <c r="BG3749"/>
      <c r="BH3749"/>
      <c r="BI3749"/>
      <c r="BJ3749"/>
      <c r="BK3749"/>
      <c r="BL3749"/>
      <c r="BM3749"/>
      <c r="BN3749"/>
      <c r="BO3749"/>
      <c r="BP3749"/>
      <c r="BQ3749"/>
      <c r="BR3749"/>
      <c r="BS3749"/>
      <c r="BT3749"/>
      <c r="BU3749"/>
      <c r="BV3749"/>
      <c r="BW3749"/>
      <c r="BX3749"/>
      <c r="BY3749"/>
      <c r="BZ3749"/>
    </row>
    <row r="3750" spans="3:78" x14ac:dyDescent="0.25">
      <c r="C3750"/>
      <c r="D3750" s="4"/>
      <c r="E3750"/>
      <c r="F3750" s="4"/>
      <c r="G3750"/>
      <c r="H3750" s="4"/>
      <c r="I3750"/>
      <c r="J3750" s="4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  <c r="BF3750"/>
      <c r="BG3750"/>
      <c r="BH3750"/>
      <c r="BI3750"/>
      <c r="BJ3750"/>
      <c r="BK3750"/>
      <c r="BL3750"/>
      <c r="BM3750"/>
      <c r="BN3750"/>
      <c r="BO3750"/>
      <c r="BP3750"/>
      <c r="BQ3750"/>
      <c r="BR3750"/>
      <c r="BS3750"/>
      <c r="BT3750"/>
      <c r="BU3750"/>
      <c r="BV3750"/>
      <c r="BW3750"/>
      <c r="BX3750"/>
      <c r="BY3750"/>
      <c r="BZ3750"/>
    </row>
    <row r="3751" spans="3:78" x14ac:dyDescent="0.25">
      <c r="C3751"/>
      <c r="D3751" s="4"/>
      <c r="E3751"/>
      <c r="F3751" s="4"/>
      <c r="G3751"/>
      <c r="H3751" s="4"/>
      <c r="I3751"/>
      <c r="J3751" s="4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  <c r="BF3751"/>
      <c r="BG3751"/>
      <c r="BH3751"/>
      <c r="BI3751"/>
      <c r="BJ3751"/>
      <c r="BK3751"/>
      <c r="BL3751"/>
      <c r="BM3751"/>
      <c r="BN3751"/>
      <c r="BO3751"/>
      <c r="BP3751"/>
      <c r="BQ3751"/>
      <c r="BR3751"/>
      <c r="BS3751"/>
      <c r="BT3751"/>
      <c r="BU3751"/>
      <c r="BV3751"/>
      <c r="BW3751"/>
      <c r="BX3751"/>
      <c r="BY3751"/>
      <c r="BZ3751"/>
    </row>
    <row r="3752" spans="3:78" x14ac:dyDescent="0.25">
      <c r="C3752"/>
      <c r="D3752" s="4"/>
      <c r="E3752"/>
      <c r="F3752" s="4"/>
      <c r="G3752"/>
      <c r="H3752" s="4"/>
      <c r="I3752"/>
      <c r="J3752" s="4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  <c r="BF3752"/>
      <c r="BG3752"/>
      <c r="BH3752"/>
      <c r="BI3752"/>
      <c r="BJ3752"/>
      <c r="BK3752"/>
      <c r="BL3752"/>
      <c r="BM3752"/>
      <c r="BN3752"/>
      <c r="BO3752"/>
      <c r="BP3752"/>
      <c r="BQ3752"/>
      <c r="BR3752"/>
      <c r="BS3752"/>
      <c r="BT3752"/>
      <c r="BU3752"/>
      <c r="BV3752"/>
      <c r="BW3752"/>
      <c r="BX3752"/>
      <c r="BY3752"/>
      <c r="BZ3752"/>
    </row>
    <row r="3753" spans="3:78" x14ac:dyDescent="0.25">
      <c r="C3753"/>
      <c r="D3753" s="4"/>
      <c r="E3753"/>
      <c r="F3753" s="4"/>
      <c r="G3753"/>
      <c r="H3753" s="4"/>
      <c r="I3753"/>
      <c r="J3753" s="4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  <c r="BF3753"/>
      <c r="BG3753"/>
      <c r="BH3753"/>
      <c r="BI3753"/>
      <c r="BJ3753"/>
      <c r="BK3753"/>
      <c r="BL3753"/>
      <c r="BM3753"/>
      <c r="BN3753"/>
      <c r="BO3753"/>
      <c r="BP3753"/>
      <c r="BQ3753"/>
      <c r="BR3753"/>
      <c r="BS3753"/>
      <c r="BT3753"/>
      <c r="BU3753"/>
      <c r="BV3753"/>
      <c r="BW3753"/>
      <c r="BX3753"/>
      <c r="BY3753"/>
      <c r="BZ3753"/>
    </row>
    <row r="3754" spans="3:78" x14ac:dyDescent="0.25">
      <c r="C3754"/>
      <c r="D3754" s="4"/>
      <c r="E3754"/>
      <c r="F3754" s="4"/>
      <c r="G3754"/>
      <c r="H3754" s="4"/>
      <c r="I3754"/>
      <c r="J3754" s="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  <c r="BF3754"/>
      <c r="BG3754"/>
      <c r="BH3754"/>
      <c r="BI3754"/>
      <c r="BJ3754"/>
      <c r="BK3754"/>
      <c r="BL3754"/>
      <c r="BM3754"/>
      <c r="BN3754"/>
      <c r="BO3754"/>
      <c r="BP3754"/>
      <c r="BQ3754"/>
      <c r="BR3754"/>
      <c r="BS3754"/>
      <c r="BT3754"/>
      <c r="BU3754"/>
      <c r="BV3754"/>
      <c r="BW3754"/>
      <c r="BX3754"/>
      <c r="BY3754"/>
      <c r="BZ3754"/>
    </row>
    <row r="3755" spans="3:78" x14ac:dyDescent="0.25">
      <c r="C3755"/>
      <c r="D3755" s="4"/>
      <c r="E3755"/>
      <c r="F3755" s="4"/>
      <c r="G3755"/>
      <c r="H3755" s="4"/>
      <c r="I3755"/>
      <c r="J3755" s="4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  <c r="BF3755"/>
      <c r="BG3755"/>
      <c r="BH3755"/>
      <c r="BI3755"/>
      <c r="BJ3755"/>
      <c r="BK3755"/>
      <c r="BL3755"/>
      <c r="BM3755"/>
      <c r="BN3755"/>
      <c r="BO3755"/>
      <c r="BP3755"/>
      <c r="BQ3755"/>
      <c r="BR3755"/>
      <c r="BS3755"/>
      <c r="BT3755"/>
      <c r="BU3755"/>
      <c r="BV3755"/>
      <c r="BW3755"/>
      <c r="BX3755"/>
      <c r="BY3755"/>
      <c r="BZ3755"/>
    </row>
    <row r="3756" spans="3:78" x14ac:dyDescent="0.25">
      <c r="C3756"/>
      <c r="D3756" s="4"/>
      <c r="E3756"/>
      <c r="F3756" s="4"/>
      <c r="G3756"/>
      <c r="H3756" s="4"/>
      <c r="I3756"/>
      <c r="J3756" s="4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  <c r="BF3756"/>
      <c r="BG3756"/>
      <c r="BH3756"/>
      <c r="BI3756"/>
      <c r="BJ3756"/>
      <c r="BK3756"/>
      <c r="BL3756"/>
      <c r="BM3756"/>
      <c r="BN3756"/>
      <c r="BO3756"/>
      <c r="BP3756"/>
      <c r="BQ3756"/>
      <c r="BR3756"/>
      <c r="BS3756"/>
      <c r="BT3756"/>
      <c r="BU3756"/>
      <c r="BV3756"/>
      <c r="BW3756"/>
      <c r="BX3756"/>
      <c r="BY3756"/>
      <c r="BZ3756"/>
    </row>
    <row r="3757" spans="3:78" x14ac:dyDescent="0.25">
      <c r="C3757"/>
      <c r="D3757" s="4"/>
      <c r="E3757"/>
      <c r="F3757" s="4"/>
      <c r="G3757"/>
      <c r="H3757" s="4"/>
      <c r="I3757"/>
      <c r="J3757" s="4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  <c r="BF3757"/>
      <c r="BG3757"/>
      <c r="BH3757"/>
      <c r="BI3757"/>
      <c r="BJ3757"/>
      <c r="BK3757"/>
      <c r="BL3757"/>
      <c r="BM3757"/>
      <c r="BN3757"/>
      <c r="BO3757"/>
      <c r="BP3757"/>
      <c r="BQ3757"/>
      <c r="BR3757"/>
      <c r="BS3757"/>
      <c r="BT3757"/>
      <c r="BU3757"/>
      <c r="BV3757"/>
      <c r="BW3757"/>
      <c r="BX3757"/>
      <c r="BY3757"/>
      <c r="BZ3757"/>
    </row>
    <row r="3758" spans="3:78" x14ac:dyDescent="0.25">
      <c r="C3758"/>
      <c r="D3758" s="4"/>
      <c r="E3758"/>
      <c r="F3758" s="4"/>
      <c r="G3758"/>
      <c r="H3758" s="4"/>
      <c r="I3758"/>
      <c r="J3758" s="4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  <c r="BF3758"/>
      <c r="BG3758"/>
      <c r="BH3758"/>
      <c r="BI3758"/>
      <c r="BJ3758"/>
      <c r="BK3758"/>
      <c r="BL3758"/>
      <c r="BM3758"/>
      <c r="BN3758"/>
      <c r="BO3758"/>
      <c r="BP3758"/>
      <c r="BQ3758"/>
      <c r="BR3758"/>
      <c r="BS3758"/>
      <c r="BT3758"/>
      <c r="BU3758"/>
      <c r="BV3758"/>
      <c r="BW3758"/>
      <c r="BX3758"/>
      <c r="BY3758"/>
      <c r="BZ3758"/>
    </row>
    <row r="3759" spans="3:78" x14ac:dyDescent="0.25">
      <c r="C3759"/>
      <c r="D3759" s="4"/>
      <c r="E3759"/>
      <c r="F3759" s="4"/>
      <c r="G3759"/>
      <c r="H3759" s="4"/>
      <c r="I3759"/>
      <c r="J3759" s="4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  <c r="BF3759"/>
      <c r="BG3759"/>
      <c r="BH3759"/>
      <c r="BI3759"/>
      <c r="BJ3759"/>
      <c r="BK3759"/>
      <c r="BL3759"/>
      <c r="BM3759"/>
      <c r="BN3759"/>
      <c r="BO3759"/>
      <c r="BP3759"/>
      <c r="BQ3759"/>
      <c r="BR3759"/>
      <c r="BS3759"/>
      <c r="BT3759"/>
      <c r="BU3759"/>
      <c r="BV3759"/>
      <c r="BW3759"/>
      <c r="BX3759"/>
      <c r="BY3759"/>
      <c r="BZ3759"/>
    </row>
    <row r="3760" spans="3:78" x14ac:dyDescent="0.25">
      <c r="C3760"/>
      <c r="D3760" s="4"/>
      <c r="E3760"/>
      <c r="F3760" s="4"/>
      <c r="G3760"/>
      <c r="H3760" s="4"/>
      <c r="I3760"/>
      <c r="J3760" s="4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  <c r="BF3760"/>
      <c r="BG3760"/>
      <c r="BH3760"/>
      <c r="BI3760"/>
      <c r="BJ3760"/>
      <c r="BK3760"/>
      <c r="BL3760"/>
      <c r="BM3760"/>
      <c r="BN3760"/>
      <c r="BO3760"/>
      <c r="BP3760"/>
      <c r="BQ3760"/>
      <c r="BR3760"/>
      <c r="BS3760"/>
      <c r="BT3760"/>
      <c r="BU3760"/>
      <c r="BV3760"/>
      <c r="BW3760"/>
      <c r="BX3760"/>
      <c r="BY3760"/>
      <c r="BZ3760"/>
    </row>
    <row r="3761" spans="3:78" x14ac:dyDescent="0.25">
      <c r="C3761"/>
      <c r="D3761" s="4"/>
      <c r="E3761"/>
      <c r="F3761" s="4"/>
      <c r="G3761"/>
      <c r="H3761" s="4"/>
      <c r="I3761"/>
      <c r="J3761" s="4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  <c r="BF3761"/>
      <c r="BG3761"/>
      <c r="BH3761"/>
      <c r="BI3761"/>
      <c r="BJ3761"/>
      <c r="BK3761"/>
      <c r="BL3761"/>
      <c r="BM3761"/>
      <c r="BN3761"/>
      <c r="BO3761"/>
      <c r="BP3761"/>
      <c r="BQ3761"/>
      <c r="BR3761"/>
      <c r="BS3761"/>
      <c r="BT3761"/>
      <c r="BU3761"/>
      <c r="BV3761"/>
      <c r="BW3761"/>
      <c r="BX3761"/>
      <c r="BY3761"/>
      <c r="BZ3761"/>
    </row>
    <row r="3762" spans="3:78" x14ac:dyDescent="0.25">
      <c r="C3762"/>
      <c r="D3762" s="4"/>
      <c r="E3762"/>
      <c r="F3762" s="4"/>
      <c r="G3762"/>
      <c r="H3762" s="4"/>
      <c r="I3762"/>
      <c r="J3762" s="4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  <c r="BF3762"/>
      <c r="BG3762"/>
      <c r="BH3762"/>
      <c r="BI3762"/>
      <c r="BJ3762"/>
      <c r="BK3762"/>
      <c r="BL3762"/>
      <c r="BM3762"/>
      <c r="BN3762"/>
      <c r="BO3762"/>
      <c r="BP3762"/>
      <c r="BQ3762"/>
      <c r="BR3762"/>
      <c r="BS3762"/>
      <c r="BT3762"/>
      <c r="BU3762"/>
      <c r="BV3762"/>
      <c r="BW3762"/>
      <c r="BX3762"/>
      <c r="BY3762"/>
      <c r="BZ3762"/>
    </row>
    <row r="3763" spans="3:78" x14ac:dyDescent="0.25">
      <c r="C3763"/>
      <c r="D3763" s="4"/>
      <c r="E3763"/>
      <c r="F3763" s="4"/>
      <c r="G3763"/>
      <c r="H3763" s="4"/>
      <c r="I3763"/>
      <c r="J3763" s="4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  <c r="BF3763"/>
      <c r="BG3763"/>
      <c r="BH3763"/>
      <c r="BI3763"/>
      <c r="BJ3763"/>
      <c r="BK3763"/>
      <c r="BL3763"/>
      <c r="BM3763"/>
      <c r="BN3763"/>
      <c r="BO3763"/>
      <c r="BP3763"/>
      <c r="BQ3763"/>
      <c r="BR3763"/>
      <c r="BS3763"/>
      <c r="BT3763"/>
      <c r="BU3763"/>
      <c r="BV3763"/>
      <c r="BW3763"/>
      <c r="BX3763"/>
      <c r="BY3763"/>
      <c r="BZ3763"/>
    </row>
    <row r="3764" spans="3:78" x14ac:dyDescent="0.25">
      <c r="C3764"/>
      <c r="D3764" s="4"/>
      <c r="E3764"/>
      <c r="F3764" s="4"/>
      <c r="G3764"/>
      <c r="H3764" s="4"/>
      <c r="I3764"/>
      <c r="J3764" s="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  <c r="BF3764"/>
      <c r="BG3764"/>
      <c r="BH3764"/>
      <c r="BI3764"/>
      <c r="BJ3764"/>
      <c r="BK3764"/>
      <c r="BL3764"/>
      <c r="BM3764"/>
      <c r="BN3764"/>
      <c r="BO3764"/>
      <c r="BP3764"/>
      <c r="BQ3764"/>
      <c r="BR3764"/>
      <c r="BS3764"/>
      <c r="BT3764"/>
      <c r="BU3764"/>
      <c r="BV3764"/>
      <c r="BW3764"/>
      <c r="BX3764"/>
      <c r="BY3764"/>
      <c r="BZ3764"/>
    </row>
    <row r="3765" spans="3:78" x14ac:dyDescent="0.25">
      <c r="C3765"/>
      <c r="D3765" s="4"/>
      <c r="E3765"/>
      <c r="F3765" s="4"/>
      <c r="G3765"/>
      <c r="H3765" s="4"/>
      <c r="I3765"/>
      <c r="J3765" s="4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  <c r="BF3765"/>
      <c r="BG3765"/>
      <c r="BH3765"/>
      <c r="BI3765"/>
      <c r="BJ3765"/>
      <c r="BK3765"/>
      <c r="BL3765"/>
      <c r="BM3765"/>
      <c r="BN3765"/>
      <c r="BO3765"/>
      <c r="BP3765"/>
      <c r="BQ3765"/>
      <c r="BR3765"/>
      <c r="BS3765"/>
      <c r="BT3765"/>
      <c r="BU3765"/>
      <c r="BV3765"/>
      <c r="BW3765"/>
      <c r="BX3765"/>
      <c r="BY3765"/>
      <c r="BZ3765"/>
    </row>
    <row r="3766" spans="3:78" x14ac:dyDescent="0.25">
      <c r="C3766"/>
      <c r="D3766" s="4"/>
      <c r="E3766"/>
      <c r="F3766" s="4"/>
      <c r="G3766"/>
      <c r="H3766" s="4"/>
      <c r="I3766"/>
      <c r="J3766" s="4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  <c r="BF3766"/>
      <c r="BG3766"/>
      <c r="BH3766"/>
      <c r="BI3766"/>
      <c r="BJ3766"/>
      <c r="BK3766"/>
      <c r="BL3766"/>
      <c r="BM3766"/>
      <c r="BN3766"/>
      <c r="BO3766"/>
      <c r="BP3766"/>
      <c r="BQ3766"/>
      <c r="BR3766"/>
      <c r="BS3766"/>
      <c r="BT3766"/>
      <c r="BU3766"/>
      <c r="BV3766"/>
      <c r="BW3766"/>
      <c r="BX3766"/>
      <c r="BY3766"/>
      <c r="BZ3766"/>
    </row>
    <row r="3767" spans="3:78" x14ac:dyDescent="0.25">
      <c r="C3767"/>
      <c r="D3767" s="4"/>
      <c r="E3767"/>
      <c r="F3767" s="4"/>
      <c r="G3767"/>
      <c r="H3767" s="4"/>
      <c r="I3767"/>
      <c r="J3767" s="4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  <c r="BF3767"/>
      <c r="BG3767"/>
      <c r="BH3767"/>
      <c r="BI3767"/>
      <c r="BJ3767"/>
      <c r="BK3767"/>
      <c r="BL3767"/>
      <c r="BM3767"/>
      <c r="BN3767"/>
      <c r="BO3767"/>
      <c r="BP3767"/>
      <c r="BQ3767"/>
      <c r="BR3767"/>
      <c r="BS3767"/>
      <c r="BT3767"/>
      <c r="BU3767"/>
      <c r="BV3767"/>
      <c r="BW3767"/>
      <c r="BX3767"/>
      <c r="BY3767"/>
      <c r="BZ3767"/>
    </row>
    <row r="3768" spans="3:78" x14ac:dyDescent="0.25">
      <c r="C3768"/>
      <c r="D3768" s="4"/>
      <c r="E3768"/>
      <c r="F3768" s="4"/>
      <c r="G3768"/>
      <c r="H3768" s="4"/>
      <c r="I3768"/>
      <c r="J3768" s="4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  <c r="BF3768"/>
      <c r="BG3768"/>
      <c r="BH3768"/>
      <c r="BI3768"/>
      <c r="BJ3768"/>
      <c r="BK3768"/>
      <c r="BL3768"/>
      <c r="BM3768"/>
      <c r="BN3768"/>
      <c r="BO3768"/>
      <c r="BP3768"/>
      <c r="BQ3768"/>
      <c r="BR3768"/>
      <c r="BS3768"/>
      <c r="BT3768"/>
      <c r="BU3768"/>
      <c r="BV3768"/>
      <c r="BW3768"/>
      <c r="BX3768"/>
      <c r="BY3768"/>
      <c r="BZ3768"/>
    </row>
    <row r="3769" spans="3:78" x14ac:dyDescent="0.25">
      <c r="C3769"/>
      <c r="D3769" s="4"/>
      <c r="E3769"/>
      <c r="F3769" s="4"/>
      <c r="G3769"/>
      <c r="H3769" s="4"/>
      <c r="I3769"/>
      <c r="J3769" s="4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  <c r="BF3769"/>
      <c r="BG3769"/>
      <c r="BH3769"/>
      <c r="BI3769"/>
      <c r="BJ3769"/>
      <c r="BK3769"/>
      <c r="BL3769"/>
      <c r="BM3769"/>
      <c r="BN3769"/>
      <c r="BO3769"/>
      <c r="BP3769"/>
      <c r="BQ3769"/>
      <c r="BR3769"/>
      <c r="BS3769"/>
      <c r="BT3769"/>
      <c r="BU3769"/>
      <c r="BV3769"/>
      <c r="BW3769"/>
      <c r="BX3769"/>
      <c r="BY3769"/>
      <c r="BZ3769"/>
    </row>
    <row r="3770" spans="3:78" x14ac:dyDescent="0.25">
      <c r="C3770"/>
      <c r="D3770" s="4"/>
      <c r="E3770"/>
      <c r="F3770" s="4"/>
      <c r="G3770"/>
      <c r="H3770" s="4"/>
      <c r="I3770"/>
      <c r="J3770" s="4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  <c r="BF3770"/>
      <c r="BG3770"/>
      <c r="BH3770"/>
      <c r="BI3770"/>
      <c r="BJ3770"/>
      <c r="BK3770"/>
      <c r="BL3770"/>
      <c r="BM3770"/>
      <c r="BN3770"/>
      <c r="BO3770"/>
      <c r="BP3770"/>
      <c r="BQ3770"/>
      <c r="BR3770"/>
      <c r="BS3770"/>
      <c r="BT3770"/>
      <c r="BU3770"/>
      <c r="BV3770"/>
      <c r="BW3770"/>
      <c r="BX3770"/>
      <c r="BY3770"/>
      <c r="BZ3770"/>
    </row>
    <row r="3771" spans="3:78" x14ac:dyDescent="0.25">
      <c r="C3771"/>
      <c r="D3771" s="4"/>
      <c r="E3771"/>
      <c r="F3771" s="4"/>
      <c r="G3771"/>
      <c r="H3771" s="4"/>
      <c r="I3771"/>
      <c r="J3771" s="4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  <c r="BF3771"/>
      <c r="BG3771"/>
      <c r="BH3771"/>
      <c r="BI3771"/>
      <c r="BJ3771"/>
      <c r="BK3771"/>
      <c r="BL3771"/>
      <c r="BM3771"/>
      <c r="BN3771"/>
      <c r="BO3771"/>
      <c r="BP3771"/>
      <c r="BQ3771"/>
      <c r="BR3771"/>
      <c r="BS3771"/>
      <c r="BT3771"/>
      <c r="BU3771"/>
      <c r="BV3771"/>
      <c r="BW3771"/>
      <c r="BX3771"/>
      <c r="BY3771"/>
      <c r="BZ3771"/>
    </row>
    <row r="3772" spans="3:78" x14ac:dyDescent="0.25">
      <c r="C3772"/>
      <c r="D3772" s="4"/>
      <c r="E3772"/>
      <c r="F3772" s="4"/>
      <c r="G3772"/>
      <c r="H3772" s="4"/>
      <c r="I3772"/>
      <c r="J3772" s="4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  <c r="BF3772"/>
      <c r="BG3772"/>
      <c r="BH3772"/>
      <c r="BI3772"/>
      <c r="BJ3772"/>
      <c r="BK3772"/>
      <c r="BL3772"/>
      <c r="BM3772"/>
      <c r="BN3772"/>
      <c r="BO3772"/>
      <c r="BP3772"/>
      <c r="BQ3772"/>
      <c r="BR3772"/>
      <c r="BS3772"/>
      <c r="BT3772"/>
      <c r="BU3772"/>
      <c r="BV3772"/>
      <c r="BW3772"/>
      <c r="BX3772"/>
      <c r="BY3772"/>
      <c r="BZ3772"/>
    </row>
    <row r="3773" spans="3:78" x14ac:dyDescent="0.25">
      <c r="C3773"/>
      <c r="D3773" s="4"/>
      <c r="E3773"/>
      <c r="F3773" s="4"/>
      <c r="G3773"/>
      <c r="H3773" s="4"/>
      <c r="I3773"/>
      <c r="J3773" s="4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  <c r="BF3773"/>
      <c r="BG3773"/>
      <c r="BH3773"/>
      <c r="BI3773"/>
      <c r="BJ3773"/>
      <c r="BK3773"/>
      <c r="BL3773"/>
      <c r="BM3773"/>
      <c r="BN3773"/>
      <c r="BO3773"/>
      <c r="BP3773"/>
      <c r="BQ3773"/>
      <c r="BR3773"/>
      <c r="BS3773"/>
      <c r="BT3773"/>
      <c r="BU3773"/>
      <c r="BV3773"/>
      <c r="BW3773"/>
      <c r="BX3773"/>
      <c r="BY3773"/>
      <c r="BZ3773"/>
    </row>
    <row r="3774" spans="3:78" x14ac:dyDescent="0.25">
      <c r="C3774"/>
      <c r="D3774" s="4"/>
      <c r="E3774"/>
      <c r="F3774" s="4"/>
      <c r="G3774"/>
      <c r="H3774" s="4"/>
      <c r="I3774"/>
      <c r="J3774" s="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  <c r="BF3774"/>
      <c r="BG3774"/>
      <c r="BH3774"/>
      <c r="BI3774"/>
      <c r="BJ3774"/>
      <c r="BK3774"/>
      <c r="BL3774"/>
      <c r="BM3774"/>
      <c r="BN3774"/>
      <c r="BO3774"/>
      <c r="BP3774"/>
      <c r="BQ3774"/>
      <c r="BR3774"/>
      <c r="BS3774"/>
      <c r="BT3774"/>
      <c r="BU3774"/>
      <c r="BV3774"/>
      <c r="BW3774"/>
      <c r="BX3774"/>
      <c r="BY3774"/>
      <c r="BZ3774"/>
    </row>
    <row r="3775" spans="3:78" x14ac:dyDescent="0.25">
      <c r="C3775"/>
      <c r="D3775" s="4"/>
      <c r="E3775"/>
      <c r="F3775" s="4"/>
      <c r="G3775"/>
      <c r="H3775" s="4"/>
      <c r="I3775"/>
      <c r="J3775" s="4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  <c r="BF3775"/>
      <c r="BG3775"/>
      <c r="BH3775"/>
      <c r="BI3775"/>
      <c r="BJ3775"/>
      <c r="BK3775"/>
      <c r="BL3775"/>
      <c r="BM3775"/>
      <c r="BN3775"/>
      <c r="BO3775"/>
      <c r="BP3775"/>
      <c r="BQ3775"/>
      <c r="BR3775"/>
      <c r="BS3775"/>
      <c r="BT3775"/>
      <c r="BU3775"/>
      <c r="BV3775"/>
      <c r="BW3775"/>
      <c r="BX3775"/>
      <c r="BY3775"/>
      <c r="BZ3775"/>
    </row>
    <row r="3776" spans="3:78" x14ac:dyDescent="0.25">
      <c r="C3776"/>
      <c r="D3776" s="4"/>
      <c r="E3776"/>
      <c r="F3776" s="4"/>
      <c r="G3776"/>
      <c r="H3776" s="4"/>
      <c r="I3776"/>
      <c r="J3776" s="4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  <c r="BF3776"/>
      <c r="BG3776"/>
      <c r="BH3776"/>
      <c r="BI3776"/>
      <c r="BJ3776"/>
      <c r="BK3776"/>
      <c r="BL3776"/>
      <c r="BM3776"/>
      <c r="BN3776"/>
      <c r="BO3776"/>
      <c r="BP3776"/>
      <c r="BQ3776"/>
      <c r="BR3776"/>
      <c r="BS3776"/>
      <c r="BT3776"/>
      <c r="BU3776"/>
      <c r="BV3776"/>
      <c r="BW3776"/>
      <c r="BX3776"/>
      <c r="BY3776"/>
      <c r="BZ3776"/>
    </row>
    <row r="3777" spans="3:78" x14ac:dyDescent="0.25">
      <c r="C3777"/>
      <c r="D3777" s="4"/>
      <c r="E3777"/>
      <c r="F3777" s="4"/>
      <c r="G3777"/>
      <c r="H3777" s="4"/>
      <c r="I3777"/>
      <c r="J3777" s="4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  <c r="BF3777"/>
      <c r="BG3777"/>
      <c r="BH3777"/>
      <c r="BI3777"/>
      <c r="BJ3777"/>
      <c r="BK3777"/>
      <c r="BL3777"/>
      <c r="BM3777"/>
      <c r="BN3777"/>
      <c r="BO3777"/>
      <c r="BP3777"/>
      <c r="BQ3777"/>
      <c r="BR3777"/>
      <c r="BS3777"/>
      <c r="BT3777"/>
      <c r="BU3777"/>
      <c r="BV3777"/>
      <c r="BW3777"/>
      <c r="BX3777"/>
      <c r="BY3777"/>
      <c r="BZ3777"/>
    </row>
    <row r="3778" spans="3:78" x14ac:dyDescent="0.25">
      <c r="C3778"/>
      <c r="D3778" s="4"/>
      <c r="E3778"/>
      <c r="F3778" s="4"/>
      <c r="G3778"/>
      <c r="H3778" s="4"/>
      <c r="I3778"/>
      <c r="J3778" s="4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  <c r="BF3778"/>
      <c r="BG3778"/>
      <c r="BH3778"/>
      <c r="BI3778"/>
      <c r="BJ3778"/>
      <c r="BK3778"/>
      <c r="BL3778"/>
      <c r="BM3778"/>
      <c r="BN3778"/>
      <c r="BO3778"/>
      <c r="BP3778"/>
      <c r="BQ3778"/>
      <c r="BR3778"/>
      <c r="BS3778"/>
      <c r="BT3778"/>
      <c r="BU3778"/>
      <c r="BV3778"/>
      <c r="BW3778"/>
      <c r="BX3778"/>
      <c r="BY3778"/>
      <c r="BZ3778"/>
    </row>
    <row r="3779" spans="3:78" x14ac:dyDescent="0.25">
      <c r="C3779"/>
      <c r="D3779" s="4"/>
      <c r="E3779"/>
      <c r="F3779" s="4"/>
      <c r="G3779"/>
      <c r="H3779" s="4"/>
      <c r="I3779"/>
      <c r="J3779" s="4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  <c r="BF3779"/>
      <c r="BG3779"/>
      <c r="BH3779"/>
      <c r="BI3779"/>
      <c r="BJ3779"/>
      <c r="BK3779"/>
      <c r="BL3779"/>
      <c r="BM3779"/>
      <c r="BN3779"/>
      <c r="BO3779"/>
      <c r="BP3779"/>
      <c r="BQ3779"/>
      <c r="BR3779"/>
      <c r="BS3779"/>
      <c r="BT3779"/>
      <c r="BU3779"/>
      <c r="BV3779"/>
      <c r="BW3779"/>
      <c r="BX3779"/>
      <c r="BY3779"/>
      <c r="BZ3779"/>
    </row>
    <row r="3780" spans="3:78" x14ac:dyDescent="0.25">
      <c r="C3780"/>
      <c r="D3780" s="4"/>
      <c r="E3780"/>
      <c r="F3780" s="4"/>
      <c r="G3780"/>
      <c r="H3780" s="4"/>
      <c r="I3780"/>
      <c r="J3780" s="4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  <c r="BF3780"/>
      <c r="BG3780"/>
      <c r="BH3780"/>
      <c r="BI3780"/>
      <c r="BJ3780"/>
      <c r="BK3780"/>
      <c r="BL3780"/>
      <c r="BM3780"/>
      <c r="BN3780"/>
      <c r="BO3780"/>
      <c r="BP3780"/>
      <c r="BQ3780"/>
      <c r="BR3780"/>
      <c r="BS3780"/>
      <c r="BT3780"/>
      <c r="BU3780"/>
      <c r="BV3780"/>
      <c r="BW3780"/>
      <c r="BX3780"/>
      <c r="BY3780"/>
      <c r="BZ3780"/>
    </row>
    <row r="3781" spans="3:78" x14ac:dyDescent="0.25">
      <c r="C3781"/>
      <c r="D3781" s="4"/>
      <c r="E3781"/>
      <c r="F3781" s="4"/>
      <c r="G3781"/>
      <c r="H3781" s="4"/>
      <c r="I3781"/>
      <c r="J3781" s="4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  <c r="BF3781"/>
      <c r="BG3781"/>
      <c r="BH3781"/>
      <c r="BI3781"/>
      <c r="BJ3781"/>
      <c r="BK3781"/>
      <c r="BL3781"/>
      <c r="BM3781"/>
      <c r="BN3781"/>
      <c r="BO3781"/>
      <c r="BP3781"/>
      <c r="BQ3781"/>
      <c r="BR3781"/>
      <c r="BS3781"/>
      <c r="BT3781"/>
      <c r="BU3781"/>
      <c r="BV3781"/>
      <c r="BW3781"/>
      <c r="BX3781"/>
      <c r="BY3781"/>
      <c r="BZ3781"/>
    </row>
    <row r="3782" spans="3:78" x14ac:dyDescent="0.25">
      <c r="C3782"/>
      <c r="D3782" s="4"/>
      <c r="E3782"/>
      <c r="F3782" s="4"/>
      <c r="G3782"/>
      <c r="H3782" s="4"/>
      <c r="I3782"/>
      <c r="J3782" s="4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  <c r="BF3782"/>
      <c r="BG3782"/>
      <c r="BH3782"/>
      <c r="BI3782"/>
      <c r="BJ3782"/>
      <c r="BK3782"/>
      <c r="BL3782"/>
      <c r="BM3782"/>
      <c r="BN3782"/>
      <c r="BO3782"/>
      <c r="BP3782"/>
      <c r="BQ3782"/>
      <c r="BR3782"/>
      <c r="BS3782"/>
      <c r="BT3782"/>
      <c r="BU3782"/>
      <c r="BV3782"/>
      <c r="BW3782"/>
      <c r="BX3782"/>
      <c r="BY3782"/>
      <c r="BZ3782"/>
    </row>
    <row r="3783" spans="3:78" x14ac:dyDescent="0.25">
      <c r="C3783"/>
      <c r="D3783" s="4"/>
      <c r="E3783"/>
      <c r="F3783" s="4"/>
      <c r="G3783"/>
      <c r="H3783" s="4"/>
      <c r="I3783"/>
      <c r="J3783" s="4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  <c r="BF3783"/>
      <c r="BG3783"/>
      <c r="BH3783"/>
      <c r="BI3783"/>
      <c r="BJ3783"/>
      <c r="BK3783"/>
      <c r="BL3783"/>
      <c r="BM3783"/>
      <c r="BN3783"/>
      <c r="BO3783"/>
      <c r="BP3783"/>
      <c r="BQ3783"/>
      <c r="BR3783"/>
      <c r="BS3783"/>
      <c r="BT3783"/>
      <c r="BU3783"/>
      <c r="BV3783"/>
      <c r="BW3783"/>
      <c r="BX3783"/>
      <c r="BY3783"/>
      <c r="BZ3783"/>
    </row>
    <row r="3784" spans="3:78" x14ac:dyDescent="0.25">
      <c r="C3784"/>
      <c r="D3784" s="4"/>
      <c r="E3784"/>
      <c r="F3784" s="4"/>
      <c r="G3784"/>
      <c r="H3784" s="4"/>
      <c r="I3784"/>
      <c r="J3784" s="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  <c r="BF3784"/>
      <c r="BG3784"/>
      <c r="BH3784"/>
      <c r="BI3784"/>
      <c r="BJ3784"/>
      <c r="BK3784"/>
      <c r="BL3784"/>
      <c r="BM3784"/>
      <c r="BN3784"/>
      <c r="BO3784"/>
      <c r="BP3784"/>
      <c r="BQ3784"/>
      <c r="BR3784"/>
      <c r="BS3784"/>
      <c r="BT3784"/>
      <c r="BU3784"/>
      <c r="BV3784"/>
      <c r="BW3784"/>
      <c r="BX3784"/>
      <c r="BY3784"/>
      <c r="BZ3784"/>
    </row>
    <row r="3785" spans="3:78" x14ac:dyDescent="0.25">
      <c r="C3785"/>
      <c r="D3785" s="4"/>
      <c r="E3785"/>
      <c r="F3785" s="4"/>
      <c r="G3785"/>
      <c r="H3785" s="4"/>
      <c r="I3785"/>
      <c r="J3785" s="4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  <c r="BF3785"/>
      <c r="BG3785"/>
      <c r="BH3785"/>
      <c r="BI3785"/>
      <c r="BJ3785"/>
      <c r="BK3785"/>
      <c r="BL3785"/>
      <c r="BM3785"/>
      <c r="BN3785"/>
      <c r="BO3785"/>
      <c r="BP3785"/>
      <c r="BQ3785"/>
      <c r="BR3785"/>
      <c r="BS3785"/>
      <c r="BT3785"/>
      <c r="BU3785"/>
      <c r="BV3785"/>
      <c r="BW3785"/>
      <c r="BX3785"/>
      <c r="BY3785"/>
      <c r="BZ3785"/>
    </row>
    <row r="3786" spans="3:78" x14ac:dyDescent="0.25">
      <c r="C3786"/>
      <c r="D3786" s="4"/>
      <c r="E3786"/>
      <c r="F3786" s="4"/>
      <c r="G3786"/>
      <c r="H3786" s="4"/>
      <c r="I3786"/>
      <c r="J3786" s="4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  <c r="BF3786"/>
      <c r="BG3786"/>
      <c r="BH3786"/>
      <c r="BI3786"/>
      <c r="BJ3786"/>
      <c r="BK3786"/>
      <c r="BL3786"/>
      <c r="BM3786"/>
      <c r="BN3786"/>
      <c r="BO3786"/>
      <c r="BP3786"/>
      <c r="BQ3786"/>
      <c r="BR3786"/>
      <c r="BS3786"/>
      <c r="BT3786"/>
      <c r="BU3786"/>
      <c r="BV3786"/>
      <c r="BW3786"/>
      <c r="BX3786"/>
      <c r="BY3786"/>
      <c r="BZ3786"/>
    </row>
    <row r="3787" spans="3:78" x14ac:dyDescent="0.25">
      <c r="C3787"/>
      <c r="D3787" s="4"/>
      <c r="E3787"/>
      <c r="F3787" s="4"/>
      <c r="G3787"/>
      <c r="H3787" s="4"/>
      <c r="I3787"/>
      <c r="J3787" s="4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  <c r="BF3787"/>
      <c r="BG3787"/>
      <c r="BH3787"/>
      <c r="BI3787"/>
      <c r="BJ3787"/>
      <c r="BK3787"/>
      <c r="BL3787"/>
      <c r="BM3787"/>
      <c r="BN3787"/>
      <c r="BO3787"/>
      <c r="BP3787"/>
      <c r="BQ3787"/>
      <c r="BR3787"/>
      <c r="BS3787"/>
      <c r="BT3787"/>
      <c r="BU3787"/>
      <c r="BV3787"/>
      <c r="BW3787"/>
      <c r="BX3787"/>
      <c r="BY3787"/>
      <c r="BZ3787"/>
    </row>
    <row r="3788" spans="3:78" x14ac:dyDescent="0.25">
      <c r="C3788"/>
      <c r="D3788" s="4"/>
      <c r="E3788"/>
      <c r="F3788" s="4"/>
      <c r="G3788"/>
      <c r="H3788" s="4"/>
      <c r="I3788"/>
      <c r="J3788" s="4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  <c r="BF3788"/>
      <c r="BG3788"/>
      <c r="BH3788"/>
      <c r="BI3788"/>
      <c r="BJ3788"/>
      <c r="BK3788"/>
      <c r="BL3788"/>
      <c r="BM3788"/>
      <c r="BN3788"/>
      <c r="BO3788"/>
      <c r="BP3788"/>
      <c r="BQ3788"/>
      <c r="BR3788"/>
      <c r="BS3788"/>
      <c r="BT3788"/>
      <c r="BU3788"/>
      <c r="BV3788"/>
      <c r="BW3788"/>
      <c r="BX3788"/>
      <c r="BY3788"/>
      <c r="BZ3788"/>
    </row>
    <row r="3789" spans="3:78" x14ac:dyDescent="0.25">
      <c r="C3789"/>
      <c r="D3789" s="4"/>
      <c r="E3789"/>
      <c r="F3789" s="4"/>
      <c r="G3789"/>
      <c r="H3789" s="4"/>
      <c r="I3789"/>
      <c r="J3789" s="4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  <c r="BF3789"/>
      <c r="BG3789"/>
      <c r="BH3789"/>
      <c r="BI3789"/>
      <c r="BJ3789"/>
      <c r="BK3789"/>
      <c r="BL3789"/>
      <c r="BM3789"/>
      <c r="BN3789"/>
      <c r="BO3789"/>
      <c r="BP3789"/>
      <c r="BQ3789"/>
      <c r="BR3789"/>
      <c r="BS3789"/>
      <c r="BT3789"/>
      <c r="BU3789"/>
      <c r="BV3789"/>
      <c r="BW3789"/>
      <c r="BX3789"/>
      <c r="BY3789"/>
      <c r="BZ3789"/>
    </row>
    <row r="3790" spans="3:78" x14ac:dyDescent="0.25">
      <c r="C3790"/>
      <c r="D3790" s="4"/>
      <c r="E3790"/>
      <c r="F3790" s="4"/>
      <c r="G3790"/>
      <c r="H3790" s="4"/>
      <c r="I3790"/>
      <c r="J3790" s="4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  <c r="BF3790"/>
      <c r="BG3790"/>
      <c r="BH3790"/>
      <c r="BI3790"/>
      <c r="BJ3790"/>
      <c r="BK3790"/>
      <c r="BL3790"/>
      <c r="BM3790"/>
      <c r="BN3790"/>
      <c r="BO3790"/>
      <c r="BP3790"/>
      <c r="BQ3790"/>
      <c r="BR3790"/>
      <c r="BS3790"/>
      <c r="BT3790"/>
      <c r="BU3790"/>
      <c r="BV3790"/>
      <c r="BW3790"/>
      <c r="BX3790"/>
      <c r="BY3790"/>
      <c r="BZ3790"/>
    </row>
    <row r="3791" spans="3:78" x14ac:dyDescent="0.25">
      <c r="C3791"/>
      <c r="D3791" s="4"/>
      <c r="E3791"/>
      <c r="F3791" s="4"/>
      <c r="G3791"/>
      <c r="H3791" s="4"/>
      <c r="I3791"/>
      <c r="J3791" s="4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  <c r="BF3791"/>
      <c r="BG3791"/>
      <c r="BH3791"/>
      <c r="BI3791"/>
      <c r="BJ3791"/>
      <c r="BK3791"/>
      <c r="BL3791"/>
      <c r="BM3791"/>
      <c r="BN3791"/>
      <c r="BO3791"/>
      <c r="BP3791"/>
      <c r="BQ3791"/>
      <c r="BR3791"/>
      <c r="BS3791"/>
      <c r="BT3791"/>
      <c r="BU3791"/>
      <c r="BV3791"/>
      <c r="BW3791"/>
      <c r="BX3791"/>
      <c r="BY3791"/>
      <c r="BZ3791"/>
    </row>
    <row r="3792" spans="3:78" x14ac:dyDescent="0.25">
      <c r="C3792"/>
      <c r="D3792" s="4"/>
      <c r="E3792"/>
      <c r="F3792" s="4"/>
      <c r="G3792"/>
      <c r="H3792" s="4"/>
      <c r="I3792"/>
      <c r="J3792" s="4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  <c r="BF3792"/>
      <c r="BG3792"/>
      <c r="BH3792"/>
      <c r="BI3792"/>
      <c r="BJ3792"/>
      <c r="BK3792"/>
      <c r="BL3792"/>
      <c r="BM3792"/>
      <c r="BN3792"/>
      <c r="BO3792"/>
      <c r="BP3792"/>
      <c r="BQ3792"/>
      <c r="BR3792"/>
      <c r="BS3792"/>
      <c r="BT3792"/>
      <c r="BU3792"/>
      <c r="BV3792"/>
      <c r="BW3792"/>
      <c r="BX3792"/>
      <c r="BY3792"/>
      <c r="BZ3792"/>
    </row>
    <row r="3793" spans="3:78" x14ac:dyDescent="0.25">
      <c r="C3793"/>
      <c r="D3793" s="4"/>
      <c r="E3793"/>
      <c r="F3793" s="4"/>
      <c r="G3793"/>
      <c r="H3793" s="4"/>
      <c r="I3793"/>
      <c r="J3793" s="4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  <c r="BF3793"/>
      <c r="BG3793"/>
      <c r="BH3793"/>
      <c r="BI3793"/>
      <c r="BJ3793"/>
      <c r="BK3793"/>
      <c r="BL3793"/>
      <c r="BM3793"/>
      <c r="BN3793"/>
      <c r="BO3793"/>
      <c r="BP3793"/>
      <c r="BQ3793"/>
      <c r="BR3793"/>
      <c r="BS3793"/>
      <c r="BT3793"/>
      <c r="BU3793"/>
      <c r="BV3793"/>
      <c r="BW3793"/>
      <c r="BX3793"/>
      <c r="BY3793"/>
      <c r="BZ3793"/>
    </row>
    <row r="3794" spans="3:78" x14ac:dyDescent="0.25">
      <c r="C3794"/>
      <c r="D3794" s="4"/>
      <c r="E3794"/>
      <c r="F3794" s="4"/>
      <c r="G3794"/>
      <c r="H3794" s="4"/>
      <c r="I3794"/>
      <c r="J3794" s="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  <c r="BF3794"/>
      <c r="BG3794"/>
      <c r="BH3794"/>
      <c r="BI3794"/>
      <c r="BJ3794"/>
      <c r="BK3794"/>
      <c r="BL3794"/>
      <c r="BM3794"/>
      <c r="BN3794"/>
      <c r="BO3794"/>
      <c r="BP3794"/>
      <c r="BQ3794"/>
      <c r="BR3794"/>
      <c r="BS3794"/>
      <c r="BT3794"/>
      <c r="BU3794"/>
      <c r="BV3794"/>
      <c r="BW3794"/>
      <c r="BX3794"/>
      <c r="BY3794"/>
      <c r="BZ3794"/>
    </row>
    <row r="3795" spans="3:78" x14ac:dyDescent="0.25">
      <c r="C3795"/>
      <c r="D3795" s="4"/>
      <c r="E3795"/>
      <c r="F3795" s="4"/>
      <c r="G3795"/>
      <c r="H3795" s="4"/>
      <c r="I3795"/>
      <c r="J3795" s="4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  <c r="BF3795"/>
      <c r="BG3795"/>
      <c r="BH3795"/>
      <c r="BI3795"/>
      <c r="BJ3795"/>
      <c r="BK3795"/>
      <c r="BL3795"/>
      <c r="BM3795"/>
      <c r="BN3795"/>
      <c r="BO3795"/>
      <c r="BP3795"/>
      <c r="BQ3795"/>
      <c r="BR3795"/>
      <c r="BS3795"/>
      <c r="BT3795"/>
      <c r="BU3795"/>
      <c r="BV3795"/>
      <c r="BW3795"/>
      <c r="BX3795"/>
      <c r="BY3795"/>
      <c r="BZ3795"/>
    </row>
    <row r="3796" spans="3:78" x14ac:dyDescent="0.25">
      <c r="C3796"/>
      <c r="D3796" s="4"/>
      <c r="E3796"/>
      <c r="F3796" s="4"/>
      <c r="G3796"/>
      <c r="H3796" s="4"/>
      <c r="I3796"/>
      <c r="J3796" s="4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  <c r="BF3796"/>
      <c r="BG3796"/>
      <c r="BH3796"/>
      <c r="BI3796"/>
      <c r="BJ3796"/>
      <c r="BK3796"/>
      <c r="BL3796"/>
      <c r="BM3796"/>
      <c r="BN3796"/>
      <c r="BO3796"/>
      <c r="BP3796"/>
      <c r="BQ3796"/>
      <c r="BR3796"/>
      <c r="BS3796"/>
      <c r="BT3796"/>
      <c r="BU3796"/>
      <c r="BV3796"/>
      <c r="BW3796"/>
      <c r="BX3796"/>
      <c r="BY3796"/>
      <c r="BZ3796"/>
    </row>
    <row r="3797" spans="3:78" x14ac:dyDescent="0.25">
      <c r="C3797"/>
      <c r="D3797" s="4"/>
      <c r="E3797"/>
      <c r="F3797" s="4"/>
      <c r="G3797"/>
      <c r="H3797" s="4"/>
      <c r="I3797"/>
      <c r="J3797" s="4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  <c r="BF3797"/>
      <c r="BG3797"/>
      <c r="BH3797"/>
      <c r="BI3797"/>
      <c r="BJ3797"/>
      <c r="BK3797"/>
      <c r="BL3797"/>
      <c r="BM3797"/>
      <c r="BN3797"/>
      <c r="BO3797"/>
      <c r="BP3797"/>
      <c r="BQ3797"/>
      <c r="BR3797"/>
      <c r="BS3797"/>
      <c r="BT3797"/>
      <c r="BU3797"/>
      <c r="BV3797"/>
      <c r="BW3797"/>
      <c r="BX3797"/>
      <c r="BY3797"/>
      <c r="BZ3797"/>
    </row>
    <row r="3798" spans="3:78" x14ac:dyDescent="0.25">
      <c r="C3798"/>
      <c r="D3798" s="4"/>
      <c r="E3798"/>
      <c r="F3798" s="4"/>
      <c r="G3798"/>
      <c r="H3798" s="4"/>
      <c r="I3798"/>
      <c r="J3798" s="4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  <c r="BF3798"/>
      <c r="BG3798"/>
      <c r="BH3798"/>
      <c r="BI3798"/>
      <c r="BJ3798"/>
      <c r="BK3798"/>
      <c r="BL3798"/>
      <c r="BM3798"/>
      <c r="BN3798"/>
      <c r="BO3798"/>
      <c r="BP3798"/>
      <c r="BQ3798"/>
      <c r="BR3798"/>
      <c r="BS3798"/>
      <c r="BT3798"/>
      <c r="BU3798"/>
      <c r="BV3798"/>
      <c r="BW3798"/>
      <c r="BX3798"/>
      <c r="BY3798"/>
      <c r="BZ3798"/>
    </row>
    <row r="3799" spans="3:78" x14ac:dyDescent="0.25">
      <c r="C3799"/>
      <c r="D3799" s="4"/>
      <c r="E3799"/>
      <c r="F3799" s="4"/>
      <c r="G3799"/>
      <c r="H3799" s="4"/>
      <c r="I3799"/>
      <c r="J3799" s="4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  <c r="BF3799"/>
      <c r="BG3799"/>
      <c r="BH3799"/>
      <c r="BI3799"/>
      <c r="BJ3799"/>
      <c r="BK3799"/>
      <c r="BL3799"/>
      <c r="BM3799"/>
      <c r="BN3799"/>
      <c r="BO3799"/>
      <c r="BP3799"/>
      <c r="BQ3799"/>
      <c r="BR3799"/>
      <c r="BS3799"/>
      <c r="BT3799"/>
      <c r="BU3799"/>
      <c r="BV3799"/>
      <c r="BW3799"/>
      <c r="BX3799"/>
      <c r="BY3799"/>
      <c r="BZ3799"/>
    </row>
    <row r="3800" spans="3:78" x14ac:dyDescent="0.25">
      <c r="C3800"/>
      <c r="D3800" s="4"/>
      <c r="E3800"/>
      <c r="F3800" s="4"/>
      <c r="G3800"/>
      <c r="H3800" s="4"/>
      <c r="I3800"/>
      <c r="J3800" s="4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  <c r="BF3800"/>
      <c r="BG3800"/>
      <c r="BH3800"/>
      <c r="BI3800"/>
      <c r="BJ3800"/>
      <c r="BK3800"/>
      <c r="BL3800"/>
      <c r="BM3800"/>
      <c r="BN3800"/>
      <c r="BO3800"/>
      <c r="BP3800"/>
      <c r="BQ3800"/>
      <c r="BR3800"/>
      <c r="BS3800"/>
      <c r="BT3800"/>
      <c r="BU3800"/>
      <c r="BV3800"/>
      <c r="BW3800"/>
      <c r="BX3800"/>
      <c r="BY3800"/>
      <c r="BZ3800"/>
    </row>
    <row r="3801" spans="3:78" x14ac:dyDescent="0.25">
      <c r="C3801"/>
      <c r="D3801" s="4"/>
      <c r="E3801"/>
      <c r="F3801" s="4"/>
      <c r="G3801"/>
      <c r="H3801" s="4"/>
      <c r="I3801"/>
      <c r="J3801" s="4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  <c r="BF3801"/>
      <c r="BG3801"/>
      <c r="BH3801"/>
      <c r="BI3801"/>
      <c r="BJ3801"/>
      <c r="BK3801"/>
      <c r="BL3801"/>
      <c r="BM3801"/>
      <c r="BN3801"/>
      <c r="BO3801"/>
      <c r="BP3801"/>
      <c r="BQ3801"/>
      <c r="BR3801"/>
      <c r="BS3801"/>
      <c r="BT3801"/>
      <c r="BU3801"/>
      <c r="BV3801"/>
      <c r="BW3801"/>
      <c r="BX3801"/>
      <c r="BY3801"/>
      <c r="BZ3801"/>
    </row>
    <row r="3802" spans="3:78" x14ac:dyDescent="0.25">
      <c r="C3802"/>
      <c r="D3802" s="4"/>
      <c r="E3802"/>
      <c r="F3802" s="4"/>
      <c r="G3802"/>
      <c r="H3802" s="4"/>
      <c r="I3802"/>
      <c r="J3802" s="4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  <c r="BF3802"/>
      <c r="BG3802"/>
      <c r="BH3802"/>
      <c r="BI3802"/>
      <c r="BJ3802"/>
      <c r="BK3802"/>
      <c r="BL3802"/>
      <c r="BM3802"/>
      <c r="BN3802"/>
      <c r="BO3802"/>
      <c r="BP3802"/>
      <c r="BQ3802"/>
      <c r="BR3802"/>
      <c r="BS3802"/>
      <c r="BT3802"/>
      <c r="BU3802"/>
      <c r="BV3802"/>
      <c r="BW3802"/>
      <c r="BX3802"/>
      <c r="BY3802"/>
      <c r="BZ3802"/>
    </row>
    <row r="3803" spans="3:78" x14ac:dyDescent="0.25">
      <c r="C3803"/>
      <c r="D3803" s="4"/>
      <c r="E3803"/>
      <c r="F3803" s="4"/>
      <c r="G3803"/>
      <c r="H3803" s="4"/>
      <c r="I3803"/>
      <c r="J3803" s="4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  <c r="BF3803"/>
      <c r="BG3803"/>
      <c r="BH3803"/>
      <c r="BI3803"/>
      <c r="BJ3803"/>
      <c r="BK3803"/>
      <c r="BL3803"/>
      <c r="BM3803"/>
      <c r="BN3803"/>
      <c r="BO3803"/>
      <c r="BP3803"/>
      <c r="BQ3803"/>
      <c r="BR3803"/>
      <c r="BS3803"/>
      <c r="BT3803"/>
      <c r="BU3803"/>
      <c r="BV3803"/>
      <c r="BW3803"/>
      <c r="BX3803"/>
      <c r="BY3803"/>
      <c r="BZ3803"/>
    </row>
    <row r="3804" spans="3:78" x14ac:dyDescent="0.25">
      <c r="C3804"/>
      <c r="D3804" s="4"/>
      <c r="E3804"/>
      <c r="F3804" s="4"/>
      <c r="G3804"/>
      <c r="H3804" s="4"/>
      <c r="I3804"/>
      <c r="J3804" s="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  <c r="BF3804"/>
      <c r="BG3804"/>
      <c r="BH3804"/>
      <c r="BI3804"/>
      <c r="BJ3804"/>
      <c r="BK3804"/>
      <c r="BL3804"/>
      <c r="BM3804"/>
      <c r="BN3804"/>
      <c r="BO3804"/>
      <c r="BP3804"/>
      <c r="BQ3804"/>
      <c r="BR3804"/>
      <c r="BS3804"/>
      <c r="BT3804"/>
      <c r="BU3804"/>
      <c r="BV3804"/>
      <c r="BW3804"/>
      <c r="BX3804"/>
      <c r="BY3804"/>
      <c r="BZ3804"/>
    </row>
    <row r="3805" spans="3:78" x14ac:dyDescent="0.25">
      <c r="C3805"/>
      <c r="D3805" s="4"/>
      <c r="E3805"/>
      <c r="F3805" s="4"/>
      <c r="G3805"/>
      <c r="H3805" s="4"/>
      <c r="I3805"/>
      <c r="J3805" s="4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  <c r="BF3805"/>
      <c r="BG3805"/>
      <c r="BH3805"/>
      <c r="BI3805"/>
      <c r="BJ3805"/>
      <c r="BK3805"/>
      <c r="BL3805"/>
      <c r="BM3805"/>
      <c r="BN3805"/>
      <c r="BO3805"/>
      <c r="BP3805"/>
      <c r="BQ3805"/>
      <c r="BR3805"/>
      <c r="BS3805"/>
      <c r="BT3805"/>
      <c r="BU3805"/>
      <c r="BV3805"/>
      <c r="BW3805"/>
      <c r="BX3805"/>
      <c r="BY3805"/>
      <c r="BZ3805"/>
    </row>
    <row r="3806" spans="3:78" x14ac:dyDescent="0.25">
      <c r="C3806"/>
      <c r="D3806" s="4"/>
      <c r="E3806"/>
      <c r="F3806" s="4"/>
      <c r="G3806"/>
      <c r="H3806" s="4"/>
      <c r="I3806"/>
      <c r="J3806" s="4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  <c r="BF3806"/>
      <c r="BG3806"/>
      <c r="BH3806"/>
      <c r="BI3806"/>
      <c r="BJ3806"/>
      <c r="BK3806"/>
      <c r="BL3806"/>
      <c r="BM3806"/>
      <c r="BN3806"/>
      <c r="BO3806"/>
      <c r="BP3806"/>
      <c r="BQ3806"/>
      <c r="BR3806"/>
      <c r="BS3806"/>
      <c r="BT3806"/>
      <c r="BU3806"/>
      <c r="BV3806"/>
      <c r="BW3806"/>
      <c r="BX3806"/>
      <c r="BY3806"/>
      <c r="BZ3806"/>
    </row>
    <row r="3807" spans="3:78" x14ac:dyDescent="0.25">
      <c r="C3807"/>
      <c r="D3807" s="4"/>
      <c r="E3807"/>
      <c r="F3807" s="4"/>
      <c r="G3807"/>
      <c r="H3807" s="4"/>
      <c r="I3807"/>
      <c r="J3807" s="4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  <c r="BF3807"/>
      <c r="BG3807"/>
      <c r="BH3807"/>
      <c r="BI3807"/>
      <c r="BJ3807"/>
      <c r="BK3807"/>
      <c r="BL3807"/>
      <c r="BM3807"/>
      <c r="BN3807"/>
      <c r="BO3807"/>
      <c r="BP3807"/>
      <c r="BQ3807"/>
      <c r="BR3807"/>
      <c r="BS3807"/>
      <c r="BT3807"/>
      <c r="BU3807"/>
      <c r="BV3807"/>
      <c r="BW3807"/>
      <c r="BX3807"/>
      <c r="BY3807"/>
      <c r="BZ3807"/>
    </row>
    <row r="3808" spans="3:78" x14ac:dyDescent="0.25">
      <c r="C3808"/>
      <c r="D3808" s="4"/>
      <c r="E3808"/>
      <c r="F3808" s="4"/>
      <c r="G3808"/>
      <c r="H3808" s="4"/>
      <c r="I3808"/>
      <c r="J3808" s="4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  <c r="BF3808"/>
      <c r="BG3808"/>
      <c r="BH3808"/>
      <c r="BI3808"/>
      <c r="BJ3808"/>
      <c r="BK3808"/>
      <c r="BL3808"/>
      <c r="BM3808"/>
      <c r="BN3808"/>
      <c r="BO3808"/>
      <c r="BP3808"/>
      <c r="BQ3808"/>
      <c r="BR3808"/>
      <c r="BS3808"/>
      <c r="BT3808"/>
      <c r="BU3808"/>
      <c r="BV3808"/>
      <c r="BW3808"/>
      <c r="BX3808"/>
      <c r="BY3808"/>
      <c r="BZ3808"/>
    </row>
    <row r="3809" spans="3:78" x14ac:dyDescent="0.25">
      <c r="C3809"/>
      <c r="D3809" s="4"/>
      <c r="E3809"/>
      <c r="F3809" s="4"/>
      <c r="G3809"/>
      <c r="H3809" s="4"/>
      <c r="I3809"/>
      <c r="J3809" s="4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  <c r="BF3809"/>
      <c r="BG3809"/>
      <c r="BH3809"/>
      <c r="BI3809"/>
      <c r="BJ3809"/>
      <c r="BK3809"/>
      <c r="BL3809"/>
      <c r="BM3809"/>
      <c r="BN3809"/>
      <c r="BO3809"/>
      <c r="BP3809"/>
      <c r="BQ3809"/>
      <c r="BR3809"/>
      <c r="BS3809"/>
      <c r="BT3809"/>
      <c r="BU3809"/>
      <c r="BV3809"/>
      <c r="BW3809"/>
      <c r="BX3809"/>
      <c r="BY3809"/>
      <c r="BZ3809"/>
    </row>
    <row r="3810" spans="3:78" x14ac:dyDescent="0.25">
      <c r="C3810"/>
      <c r="D3810" s="4"/>
      <c r="E3810"/>
      <c r="F3810" s="4"/>
      <c r="G3810"/>
      <c r="H3810" s="4"/>
      <c r="I3810"/>
      <c r="J3810" s="4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  <c r="BF3810"/>
      <c r="BG3810"/>
      <c r="BH3810"/>
      <c r="BI3810"/>
      <c r="BJ3810"/>
      <c r="BK3810"/>
      <c r="BL3810"/>
      <c r="BM3810"/>
      <c r="BN3810"/>
      <c r="BO3810"/>
      <c r="BP3810"/>
      <c r="BQ3810"/>
      <c r="BR3810"/>
      <c r="BS3810"/>
      <c r="BT3810"/>
      <c r="BU3810"/>
      <c r="BV3810"/>
      <c r="BW3810"/>
      <c r="BX3810"/>
      <c r="BY3810"/>
      <c r="BZ3810"/>
    </row>
    <row r="3811" spans="3:78" x14ac:dyDescent="0.25">
      <c r="C3811"/>
      <c r="D3811" s="4"/>
      <c r="E3811"/>
      <c r="F3811" s="4"/>
      <c r="G3811"/>
      <c r="H3811" s="4"/>
      <c r="I3811"/>
      <c r="J3811" s="4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  <c r="BF3811"/>
      <c r="BG3811"/>
      <c r="BH3811"/>
      <c r="BI3811"/>
      <c r="BJ3811"/>
      <c r="BK3811"/>
      <c r="BL3811"/>
      <c r="BM3811"/>
      <c r="BN3811"/>
      <c r="BO3811"/>
      <c r="BP3811"/>
      <c r="BQ3811"/>
      <c r="BR3811"/>
      <c r="BS3811"/>
      <c r="BT3811"/>
      <c r="BU3811"/>
      <c r="BV3811"/>
      <c r="BW3811"/>
      <c r="BX3811"/>
      <c r="BY3811"/>
      <c r="BZ3811"/>
    </row>
    <row r="3812" spans="3:78" x14ac:dyDescent="0.25">
      <c r="C3812"/>
      <c r="D3812" s="4"/>
      <c r="E3812"/>
      <c r="F3812" s="4"/>
      <c r="G3812"/>
      <c r="H3812" s="4"/>
      <c r="I3812"/>
      <c r="J3812" s="4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  <c r="BF3812"/>
      <c r="BG3812"/>
      <c r="BH3812"/>
      <c r="BI3812"/>
      <c r="BJ3812"/>
      <c r="BK3812"/>
      <c r="BL3812"/>
      <c r="BM3812"/>
      <c r="BN3812"/>
      <c r="BO3812"/>
      <c r="BP3812"/>
      <c r="BQ3812"/>
      <c r="BR3812"/>
      <c r="BS3812"/>
      <c r="BT3812"/>
      <c r="BU3812"/>
      <c r="BV3812"/>
      <c r="BW3812"/>
      <c r="BX3812"/>
      <c r="BY3812"/>
      <c r="BZ3812"/>
    </row>
    <row r="3813" spans="3:78" x14ac:dyDescent="0.25">
      <c r="C3813"/>
      <c r="D3813" s="4"/>
      <c r="E3813"/>
      <c r="F3813" s="4"/>
      <c r="G3813"/>
      <c r="H3813" s="4"/>
      <c r="I3813"/>
      <c r="J3813" s="4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  <c r="BF3813"/>
      <c r="BG3813"/>
      <c r="BH3813"/>
      <c r="BI3813"/>
      <c r="BJ3813"/>
      <c r="BK3813"/>
      <c r="BL3813"/>
      <c r="BM3813"/>
      <c r="BN3813"/>
      <c r="BO3813"/>
      <c r="BP3813"/>
      <c r="BQ3813"/>
      <c r="BR3813"/>
      <c r="BS3813"/>
      <c r="BT3813"/>
      <c r="BU3813"/>
      <c r="BV3813"/>
      <c r="BW3813"/>
      <c r="BX3813"/>
      <c r="BY3813"/>
      <c r="BZ3813"/>
    </row>
    <row r="3814" spans="3:78" x14ac:dyDescent="0.25">
      <c r="C3814"/>
      <c r="D3814" s="4"/>
      <c r="E3814"/>
      <c r="F3814" s="4"/>
      <c r="G3814"/>
      <c r="H3814" s="4"/>
      <c r="I3814"/>
      <c r="J3814" s="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  <c r="BF3814"/>
      <c r="BG3814"/>
      <c r="BH3814"/>
      <c r="BI3814"/>
      <c r="BJ3814"/>
      <c r="BK3814"/>
      <c r="BL3814"/>
      <c r="BM3814"/>
      <c r="BN3814"/>
      <c r="BO3814"/>
      <c r="BP3814"/>
      <c r="BQ3814"/>
      <c r="BR3814"/>
      <c r="BS3814"/>
      <c r="BT3814"/>
      <c r="BU3814"/>
      <c r="BV3814"/>
      <c r="BW3814"/>
      <c r="BX3814"/>
      <c r="BY3814"/>
      <c r="BZ3814"/>
    </row>
    <row r="3815" spans="3:78" x14ac:dyDescent="0.25">
      <c r="C3815"/>
      <c r="D3815" s="4"/>
      <c r="E3815"/>
      <c r="F3815" s="4"/>
      <c r="G3815"/>
      <c r="H3815" s="4"/>
      <c r="I3815"/>
      <c r="J3815" s="4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  <c r="BF3815"/>
      <c r="BG3815"/>
      <c r="BH3815"/>
      <c r="BI3815"/>
      <c r="BJ3815"/>
      <c r="BK3815"/>
      <c r="BL3815"/>
      <c r="BM3815"/>
      <c r="BN3815"/>
      <c r="BO3815"/>
      <c r="BP3815"/>
      <c r="BQ3815"/>
      <c r="BR3815"/>
      <c r="BS3815"/>
      <c r="BT3815"/>
      <c r="BU3815"/>
      <c r="BV3815"/>
      <c r="BW3815"/>
      <c r="BX3815"/>
      <c r="BY3815"/>
      <c r="BZ3815"/>
    </row>
    <row r="3816" spans="3:78" x14ac:dyDescent="0.25">
      <c r="C3816"/>
      <c r="D3816" s="4"/>
      <c r="E3816"/>
      <c r="F3816" s="4"/>
      <c r="G3816"/>
      <c r="H3816" s="4"/>
      <c r="I3816"/>
      <c r="J3816" s="4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  <c r="BF3816"/>
      <c r="BG3816"/>
      <c r="BH3816"/>
      <c r="BI3816"/>
      <c r="BJ3816"/>
      <c r="BK3816"/>
      <c r="BL3816"/>
      <c r="BM3816"/>
      <c r="BN3816"/>
      <c r="BO3816"/>
      <c r="BP3816"/>
      <c r="BQ3816"/>
      <c r="BR3816"/>
      <c r="BS3816"/>
      <c r="BT3816"/>
      <c r="BU3816"/>
      <c r="BV3816"/>
      <c r="BW3816"/>
      <c r="BX3816"/>
      <c r="BY3816"/>
      <c r="BZ3816"/>
    </row>
    <row r="3817" spans="3:78" x14ac:dyDescent="0.25">
      <c r="C3817"/>
      <c r="D3817" s="4"/>
      <c r="E3817"/>
      <c r="F3817" s="4"/>
      <c r="G3817"/>
      <c r="H3817" s="4"/>
      <c r="I3817"/>
      <c r="J3817" s="4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  <c r="BF3817"/>
      <c r="BG3817"/>
      <c r="BH3817"/>
      <c r="BI3817"/>
      <c r="BJ3817"/>
      <c r="BK3817"/>
      <c r="BL3817"/>
      <c r="BM3817"/>
      <c r="BN3817"/>
      <c r="BO3817"/>
      <c r="BP3817"/>
      <c r="BQ3817"/>
      <c r="BR3817"/>
      <c r="BS3817"/>
      <c r="BT3817"/>
      <c r="BU3817"/>
      <c r="BV3817"/>
      <c r="BW3817"/>
      <c r="BX3817"/>
      <c r="BY3817"/>
      <c r="BZ3817"/>
    </row>
    <row r="3818" spans="3:78" x14ac:dyDescent="0.25">
      <c r="C3818"/>
      <c r="D3818" s="4"/>
      <c r="E3818"/>
      <c r="F3818" s="4"/>
      <c r="G3818"/>
      <c r="H3818" s="4"/>
      <c r="I3818"/>
      <c r="J3818" s="4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  <c r="BF3818"/>
      <c r="BG3818"/>
      <c r="BH3818"/>
      <c r="BI3818"/>
      <c r="BJ3818"/>
      <c r="BK3818"/>
      <c r="BL3818"/>
      <c r="BM3818"/>
      <c r="BN3818"/>
      <c r="BO3818"/>
      <c r="BP3818"/>
      <c r="BQ3818"/>
      <c r="BR3818"/>
      <c r="BS3818"/>
      <c r="BT3818"/>
      <c r="BU3818"/>
      <c r="BV3818"/>
      <c r="BW3818"/>
      <c r="BX3818"/>
      <c r="BY3818"/>
      <c r="BZ3818"/>
    </row>
    <row r="3819" spans="3:78" x14ac:dyDescent="0.25">
      <c r="C3819"/>
      <c r="D3819" s="4"/>
      <c r="E3819"/>
      <c r="F3819" s="4"/>
      <c r="G3819"/>
      <c r="H3819" s="4"/>
      <c r="I3819"/>
      <c r="J3819" s="4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  <c r="BF3819"/>
      <c r="BG3819"/>
      <c r="BH3819"/>
      <c r="BI3819"/>
      <c r="BJ3819"/>
      <c r="BK3819"/>
      <c r="BL3819"/>
      <c r="BM3819"/>
      <c r="BN3819"/>
      <c r="BO3819"/>
      <c r="BP3819"/>
      <c r="BQ3819"/>
      <c r="BR3819"/>
      <c r="BS3819"/>
      <c r="BT3819"/>
      <c r="BU3819"/>
      <c r="BV3819"/>
      <c r="BW3819"/>
      <c r="BX3819"/>
      <c r="BY3819"/>
      <c r="BZ3819"/>
    </row>
    <row r="3820" spans="3:78" x14ac:dyDescent="0.25">
      <c r="C3820"/>
      <c r="D3820" s="4"/>
      <c r="E3820"/>
      <c r="F3820" s="4"/>
      <c r="G3820"/>
      <c r="H3820" s="4"/>
      <c r="I3820"/>
      <c r="J3820" s="4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  <c r="BF3820"/>
      <c r="BG3820"/>
      <c r="BH3820"/>
      <c r="BI3820"/>
      <c r="BJ3820"/>
      <c r="BK3820"/>
      <c r="BL3820"/>
      <c r="BM3820"/>
      <c r="BN3820"/>
      <c r="BO3820"/>
      <c r="BP3820"/>
      <c r="BQ3820"/>
      <c r="BR3820"/>
      <c r="BS3820"/>
      <c r="BT3820"/>
      <c r="BU3820"/>
      <c r="BV3820"/>
      <c r="BW3820"/>
      <c r="BX3820"/>
      <c r="BY3820"/>
      <c r="BZ3820"/>
    </row>
    <row r="3821" spans="3:78" x14ac:dyDescent="0.25">
      <c r="C3821"/>
      <c r="D3821" s="4"/>
      <c r="E3821"/>
      <c r="F3821" s="4"/>
      <c r="G3821"/>
      <c r="H3821" s="4"/>
      <c r="I3821"/>
      <c r="J3821" s="4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  <c r="BF3821"/>
      <c r="BG3821"/>
      <c r="BH3821"/>
      <c r="BI3821"/>
      <c r="BJ3821"/>
      <c r="BK3821"/>
      <c r="BL3821"/>
      <c r="BM3821"/>
      <c r="BN3821"/>
      <c r="BO3821"/>
      <c r="BP3821"/>
      <c r="BQ3821"/>
      <c r="BR3821"/>
      <c r="BS3821"/>
      <c r="BT3821"/>
      <c r="BU3821"/>
      <c r="BV3821"/>
      <c r="BW3821"/>
      <c r="BX3821"/>
      <c r="BY3821"/>
      <c r="BZ3821"/>
    </row>
    <row r="3822" spans="3:78" x14ac:dyDescent="0.25">
      <c r="C3822"/>
      <c r="D3822" s="4"/>
      <c r="E3822"/>
      <c r="F3822" s="4"/>
      <c r="G3822"/>
      <c r="H3822" s="4"/>
      <c r="I3822"/>
      <c r="J3822" s="4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  <c r="BF3822"/>
      <c r="BG3822"/>
      <c r="BH3822"/>
      <c r="BI3822"/>
      <c r="BJ3822"/>
      <c r="BK3822"/>
      <c r="BL3822"/>
      <c r="BM3822"/>
      <c r="BN3822"/>
      <c r="BO3822"/>
      <c r="BP3822"/>
      <c r="BQ3822"/>
      <c r="BR3822"/>
      <c r="BS3822"/>
      <c r="BT3822"/>
      <c r="BU3822"/>
      <c r="BV3822"/>
      <c r="BW3822"/>
      <c r="BX3822"/>
      <c r="BY3822"/>
      <c r="BZ3822"/>
    </row>
    <row r="3823" spans="3:78" x14ac:dyDescent="0.25">
      <c r="C3823"/>
      <c r="D3823" s="4"/>
      <c r="E3823"/>
      <c r="F3823" s="4"/>
      <c r="G3823"/>
      <c r="H3823" s="4"/>
      <c r="I3823"/>
      <c r="J3823" s="4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  <c r="BF3823"/>
      <c r="BG3823"/>
      <c r="BH3823"/>
      <c r="BI3823"/>
      <c r="BJ3823"/>
      <c r="BK3823"/>
      <c r="BL3823"/>
      <c r="BM3823"/>
      <c r="BN3823"/>
      <c r="BO3823"/>
      <c r="BP3823"/>
      <c r="BQ3823"/>
      <c r="BR3823"/>
      <c r="BS3823"/>
      <c r="BT3823"/>
      <c r="BU3823"/>
      <c r="BV3823"/>
      <c r="BW3823"/>
      <c r="BX3823"/>
      <c r="BY3823"/>
      <c r="BZ3823"/>
    </row>
    <row r="3824" spans="3:78" x14ac:dyDescent="0.25">
      <c r="C3824"/>
      <c r="D3824" s="4"/>
      <c r="E3824"/>
      <c r="F3824" s="4"/>
      <c r="G3824"/>
      <c r="H3824" s="4"/>
      <c r="I3824"/>
      <c r="J3824" s="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  <c r="BF3824"/>
      <c r="BG3824"/>
      <c r="BH3824"/>
      <c r="BI3824"/>
      <c r="BJ3824"/>
      <c r="BK3824"/>
      <c r="BL3824"/>
      <c r="BM3824"/>
      <c r="BN3824"/>
      <c r="BO3824"/>
      <c r="BP3824"/>
      <c r="BQ3824"/>
      <c r="BR3824"/>
      <c r="BS3824"/>
      <c r="BT3824"/>
      <c r="BU3824"/>
      <c r="BV3824"/>
      <c r="BW3824"/>
      <c r="BX3824"/>
      <c r="BY3824"/>
      <c r="BZ3824"/>
    </row>
    <row r="3825" spans="3:78" x14ac:dyDescent="0.25">
      <c r="C3825"/>
      <c r="D3825" s="4"/>
      <c r="E3825"/>
      <c r="F3825" s="4"/>
      <c r="G3825"/>
      <c r="H3825" s="4"/>
      <c r="I3825"/>
      <c r="J3825" s="4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  <c r="BF3825"/>
      <c r="BG3825"/>
      <c r="BH3825"/>
      <c r="BI3825"/>
      <c r="BJ3825"/>
      <c r="BK3825"/>
      <c r="BL3825"/>
      <c r="BM3825"/>
      <c r="BN3825"/>
      <c r="BO3825"/>
      <c r="BP3825"/>
      <c r="BQ3825"/>
      <c r="BR3825"/>
      <c r="BS3825"/>
      <c r="BT3825"/>
      <c r="BU3825"/>
      <c r="BV3825"/>
      <c r="BW3825"/>
      <c r="BX3825"/>
      <c r="BY3825"/>
      <c r="BZ3825"/>
    </row>
    <row r="3826" spans="3:78" x14ac:dyDescent="0.25">
      <c r="C3826"/>
      <c r="D3826" s="4"/>
      <c r="E3826"/>
      <c r="F3826" s="4"/>
      <c r="G3826"/>
      <c r="H3826" s="4"/>
      <c r="I3826"/>
      <c r="J3826" s="4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  <c r="BF3826"/>
      <c r="BG3826"/>
      <c r="BH3826"/>
      <c r="BI3826"/>
      <c r="BJ3826"/>
      <c r="BK3826"/>
      <c r="BL3826"/>
      <c r="BM3826"/>
      <c r="BN3826"/>
      <c r="BO3826"/>
      <c r="BP3826"/>
      <c r="BQ3826"/>
      <c r="BR3826"/>
      <c r="BS3826"/>
      <c r="BT3826"/>
      <c r="BU3826"/>
      <c r="BV3826"/>
      <c r="BW3826"/>
      <c r="BX3826"/>
      <c r="BY3826"/>
      <c r="BZ3826"/>
    </row>
    <row r="3827" spans="3:78" x14ac:dyDescent="0.25">
      <c r="C3827"/>
      <c r="D3827" s="4"/>
      <c r="E3827"/>
      <c r="F3827" s="4"/>
      <c r="G3827"/>
      <c r="H3827" s="4"/>
      <c r="I3827"/>
      <c r="J3827" s="4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  <c r="BF3827"/>
      <c r="BG3827"/>
      <c r="BH3827"/>
      <c r="BI3827"/>
      <c r="BJ3827"/>
      <c r="BK3827"/>
      <c r="BL3827"/>
      <c r="BM3827"/>
      <c r="BN3827"/>
      <c r="BO3827"/>
      <c r="BP3827"/>
      <c r="BQ3827"/>
      <c r="BR3827"/>
      <c r="BS3827"/>
      <c r="BT3827"/>
      <c r="BU3827"/>
      <c r="BV3827"/>
      <c r="BW3827"/>
      <c r="BX3827"/>
      <c r="BY3827"/>
      <c r="BZ3827"/>
    </row>
    <row r="3828" spans="3:78" x14ac:dyDescent="0.25">
      <c r="C3828"/>
      <c r="D3828" s="4"/>
      <c r="E3828"/>
      <c r="F3828" s="4"/>
      <c r="G3828"/>
      <c r="H3828" s="4"/>
      <c r="I3828"/>
      <c r="J3828" s="4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  <c r="BF3828"/>
      <c r="BG3828"/>
      <c r="BH3828"/>
      <c r="BI3828"/>
      <c r="BJ3828"/>
      <c r="BK3828"/>
      <c r="BL3828"/>
      <c r="BM3828"/>
      <c r="BN3828"/>
      <c r="BO3828"/>
      <c r="BP3828"/>
      <c r="BQ3828"/>
      <c r="BR3828"/>
      <c r="BS3828"/>
      <c r="BT3828"/>
      <c r="BU3828"/>
      <c r="BV3828"/>
      <c r="BW3828"/>
      <c r="BX3828"/>
      <c r="BY3828"/>
      <c r="BZ3828"/>
    </row>
    <row r="3829" spans="3:78" x14ac:dyDescent="0.25">
      <c r="C3829"/>
      <c r="D3829" s="4"/>
      <c r="E3829"/>
      <c r="F3829" s="4"/>
      <c r="G3829"/>
      <c r="H3829" s="4"/>
      <c r="I3829"/>
      <c r="J3829" s="4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  <c r="BF3829"/>
      <c r="BG3829"/>
      <c r="BH3829"/>
      <c r="BI3829"/>
      <c r="BJ3829"/>
      <c r="BK3829"/>
      <c r="BL3829"/>
      <c r="BM3829"/>
      <c r="BN3829"/>
      <c r="BO3829"/>
      <c r="BP3829"/>
      <c r="BQ3829"/>
      <c r="BR3829"/>
      <c r="BS3829"/>
      <c r="BT3829"/>
      <c r="BU3829"/>
      <c r="BV3829"/>
      <c r="BW3829"/>
      <c r="BX3829"/>
      <c r="BY3829"/>
      <c r="BZ3829"/>
    </row>
    <row r="3830" spans="3:78" x14ac:dyDescent="0.25">
      <c r="C3830"/>
      <c r="D3830" s="4"/>
      <c r="E3830"/>
      <c r="F3830" s="4"/>
      <c r="G3830"/>
      <c r="H3830" s="4"/>
      <c r="I3830"/>
      <c r="J3830" s="4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  <c r="BF3830"/>
      <c r="BG3830"/>
      <c r="BH3830"/>
      <c r="BI3830"/>
      <c r="BJ3830"/>
      <c r="BK3830"/>
      <c r="BL3830"/>
      <c r="BM3830"/>
      <c r="BN3830"/>
      <c r="BO3830"/>
      <c r="BP3830"/>
      <c r="BQ3830"/>
      <c r="BR3830"/>
      <c r="BS3830"/>
      <c r="BT3830"/>
      <c r="BU3830"/>
      <c r="BV3830"/>
      <c r="BW3830"/>
      <c r="BX3830"/>
      <c r="BY3830"/>
      <c r="BZ3830"/>
    </row>
    <row r="3831" spans="3:78" x14ac:dyDescent="0.25">
      <c r="C3831"/>
      <c r="D3831" s="4"/>
      <c r="E3831"/>
      <c r="F3831" s="4"/>
      <c r="G3831"/>
      <c r="H3831" s="4"/>
      <c r="I3831"/>
      <c r="J3831" s="4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  <c r="BF3831"/>
      <c r="BG3831"/>
      <c r="BH3831"/>
      <c r="BI3831"/>
      <c r="BJ3831"/>
      <c r="BK3831"/>
      <c r="BL3831"/>
      <c r="BM3831"/>
      <c r="BN3831"/>
      <c r="BO3831"/>
      <c r="BP3831"/>
      <c r="BQ3831"/>
      <c r="BR3831"/>
      <c r="BS3831"/>
      <c r="BT3831"/>
      <c r="BU3831"/>
      <c r="BV3831"/>
      <c r="BW3831"/>
      <c r="BX3831"/>
      <c r="BY3831"/>
      <c r="BZ3831"/>
    </row>
    <row r="3832" spans="3:78" x14ac:dyDescent="0.25">
      <c r="C3832"/>
      <c r="D3832" s="4"/>
      <c r="E3832"/>
      <c r="F3832" s="4"/>
      <c r="G3832"/>
      <c r="H3832" s="4"/>
      <c r="I3832"/>
      <c r="J3832" s="4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  <c r="BF3832"/>
      <c r="BG3832"/>
      <c r="BH3832"/>
      <c r="BI3832"/>
      <c r="BJ3832"/>
      <c r="BK3832"/>
      <c r="BL3832"/>
      <c r="BM3832"/>
      <c r="BN3832"/>
      <c r="BO3832"/>
      <c r="BP3832"/>
      <c r="BQ3832"/>
      <c r="BR3832"/>
      <c r="BS3832"/>
      <c r="BT3832"/>
      <c r="BU3832"/>
      <c r="BV3832"/>
      <c r="BW3832"/>
      <c r="BX3832"/>
      <c r="BY3832"/>
      <c r="BZ3832"/>
    </row>
    <row r="3833" spans="3:78" x14ac:dyDescent="0.25">
      <c r="C3833"/>
      <c r="D3833" s="4"/>
      <c r="E3833"/>
      <c r="F3833" s="4"/>
      <c r="G3833"/>
      <c r="H3833" s="4"/>
      <c r="I3833"/>
      <c r="J3833" s="4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  <c r="BF3833"/>
      <c r="BG3833"/>
      <c r="BH3833"/>
      <c r="BI3833"/>
      <c r="BJ3833"/>
      <c r="BK3833"/>
      <c r="BL3833"/>
      <c r="BM3833"/>
      <c r="BN3833"/>
      <c r="BO3833"/>
      <c r="BP3833"/>
      <c r="BQ3833"/>
      <c r="BR3833"/>
      <c r="BS3833"/>
      <c r="BT3833"/>
      <c r="BU3833"/>
      <c r="BV3833"/>
      <c r="BW3833"/>
      <c r="BX3833"/>
      <c r="BY3833"/>
      <c r="BZ3833"/>
    </row>
    <row r="3834" spans="3:78" x14ac:dyDescent="0.25">
      <c r="C3834"/>
      <c r="D3834" s="4"/>
      <c r="E3834"/>
      <c r="F3834" s="4"/>
      <c r="G3834"/>
      <c r="H3834" s="4"/>
      <c r="I3834"/>
      <c r="J3834" s="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  <c r="BF3834"/>
      <c r="BG3834"/>
      <c r="BH3834"/>
      <c r="BI3834"/>
      <c r="BJ3834"/>
      <c r="BK3834"/>
      <c r="BL3834"/>
      <c r="BM3834"/>
      <c r="BN3834"/>
      <c r="BO3834"/>
      <c r="BP3834"/>
      <c r="BQ3834"/>
      <c r="BR3834"/>
      <c r="BS3834"/>
      <c r="BT3834"/>
      <c r="BU3834"/>
      <c r="BV3834"/>
      <c r="BW3834"/>
      <c r="BX3834"/>
      <c r="BY3834"/>
      <c r="BZ3834"/>
    </row>
    <row r="3835" spans="3:78" x14ac:dyDescent="0.25">
      <c r="C3835"/>
      <c r="D3835" s="4"/>
      <c r="E3835"/>
      <c r="F3835" s="4"/>
      <c r="G3835"/>
      <c r="H3835" s="4"/>
      <c r="I3835"/>
      <c r="J3835" s="4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  <c r="BF3835"/>
      <c r="BG3835"/>
      <c r="BH3835"/>
      <c r="BI3835"/>
      <c r="BJ3835"/>
      <c r="BK3835"/>
      <c r="BL3835"/>
      <c r="BM3835"/>
      <c r="BN3835"/>
      <c r="BO3835"/>
      <c r="BP3835"/>
      <c r="BQ3835"/>
      <c r="BR3835"/>
      <c r="BS3835"/>
      <c r="BT3835"/>
      <c r="BU3835"/>
      <c r="BV3835"/>
      <c r="BW3835"/>
      <c r="BX3835"/>
      <c r="BY3835"/>
      <c r="BZ3835"/>
    </row>
    <row r="3836" spans="3:78" x14ac:dyDescent="0.25">
      <c r="C3836"/>
      <c r="D3836" s="4"/>
      <c r="E3836"/>
      <c r="F3836" s="4"/>
      <c r="G3836"/>
      <c r="H3836" s="4"/>
      <c r="I3836"/>
      <c r="J3836" s="4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  <c r="BF3836"/>
      <c r="BG3836"/>
      <c r="BH3836"/>
      <c r="BI3836"/>
      <c r="BJ3836"/>
      <c r="BK3836"/>
      <c r="BL3836"/>
      <c r="BM3836"/>
      <c r="BN3836"/>
      <c r="BO3836"/>
      <c r="BP3836"/>
      <c r="BQ3836"/>
      <c r="BR3836"/>
      <c r="BS3836"/>
      <c r="BT3836"/>
      <c r="BU3836"/>
      <c r="BV3836"/>
      <c r="BW3836"/>
      <c r="BX3836"/>
      <c r="BY3836"/>
      <c r="BZ3836"/>
    </row>
    <row r="3837" spans="3:78" x14ac:dyDescent="0.25">
      <c r="C3837"/>
      <c r="D3837" s="4"/>
      <c r="E3837"/>
      <c r="F3837" s="4"/>
      <c r="G3837"/>
      <c r="H3837" s="4"/>
      <c r="I3837"/>
      <c r="J3837" s="4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  <c r="BF3837"/>
      <c r="BG3837"/>
      <c r="BH3837"/>
      <c r="BI3837"/>
      <c r="BJ3837"/>
      <c r="BK3837"/>
      <c r="BL3837"/>
      <c r="BM3837"/>
      <c r="BN3837"/>
      <c r="BO3837"/>
      <c r="BP3837"/>
      <c r="BQ3837"/>
      <c r="BR3837"/>
      <c r="BS3837"/>
      <c r="BT3837"/>
      <c r="BU3837"/>
      <c r="BV3837"/>
      <c r="BW3837"/>
      <c r="BX3837"/>
      <c r="BY3837"/>
      <c r="BZ3837"/>
    </row>
    <row r="3838" spans="3:78" x14ac:dyDescent="0.25">
      <c r="C3838"/>
      <c r="D3838" s="4"/>
      <c r="E3838"/>
      <c r="F3838" s="4"/>
      <c r="G3838"/>
      <c r="H3838" s="4"/>
      <c r="I3838"/>
      <c r="J3838" s="4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  <c r="BF3838"/>
      <c r="BG3838"/>
      <c r="BH3838"/>
      <c r="BI3838"/>
      <c r="BJ3838"/>
      <c r="BK3838"/>
      <c r="BL3838"/>
      <c r="BM3838"/>
      <c r="BN3838"/>
      <c r="BO3838"/>
      <c r="BP3838"/>
      <c r="BQ3838"/>
      <c r="BR3838"/>
      <c r="BS3838"/>
      <c r="BT3838"/>
      <c r="BU3838"/>
      <c r="BV3838"/>
      <c r="BW3838"/>
      <c r="BX3838"/>
      <c r="BY3838"/>
      <c r="BZ3838"/>
    </row>
    <row r="3839" spans="3:78" x14ac:dyDescent="0.25">
      <c r="C3839"/>
      <c r="D3839" s="4"/>
      <c r="E3839"/>
      <c r="F3839" s="4"/>
      <c r="G3839"/>
      <c r="H3839" s="4"/>
      <c r="I3839"/>
      <c r="J3839" s="4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  <c r="BF3839"/>
      <c r="BG3839"/>
      <c r="BH3839"/>
      <c r="BI3839"/>
      <c r="BJ3839"/>
      <c r="BK3839"/>
      <c r="BL3839"/>
      <c r="BM3839"/>
      <c r="BN3839"/>
      <c r="BO3839"/>
      <c r="BP3839"/>
      <c r="BQ3839"/>
      <c r="BR3839"/>
      <c r="BS3839"/>
      <c r="BT3839"/>
      <c r="BU3839"/>
      <c r="BV3839"/>
      <c r="BW3839"/>
      <c r="BX3839"/>
      <c r="BY3839"/>
      <c r="BZ3839"/>
    </row>
    <row r="3840" spans="3:78" x14ac:dyDescent="0.25">
      <c r="C3840"/>
      <c r="D3840" s="4"/>
      <c r="E3840"/>
      <c r="F3840" s="4"/>
      <c r="G3840"/>
      <c r="H3840" s="4"/>
      <c r="I3840"/>
      <c r="J3840" s="4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  <c r="BF3840"/>
      <c r="BG3840"/>
      <c r="BH3840"/>
      <c r="BI3840"/>
      <c r="BJ3840"/>
      <c r="BK3840"/>
      <c r="BL3840"/>
      <c r="BM3840"/>
      <c r="BN3840"/>
      <c r="BO3840"/>
      <c r="BP3840"/>
      <c r="BQ3840"/>
      <c r="BR3840"/>
      <c r="BS3840"/>
      <c r="BT3840"/>
      <c r="BU3840"/>
      <c r="BV3840"/>
      <c r="BW3840"/>
      <c r="BX3840"/>
      <c r="BY3840"/>
      <c r="BZ3840"/>
    </row>
    <row r="3841" spans="3:78" x14ac:dyDescent="0.25">
      <c r="C3841"/>
      <c r="D3841" s="4"/>
      <c r="E3841"/>
      <c r="F3841" s="4"/>
      <c r="G3841"/>
      <c r="H3841" s="4"/>
      <c r="I3841"/>
      <c r="J3841" s="4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  <c r="BF3841"/>
      <c r="BG3841"/>
      <c r="BH3841"/>
      <c r="BI3841"/>
      <c r="BJ3841"/>
      <c r="BK3841"/>
      <c r="BL3841"/>
      <c r="BM3841"/>
      <c r="BN3841"/>
      <c r="BO3841"/>
      <c r="BP3841"/>
      <c r="BQ3841"/>
      <c r="BR3841"/>
      <c r="BS3841"/>
      <c r="BT3841"/>
      <c r="BU3841"/>
      <c r="BV3841"/>
      <c r="BW3841"/>
      <c r="BX3841"/>
      <c r="BY3841"/>
      <c r="BZ3841"/>
    </row>
    <row r="3842" spans="3:78" x14ac:dyDescent="0.25">
      <c r="C3842"/>
      <c r="D3842" s="4"/>
      <c r="E3842"/>
      <c r="F3842" s="4"/>
      <c r="G3842"/>
      <c r="H3842" s="4"/>
      <c r="I3842"/>
      <c r="J3842" s="4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  <c r="BF3842"/>
      <c r="BG3842"/>
      <c r="BH3842"/>
      <c r="BI3842"/>
      <c r="BJ3842"/>
      <c r="BK3842"/>
      <c r="BL3842"/>
      <c r="BM3842"/>
      <c r="BN3842"/>
      <c r="BO3842"/>
      <c r="BP3842"/>
      <c r="BQ3842"/>
      <c r="BR3842"/>
      <c r="BS3842"/>
      <c r="BT3842"/>
      <c r="BU3842"/>
      <c r="BV3842"/>
      <c r="BW3842"/>
      <c r="BX3842"/>
      <c r="BY3842"/>
      <c r="BZ3842"/>
    </row>
    <row r="3843" spans="3:78" x14ac:dyDescent="0.25">
      <c r="C3843"/>
      <c r="D3843" s="4"/>
      <c r="E3843"/>
      <c r="F3843" s="4"/>
      <c r="G3843"/>
      <c r="H3843" s="4"/>
      <c r="I3843"/>
      <c r="J3843" s="4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  <c r="BF3843"/>
      <c r="BG3843"/>
      <c r="BH3843"/>
      <c r="BI3843"/>
      <c r="BJ3843"/>
      <c r="BK3843"/>
      <c r="BL3843"/>
      <c r="BM3843"/>
      <c r="BN3843"/>
      <c r="BO3843"/>
      <c r="BP3843"/>
      <c r="BQ3843"/>
      <c r="BR3843"/>
      <c r="BS3843"/>
      <c r="BT3843"/>
      <c r="BU3843"/>
      <c r="BV3843"/>
      <c r="BW3843"/>
      <c r="BX3843"/>
      <c r="BY3843"/>
      <c r="BZ3843"/>
    </row>
    <row r="3844" spans="3:78" x14ac:dyDescent="0.25">
      <c r="C3844"/>
      <c r="D3844" s="4"/>
      <c r="E3844"/>
      <c r="F3844" s="4"/>
      <c r="G3844"/>
      <c r="H3844" s="4"/>
      <c r="I3844"/>
      <c r="J3844" s="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  <c r="BF3844"/>
      <c r="BG3844"/>
      <c r="BH3844"/>
      <c r="BI3844"/>
      <c r="BJ3844"/>
      <c r="BK3844"/>
      <c r="BL3844"/>
      <c r="BM3844"/>
      <c r="BN3844"/>
      <c r="BO3844"/>
      <c r="BP3844"/>
      <c r="BQ3844"/>
      <c r="BR3844"/>
      <c r="BS3844"/>
      <c r="BT3844"/>
      <c r="BU3844"/>
      <c r="BV3844"/>
      <c r="BW3844"/>
      <c r="BX3844"/>
      <c r="BY3844"/>
      <c r="BZ3844"/>
    </row>
    <row r="3845" spans="3:78" x14ac:dyDescent="0.25">
      <c r="C3845"/>
      <c r="D3845" s="4"/>
      <c r="E3845"/>
      <c r="F3845" s="4"/>
      <c r="G3845"/>
      <c r="H3845" s="4"/>
      <c r="I3845"/>
      <c r="J3845" s="4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  <c r="BF3845"/>
      <c r="BG3845"/>
      <c r="BH3845"/>
      <c r="BI3845"/>
      <c r="BJ3845"/>
      <c r="BK3845"/>
      <c r="BL3845"/>
      <c r="BM3845"/>
      <c r="BN3845"/>
      <c r="BO3845"/>
      <c r="BP3845"/>
      <c r="BQ3845"/>
      <c r="BR3845"/>
      <c r="BS3845"/>
      <c r="BT3845"/>
      <c r="BU3845"/>
      <c r="BV3845"/>
      <c r="BW3845"/>
      <c r="BX3845"/>
      <c r="BY3845"/>
      <c r="BZ3845"/>
    </row>
    <row r="3846" spans="3:78" x14ac:dyDescent="0.25">
      <c r="C3846"/>
      <c r="D3846" s="4"/>
      <c r="E3846"/>
      <c r="F3846" s="4"/>
      <c r="G3846"/>
      <c r="H3846" s="4"/>
      <c r="I3846"/>
      <c r="J3846" s="4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  <c r="BF3846"/>
      <c r="BG3846"/>
      <c r="BH3846"/>
      <c r="BI3846"/>
      <c r="BJ3846"/>
      <c r="BK3846"/>
      <c r="BL3846"/>
      <c r="BM3846"/>
      <c r="BN3846"/>
      <c r="BO3846"/>
      <c r="BP3846"/>
      <c r="BQ3846"/>
      <c r="BR3846"/>
      <c r="BS3846"/>
      <c r="BT3846"/>
      <c r="BU3846"/>
      <c r="BV3846"/>
      <c r="BW3846"/>
      <c r="BX3846"/>
      <c r="BY3846"/>
      <c r="BZ3846"/>
    </row>
    <row r="3847" spans="3:78" x14ac:dyDescent="0.25">
      <c r="C3847"/>
      <c r="D3847" s="4"/>
      <c r="E3847"/>
      <c r="F3847" s="4"/>
      <c r="G3847"/>
      <c r="H3847" s="4"/>
      <c r="I3847"/>
      <c r="J3847" s="4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  <c r="BF3847"/>
      <c r="BG3847"/>
      <c r="BH3847"/>
      <c r="BI3847"/>
      <c r="BJ3847"/>
      <c r="BK3847"/>
      <c r="BL3847"/>
      <c r="BM3847"/>
      <c r="BN3847"/>
      <c r="BO3847"/>
      <c r="BP3847"/>
      <c r="BQ3847"/>
      <c r="BR3847"/>
      <c r="BS3847"/>
      <c r="BT3847"/>
      <c r="BU3847"/>
      <c r="BV3847"/>
      <c r="BW3847"/>
      <c r="BX3847"/>
      <c r="BY3847"/>
      <c r="BZ3847"/>
    </row>
    <row r="3848" spans="3:78" x14ac:dyDescent="0.25">
      <c r="C3848"/>
      <c r="D3848" s="4"/>
      <c r="E3848"/>
      <c r="F3848" s="4"/>
      <c r="G3848"/>
      <c r="H3848" s="4"/>
      <c r="I3848"/>
      <c r="J3848" s="4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  <c r="BF3848"/>
      <c r="BG3848"/>
      <c r="BH3848"/>
      <c r="BI3848"/>
      <c r="BJ3848"/>
      <c r="BK3848"/>
      <c r="BL3848"/>
      <c r="BM3848"/>
      <c r="BN3848"/>
      <c r="BO3848"/>
      <c r="BP3848"/>
      <c r="BQ3848"/>
      <c r="BR3848"/>
      <c r="BS3848"/>
      <c r="BT3848"/>
      <c r="BU3848"/>
      <c r="BV3848"/>
      <c r="BW3848"/>
      <c r="BX3848"/>
      <c r="BY3848"/>
      <c r="BZ3848"/>
    </row>
    <row r="3849" spans="3:78" x14ac:dyDescent="0.25">
      <c r="C3849"/>
      <c r="D3849" s="4"/>
      <c r="E3849"/>
      <c r="F3849" s="4"/>
      <c r="G3849"/>
      <c r="H3849" s="4"/>
      <c r="I3849"/>
      <c r="J3849" s="4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  <c r="BF3849"/>
      <c r="BG3849"/>
      <c r="BH3849"/>
      <c r="BI3849"/>
      <c r="BJ3849"/>
      <c r="BK3849"/>
      <c r="BL3849"/>
      <c r="BM3849"/>
      <c r="BN3849"/>
      <c r="BO3849"/>
      <c r="BP3849"/>
      <c r="BQ3849"/>
      <c r="BR3849"/>
      <c r="BS3849"/>
      <c r="BT3849"/>
      <c r="BU3849"/>
      <c r="BV3849"/>
      <c r="BW3849"/>
      <c r="BX3849"/>
      <c r="BY3849"/>
      <c r="BZ3849"/>
    </row>
    <row r="3850" spans="3:78" x14ac:dyDescent="0.25">
      <c r="C3850"/>
      <c r="D3850" s="4"/>
      <c r="E3850"/>
      <c r="F3850" s="4"/>
      <c r="G3850"/>
      <c r="H3850" s="4"/>
      <c r="I3850"/>
      <c r="J3850" s="4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  <c r="BF3850"/>
      <c r="BG3850"/>
      <c r="BH3850"/>
      <c r="BI3850"/>
      <c r="BJ3850"/>
      <c r="BK3850"/>
      <c r="BL3850"/>
      <c r="BM3850"/>
      <c r="BN3850"/>
      <c r="BO3850"/>
      <c r="BP3850"/>
      <c r="BQ3850"/>
      <c r="BR3850"/>
      <c r="BS3850"/>
      <c r="BT3850"/>
      <c r="BU3850"/>
      <c r="BV3850"/>
      <c r="BW3850"/>
      <c r="BX3850"/>
      <c r="BY3850"/>
      <c r="BZ3850"/>
    </row>
    <row r="3851" spans="3:78" x14ac:dyDescent="0.25">
      <c r="C3851"/>
      <c r="D3851" s="4"/>
      <c r="E3851"/>
      <c r="F3851" s="4"/>
      <c r="G3851"/>
      <c r="H3851" s="4"/>
      <c r="I3851"/>
      <c r="J3851" s="4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  <c r="BF3851"/>
      <c r="BG3851"/>
      <c r="BH3851"/>
      <c r="BI3851"/>
      <c r="BJ3851"/>
      <c r="BK3851"/>
      <c r="BL3851"/>
      <c r="BM3851"/>
      <c r="BN3851"/>
      <c r="BO3851"/>
      <c r="BP3851"/>
      <c r="BQ3851"/>
      <c r="BR3851"/>
      <c r="BS3851"/>
      <c r="BT3851"/>
      <c r="BU3851"/>
      <c r="BV3851"/>
      <c r="BW3851"/>
      <c r="BX3851"/>
      <c r="BY3851"/>
      <c r="BZ3851"/>
    </row>
    <row r="3852" spans="3:78" x14ac:dyDescent="0.25">
      <c r="C3852"/>
      <c r="D3852" s="4"/>
      <c r="E3852"/>
      <c r="F3852" s="4"/>
      <c r="G3852"/>
      <c r="H3852" s="4"/>
      <c r="I3852"/>
      <c r="J3852" s="4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  <c r="BF3852"/>
      <c r="BG3852"/>
      <c r="BH3852"/>
      <c r="BI3852"/>
      <c r="BJ3852"/>
      <c r="BK3852"/>
      <c r="BL3852"/>
      <c r="BM3852"/>
      <c r="BN3852"/>
      <c r="BO3852"/>
      <c r="BP3852"/>
      <c r="BQ3852"/>
      <c r="BR3852"/>
      <c r="BS3852"/>
      <c r="BT3852"/>
      <c r="BU3852"/>
      <c r="BV3852"/>
      <c r="BW3852"/>
      <c r="BX3852"/>
      <c r="BY3852"/>
      <c r="BZ3852"/>
    </row>
    <row r="3853" spans="3:78" x14ac:dyDescent="0.25">
      <c r="C3853"/>
      <c r="D3853" s="4"/>
      <c r="E3853"/>
      <c r="F3853" s="4"/>
      <c r="G3853"/>
      <c r="H3853" s="4"/>
      <c r="I3853"/>
      <c r="J3853" s="4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  <c r="BF3853"/>
      <c r="BG3853"/>
      <c r="BH3853"/>
      <c r="BI3853"/>
      <c r="BJ3853"/>
      <c r="BK3853"/>
      <c r="BL3853"/>
      <c r="BM3853"/>
      <c r="BN3853"/>
      <c r="BO3853"/>
      <c r="BP3853"/>
      <c r="BQ3853"/>
      <c r="BR3853"/>
      <c r="BS3853"/>
      <c r="BT3853"/>
      <c r="BU3853"/>
      <c r="BV3853"/>
      <c r="BW3853"/>
      <c r="BX3853"/>
      <c r="BY3853"/>
      <c r="BZ3853"/>
    </row>
    <row r="3854" spans="3:78" x14ac:dyDescent="0.25">
      <c r="C3854"/>
      <c r="D3854" s="4"/>
      <c r="E3854"/>
      <c r="F3854" s="4"/>
      <c r="G3854"/>
      <c r="H3854" s="4"/>
      <c r="I3854"/>
      <c r="J3854" s="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  <c r="BF3854"/>
      <c r="BG3854"/>
      <c r="BH3854"/>
      <c r="BI3854"/>
      <c r="BJ3854"/>
      <c r="BK3854"/>
      <c r="BL3854"/>
      <c r="BM3854"/>
      <c r="BN3854"/>
      <c r="BO3854"/>
      <c r="BP3854"/>
      <c r="BQ3854"/>
      <c r="BR3854"/>
      <c r="BS3854"/>
      <c r="BT3854"/>
      <c r="BU3854"/>
      <c r="BV3854"/>
      <c r="BW3854"/>
      <c r="BX3854"/>
      <c r="BY3854"/>
      <c r="BZ3854"/>
    </row>
    <row r="3855" spans="3:78" x14ac:dyDescent="0.25">
      <c r="C3855"/>
      <c r="D3855" s="4"/>
      <c r="E3855"/>
      <c r="F3855" s="4"/>
      <c r="G3855"/>
      <c r="H3855" s="4"/>
      <c r="I3855"/>
      <c r="J3855" s="4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  <c r="BF3855"/>
      <c r="BG3855"/>
      <c r="BH3855"/>
      <c r="BI3855"/>
      <c r="BJ3855"/>
      <c r="BK3855"/>
      <c r="BL3855"/>
      <c r="BM3855"/>
      <c r="BN3855"/>
      <c r="BO3855"/>
      <c r="BP3855"/>
      <c r="BQ3855"/>
      <c r="BR3855"/>
      <c r="BS3855"/>
      <c r="BT3855"/>
      <c r="BU3855"/>
      <c r="BV3855"/>
      <c r="BW3855"/>
      <c r="BX3855"/>
      <c r="BY3855"/>
      <c r="BZ3855"/>
    </row>
    <row r="3856" spans="3:78" x14ac:dyDescent="0.25">
      <c r="C3856"/>
      <c r="D3856" s="4"/>
      <c r="E3856"/>
      <c r="F3856" s="4"/>
      <c r="G3856"/>
      <c r="H3856" s="4"/>
      <c r="I3856"/>
      <c r="J3856" s="4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  <c r="BF3856"/>
      <c r="BG3856"/>
      <c r="BH3856"/>
      <c r="BI3856"/>
      <c r="BJ3856"/>
      <c r="BK3856"/>
      <c r="BL3856"/>
      <c r="BM3856"/>
      <c r="BN3856"/>
      <c r="BO3856"/>
      <c r="BP3856"/>
      <c r="BQ3856"/>
      <c r="BR3856"/>
      <c r="BS3856"/>
      <c r="BT3856"/>
      <c r="BU3856"/>
      <c r="BV3856"/>
      <c r="BW3856"/>
      <c r="BX3856"/>
      <c r="BY3856"/>
      <c r="BZ3856"/>
    </row>
    <row r="3857" spans="3:78" x14ac:dyDescent="0.25">
      <c r="C3857"/>
      <c r="D3857" s="4"/>
      <c r="E3857"/>
      <c r="F3857" s="4"/>
      <c r="G3857"/>
      <c r="H3857" s="4"/>
      <c r="I3857"/>
      <c r="J3857" s="4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  <c r="BF3857"/>
      <c r="BG3857"/>
      <c r="BH3857"/>
      <c r="BI3857"/>
      <c r="BJ3857"/>
      <c r="BK3857"/>
      <c r="BL3857"/>
      <c r="BM3857"/>
      <c r="BN3857"/>
      <c r="BO3857"/>
      <c r="BP3857"/>
      <c r="BQ3857"/>
      <c r="BR3857"/>
      <c r="BS3857"/>
      <c r="BT3857"/>
      <c r="BU3857"/>
      <c r="BV3857"/>
      <c r="BW3857"/>
      <c r="BX3857"/>
      <c r="BY3857"/>
      <c r="BZ3857"/>
    </row>
    <row r="3858" spans="3:78" x14ac:dyDescent="0.25">
      <c r="C3858"/>
      <c r="D3858" s="4"/>
      <c r="E3858"/>
      <c r="F3858" s="4"/>
      <c r="G3858"/>
      <c r="H3858" s="4"/>
      <c r="I3858"/>
      <c r="J3858" s="4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  <c r="BF3858"/>
      <c r="BG3858"/>
      <c r="BH3858"/>
      <c r="BI3858"/>
      <c r="BJ3858"/>
      <c r="BK3858"/>
      <c r="BL3858"/>
      <c r="BM3858"/>
      <c r="BN3858"/>
      <c r="BO3858"/>
      <c r="BP3858"/>
      <c r="BQ3858"/>
      <c r="BR3858"/>
      <c r="BS3858"/>
      <c r="BT3858"/>
      <c r="BU3858"/>
      <c r="BV3858"/>
      <c r="BW3858"/>
      <c r="BX3858"/>
      <c r="BY3858"/>
      <c r="BZ3858"/>
    </row>
    <row r="3859" spans="3:78" x14ac:dyDescent="0.25">
      <c r="C3859"/>
      <c r="D3859" s="4"/>
      <c r="E3859"/>
      <c r="F3859" s="4"/>
      <c r="G3859"/>
      <c r="H3859" s="4"/>
      <c r="I3859"/>
      <c r="J3859" s="4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  <c r="BF3859"/>
      <c r="BG3859"/>
      <c r="BH3859"/>
      <c r="BI3859"/>
      <c r="BJ3859"/>
      <c r="BK3859"/>
      <c r="BL3859"/>
      <c r="BM3859"/>
      <c r="BN3859"/>
      <c r="BO3859"/>
      <c r="BP3859"/>
      <c r="BQ3859"/>
      <c r="BR3859"/>
      <c r="BS3859"/>
      <c r="BT3859"/>
      <c r="BU3859"/>
      <c r="BV3859"/>
      <c r="BW3859"/>
      <c r="BX3859"/>
      <c r="BY3859"/>
      <c r="BZ3859"/>
    </row>
    <row r="3860" spans="3:78" x14ac:dyDescent="0.25">
      <c r="C3860"/>
      <c r="D3860" s="4"/>
      <c r="E3860"/>
      <c r="F3860" s="4"/>
      <c r="G3860"/>
      <c r="H3860" s="4"/>
      <c r="I3860"/>
      <c r="J3860" s="4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  <c r="BF3860"/>
      <c r="BG3860"/>
      <c r="BH3860"/>
      <c r="BI3860"/>
      <c r="BJ3860"/>
      <c r="BK3860"/>
      <c r="BL3860"/>
      <c r="BM3860"/>
      <c r="BN3860"/>
      <c r="BO3860"/>
      <c r="BP3860"/>
      <c r="BQ3860"/>
      <c r="BR3860"/>
      <c r="BS3860"/>
      <c r="BT3860"/>
      <c r="BU3860"/>
      <c r="BV3860"/>
      <c r="BW3860"/>
      <c r="BX3860"/>
      <c r="BY3860"/>
      <c r="BZ3860"/>
    </row>
    <row r="3861" spans="3:78" x14ac:dyDescent="0.25">
      <c r="C3861"/>
      <c r="D3861" s="4"/>
      <c r="E3861"/>
      <c r="F3861" s="4"/>
      <c r="G3861"/>
      <c r="H3861" s="4"/>
      <c r="I3861"/>
      <c r="J3861" s="4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  <c r="BF3861"/>
      <c r="BG3861"/>
      <c r="BH3861"/>
      <c r="BI3861"/>
      <c r="BJ3861"/>
      <c r="BK3861"/>
      <c r="BL3861"/>
      <c r="BM3861"/>
      <c r="BN3861"/>
      <c r="BO3861"/>
      <c r="BP3861"/>
      <c r="BQ3861"/>
      <c r="BR3861"/>
      <c r="BS3861"/>
      <c r="BT3861"/>
      <c r="BU3861"/>
      <c r="BV3861"/>
      <c r="BW3861"/>
      <c r="BX3861"/>
      <c r="BY3861"/>
      <c r="BZ3861"/>
    </row>
    <row r="3862" spans="3:78" x14ac:dyDescent="0.25">
      <c r="C3862"/>
      <c r="D3862" s="4"/>
      <c r="E3862"/>
      <c r="F3862" s="4"/>
      <c r="G3862"/>
      <c r="H3862" s="4"/>
      <c r="I3862"/>
      <c r="J3862" s="4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  <c r="BF3862"/>
      <c r="BG3862"/>
      <c r="BH3862"/>
      <c r="BI3862"/>
      <c r="BJ3862"/>
      <c r="BK3862"/>
      <c r="BL3862"/>
      <c r="BM3862"/>
      <c r="BN3862"/>
      <c r="BO3862"/>
      <c r="BP3862"/>
      <c r="BQ3862"/>
      <c r="BR3862"/>
      <c r="BS3862"/>
      <c r="BT3862"/>
      <c r="BU3862"/>
      <c r="BV3862"/>
      <c r="BW3862"/>
      <c r="BX3862"/>
      <c r="BY3862"/>
      <c r="BZ3862"/>
    </row>
    <row r="3863" spans="3:78" x14ac:dyDescent="0.25">
      <c r="C3863"/>
      <c r="D3863" s="4"/>
      <c r="E3863"/>
      <c r="F3863" s="4"/>
      <c r="G3863"/>
      <c r="H3863" s="4"/>
      <c r="I3863"/>
      <c r="J3863" s="4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  <c r="BF3863"/>
      <c r="BG3863"/>
      <c r="BH3863"/>
      <c r="BI3863"/>
      <c r="BJ3863"/>
      <c r="BK3863"/>
      <c r="BL3863"/>
      <c r="BM3863"/>
      <c r="BN3863"/>
      <c r="BO3863"/>
      <c r="BP3863"/>
      <c r="BQ3863"/>
      <c r="BR3863"/>
      <c r="BS3863"/>
      <c r="BT3863"/>
      <c r="BU3863"/>
      <c r="BV3863"/>
      <c r="BW3863"/>
      <c r="BX3863"/>
      <c r="BY3863"/>
      <c r="BZ3863"/>
    </row>
    <row r="3864" spans="3:78" x14ac:dyDescent="0.25">
      <c r="C3864"/>
      <c r="D3864" s="4"/>
      <c r="E3864"/>
      <c r="F3864" s="4"/>
      <c r="G3864"/>
      <c r="H3864" s="4"/>
      <c r="I3864"/>
      <c r="J3864" s="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  <c r="BF3864"/>
      <c r="BG3864"/>
      <c r="BH3864"/>
      <c r="BI3864"/>
      <c r="BJ3864"/>
      <c r="BK3864"/>
      <c r="BL3864"/>
      <c r="BM3864"/>
      <c r="BN3864"/>
      <c r="BO3864"/>
      <c r="BP3864"/>
      <c r="BQ3864"/>
      <c r="BR3864"/>
      <c r="BS3864"/>
      <c r="BT3864"/>
      <c r="BU3864"/>
      <c r="BV3864"/>
      <c r="BW3864"/>
      <c r="BX3864"/>
      <c r="BY3864"/>
      <c r="BZ3864"/>
    </row>
    <row r="3865" spans="3:78" x14ac:dyDescent="0.25">
      <c r="C3865"/>
      <c r="D3865" s="4"/>
      <c r="E3865"/>
      <c r="F3865" s="4"/>
      <c r="G3865"/>
      <c r="H3865" s="4"/>
      <c r="I3865"/>
      <c r="J3865" s="4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  <c r="BF3865"/>
      <c r="BG3865"/>
      <c r="BH3865"/>
      <c r="BI3865"/>
      <c r="BJ3865"/>
      <c r="BK3865"/>
      <c r="BL3865"/>
      <c r="BM3865"/>
      <c r="BN3865"/>
      <c r="BO3865"/>
      <c r="BP3865"/>
      <c r="BQ3865"/>
      <c r="BR3865"/>
      <c r="BS3865"/>
      <c r="BT3865"/>
      <c r="BU3865"/>
      <c r="BV3865"/>
      <c r="BW3865"/>
      <c r="BX3865"/>
      <c r="BY3865"/>
      <c r="BZ3865"/>
    </row>
    <row r="3866" spans="3:78" x14ac:dyDescent="0.25">
      <c r="C3866"/>
      <c r="D3866" s="4"/>
      <c r="E3866"/>
      <c r="F3866" s="4"/>
      <c r="G3866"/>
      <c r="H3866" s="4"/>
      <c r="I3866"/>
      <c r="J3866" s="4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  <c r="BF3866"/>
      <c r="BG3866"/>
      <c r="BH3866"/>
      <c r="BI3866"/>
      <c r="BJ3866"/>
      <c r="BK3866"/>
      <c r="BL3866"/>
      <c r="BM3866"/>
      <c r="BN3866"/>
      <c r="BO3866"/>
      <c r="BP3866"/>
      <c r="BQ3866"/>
      <c r="BR3866"/>
      <c r="BS3866"/>
      <c r="BT3866"/>
      <c r="BU3866"/>
      <c r="BV3866"/>
      <c r="BW3866"/>
      <c r="BX3866"/>
      <c r="BY3866"/>
      <c r="BZ3866"/>
    </row>
    <row r="3867" spans="3:78" x14ac:dyDescent="0.25">
      <c r="C3867"/>
      <c r="D3867" s="4"/>
      <c r="E3867"/>
      <c r="F3867" s="4"/>
      <c r="G3867"/>
      <c r="H3867" s="4"/>
      <c r="I3867"/>
      <c r="J3867" s="4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  <c r="BF3867"/>
      <c r="BG3867"/>
      <c r="BH3867"/>
      <c r="BI3867"/>
      <c r="BJ3867"/>
      <c r="BK3867"/>
      <c r="BL3867"/>
      <c r="BM3867"/>
      <c r="BN3867"/>
      <c r="BO3867"/>
      <c r="BP3867"/>
      <c r="BQ3867"/>
      <c r="BR3867"/>
      <c r="BS3867"/>
      <c r="BT3867"/>
      <c r="BU3867"/>
      <c r="BV3867"/>
      <c r="BW3867"/>
      <c r="BX3867"/>
      <c r="BY3867"/>
      <c r="BZ3867"/>
    </row>
    <row r="3868" spans="3:78" x14ac:dyDescent="0.25">
      <c r="C3868"/>
      <c r="D3868" s="4"/>
      <c r="E3868"/>
      <c r="F3868" s="4"/>
      <c r="G3868"/>
      <c r="H3868" s="4"/>
      <c r="I3868"/>
      <c r="J3868" s="4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  <c r="BF3868"/>
      <c r="BG3868"/>
      <c r="BH3868"/>
      <c r="BI3868"/>
      <c r="BJ3868"/>
      <c r="BK3868"/>
      <c r="BL3868"/>
      <c r="BM3868"/>
      <c r="BN3868"/>
      <c r="BO3868"/>
      <c r="BP3868"/>
      <c r="BQ3868"/>
      <c r="BR3868"/>
      <c r="BS3868"/>
      <c r="BT3868"/>
      <c r="BU3868"/>
      <c r="BV3868"/>
      <c r="BW3868"/>
      <c r="BX3868"/>
      <c r="BY3868"/>
      <c r="BZ3868"/>
    </row>
    <row r="3869" spans="3:78" x14ac:dyDescent="0.25">
      <c r="C3869"/>
      <c r="D3869" s="4"/>
      <c r="E3869"/>
      <c r="F3869" s="4"/>
      <c r="G3869"/>
      <c r="H3869" s="4"/>
      <c r="I3869"/>
      <c r="J3869" s="4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  <c r="BF3869"/>
      <c r="BG3869"/>
      <c r="BH3869"/>
      <c r="BI3869"/>
      <c r="BJ3869"/>
      <c r="BK3869"/>
      <c r="BL3869"/>
      <c r="BM3869"/>
      <c r="BN3869"/>
      <c r="BO3869"/>
      <c r="BP3869"/>
      <c r="BQ3869"/>
      <c r="BR3869"/>
      <c r="BS3869"/>
      <c r="BT3869"/>
      <c r="BU3869"/>
      <c r="BV3869"/>
      <c r="BW3869"/>
      <c r="BX3869"/>
      <c r="BY3869"/>
      <c r="BZ3869"/>
    </row>
    <row r="3870" spans="3:78" x14ac:dyDescent="0.25">
      <c r="C3870"/>
      <c r="D3870" s="4"/>
      <c r="E3870"/>
      <c r="F3870" s="4"/>
      <c r="G3870"/>
      <c r="H3870" s="4"/>
      <c r="I3870"/>
      <c r="J3870" s="4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  <c r="BF3870"/>
      <c r="BG3870"/>
      <c r="BH3870"/>
      <c r="BI3870"/>
      <c r="BJ3870"/>
      <c r="BK3870"/>
      <c r="BL3870"/>
      <c r="BM3870"/>
      <c r="BN3870"/>
      <c r="BO3870"/>
      <c r="BP3870"/>
      <c r="BQ3870"/>
      <c r="BR3870"/>
      <c r="BS3870"/>
      <c r="BT3870"/>
      <c r="BU3870"/>
      <c r="BV3870"/>
      <c r="BW3870"/>
      <c r="BX3870"/>
      <c r="BY3870"/>
      <c r="BZ3870"/>
    </row>
    <row r="3871" spans="3:78" x14ac:dyDescent="0.25">
      <c r="C3871"/>
      <c r="D3871" s="4"/>
      <c r="E3871"/>
      <c r="F3871" s="4"/>
      <c r="G3871"/>
      <c r="H3871" s="4"/>
      <c r="I3871"/>
      <c r="J3871" s="4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  <c r="BF3871"/>
      <c r="BG3871"/>
      <c r="BH3871"/>
      <c r="BI3871"/>
      <c r="BJ3871"/>
      <c r="BK3871"/>
      <c r="BL3871"/>
      <c r="BM3871"/>
      <c r="BN3871"/>
      <c r="BO3871"/>
      <c r="BP3871"/>
      <c r="BQ3871"/>
      <c r="BR3871"/>
      <c r="BS3871"/>
      <c r="BT3871"/>
      <c r="BU3871"/>
      <c r="BV3871"/>
      <c r="BW3871"/>
      <c r="BX3871"/>
      <c r="BY3871"/>
      <c r="BZ3871"/>
    </row>
    <row r="3872" spans="3:78" x14ac:dyDescent="0.25">
      <c r="C3872"/>
      <c r="D3872" s="4"/>
      <c r="E3872"/>
      <c r="F3872" s="4"/>
      <c r="G3872"/>
      <c r="H3872" s="4"/>
      <c r="I3872"/>
      <c r="J3872" s="4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  <c r="BF3872"/>
      <c r="BG3872"/>
      <c r="BH3872"/>
      <c r="BI3872"/>
      <c r="BJ3872"/>
      <c r="BK3872"/>
      <c r="BL3872"/>
      <c r="BM3872"/>
      <c r="BN3872"/>
      <c r="BO3872"/>
      <c r="BP3872"/>
      <c r="BQ3872"/>
      <c r="BR3872"/>
      <c r="BS3872"/>
      <c r="BT3872"/>
      <c r="BU3872"/>
      <c r="BV3872"/>
      <c r="BW3872"/>
      <c r="BX3872"/>
      <c r="BY3872"/>
      <c r="BZ3872"/>
    </row>
    <row r="3873" spans="3:78" x14ac:dyDescent="0.25">
      <c r="C3873"/>
      <c r="D3873" s="4"/>
      <c r="E3873"/>
      <c r="F3873" s="4"/>
      <c r="G3873"/>
      <c r="H3873" s="4"/>
      <c r="I3873"/>
      <c r="J3873" s="4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  <c r="BF3873"/>
      <c r="BG3873"/>
      <c r="BH3873"/>
      <c r="BI3873"/>
      <c r="BJ3873"/>
      <c r="BK3873"/>
      <c r="BL3873"/>
      <c r="BM3873"/>
      <c r="BN3873"/>
      <c r="BO3873"/>
      <c r="BP3873"/>
      <c r="BQ3873"/>
      <c r="BR3873"/>
      <c r="BS3873"/>
      <c r="BT3873"/>
      <c r="BU3873"/>
      <c r="BV3873"/>
      <c r="BW3873"/>
      <c r="BX3873"/>
      <c r="BY3873"/>
      <c r="BZ3873"/>
    </row>
    <row r="3874" spans="3:78" x14ac:dyDescent="0.25">
      <c r="C3874"/>
      <c r="D3874" s="4"/>
      <c r="E3874"/>
      <c r="F3874" s="4"/>
      <c r="G3874"/>
      <c r="H3874" s="4"/>
      <c r="I3874"/>
      <c r="J3874" s="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  <c r="BF3874"/>
      <c r="BG3874"/>
      <c r="BH3874"/>
      <c r="BI3874"/>
      <c r="BJ3874"/>
      <c r="BK3874"/>
      <c r="BL3874"/>
      <c r="BM3874"/>
      <c r="BN3874"/>
      <c r="BO3874"/>
      <c r="BP3874"/>
      <c r="BQ3874"/>
      <c r="BR3874"/>
      <c r="BS3874"/>
      <c r="BT3874"/>
      <c r="BU3874"/>
      <c r="BV3874"/>
      <c r="BW3874"/>
      <c r="BX3874"/>
      <c r="BY3874"/>
      <c r="BZ3874"/>
    </row>
    <row r="3875" spans="3:78" x14ac:dyDescent="0.25">
      <c r="C3875"/>
      <c r="D3875" s="4"/>
      <c r="E3875"/>
      <c r="F3875" s="4"/>
      <c r="G3875"/>
      <c r="H3875" s="4"/>
      <c r="I3875"/>
      <c r="J3875" s="4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  <c r="BF3875"/>
      <c r="BG3875"/>
      <c r="BH3875"/>
      <c r="BI3875"/>
      <c r="BJ3875"/>
      <c r="BK3875"/>
      <c r="BL3875"/>
      <c r="BM3875"/>
      <c r="BN3875"/>
      <c r="BO3875"/>
      <c r="BP3875"/>
      <c r="BQ3875"/>
      <c r="BR3875"/>
      <c r="BS3875"/>
      <c r="BT3875"/>
      <c r="BU3875"/>
      <c r="BV3875"/>
      <c r="BW3875"/>
      <c r="BX3875"/>
      <c r="BY3875"/>
      <c r="BZ3875"/>
    </row>
    <row r="3876" spans="3:78" x14ac:dyDescent="0.25">
      <c r="C3876"/>
      <c r="D3876" s="4"/>
      <c r="E3876"/>
      <c r="F3876" s="4"/>
      <c r="G3876"/>
      <c r="H3876" s="4"/>
      <c r="I3876"/>
      <c r="J3876" s="4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  <c r="BF3876"/>
      <c r="BG3876"/>
      <c r="BH3876"/>
      <c r="BI3876"/>
      <c r="BJ3876"/>
      <c r="BK3876"/>
      <c r="BL3876"/>
      <c r="BM3876"/>
      <c r="BN3876"/>
      <c r="BO3876"/>
      <c r="BP3876"/>
      <c r="BQ3876"/>
      <c r="BR3876"/>
      <c r="BS3876"/>
      <c r="BT3876"/>
      <c r="BU3876"/>
      <c r="BV3876"/>
      <c r="BW3876"/>
      <c r="BX3876"/>
      <c r="BY3876"/>
      <c r="BZ3876"/>
    </row>
    <row r="3877" spans="3:78" x14ac:dyDescent="0.25">
      <c r="C3877"/>
      <c r="D3877" s="4"/>
      <c r="E3877"/>
      <c r="F3877" s="4"/>
      <c r="G3877"/>
      <c r="H3877" s="4"/>
      <c r="I3877"/>
      <c r="J3877" s="4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  <c r="BF3877"/>
      <c r="BG3877"/>
      <c r="BH3877"/>
      <c r="BI3877"/>
      <c r="BJ3877"/>
      <c r="BK3877"/>
      <c r="BL3877"/>
      <c r="BM3877"/>
      <c r="BN3877"/>
      <c r="BO3877"/>
      <c r="BP3877"/>
      <c r="BQ3877"/>
      <c r="BR3877"/>
      <c r="BS3877"/>
      <c r="BT3877"/>
      <c r="BU3877"/>
      <c r="BV3877"/>
      <c r="BW3877"/>
      <c r="BX3877"/>
      <c r="BY3877"/>
      <c r="BZ3877"/>
    </row>
    <row r="3878" spans="3:78" x14ac:dyDescent="0.25">
      <c r="C3878"/>
      <c r="D3878" s="4"/>
      <c r="E3878"/>
      <c r="F3878" s="4"/>
      <c r="G3878"/>
      <c r="H3878" s="4"/>
      <c r="I3878"/>
      <c r="J3878" s="4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  <c r="BF3878"/>
      <c r="BG3878"/>
      <c r="BH3878"/>
      <c r="BI3878"/>
      <c r="BJ3878"/>
      <c r="BK3878"/>
      <c r="BL3878"/>
      <c r="BM3878"/>
      <c r="BN3878"/>
      <c r="BO3878"/>
      <c r="BP3878"/>
      <c r="BQ3878"/>
      <c r="BR3878"/>
      <c r="BS3878"/>
      <c r="BT3878"/>
      <c r="BU3878"/>
      <c r="BV3878"/>
      <c r="BW3878"/>
      <c r="BX3878"/>
      <c r="BY3878"/>
      <c r="BZ3878"/>
    </row>
    <row r="3879" spans="3:78" x14ac:dyDescent="0.25">
      <c r="C3879"/>
      <c r="D3879" s="4"/>
      <c r="E3879"/>
      <c r="F3879" s="4"/>
      <c r="G3879"/>
      <c r="H3879" s="4"/>
      <c r="I3879"/>
      <c r="J3879" s="4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  <c r="BF3879"/>
      <c r="BG3879"/>
      <c r="BH3879"/>
      <c r="BI3879"/>
      <c r="BJ3879"/>
      <c r="BK3879"/>
      <c r="BL3879"/>
      <c r="BM3879"/>
      <c r="BN3879"/>
      <c r="BO3879"/>
      <c r="BP3879"/>
      <c r="BQ3879"/>
      <c r="BR3879"/>
      <c r="BS3879"/>
      <c r="BT3879"/>
      <c r="BU3879"/>
      <c r="BV3879"/>
      <c r="BW3879"/>
      <c r="BX3879"/>
      <c r="BY3879"/>
      <c r="BZ3879"/>
    </row>
    <row r="3880" spans="3:78" x14ac:dyDescent="0.25">
      <c r="C3880"/>
      <c r="D3880" s="4"/>
      <c r="E3880"/>
      <c r="F3880" s="4"/>
      <c r="G3880"/>
      <c r="H3880" s="4"/>
      <c r="I3880"/>
      <c r="J3880" s="4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  <c r="BF3880"/>
      <c r="BG3880"/>
      <c r="BH3880"/>
      <c r="BI3880"/>
      <c r="BJ3880"/>
      <c r="BK3880"/>
      <c r="BL3880"/>
      <c r="BM3880"/>
      <c r="BN3880"/>
      <c r="BO3880"/>
      <c r="BP3880"/>
      <c r="BQ3880"/>
      <c r="BR3880"/>
      <c r="BS3880"/>
      <c r="BT3880"/>
      <c r="BU3880"/>
      <c r="BV3880"/>
      <c r="BW3880"/>
      <c r="BX3880"/>
      <c r="BY3880"/>
      <c r="BZ3880"/>
    </row>
    <row r="3881" spans="3:78" x14ac:dyDescent="0.25">
      <c r="C3881"/>
      <c r="D3881" s="4"/>
      <c r="E3881"/>
      <c r="F3881" s="4"/>
      <c r="G3881"/>
      <c r="H3881" s="4"/>
      <c r="I3881"/>
      <c r="J3881" s="4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  <c r="BF3881"/>
      <c r="BG3881"/>
      <c r="BH3881"/>
      <c r="BI3881"/>
      <c r="BJ3881"/>
      <c r="BK3881"/>
      <c r="BL3881"/>
      <c r="BM3881"/>
      <c r="BN3881"/>
      <c r="BO3881"/>
      <c r="BP3881"/>
      <c r="BQ3881"/>
      <c r="BR3881"/>
      <c r="BS3881"/>
      <c r="BT3881"/>
      <c r="BU3881"/>
      <c r="BV3881"/>
      <c r="BW3881"/>
      <c r="BX3881"/>
      <c r="BY3881"/>
      <c r="BZ3881"/>
    </row>
    <row r="3882" spans="3:78" x14ac:dyDescent="0.25">
      <c r="C3882"/>
      <c r="D3882" s="4"/>
      <c r="E3882"/>
      <c r="F3882" s="4"/>
      <c r="G3882"/>
      <c r="H3882" s="4"/>
      <c r="I3882"/>
      <c r="J3882" s="4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  <c r="BF3882"/>
      <c r="BG3882"/>
      <c r="BH3882"/>
      <c r="BI3882"/>
      <c r="BJ3882"/>
      <c r="BK3882"/>
      <c r="BL3882"/>
      <c r="BM3882"/>
      <c r="BN3882"/>
      <c r="BO3882"/>
      <c r="BP3882"/>
      <c r="BQ3882"/>
      <c r="BR3882"/>
      <c r="BS3882"/>
      <c r="BT3882"/>
      <c r="BU3882"/>
      <c r="BV3882"/>
      <c r="BW3882"/>
      <c r="BX3882"/>
      <c r="BY3882"/>
      <c r="BZ3882"/>
    </row>
    <row r="3883" spans="3:78" x14ac:dyDescent="0.25">
      <c r="C3883"/>
      <c r="D3883" s="4"/>
      <c r="E3883"/>
      <c r="F3883" s="4"/>
      <c r="G3883"/>
      <c r="H3883" s="4"/>
      <c r="I3883"/>
      <c r="J3883" s="4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  <c r="BF3883"/>
      <c r="BG3883"/>
      <c r="BH3883"/>
      <c r="BI3883"/>
      <c r="BJ3883"/>
      <c r="BK3883"/>
      <c r="BL3883"/>
      <c r="BM3883"/>
      <c r="BN3883"/>
      <c r="BO3883"/>
      <c r="BP3883"/>
      <c r="BQ3883"/>
      <c r="BR3883"/>
      <c r="BS3883"/>
      <c r="BT3883"/>
      <c r="BU3883"/>
      <c r="BV3883"/>
      <c r="BW3883"/>
      <c r="BX3883"/>
      <c r="BY3883"/>
      <c r="BZ3883"/>
    </row>
    <row r="3884" spans="3:78" x14ac:dyDescent="0.25">
      <c r="C3884"/>
      <c r="D3884" s="4"/>
      <c r="E3884"/>
      <c r="F3884" s="4"/>
      <c r="G3884"/>
      <c r="H3884" s="4"/>
      <c r="I3884"/>
      <c r="J3884" s="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  <c r="BF3884"/>
      <c r="BG3884"/>
      <c r="BH3884"/>
      <c r="BI3884"/>
      <c r="BJ3884"/>
      <c r="BK3884"/>
      <c r="BL3884"/>
      <c r="BM3884"/>
      <c r="BN3884"/>
      <c r="BO3884"/>
      <c r="BP3884"/>
      <c r="BQ3884"/>
      <c r="BR3884"/>
      <c r="BS3884"/>
      <c r="BT3884"/>
      <c r="BU3884"/>
      <c r="BV3884"/>
      <c r="BW3884"/>
      <c r="BX3884"/>
      <c r="BY3884"/>
      <c r="BZ3884"/>
    </row>
    <row r="3885" spans="3:78" x14ac:dyDescent="0.25">
      <c r="C3885"/>
      <c r="D3885" s="4"/>
      <c r="E3885"/>
      <c r="F3885" s="4"/>
      <c r="G3885"/>
      <c r="H3885" s="4"/>
      <c r="I3885"/>
      <c r="J3885" s="4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  <c r="BF3885"/>
      <c r="BG3885"/>
      <c r="BH3885"/>
      <c r="BI3885"/>
      <c r="BJ3885"/>
      <c r="BK3885"/>
      <c r="BL3885"/>
      <c r="BM3885"/>
      <c r="BN3885"/>
      <c r="BO3885"/>
      <c r="BP3885"/>
      <c r="BQ3885"/>
      <c r="BR3885"/>
      <c r="BS3885"/>
      <c r="BT3885"/>
      <c r="BU3885"/>
      <c r="BV3885"/>
      <c r="BW3885"/>
      <c r="BX3885"/>
      <c r="BY3885"/>
      <c r="BZ3885"/>
    </row>
    <row r="3886" spans="3:78" x14ac:dyDescent="0.25">
      <c r="C3886"/>
      <c r="D3886" s="4"/>
      <c r="E3886"/>
      <c r="F3886" s="4"/>
      <c r="G3886"/>
      <c r="H3886" s="4"/>
      <c r="I3886"/>
      <c r="J3886" s="4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  <c r="BF3886"/>
      <c r="BG3886"/>
      <c r="BH3886"/>
      <c r="BI3886"/>
      <c r="BJ3886"/>
      <c r="BK3886"/>
      <c r="BL3886"/>
      <c r="BM3886"/>
      <c r="BN3886"/>
      <c r="BO3886"/>
      <c r="BP3886"/>
      <c r="BQ3886"/>
      <c r="BR3886"/>
      <c r="BS3886"/>
      <c r="BT3886"/>
      <c r="BU3886"/>
      <c r="BV3886"/>
      <c r="BW3886"/>
      <c r="BX3886"/>
      <c r="BY3886"/>
      <c r="BZ3886"/>
    </row>
    <row r="3887" spans="3:78" x14ac:dyDescent="0.25">
      <c r="C3887"/>
      <c r="D3887" s="4"/>
      <c r="E3887"/>
      <c r="F3887" s="4"/>
      <c r="G3887"/>
      <c r="H3887" s="4"/>
      <c r="I3887"/>
      <c r="J3887" s="4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  <c r="BF3887"/>
      <c r="BG3887"/>
      <c r="BH3887"/>
      <c r="BI3887"/>
      <c r="BJ3887"/>
      <c r="BK3887"/>
      <c r="BL3887"/>
      <c r="BM3887"/>
      <c r="BN3887"/>
      <c r="BO3887"/>
      <c r="BP3887"/>
      <c r="BQ3887"/>
      <c r="BR3887"/>
      <c r="BS3887"/>
      <c r="BT3887"/>
      <c r="BU3887"/>
      <c r="BV3887"/>
      <c r="BW3887"/>
      <c r="BX3887"/>
      <c r="BY3887"/>
      <c r="BZ3887"/>
    </row>
    <row r="3888" spans="3:78" x14ac:dyDescent="0.25">
      <c r="C3888"/>
      <c r="D3888" s="4"/>
      <c r="E3888"/>
      <c r="F3888" s="4"/>
      <c r="G3888"/>
      <c r="H3888" s="4"/>
      <c r="I3888"/>
      <c r="J3888" s="4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  <c r="BF3888"/>
      <c r="BG3888"/>
      <c r="BH3888"/>
      <c r="BI3888"/>
      <c r="BJ3888"/>
      <c r="BK3888"/>
      <c r="BL3888"/>
      <c r="BM3888"/>
      <c r="BN3888"/>
      <c r="BO3888"/>
      <c r="BP3888"/>
      <c r="BQ3888"/>
      <c r="BR3888"/>
      <c r="BS3888"/>
      <c r="BT3888"/>
      <c r="BU3888"/>
      <c r="BV3888"/>
      <c r="BW3888"/>
      <c r="BX3888"/>
      <c r="BY3888"/>
      <c r="BZ3888"/>
    </row>
    <row r="3889" spans="3:78" x14ac:dyDescent="0.25">
      <c r="C3889"/>
      <c r="D3889" s="4"/>
      <c r="E3889"/>
      <c r="F3889" s="4"/>
      <c r="G3889"/>
      <c r="H3889" s="4"/>
      <c r="I3889"/>
      <c r="J3889" s="4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  <c r="BF3889"/>
      <c r="BG3889"/>
      <c r="BH3889"/>
      <c r="BI3889"/>
      <c r="BJ3889"/>
      <c r="BK3889"/>
      <c r="BL3889"/>
      <c r="BM3889"/>
      <c r="BN3889"/>
      <c r="BO3889"/>
      <c r="BP3889"/>
      <c r="BQ3889"/>
      <c r="BR3889"/>
      <c r="BS3889"/>
      <c r="BT3889"/>
      <c r="BU3889"/>
      <c r="BV3889"/>
      <c r="BW3889"/>
      <c r="BX3889"/>
      <c r="BY3889"/>
      <c r="BZ3889"/>
    </row>
    <row r="3890" spans="3:78" x14ac:dyDescent="0.25">
      <c r="C3890"/>
      <c r="D3890" s="4"/>
      <c r="E3890"/>
      <c r="F3890" s="4"/>
      <c r="G3890"/>
      <c r="H3890" s="4"/>
      <c r="I3890"/>
      <c r="J3890" s="4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  <c r="BF3890"/>
      <c r="BG3890"/>
      <c r="BH3890"/>
      <c r="BI3890"/>
      <c r="BJ3890"/>
      <c r="BK3890"/>
      <c r="BL3890"/>
      <c r="BM3890"/>
      <c r="BN3890"/>
      <c r="BO3890"/>
      <c r="BP3890"/>
      <c r="BQ3890"/>
      <c r="BR3890"/>
      <c r="BS3890"/>
      <c r="BT3890"/>
      <c r="BU3890"/>
      <c r="BV3890"/>
      <c r="BW3890"/>
      <c r="BX3890"/>
      <c r="BY3890"/>
      <c r="BZ3890"/>
    </row>
    <row r="3891" spans="3:78" x14ac:dyDescent="0.25">
      <c r="C3891"/>
      <c r="D3891" s="4"/>
      <c r="E3891"/>
      <c r="F3891" s="4"/>
      <c r="G3891"/>
      <c r="H3891" s="4"/>
      <c r="I3891"/>
      <c r="J3891" s="4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  <c r="BF3891"/>
      <c r="BG3891"/>
      <c r="BH3891"/>
      <c r="BI3891"/>
      <c r="BJ3891"/>
      <c r="BK3891"/>
      <c r="BL3891"/>
      <c r="BM3891"/>
      <c r="BN3891"/>
      <c r="BO3891"/>
      <c r="BP3891"/>
      <c r="BQ3891"/>
      <c r="BR3891"/>
      <c r="BS3891"/>
      <c r="BT3891"/>
      <c r="BU3891"/>
      <c r="BV3891"/>
      <c r="BW3891"/>
      <c r="BX3891"/>
      <c r="BY3891"/>
      <c r="BZ3891"/>
    </row>
    <row r="3892" spans="3:78" x14ac:dyDescent="0.25">
      <c r="C3892"/>
      <c r="D3892" s="4"/>
      <c r="E3892"/>
      <c r="F3892" s="4"/>
      <c r="G3892"/>
      <c r="H3892" s="4"/>
      <c r="I3892"/>
      <c r="J3892" s="4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  <c r="BF3892"/>
      <c r="BG3892"/>
      <c r="BH3892"/>
      <c r="BI3892"/>
      <c r="BJ3892"/>
      <c r="BK3892"/>
      <c r="BL3892"/>
      <c r="BM3892"/>
      <c r="BN3892"/>
      <c r="BO3892"/>
      <c r="BP3892"/>
      <c r="BQ3892"/>
      <c r="BR3892"/>
      <c r="BS3892"/>
      <c r="BT3892"/>
      <c r="BU3892"/>
      <c r="BV3892"/>
      <c r="BW3892"/>
      <c r="BX3892"/>
      <c r="BY3892"/>
      <c r="BZ3892"/>
    </row>
    <row r="3893" spans="3:78" x14ac:dyDescent="0.25">
      <c r="C3893"/>
      <c r="D3893" s="4"/>
      <c r="E3893"/>
      <c r="F3893" s="4"/>
      <c r="G3893"/>
      <c r="H3893" s="4"/>
      <c r="I3893"/>
      <c r="J3893" s="4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  <c r="BF3893"/>
      <c r="BG3893"/>
      <c r="BH3893"/>
      <c r="BI3893"/>
      <c r="BJ3893"/>
      <c r="BK3893"/>
      <c r="BL3893"/>
      <c r="BM3893"/>
      <c r="BN3893"/>
      <c r="BO3893"/>
      <c r="BP3893"/>
      <c r="BQ3893"/>
      <c r="BR3893"/>
      <c r="BS3893"/>
      <c r="BT3893"/>
      <c r="BU3893"/>
      <c r="BV3893"/>
      <c r="BW3893"/>
      <c r="BX3893"/>
      <c r="BY3893"/>
      <c r="BZ3893"/>
    </row>
    <row r="3894" spans="3:78" x14ac:dyDescent="0.25">
      <c r="C3894"/>
      <c r="D3894" s="4"/>
      <c r="E3894"/>
      <c r="F3894" s="4"/>
      <c r="G3894"/>
      <c r="H3894" s="4"/>
      <c r="I3894"/>
      <c r="J3894" s="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  <c r="BF3894"/>
      <c r="BG3894"/>
      <c r="BH3894"/>
      <c r="BI3894"/>
      <c r="BJ3894"/>
      <c r="BK3894"/>
      <c r="BL3894"/>
      <c r="BM3894"/>
      <c r="BN3894"/>
      <c r="BO3894"/>
      <c r="BP3894"/>
      <c r="BQ3894"/>
      <c r="BR3894"/>
      <c r="BS3894"/>
      <c r="BT3894"/>
      <c r="BU3894"/>
      <c r="BV3894"/>
      <c r="BW3894"/>
      <c r="BX3894"/>
      <c r="BY3894"/>
      <c r="BZ3894"/>
    </row>
    <row r="3895" spans="3:78" x14ac:dyDescent="0.25">
      <c r="C3895"/>
      <c r="D3895" s="4"/>
      <c r="E3895"/>
      <c r="F3895" s="4"/>
      <c r="G3895"/>
      <c r="H3895" s="4"/>
      <c r="I3895"/>
      <c r="J3895" s="4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  <c r="BF3895"/>
      <c r="BG3895"/>
      <c r="BH3895"/>
      <c r="BI3895"/>
      <c r="BJ3895"/>
      <c r="BK3895"/>
      <c r="BL3895"/>
      <c r="BM3895"/>
      <c r="BN3895"/>
      <c r="BO3895"/>
      <c r="BP3895"/>
      <c r="BQ3895"/>
      <c r="BR3895"/>
      <c r="BS3895"/>
      <c r="BT3895"/>
      <c r="BU3895"/>
      <c r="BV3895"/>
      <c r="BW3895"/>
      <c r="BX3895"/>
      <c r="BY3895"/>
      <c r="BZ3895"/>
    </row>
    <row r="3896" spans="3:78" x14ac:dyDescent="0.25">
      <c r="C3896"/>
      <c r="D3896" s="4"/>
      <c r="E3896"/>
      <c r="F3896" s="4"/>
      <c r="G3896"/>
      <c r="H3896" s="4"/>
      <c r="I3896"/>
      <c r="J3896" s="4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  <c r="BF3896"/>
      <c r="BG3896"/>
      <c r="BH3896"/>
      <c r="BI3896"/>
      <c r="BJ3896"/>
      <c r="BK3896"/>
      <c r="BL3896"/>
      <c r="BM3896"/>
      <c r="BN3896"/>
      <c r="BO3896"/>
      <c r="BP3896"/>
      <c r="BQ3896"/>
      <c r="BR3896"/>
      <c r="BS3896"/>
      <c r="BT3896"/>
      <c r="BU3896"/>
      <c r="BV3896"/>
      <c r="BW3896"/>
      <c r="BX3896"/>
      <c r="BY3896"/>
      <c r="BZ3896"/>
    </row>
    <row r="3897" spans="3:78" x14ac:dyDescent="0.25">
      <c r="C3897"/>
      <c r="D3897" s="4"/>
      <c r="E3897"/>
      <c r="F3897" s="4"/>
      <c r="G3897"/>
      <c r="H3897" s="4"/>
      <c r="I3897"/>
      <c r="J3897" s="4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  <c r="BF3897"/>
      <c r="BG3897"/>
      <c r="BH3897"/>
      <c r="BI3897"/>
      <c r="BJ3897"/>
      <c r="BK3897"/>
      <c r="BL3897"/>
      <c r="BM3897"/>
      <c r="BN3897"/>
      <c r="BO3897"/>
      <c r="BP3897"/>
      <c r="BQ3897"/>
      <c r="BR3897"/>
      <c r="BS3897"/>
      <c r="BT3897"/>
      <c r="BU3897"/>
      <c r="BV3897"/>
      <c r="BW3897"/>
      <c r="BX3897"/>
      <c r="BY3897"/>
      <c r="BZ3897"/>
    </row>
    <row r="3898" spans="3:78" x14ac:dyDescent="0.25">
      <c r="C3898"/>
      <c r="D3898" s="4"/>
      <c r="E3898"/>
      <c r="F3898" s="4"/>
      <c r="G3898"/>
      <c r="H3898" s="4"/>
      <c r="I3898"/>
      <c r="J3898" s="4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  <c r="BF3898"/>
      <c r="BG3898"/>
      <c r="BH3898"/>
      <c r="BI3898"/>
      <c r="BJ3898"/>
      <c r="BK3898"/>
      <c r="BL3898"/>
      <c r="BM3898"/>
      <c r="BN3898"/>
      <c r="BO3898"/>
      <c r="BP3898"/>
      <c r="BQ3898"/>
      <c r="BR3898"/>
      <c r="BS3898"/>
      <c r="BT3898"/>
      <c r="BU3898"/>
      <c r="BV3898"/>
      <c r="BW3898"/>
      <c r="BX3898"/>
      <c r="BY3898"/>
      <c r="BZ3898"/>
    </row>
    <row r="3899" spans="3:78" x14ac:dyDescent="0.25">
      <c r="C3899"/>
      <c r="D3899" s="4"/>
      <c r="E3899"/>
      <c r="F3899" s="4"/>
      <c r="G3899"/>
      <c r="H3899" s="4"/>
      <c r="I3899"/>
      <c r="J3899" s="4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  <c r="BF3899"/>
      <c r="BG3899"/>
      <c r="BH3899"/>
      <c r="BI3899"/>
      <c r="BJ3899"/>
      <c r="BK3899"/>
      <c r="BL3899"/>
      <c r="BM3899"/>
      <c r="BN3899"/>
      <c r="BO3899"/>
      <c r="BP3899"/>
      <c r="BQ3899"/>
      <c r="BR3899"/>
      <c r="BS3899"/>
      <c r="BT3899"/>
      <c r="BU3899"/>
      <c r="BV3899"/>
      <c r="BW3899"/>
      <c r="BX3899"/>
      <c r="BY3899"/>
      <c r="BZ3899"/>
    </row>
    <row r="3900" spans="3:78" x14ac:dyDescent="0.25">
      <c r="C3900"/>
      <c r="D3900" s="4"/>
      <c r="E3900"/>
      <c r="F3900" s="4"/>
      <c r="G3900"/>
      <c r="H3900" s="4"/>
      <c r="I3900"/>
      <c r="J3900" s="4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  <c r="BF3900"/>
      <c r="BG3900"/>
      <c r="BH3900"/>
      <c r="BI3900"/>
      <c r="BJ3900"/>
      <c r="BK3900"/>
      <c r="BL3900"/>
      <c r="BM3900"/>
      <c r="BN3900"/>
      <c r="BO3900"/>
      <c r="BP3900"/>
      <c r="BQ3900"/>
      <c r="BR3900"/>
      <c r="BS3900"/>
      <c r="BT3900"/>
      <c r="BU3900"/>
      <c r="BV3900"/>
      <c r="BW3900"/>
      <c r="BX3900"/>
      <c r="BY3900"/>
      <c r="BZ3900"/>
    </row>
    <row r="3901" spans="3:78" x14ac:dyDescent="0.25">
      <c r="C3901"/>
      <c r="D3901" s="4"/>
      <c r="E3901"/>
      <c r="F3901" s="4"/>
      <c r="G3901"/>
      <c r="H3901" s="4"/>
      <c r="I3901"/>
      <c r="J3901" s="4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  <c r="BF3901"/>
      <c r="BG3901"/>
      <c r="BH3901"/>
      <c r="BI3901"/>
      <c r="BJ3901"/>
      <c r="BK3901"/>
      <c r="BL3901"/>
      <c r="BM3901"/>
      <c r="BN3901"/>
      <c r="BO3901"/>
      <c r="BP3901"/>
      <c r="BQ3901"/>
      <c r="BR3901"/>
      <c r="BS3901"/>
      <c r="BT3901"/>
      <c r="BU3901"/>
      <c r="BV3901"/>
      <c r="BW3901"/>
      <c r="BX3901"/>
      <c r="BY3901"/>
      <c r="BZ3901"/>
    </row>
    <row r="3902" spans="3:78" x14ac:dyDescent="0.25">
      <c r="C3902"/>
      <c r="D3902" s="4"/>
      <c r="E3902"/>
      <c r="F3902" s="4"/>
      <c r="G3902"/>
      <c r="H3902" s="4"/>
      <c r="I3902"/>
      <c r="J3902" s="4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  <c r="BF3902"/>
      <c r="BG3902"/>
      <c r="BH3902"/>
      <c r="BI3902"/>
      <c r="BJ3902"/>
      <c r="BK3902"/>
      <c r="BL3902"/>
      <c r="BM3902"/>
      <c r="BN3902"/>
      <c r="BO3902"/>
      <c r="BP3902"/>
      <c r="BQ3902"/>
      <c r="BR3902"/>
      <c r="BS3902"/>
      <c r="BT3902"/>
      <c r="BU3902"/>
      <c r="BV3902"/>
      <c r="BW3902"/>
      <c r="BX3902"/>
      <c r="BY3902"/>
      <c r="BZ3902"/>
    </row>
    <row r="3903" spans="3:78" x14ac:dyDescent="0.25">
      <c r="C3903"/>
      <c r="D3903" s="4"/>
      <c r="E3903"/>
      <c r="F3903" s="4"/>
      <c r="G3903"/>
      <c r="H3903" s="4"/>
      <c r="I3903"/>
      <c r="J3903" s="4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  <c r="BF3903"/>
      <c r="BG3903"/>
      <c r="BH3903"/>
      <c r="BI3903"/>
      <c r="BJ3903"/>
      <c r="BK3903"/>
      <c r="BL3903"/>
      <c r="BM3903"/>
      <c r="BN3903"/>
      <c r="BO3903"/>
      <c r="BP3903"/>
      <c r="BQ3903"/>
      <c r="BR3903"/>
      <c r="BS3903"/>
      <c r="BT3903"/>
      <c r="BU3903"/>
      <c r="BV3903"/>
      <c r="BW3903"/>
      <c r="BX3903"/>
      <c r="BY3903"/>
      <c r="BZ3903"/>
    </row>
    <row r="3904" spans="3:78" x14ac:dyDescent="0.25">
      <c r="C3904"/>
      <c r="D3904" s="4"/>
      <c r="E3904"/>
      <c r="F3904" s="4"/>
      <c r="G3904"/>
      <c r="H3904" s="4"/>
      <c r="I3904"/>
      <c r="J3904" s="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  <c r="BF3904"/>
      <c r="BG3904"/>
      <c r="BH3904"/>
      <c r="BI3904"/>
      <c r="BJ3904"/>
      <c r="BK3904"/>
      <c r="BL3904"/>
      <c r="BM3904"/>
      <c r="BN3904"/>
      <c r="BO3904"/>
      <c r="BP3904"/>
      <c r="BQ3904"/>
      <c r="BR3904"/>
      <c r="BS3904"/>
      <c r="BT3904"/>
      <c r="BU3904"/>
      <c r="BV3904"/>
      <c r="BW3904"/>
      <c r="BX3904"/>
      <c r="BY3904"/>
      <c r="BZ3904"/>
    </row>
    <row r="3905" spans="3:78" x14ac:dyDescent="0.25">
      <c r="C3905"/>
      <c r="D3905" s="4"/>
      <c r="E3905"/>
      <c r="F3905" s="4"/>
      <c r="G3905"/>
      <c r="H3905" s="4"/>
      <c r="I3905"/>
      <c r="J3905" s="4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  <c r="BF3905"/>
      <c r="BG3905"/>
      <c r="BH3905"/>
      <c r="BI3905"/>
      <c r="BJ3905"/>
      <c r="BK3905"/>
      <c r="BL3905"/>
      <c r="BM3905"/>
      <c r="BN3905"/>
      <c r="BO3905"/>
      <c r="BP3905"/>
      <c r="BQ3905"/>
      <c r="BR3905"/>
      <c r="BS3905"/>
      <c r="BT3905"/>
      <c r="BU3905"/>
      <c r="BV3905"/>
      <c r="BW3905"/>
      <c r="BX3905"/>
      <c r="BY3905"/>
      <c r="BZ3905"/>
    </row>
    <row r="3906" spans="3:78" x14ac:dyDescent="0.25">
      <c r="C3906"/>
      <c r="D3906" s="4"/>
      <c r="E3906"/>
      <c r="F3906" s="4"/>
      <c r="G3906"/>
      <c r="H3906" s="4"/>
      <c r="I3906"/>
      <c r="J3906" s="4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  <c r="BF3906"/>
      <c r="BG3906"/>
      <c r="BH3906"/>
      <c r="BI3906"/>
      <c r="BJ3906"/>
      <c r="BK3906"/>
      <c r="BL3906"/>
      <c r="BM3906"/>
      <c r="BN3906"/>
      <c r="BO3906"/>
      <c r="BP3906"/>
      <c r="BQ3906"/>
      <c r="BR3906"/>
      <c r="BS3906"/>
      <c r="BT3906"/>
      <c r="BU3906"/>
      <c r="BV3906"/>
      <c r="BW3906"/>
      <c r="BX3906"/>
      <c r="BY3906"/>
      <c r="BZ3906"/>
    </row>
    <row r="3907" spans="3:78" x14ac:dyDescent="0.25">
      <c r="C3907"/>
      <c r="D3907" s="4"/>
      <c r="E3907"/>
      <c r="F3907" s="4"/>
      <c r="G3907"/>
      <c r="H3907" s="4"/>
      <c r="I3907"/>
      <c r="J3907" s="4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  <c r="BF3907"/>
      <c r="BG3907"/>
      <c r="BH3907"/>
      <c r="BI3907"/>
      <c r="BJ3907"/>
      <c r="BK3907"/>
      <c r="BL3907"/>
      <c r="BM3907"/>
      <c r="BN3907"/>
      <c r="BO3907"/>
      <c r="BP3907"/>
      <c r="BQ3907"/>
      <c r="BR3907"/>
      <c r="BS3907"/>
      <c r="BT3907"/>
      <c r="BU3907"/>
      <c r="BV3907"/>
      <c r="BW3907"/>
      <c r="BX3907"/>
      <c r="BY3907"/>
      <c r="BZ3907"/>
    </row>
    <row r="3908" spans="3:78" x14ac:dyDescent="0.25">
      <c r="C3908"/>
      <c r="D3908" s="4"/>
      <c r="E3908"/>
      <c r="F3908" s="4"/>
      <c r="G3908"/>
      <c r="H3908" s="4"/>
      <c r="I3908"/>
      <c r="J3908" s="4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  <c r="BF3908"/>
      <c r="BG3908"/>
      <c r="BH3908"/>
      <c r="BI3908"/>
      <c r="BJ3908"/>
      <c r="BK3908"/>
      <c r="BL3908"/>
      <c r="BM3908"/>
      <c r="BN3908"/>
      <c r="BO3908"/>
      <c r="BP3908"/>
      <c r="BQ3908"/>
      <c r="BR3908"/>
      <c r="BS3908"/>
      <c r="BT3908"/>
      <c r="BU3908"/>
      <c r="BV3908"/>
      <c r="BW3908"/>
      <c r="BX3908"/>
      <c r="BY3908"/>
      <c r="BZ3908"/>
    </row>
    <row r="3909" spans="3:78" x14ac:dyDescent="0.25">
      <c r="C3909"/>
      <c r="D3909" s="4"/>
      <c r="E3909"/>
      <c r="F3909" s="4"/>
      <c r="G3909"/>
      <c r="H3909" s="4"/>
      <c r="I3909"/>
      <c r="J3909" s="4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  <c r="BF3909"/>
      <c r="BG3909"/>
      <c r="BH3909"/>
      <c r="BI3909"/>
      <c r="BJ3909"/>
      <c r="BK3909"/>
      <c r="BL3909"/>
      <c r="BM3909"/>
      <c r="BN3909"/>
      <c r="BO3909"/>
      <c r="BP3909"/>
      <c r="BQ3909"/>
      <c r="BR3909"/>
      <c r="BS3909"/>
      <c r="BT3909"/>
      <c r="BU3909"/>
      <c r="BV3909"/>
      <c r="BW3909"/>
      <c r="BX3909"/>
      <c r="BY3909"/>
      <c r="BZ3909"/>
    </row>
    <row r="3910" spans="3:78" x14ac:dyDescent="0.25">
      <c r="C3910"/>
      <c r="D3910" s="4"/>
      <c r="E3910"/>
      <c r="F3910" s="4"/>
      <c r="G3910"/>
      <c r="H3910" s="4"/>
      <c r="I3910"/>
      <c r="J3910" s="4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  <c r="BF3910"/>
      <c r="BG3910"/>
      <c r="BH3910"/>
      <c r="BI3910"/>
      <c r="BJ3910"/>
      <c r="BK3910"/>
      <c r="BL3910"/>
      <c r="BM3910"/>
      <c r="BN3910"/>
      <c r="BO3910"/>
      <c r="BP3910"/>
      <c r="BQ3910"/>
      <c r="BR3910"/>
      <c r="BS3910"/>
      <c r="BT3910"/>
      <c r="BU3910"/>
      <c r="BV3910"/>
      <c r="BW3910"/>
      <c r="BX3910"/>
      <c r="BY3910"/>
      <c r="BZ3910"/>
    </row>
    <row r="3911" spans="3:78" x14ac:dyDescent="0.25">
      <c r="C3911"/>
      <c r="D3911" s="4"/>
      <c r="E3911"/>
      <c r="F3911" s="4"/>
      <c r="G3911"/>
      <c r="H3911" s="4"/>
      <c r="I3911"/>
      <c r="J3911" s="4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  <c r="BF3911"/>
      <c r="BG3911"/>
      <c r="BH3911"/>
      <c r="BI3911"/>
      <c r="BJ3911"/>
      <c r="BK3911"/>
      <c r="BL3911"/>
      <c r="BM3911"/>
      <c r="BN3911"/>
      <c r="BO3911"/>
      <c r="BP3911"/>
      <c r="BQ3911"/>
      <c r="BR3911"/>
      <c r="BS3911"/>
      <c r="BT3911"/>
      <c r="BU3911"/>
      <c r="BV3911"/>
      <c r="BW3911"/>
      <c r="BX3911"/>
      <c r="BY3911"/>
      <c r="BZ3911"/>
    </row>
    <row r="3912" spans="3:78" x14ac:dyDescent="0.25">
      <c r="C3912"/>
      <c r="D3912" s="4"/>
      <c r="E3912"/>
      <c r="F3912" s="4"/>
      <c r="G3912"/>
      <c r="H3912" s="4"/>
      <c r="I3912"/>
      <c r="J3912" s="4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  <c r="BF3912"/>
      <c r="BG3912"/>
      <c r="BH3912"/>
      <c r="BI3912"/>
      <c r="BJ3912"/>
      <c r="BK3912"/>
      <c r="BL3912"/>
      <c r="BM3912"/>
      <c r="BN3912"/>
      <c r="BO3912"/>
      <c r="BP3912"/>
      <c r="BQ3912"/>
      <c r="BR3912"/>
      <c r="BS3912"/>
      <c r="BT3912"/>
      <c r="BU3912"/>
      <c r="BV3912"/>
      <c r="BW3912"/>
      <c r="BX3912"/>
      <c r="BY3912"/>
      <c r="BZ3912"/>
    </row>
    <row r="3913" spans="3:78" x14ac:dyDescent="0.25">
      <c r="C3913"/>
      <c r="D3913" s="4"/>
      <c r="E3913"/>
      <c r="F3913" s="4"/>
      <c r="G3913"/>
      <c r="H3913" s="4"/>
      <c r="I3913"/>
      <c r="J3913" s="4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  <c r="BF3913"/>
      <c r="BG3913"/>
      <c r="BH3913"/>
      <c r="BI3913"/>
      <c r="BJ3913"/>
      <c r="BK3913"/>
      <c r="BL3913"/>
      <c r="BM3913"/>
      <c r="BN3913"/>
      <c r="BO3913"/>
      <c r="BP3913"/>
      <c r="BQ3913"/>
      <c r="BR3913"/>
      <c r="BS3913"/>
      <c r="BT3913"/>
      <c r="BU3913"/>
      <c r="BV3913"/>
      <c r="BW3913"/>
      <c r="BX3913"/>
      <c r="BY3913"/>
      <c r="BZ3913"/>
    </row>
    <row r="3914" spans="3:78" x14ac:dyDescent="0.25">
      <c r="C3914"/>
      <c r="D3914" s="4"/>
      <c r="E3914"/>
      <c r="F3914" s="4"/>
      <c r="G3914"/>
      <c r="H3914" s="4"/>
      <c r="I3914"/>
      <c r="J3914" s="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  <c r="BF3914"/>
      <c r="BG3914"/>
      <c r="BH3914"/>
      <c r="BI3914"/>
      <c r="BJ3914"/>
      <c r="BK3914"/>
      <c r="BL3914"/>
      <c r="BM3914"/>
      <c r="BN3914"/>
      <c r="BO3914"/>
      <c r="BP3914"/>
      <c r="BQ3914"/>
      <c r="BR3914"/>
      <c r="BS3914"/>
      <c r="BT3914"/>
      <c r="BU3914"/>
      <c r="BV3914"/>
      <c r="BW3914"/>
      <c r="BX3914"/>
      <c r="BY3914"/>
      <c r="BZ3914"/>
    </row>
    <row r="3915" spans="3:78" x14ac:dyDescent="0.25">
      <c r="C3915"/>
      <c r="D3915" s="4"/>
      <c r="E3915"/>
      <c r="F3915" s="4"/>
      <c r="G3915"/>
      <c r="H3915" s="4"/>
      <c r="I3915"/>
      <c r="J3915" s="4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  <c r="BF3915"/>
      <c r="BG3915"/>
      <c r="BH3915"/>
      <c r="BI3915"/>
      <c r="BJ3915"/>
      <c r="BK3915"/>
      <c r="BL3915"/>
      <c r="BM3915"/>
      <c r="BN3915"/>
      <c r="BO3915"/>
      <c r="BP3915"/>
      <c r="BQ3915"/>
      <c r="BR3915"/>
      <c r="BS3915"/>
      <c r="BT3915"/>
      <c r="BU3915"/>
      <c r="BV3915"/>
      <c r="BW3915"/>
      <c r="BX3915"/>
      <c r="BY3915"/>
      <c r="BZ3915"/>
    </row>
    <row r="3916" spans="3:78" x14ac:dyDescent="0.25">
      <c r="C3916"/>
      <c r="D3916" s="4"/>
      <c r="E3916"/>
      <c r="F3916" s="4"/>
      <c r="G3916"/>
      <c r="H3916" s="4"/>
      <c r="I3916"/>
      <c r="J3916" s="4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  <c r="BF3916"/>
      <c r="BG3916"/>
      <c r="BH3916"/>
      <c r="BI3916"/>
      <c r="BJ3916"/>
      <c r="BK3916"/>
      <c r="BL3916"/>
      <c r="BM3916"/>
      <c r="BN3916"/>
      <c r="BO3916"/>
      <c r="BP3916"/>
      <c r="BQ3916"/>
      <c r="BR3916"/>
      <c r="BS3916"/>
      <c r="BT3916"/>
      <c r="BU3916"/>
      <c r="BV3916"/>
      <c r="BW3916"/>
      <c r="BX3916"/>
      <c r="BY3916"/>
      <c r="BZ3916"/>
    </row>
    <row r="3917" spans="3:78" x14ac:dyDescent="0.25">
      <c r="C3917"/>
      <c r="D3917" s="4"/>
      <c r="E3917"/>
      <c r="F3917" s="4"/>
      <c r="G3917"/>
      <c r="H3917" s="4"/>
      <c r="I3917"/>
      <c r="J3917" s="4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  <c r="BF3917"/>
      <c r="BG3917"/>
      <c r="BH3917"/>
      <c r="BI3917"/>
      <c r="BJ3917"/>
      <c r="BK3917"/>
      <c r="BL3917"/>
      <c r="BM3917"/>
      <c r="BN3917"/>
      <c r="BO3917"/>
      <c r="BP3917"/>
      <c r="BQ3917"/>
      <c r="BR3917"/>
      <c r="BS3917"/>
      <c r="BT3917"/>
      <c r="BU3917"/>
      <c r="BV3917"/>
      <c r="BW3917"/>
      <c r="BX3917"/>
      <c r="BY3917"/>
      <c r="BZ3917"/>
    </row>
    <row r="3918" spans="3:78" x14ac:dyDescent="0.25">
      <c r="C3918"/>
      <c r="D3918" s="4"/>
      <c r="E3918"/>
      <c r="F3918" s="4"/>
      <c r="G3918"/>
      <c r="H3918" s="4"/>
      <c r="I3918"/>
      <c r="J3918" s="4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  <c r="BF3918"/>
      <c r="BG3918"/>
      <c r="BH3918"/>
      <c r="BI3918"/>
      <c r="BJ3918"/>
      <c r="BK3918"/>
      <c r="BL3918"/>
      <c r="BM3918"/>
      <c r="BN3918"/>
      <c r="BO3918"/>
      <c r="BP3918"/>
      <c r="BQ3918"/>
      <c r="BR3918"/>
      <c r="BS3918"/>
      <c r="BT3918"/>
      <c r="BU3918"/>
      <c r="BV3918"/>
      <c r="BW3918"/>
      <c r="BX3918"/>
      <c r="BY3918"/>
      <c r="BZ3918"/>
    </row>
    <row r="3919" spans="3:78" x14ac:dyDescent="0.25">
      <c r="C3919"/>
      <c r="D3919" s="4"/>
      <c r="E3919"/>
      <c r="F3919" s="4"/>
      <c r="G3919"/>
      <c r="H3919" s="4"/>
      <c r="I3919"/>
      <c r="J3919" s="4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  <c r="BF3919"/>
      <c r="BG3919"/>
      <c r="BH3919"/>
      <c r="BI3919"/>
      <c r="BJ3919"/>
      <c r="BK3919"/>
      <c r="BL3919"/>
      <c r="BM3919"/>
      <c r="BN3919"/>
      <c r="BO3919"/>
      <c r="BP3919"/>
      <c r="BQ3919"/>
      <c r="BR3919"/>
      <c r="BS3919"/>
      <c r="BT3919"/>
      <c r="BU3919"/>
      <c r="BV3919"/>
      <c r="BW3919"/>
      <c r="BX3919"/>
      <c r="BY3919"/>
      <c r="BZ3919"/>
    </row>
    <row r="3920" spans="3:78" x14ac:dyDescent="0.25">
      <c r="C3920"/>
      <c r="D3920" s="4"/>
      <c r="E3920"/>
      <c r="F3920" s="4"/>
      <c r="G3920"/>
      <c r="H3920" s="4"/>
      <c r="I3920"/>
      <c r="J3920" s="4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  <c r="BF3920"/>
      <c r="BG3920"/>
      <c r="BH3920"/>
      <c r="BI3920"/>
      <c r="BJ3920"/>
      <c r="BK3920"/>
      <c r="BL3920"/>
      <c r="BM3920"/>
      <c r="BN3920"/>
      <c r="BO3920"/>
      <c r="BP3920"/>
      <c r="BQ3920"/>
      <c r="BR3920"/>
      <c r="BS3920"/>
      <c r="BT3920"/>
      <c r="BU3920"/>
      <c r="BV3920"/>
      <c r="BW3920"/>
      <c r="BX3920"/>
      <c r="BY3920"/>
      <c r="BZ3920"/>
    </row>
    <row r="3921" spans="3:78" x14ac:dyDescent="0.25">
      <c r="C3921"/>
      <c r="D3921" s="4"/>
      <c r="E3921"/>
      <c r="F3921" s="4"/>
      <c r="G3921"/>
      <c r="H3921" s="4"/>
      <c r="I3921"/>
      <c r="J3921" s="4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  <c r="BF3921"/>
      <c r="BG3921"/>
      <c r="BH3921"/>
      <c r="BI3921"/>
      <c r="BJ3921"/>
      <c r="BK3921"/>
      <c r="BL3921"/>
      <c r="BM3921"/>
      <c r="BN3921"/>
      <c r="BO3921"/>
      <c r="BP3921"/>
      <c r="BQ3921"/>
      <c r="BR3921"/>
      <c r="BS3921"/>
      <c r="BT3921"/>
      <c r="BU3921"/>
      <c r="BV3921"/>
      <c r="BW3921"/>
      <c r="BX3921"/>
      <c r="BY3921"/>
      <c r="BZ3921"/>
    </row>
    <row r="3922" spans="3:78" x14ac:dyDescent="0.25">
      <c r="C3922"/>
      <c r="D3922" s="4"/>
      <c r="E3922"/>
      <c r="F3922" s="4"/>
      <c r="G3922"/>
      <c r="H3922" s="4"/>
      <c r="I3922"/>
      <c r="J3922" s="4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  <c r="BF3922"/>
      <c r="BG3922"/>
      <c r="BH3922"/>
      <c r="BI3922"/>
      <c r="BJ3922"/>
      <c r="BK3922"/>
      <c r="BL3922"/>
      <c r="BM3922"/>
      <c r="BN3922"/>
      <c r="BO3922"/>
      <c r="BP3922"/>
      <c r="BQ3922"/>
      <c r="BR3922"/>
      <c r="BS3922"/>
      <c r="BT3922"/>
      <c r="BU3922"/>
      <c r="BV3922"/>
      <c r="BW3922"/>
      <c r="BX3922"/>
      <c r="BY3922"/>
      <c r="BZ3922"/>
    </row>
    <row r="3923" spans="3:78" x14ac:dyDescent="0.25">
      <c r="C3923"/>
      <c r="D3923" s="4"/>
      <c r="E3923"/>
      <c r="F3923" s="4"/>
      <c r="G3923"/>
      <c r="H3923" s="4"/>
      <c r="I3923"/>
      <c r="J3923" s="4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  <c r="BF3923"/>
      <c r="BG3923"/>
      <c r="BH3923"/>
      <c r="BI3923"/>
      <c r="BJ3923"/>
      <c r="BK3923"/>
      <c r="BL3923"/>
      <c r="BM3923"/>
      <c r="BN3923"/>
      <c r="BO3923"/>
      <c r="BP3923"/>
      <c r="BQ3923"/>
      <c r="BR3923"/>
      <c r="BS3923"/>
      <c r="BT3923"/>
      <c r="BU3923"/>
      <c r="BV3923"/>
      <c r="BW3923"/>
      <c r="BX3923"/>
      <c r="BY3923"/>
      <c r="BZ3923"/>
    </row>
    <row r="3924" spans="3:78" x14ac:dyDescent="0.25">
      <c r="C3924"/>
      <c r="D3924" s="4"/>
      <c r="E3924"/>
      <c r="F3924" s="4"/>
      <c r="G3924"/>
      <c r="H3924" s="4"/>
      <c r="I3924"/>
      <c r="J3924" s="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  <c r="BF3924"/>
      <c r="BG3924"/>
      <c r="BH3924"/>
      <c r="BI3924"/>
      <c r="BJ3924"/>
      <c r="BK3924"/>
      <c r="BL3924"/>
      <c r="BM3924"/>
      <c r="BN3924"/>
      <c r="BO3924"/>
      <c r="BP3924"/>
      <c r="BQ3924"/>
      <c r="BR3924"/>
      <c r="BS3924"/>
      <c r="BT3924"/>
      <c r="BU3924"/>
      <c r="BV3924"/>
      <c r="BW3924"/>
      <c r="BX3924"/>
      <c r="BY3924"/>
      <c r="BZ3924"/>
    </row>
    <row r="3925" spans="3:78" x14ac:dyDescent="0.25">
      <c r="C3925"/>
      <c r="D3925" s="4"/>
      <c r="E3925"/>
      <c r="F3925" s="4"/>
      <c r="G3925"/>
      <c r="H3925" s="4"/>
      <c r="I3925"/>
      <c r="J3925" s="4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  <c r="BF3925"/>
      <c r="BG3925"/>
      <c r="BH3925"/>
      <c r="BI3925"/>
      <c r="BJ3925"/>
      <c r="BK3925"/>
      <c r="BL3925"/>
      <c r="BM3925"/>
      <c r="BN3925"/>
      <c r="BO3925"/>
      <c r="BP3925"/>
      <c r="BQ3925"/>
      <c r="BR3925"/>
      <c r="BS3925"/>
      <c r="BT3925"/>
      <c r="BU3925"/>
      <c r="BV3925"/>
      <c r="BW3925"/>
      <c r="BX3925"/>
      <c r="BY3925"/>
      <c r="BZ3925"/>
    </row>
    <row r="3926" spans="3:78" x14ac:dyDescent="0.25">
      <c r="C3926"/>
      <c r="D3926" s="4"/>
      <c r="E3926"/>
      <c r="F3926" s="4"/>
      <c r="G3926"/>
      <c r="H3926" s="4"/>
      <c r="I3926"/>
      <c r="J3926" s="4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  <c r="BF3926"/>
      <c r="BG3926"/>
      <c r="BH3926"/>
      <c r="BI3926"/>
      <c r="BJ3926"/>
      <c r="BK3926"/>
      <c r="BL3926"/>
      <c r="BM3926"/>
      <c r="BN3926"/>
      <c r="BO3926"/>
      <c r="BP3926"/>
      <c r="BQ3926"/>
      <c r="BR3926"/>
      <c r="BS3926"/>
      <c r="BT3926"/>
      <c r="BU3926"/>
      <c r="BV3926"/>
      <c r="BW3926"/>
      <c r="BX3926"/>
      <c r="BY3926"/>
      <c r="BZ3926"/>
    </row>
    <row r="3927" spans="3:78" x14ac:dyDescent="0.25">
      <c r="C3927"/>
      <c r="D3927" s="4"/>
      <c r="E3927"/>
      <c r="F3927" s="4"/>
      <c r="G3927"/>
      <c r="H3927" s="4"/>
      <c r="I3927"/>
      <c r="J3927" s="4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  <c r="BF3927"/>
      <c r="BG3927"/>
      <c r="BH3927"/>
      <c r="BI3927"/>
      <c r="BJ3927"/>
      <c r="BK3927"/>
      <c r="BL3927"/>
      <c r="BM3927"/>
      <c r="BN3927"/>
      <c r="BO3927"/>
      <c r="BP3927"/>
      <c r="BQ3927"/>
      <c r="BR3927"/>
      <c r="BS3927"/>
      <c r="BT3927"/>
      <c r="BU3927"/>
      <c r="BV3927"/>
      <c r="BW3927"/>
      <c r="BX3927"/>
      <c r="BY3927"/>
      <c r="BZ3927"/>
    </row>
    <row r="3928" spans="3:78" x14ac:dyDescent="0.25">
      <c r="C3928"/>
      <c r="D3928" s="4"/>
      <c r="E3928"/>
      <c r="F3928" s="4"/>
      <c r="G3928"/>
      <c r="H3928" s="4"/>
      <c r="I3928"/>
      <c r="J3928" s="4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  <c r="BF3928"/>
      <c r="BG3928"/>
      <c r="BH3928"/>
      <c r="BI3928"/>
      <c r="BJ3928"/>
      <c r="BK3928"/>
      <c r="BL3928"/>
      <c r="BM3928"/>
      <c r="BN3928"/>
      <c r="BO3928"/>
      <c r="BP3928"/>
      <c r="BQ3928"/>
      <c r="BR3928"/>
      <c r="BS3928"/>
      <c r="BT3928"/>
      <c r="BU3928"/>
      <c r="BV3928"/>
      <c r="BW3928"/>
      <c r="BX3928"/>
      <c r="BY3928"/>
      <c r="BZ3928"/>
    </row>
    <row r="3929" spans="3:78" x14ac:dyDescent="0.25">
      <c r="C3929"/>
      <c r="D3929" s="4"/>
      <c r="E3929"/>
      <c r="F3929" s="4"/>
      <c r="G3929"/>
      <c r="H3929" s="4"/>
      <c r="I3929"/>
      <c r="J3929" s="4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  <c r="BF3929"/>
      <c r="BG3929"/>
      <c r="BH3929"/>
      <c r="BI3929"/>
      <c r="BJ3929"/>
      <c r="BK3929"/>
      <c r="BL3929"/>
      <c r="BM3929"/>
      <c r="BN3929"/>
      <c r="BO3929"/>
      <c r="BP3929"/>
      <c r="BQ3929"/>
      <c r="BR3929"/>
      <c r="BS3929"/>
      <c r="BT3929"/>
      <c r="BU3929"/>
      <c r="BV3929"/>
      <c r="BW3929"/>
      <c r="BX3929"/>
      <c r="BY3929"/>
      <c r="BZ3929"/>
    </row>
    <row r="3930" spans="3:78" x14ac:dyDescent="0.25">
      <c r="C3930"/>
      <c r="D3930" s="4"/>
      <c r="E3930"/>
      <c r="F3930" s="4"/>
      <c r="G3930"/>
      <c r="H3930" s="4"/>
      <c r="I3930"/>
      <c r="J3930" s="4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  <c r="BF3930"/>
      <c r="BG3930"/>
      <c r="BH3930"/>
      <c r="BI3930"/>
      <c r="BJ3930"/>
      <c r="BK3930"/>
      <c r="BL3930"/>
      <c r="BM3930"/>
      <c r="BN3930"/>
      <c r="BO3930"/>
      <c r="BP3930"/>
      <c r="BQ3930"/>
      <c r="BR3930"/>
      <c r="BS3930"/>
      <c r="BT3930"/>
      <c r="BU3930"/>
      <c r="BV3930"/>
      <c r="BW3930"/>
      <c r="BX3930"/>
      <c r="BY3930"/>
      <c r="BZ3930"/>
    </row>
    <row r="3931" spans="3:78" x14ac:dyDescent="0.25">
      <c r="C3931"/>
      <c r="D3931" s="4"/>
      <c r="E3931"/>
      <c r="F3931" s="4"/>
      <c r="G3931"/>
      <c r="H3931" s="4"/>
      <c r="I3931"/>
      <c r="J3931" s="4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  <c r="BF3931"/>
      <c r="BG3931"/>
      <c r="BH3931"/>
      <c r="BI3931"/>
      <c r="BJ3931"/>
      <c r="BK3931"/>
      <c r="BL3931"/>
      <c r="BM3931"/>
      <c r="BN3931"/>
      <c r="BO3931"/>
      <c r="BP3931"/>
      <c r="BQ3931"/>
      <c r="BR3931"/>
      <c r="BS3931"/>
      <c r="BT3931"/>
      <c r="BU3931"/>
      <c r="BV3931"/>
      <c r="BW3931"/>
      <c r="BX3931"/>
      <c r="BY3931"/>
      <c r="BZ3931"/>
    </row>
    <row r="3932" spans="3:78" x14ac:dyDescent="0.25">
      <c r="C3932"/>
      <c r="D3932" s="4"/>
      <c r="E3932"/>
      <c r="F3932" s="4"/>
      <c r="G3932"/>
      <c r="H3932" s="4"/>
      <c r="I3932"/>
      <c r="J3932" s="4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  <c r="BF3932"/>
      <c r="BG3932"/>
      <c r="BH3932"/>
      <c r="BI3932"/>
      <c r="BJ3932"/>
      <c r="BK3932"/>
      <c r="BL3932"/>
      <c r="BM3932"/>
      <c r="BN3932"/>
      <c r="BO3932"/>
      <c r="BP3932"/>
      <c r="BQ3932"/>
      <c r="BR3932"/>
      <c r="BS3932"/>
      <c r="BT3932"/>
      <c r="BU3932"/>
      <c r="BV3932"/>
      <c r="BW3932"/>
      <c r="BX3932"/>
      <c r="BY3932"/>
      <c r="BZ3932"/>
    </row>
    <row r="3933" spans="3:78" x14ac:dyDescent="0.25">
      <c r="C3933"/>
      <c r="D3933" s="4"/>
      <c r="E3933"/>
      <c r="F3933" s="4"/>
      <c r="G3933"/>
      <c r="H3933" s="4"/>
      <c r="I3933"/>
      <c r="J3933" s="4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  <c r="BF3933"/>
      <c r="BG3933"/>
      <c r="BH3933"/>
      <c r="BI3933"/>
      <c r="BJ3933"/>
      <c r="BK3933"/>
      <c r="BL3933"/>
      <c r="BM3933"/>
      <c r="BN3933"/>
      <c r="BO3933"/>
      <c r="BP3933"/>
      <c r="BQ3933"/>
      <c r="BR3933"/>
      <c r="BS3933"/>
      <c r="BT3933"/>
      <c r="BU3933"/>
      <c r="BV3933"/>
      <c r="BW3933"/>
      <c r="BX3933"/>
      <c r="BY3933"/>
      <c r="BZ3933"/>
    </row>
    <row r="3934" spans="3:78" x14ac:dyDescent="0.25">
      <c r="C3934"/>
      <c r="D3934" s="4"/>
      <c r="E3934"/>
      <c r="F3934" s="4"/>
      <c r="G3934"/>
      <c r="H3934" s="4"/>
      <c r="I3934"/>
      <c r="J3934" s="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  <c r="BF3934"/>
      <c r="BG3934"/>
      <c r="BH3934"/>
      <c r="BI3934"/>
      <c r="BJ3934"/>
      <c r="BK3934"/>
      <c r="BL3934"/>
      <c r="BM3934"/>
      <c r="BN3934"/>
      <c r="BO3934"/>
      <c r="BP3934"/>
      <c r="BQ3934"/>
      <c r="BR3934"/>
      <c r="BS3934"/>
      <c r="BT3934"/>
      <c r="BU3934"/>
      <c r="BV3934"/>
      <c r="BW3934"/>
      <c r="BX3934"/>
      <c r="BY3934"/>
      <c r="BZ3934"/>
    </row>
    <row r="3935" spans="3:78" x14ac:dyDescent="0.25">
      <c r="C3935"/>
      <c r="D3935" s="4"/>
      <c r="E3935"/>
      <c r="F3935" s="4"/>
      <c r="G3935"/>
      <c r="H3935" s="4"/>
      <c r="I3935"/>
      <c r="J3935" s="4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  <c r="BF3935"/>
      <c r="BG3935"/>
      <c r="BH3935"/>
      <c r="BI3935"/>
      <c r="BJ3935"/>
      <c r="BK3935"/>
      <c r="BL3935"/>
      <c r="BM3935"/>
      <c r="BN3935"/>
      <c r="BO3935"/>
      <c r="BP3935"/>
      <c r="BQ3935"/>
      <c r="BR3935"/>
      <c r="BS3935"/>
      <c r="BT3935"/>
      <c r="BU3935"/>
      <c r="BV3935"/>
      <c r="BW3935"/>
      <c r="BX3935"/>
      <c r="BY3935"/>
      <c r="BZ3935"/>
    </row>
    <row r="3936" spans="3:78" x14ac:dyDescent="0.25">
      <c r="C3936"/>
      <c r="D3936" s="4"/>
      <c r="E3936"/>
      <c r="F3936" s="4"/>
      <c r="G3936"/>
      <c r="H3936" s="4"/>
      <c r="I3936"/>
      <c r="J3936" s="4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  <c r="BF3936"/>
      <c r="BG3936"/>
      <c r="BH3936"/>
      <c r="BI3936"/>
      <c r="BJ3936"/>
      <c r="BK3936"/>
      <c r="BL3936"/>
      <c r="BM3936"/>
      <c r="BN3936"/>
      <c r="BO3936"/>
      <c r="BP3936"/>
      <c r="BQ3936"/>
      <c r="BR3936"/>
      <c r="BS3936"/>
      <c r="BT3936"/>
      <c r="BU3936"/>
      <c r="BV3936"/>
      <c r="BW3936"/>
      <c r="BX3936"/>
      <c r="BY3936"/>
      <c r="BZ3936"/>
    </row>
    <row r="3937" spans="3:78" x14ac:dyDescent="0.25">
      <c r="C3937"/>
      <c r="D3937" s="4"/>
      <c r="E3937"/>
      <c r="F3937" s="4"/>
      <c r="G3937"/>
      <c r="H3937" s="4"/>
      <c r="I3937"/>
      <c r="J3937" s="4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  <c r="BF3937"/>
      <c r="BG3937"/>
      <c r="BH3937"/>
      <c r="BI3937"/>
      <c r="BJ3937"/>
      <c r="BK3937"/>
      <c r="BL3937"/>
      <c r="BM3937"/>
      <c r="BN3937"/>
      <c r="BO3937"/>
      <c r="BP3937"/>
      <c r="BQ3937"/>
      <c r="BR3937"/>
      <c r="BS3937"/>
      <c r="BT3937"/>
      <c r="BU3937"/>
      <c r="BV3937"/>
      <c r="BW3937"/>
      <c r="BX3937"/>
      <c r="BY3937"/>
      <c r="BZ3937"/>
    </row>
    <row r="3938" spans="3:78" x14ac:dyDescent="0.25">
      <c r="C3938"/>
      <c r="D3938" s="4"/>
      <c r="E3938"/>
      <c r="F3938" s="4"/>
      <c r="G3938"/>
      <c r="H3938" s="4"/>
      <c r="I3938"/>
      <c r="J3938" s="4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  <c r="BF3938"/>
      <c r="BG3938"/>
      <c r="BH3938"/>
      <c r="BI3938"/>
      <c r="BJ3938"/>
      <c r="BK3938"/>
      <c r="BL3938"/>
      <c r="BM3938"/>
      <c r="BN3938"/>
      <c r="BO3938"/>
      <c r="BP3938"/>
      <c r="BQ3938"/>
      <c r="BR3938"/>
      <c r="BS3938"/>
      <c r="BT3938"/>
      <c r="BU3938"/>
      <c r="BV3938"/>
      <c r="BW3938"/>
      <c r="BX3938"/>
      <c r="BY3938"/>
      <c r="BZ3938"/>
    </row>
    <row r="3939" spans="3:78" x14ac:dyDescent="0.25">
      <c r="C3939"/>
      <c r="D3939" s="4"/>
      <c r="E3939"/>
      <c r="F3939" s="4"/>
      <c r="G3939"/>
      <c r="H3939" s="4"/>
      <c r="I3939"/>
      <c r="J3939" s="4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  <c r="BF3939"/>
      <c r="BG3939"/>
      <c r="BH3939"/>
      <c r="BI3939"/>
      <c r="BJ3939"/>
      <c r="BK3939"/>
      <c r="BL3939"/>
      <c r="BM3939"/>
      <c r="BN3939"/>
      <c r="BO3939"/>
      <c r="BP3939"/>
      <c r="BQ3939"/>
      <c r="BR3939"/>
      <c r="BS3939"/>
      <c r="BT3939"/>
      <c r="BU3939"/>
      <c r="BV3939"/>
      <c r="BW3939"/>
      <c r="BX3939"/>
      <c r="BY3939"/>
      <c r="BZ3939"/>
    </row>
    <row r="3940" spans="3:78" x14ac:dyDescent="0.25">
      <c r="C3940"/>
      <c r="D3940" s="4"/>
      <c r="E3940"/>
      <c r="F3940" s="4"/>
      <c r="G3940"/>
      <c r="H3940" s="4"/>
      <c r="I3940"/>
      <c r="J3940" s="4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  <c r="BF3940"/>
      <c r="BG3940"/>
      <c r="BH3940"/>
      <c r="BI3940"/>
      <c r="BJ3940"/>
      <c r="BK3940"/>
      <c r="BL3940"/>
      <c r="BM3940"/>
      <c r="BN3940"/>
      <c r="BO3940"/>
      <c r="BP3940"/>
      <c r="BQ3940"/>
      <c r="BR3940"/>
      <c r="BS3940"/>
      <c r="BT3940"/>
      <c r="BU3940"/>
      <c r="BV3940"/>
      <c r="BW3940"/>
      <c r="BX3940"/>
      <c r="BY3940"/>
      <c r="BZ3940"/>
    </row>
    <row r="3941" spans="3:78" x14ac:dyDescent="0.25">
      <c r="C3941"/>
      <c r="D3941" s="4"/>
      <c r="E3941"/>
      <c r="F3941" s="4"/>
      <c r="G3941"/>
      <c r="H3941" s="4"/>
      <c r="I3941"/>
      <c r="J3941" s="4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  <c r="BF3941"/>
      <c r="BG3941"/>
      <c r="BH3941"/>
      <c r="BI3941"/>
      <c r="BJ3941"/>
      <c r="BK3941"/>
      <c r="BL3941"/>
      <c r="BM3941"/>
      <c r="BN3941"/>
      <c r="BO3941"/>
      <c r="BP3941"/>
      <c r="BQ3941"/>
      <c r="BR3941"/>
      <c r="BS3941"/>
      <c r="BT3941"/>
      <c r="BU3941"/>
      <c r="BV3941"/>
      <c r="BW3941"/>
      <c r="BX3941"/>
      <c r="BY3941"/>
      <c r="BZ3941"/>
    </row>
    <row r="3942" spans="3:78" x14ac:dyDescent="0.25">
      <c r="C3942"/>
      <c r="D3942" s="4"/>
      <c r="E3942"/>
      <c r="F3942" s="4"/>
      <c r="G3942"/>
      <c r="H3942" s="4"/>
      <c r="I3942"/>
      <c r="J3942" s="4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  <c r="BF3942"/>
      <c r="BG3942"/>
      <c r="BH3942"/>
      <c r="BI3942"/>
      <c r="BJ3942"/>
      <c r="BK3942"/>
      <c r="BL3942"/>
      <c r="BM3942"/>
      <c r="BN3942"/>
      <c r="BO3942"/>
      <c r="BP3942"/>
      <c r="BQ3942"/>
      <c r="BR3942"/>
      <c r="BS3942"/>
      <c r="BT3942"/>
      <c r="BU3942"/>
      <c r="BV3942"/>
      <c r="BW3942"/>
      <c r="BX3942"/>
      <c r="BY3942"/>
      <c r="BZ3942"/>
    </row>
    <row r="3943" spans="3:78" x14ac:dyDescent="0.25">
      <c r="C3943"/>
      <c r="D3943" s="4"/>
      <c r="E3943"/>
      <c r="F3943" s="4"/>
      <c r="G3943"/>
      <c r="H3943" s="4"/>
      <c r="I3943"/>
      <c r="J3943" s="4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  <c r="BF3943"/>
      <c r="BG3943"/>
      <c r="BH3943"/>
      <c r="BI3943"/>
      <c r="BJ3943"/>
      <c r="BK3943"/>
      <c r="BL3943"/>
      <c r="BM3943"/>
      <c r="BN3943"/>
      <c r="BO3943"/>
      <c r="BP3943"/>
      <c r="BQ3943"/>
      <c r="BR3943"/>
      <c r="BS3943"/>
      <c r="BT3943"/>
      <c r="BU3943"/>
      <c r="BV3943"/>
      <c r="BW3943"/>
      <c r="BX3943"/>
      <c r="BY3943"/>
      <c r="BZ3943"/>
    </row>
    <row r="3944" spans="3:78" x14ac:dyDescent="0.25">
      <c r="C3944"/>
      <c r="D3944" s="4"/>
      <c r="E3944"/>
      <c r="F3944" s="4"/>
      <c r="G3944"/>
      <c r="H3944" s="4"/>
      <c r="I3944"/>
      <c r="J3944" s="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  <c r="BF3944"/>
      <c r="BG3944"/>
      <c r="BH3944"/>
      <c r="BI3944"/>
      <c r="BJ3944"/>
      <c r="BK3944"/>
      <c r="BL3944"/>
      <c r="BM3944"/>
      <c r="BN3944"/>
      <c r="BO3944"/>
      <c r="BP3944"/>
      <c r="BQ3944"/>
      <c r="BR3944"/>
      <c r="BS3944"/>
      <c r="BT3944"/>
      <c r="BU3944"/>
      <c r="BV3944"/>
      <c r="BW3944"/>
      <c r="BX3944"/>
      <c r="BY3944"/>
      <c r="BZ3944"/>
    </row>
    <row r="3945" spans="3:78" x14ac:dyDescent="0.25">
      <c r="C3945"/>
      <c r="D3945" s="4"/>
      <c r="E3945"/>
      <c r="F3945" s="4"/>
      <c r="G3945"/>
      <c r="H3945" s="4"/>
      <c r="I3945"/>
      <c r="J3945" s="4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  <c r="BF3945"/>
      <c r="BG3945"/>
      <c r="BH3945"/>
      <c r="BI3945"/>
      <c r="BJ3945"/>
      <c r="BK3945"/>
      <c r="BL3945"/>
      <c r="BM3945"/>
      <c r="BN3945"/>
      <c r="BO3945"/>
      <c r="BP3945"/>
      <c r="BQ3945"/>
      <c r="BR3945"/>
      <c r="BS3945"/>
      <c r="BT3945"/>
      <c r="BU3945"/>
      <c r="BV3945"/>
      <c r="BW3945"/>
      <c r="BX3945"/>
      <c r="BY3945"/>
      <c r="BZ3945"/>
    </row>
    <row r="3946" spans="3:78" x14ac:dyDescent="0.25">
      <c r="C3946"/>
      <c r="D3946" s="4"/>
      <c r="E3946"/>
      <c r="F3946" s="4"/>
      <c r="G3946"/>
      <c r="H3946" s="4"/>
      <c r="I3946"/>
      <c r="J3946" s="4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  <c r="BF3946"/>
      <c r="BG3946"/>
      <c r="BH3946"/>
      <c r="BI3946"/>
      <c r="BJ3946"/>
      <c r="BK3946"/>
      <c r="BL3946"/>
      <c r="BM3946"/>
      <c r="BN3946"/>
      <c r="BO3946"/>
      <c r="BP3946"/>
      <c r="BQ3946"/>
      <c r="BR3946"/>
      <c r="BS3946"/>
      <c r="BT3946"/>
      <c r="BU3946"/>
      <c r="BV3946"/>
      <c r="BW3946"/>
      <c r="BX3946"/>
      <c r="BY3946"/>
      <c r="BZ3946"/>
    </row>
    <row r="3947" spans="3:78" x14ac:dyDescent="0.25">
      <c r="C3947"/>
      <c r="D3947" s="4"/>
      <c r="E3947"/>
      <c r="F3947" s="4"/>
      <c r="G3947"/>
      <c r="H3947" s="4"/>
      <c r="I3947"/>
      <c r="J3947" s="4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  <c r="BF3947"/>
      <c r="BG3947"/>
      <c r="BH3947"/>
      <c r="BI3947"/>
      <c r="BJ3947"/>
      <c r="BK3947"/>
      <c r="BL3947"/>
      <c r="BM3947"/>
      <c r="BN3947"/>
      <c r="BO3947"/>
      <c r="BP3947"/>
      <c r="BQ3947"/>
      <c r="BR3947"/>
      <c r="BS3947"/>
      <c r="BT3947"/>
      <c r="BU3947"/>
      <c r="BV3947"/>
      <c r="BW3947"/>
      <c r="BX3947"/>
      <c r="BY3947"/>
      <c r="BZ3947"/>
    </row>
    <row r="3948" spans="3:78" x14ac:dyDescent="0.25">
      <c r="C3948"/>
      <c r="D3948" s="4"/>
      <c r="E3948"/>
      <c r="F3948" s="4"/>
      <c r="G3948"/>
      <c r="H3948" s="4"/>
      <c r="I3948"/>
      <c r="J3948" s="4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  <c r="BF3948"/>
      <c r="BG3948"/>
      <c r="BH3948"/>
      <c r="BI3948"/>
      <c r="BJ3948"/>
      <c r="BK3948"/>
      <c r="BL3948"/>
      <c r="BM3948"/>
      <c r="BN3948"/>
      <c r="BO3948"/>
      <c r="BP3948"/>
      <c r="BQ3948"/>
      <c r="BR3948"/>
      <c r="BS3948"/>
      <c r="BT3948"/>
      <c r="BU3948"/>
      <c r="BV3948"/>
      <c r="BW3948"/>
      <c r="BX3948"/>
      <c r="BY3948"/>
      <c r="BZ3948"/>
    </row>
    <row r="3949" spans="3:78" x14ac:dyDescent="0.25">
      <c r="C3949"/>
      <c r="D3949" s="4"/>
      <c r="E3949"/>
      <c r="F3949" s="4"/>
      <c r="G3949"/>
      <c r="H3949" s="4"/>
      <c r="I3949"/>
      <c r="J3949" s="4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  <c r="BF3949"/>
      <c r="BG3949"/>
      <c r="BH3949"/>
      <c r="BI3949"/>
      <c r="BJ3949"/>
      <c r="BK3949"/>
      <c r="BL3949"/>
      <c r="BM3949"/>
      <c r="BN3949"/>
      <c r="BO3949"/>
      <c r="BP3949"/>
      <c r="BQ3949"/>
      <c r="BR3949"/>
      <c r="BS3949"/>
      <c r="BT3949"/>
      <c r="BU3949"/>
      <c r="BV3949"/>
      <c r="BW3949"/>
      <c r="BX3949"/>
      <c r="BY3949"/>
      <c r="BZ3949"/>
    </row>
    <row r="3950" spans="3:78" x14ac:dyDescent="0.25">
      <c r="C3950"/>
      <c r="D3950" s="4"/>
      <c r="E3950"/>
      <c r="F3950" s="4"/>
      <c r="G3950"/>
      <c r="H3950" s="4"/>
      <c r="I3950"/>
      <c r="J3950" s="4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  <c r="BF3950"/>
      <c r="BG3950"/>
      <c r="BH3950"/>
      <c r="BI3950"/>
      <c r="BJ3950"/>
      <c r="BK3950"/>
      <c r="BL3950"/>
      <c r="BM3950"/>
      <c r="BN3950"/>
      <c r="BO3950"/>
      <c r="BP3950"/>
      <c r="BQ3950"/>
      <c r="BR3950"/>
      <c r="BS3950"/>
      <c r="BT3950"/>
      <c r="BU3950"/>
      <c r="BV3950"/>
      <c r="BW3950"/>
      <c r="BX3950"/>
      <c r="BY3950"/>
      <c r="BZ3950"/>
    </row>
    <row r="3951" spans="3:78" x14ac:dyDescent="0.25">
      <c r="C3951"/>
      <c r="D3951" s="4"/>
      <c r="E3951"/>
      <c r="F3951" s="4"/>
      <c r="G3951"/>
      <c r="H3951" s="4"/>
      <c r="I3951"/>
      <c r="J3951" s="4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  <c r="BF3951"/>
      <c r="BG3951"/>
      <c r="BH3951"/>
      <c r="BI3951"/>
      <c r="BJ3951"/>
      <c r="BK3951"/>
      <c r="BL3951"/>
      <c r="BM3951"/>
      <c r="BN3951"/>
      <c r="BO3951"/>
      <c r="BP3951"/>
      <c r="BQ3951"/>
      <c r="BR3951"/>
      <c r="BS3951"/>
      <c r="BT3951"/>
      <c r="BU3951"/>
      <c r="BV3951"/>
      <c r="BW3951"/>
      <c r="BX3951"/>
      <c r="BY3951"/>
      <c r="BZ3951"/>
    </row>
    <row r="3952" spans="3:78" x14ac:dyDescent="0.25">
      <c r="C3952"/>
      <c r="D3952" s="4"/>
      <c r="E3952"/>
      <c r="F3952" s="4"/>
      <c r="G3952"/>
      <c r="H3952" s="4"/>
      <c r="I3952"/>
      <c r="J3952" s="4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  <c r="BF3952"/>
      <c r="BG3952"/>
      <c r="BH3952"/>
      <c r="BI3952"/>
      <c r="BJ3952"/>
      <c r="BK3952"/>
      <c r="BL3952"/>
      <c r="BM3952"/>
      <c r="BN3952"/>
      <c r="BO3952"/>
      <c r="BP3952"/>
      <c r="BQ3952"/>
      <c r="BR3952"/>
      <c r="BS3952"/>
      <c r="BT3952"/>
      <c r="BU3952"/>
      <c r="BV3952"/>
      <c r="BW3952"/>
      <c r="BX3952"/>
      <c r="BY3952"/>
      <c r="BZ3952"/>
    </row>
    <row r="3953" spans="3:78" x14ac:dyDescent="0.25">
      <c r="C3953"/>
      <c r="D3953" s="4"/>
      <c r="E3953"/>
      <c r="F3953" s="4"/>
      <c r="G3953"/>
      <c r="H3953" s="4"/>
      <c r="I3953"/>
      <c r="J3953" s="4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  <c r="BF3953"/>
      <c r="BG3953"/>
      <c r="BH3953"/>
      <c r="BI3953"/>
      <c r="BJ3953"/>
      <c r="BK3953"/>
      <c r="BL3953"/>
      <c r="BM3953"/>
      <c r="BN3953"/>
      <c r="BO3953"/>
      <c r="BP3953"/>
      <c r="BQ3953"/>
      <c r="BR3953"/>
      <c r="BS3953"/>
      <c r="BT3953"/>
      <c r="BU3953"/>
      <c r="BV3953"/>
      <c r="BW3953"/>
      <c r="BX3953"/>
      <c r="BY3953"/>
      <c r="BZ3953"/>
    </row>
    <row r="3954" spans="3:78" x14ac:dyDescent="0.25">
      <c r="C3954"/>
      <c r="D3954" s="4"/>
      <c r="E3954"/>
      <c r="F3954" s="4"/>
      <c r="G3954"/>
      <c r="H3954" s="4"/>
      <c r="I3954"/>
      <c r="J3954" s="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  <c r="BF3954"/>
      <c r="BG3954"/>
      <c r="BH3954"/>
      <c r="BI3954"/>
      <c r="BJ3954"/>
      <c r="BK3954"/>
      <c r="BL3954"/>
      <c r="BM3954"/>
      <c r="BN3954"/>
      <c r="BO3954"/>
      <c r="BP3954"/>
      <c r="BQ3954"/>
      <c r="BR3954"/>
      <c r="BS3954"/>
      <c r="BT3954"/>
      <c r="BU3954"/>
      <c r="BV3954"/>
      <c r="BW3954"/>
      <c r="BX3954"/>
      <c r="BY3954"/>
      <c r="BZ3954"/>
    </row>
    <row r="3955" spans="3:78" x14ac:dyDescent="0.25">
      <c r="C3955"/>
      <c r="D3955" s="4"/>
      <c r="E3955"/>
      <c r="F3955" s="4"/>
      <c r="G3955"/>
      <c r="H3955" s="4"/>
      <c r="I3955"/>
      <c r="J3955" s="4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  <c r="BF3955"/>
      <c r="BG3955"/>
      <c r="BH3955"/>
      <c r="BI3955"/>
      <c r="BJ3955"/>
      <c r="BK3955"/>
      <c r="BL3955"/>
      <c r="BM3955"/>
      <c r="BN3955"/>
      <c r="BO3955"/>
      <c r="BP3955"/>
      <c r="BQ3955"/>
      <c r="BR3955"/>
      <c r="BS3955"/>
      <c r="BT3955"/>
      <c r="BU3955"/>
      <c r="BV3955"/>
      <c r="BW3955"/>
      <c r="BX3955"/>
      <c r="BY3955"/>
      <c r="BZ3955"/>
    </row>
    <row r="3956" spans="3:78" x14ac:dyDescent="0.25">
      <c r="C3956"/>
      <c r="D3956" s="4"/>
      <c r="E3956"/>
      <c r="F3956" s="4"/>
      <c r="G3956"/>
      <c r="H3956" s="4"/>
      <c r="I3956"/>
      <c r="J3956" s="4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  <c r="BF3956"/>
      <c r="BG3956"/>
      <c r="BH3956"/>
      <c r="BI3956"/>
      <c r="BJ3956"/>
      <c r="BK3956"/>
      <c r="BL3956"/>
      <c r="BM3956"/>
      <c r="BN3956"/>
      <c r="BO3956"/>
      <c r="BP3956"/>
      <c r="BQ3956"/>
      <c r="BR3956"/>
      <c r="BS3956"/>
      <c r="BT3956"/>
      <c r="BU3956"/>
      <c r="BV3956"/>
      <c r="BW3956"/>
      <c r="BX3956"/>
      <c r="BY3956"/>
      <c r="BZ3956"/>
    </row>
    <row r="3957" spans="3:78" x14ac:dyDescent="0.25">
      <c r="C3957"/>
      <c r="D3957" s="4"/>
      <c r="E3957"/>
      <c r="F3957" s="4"/>
      <c r="G3957"/>
      <c r="H3957" s="4"/>
      <c r="I3957"/>
      <c r="J3957" s="4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  <c r="BF3957"/>
      <c r="BG3957"/>
      <c r="BH3957"/>
      <c r="BI3957"/>
      <c r="BJ3957"/>
      <c r="BK3957"/>
      <c r="BL3957"/>
      <c r="BM3957"/>
      <c r="BN3957"/>
      <c r="BO3957"/>
      <c r="BP3957"/>
      <c r="BQ3957"/>
      <c r="BR3957"/>
      <c r="BS3957"/>
      <c r="BT3957"/>
      <c r="BU3957"/>
      <c r="BV3957"/>
      <c r="BW3957"/>
      <c r="BX3957"/>
      <c r="BY3957"/>
      <c r="BZ3957"/>
    </row>
    <row r="3958" spans="3:78" x14ac:dyDescent="0.25">
      <c r="C3958"/>
      <c r="D3958" s="4"/>
      <c r="E3958"/>
      <c r="F3958" s="4"/>
      <c r="G3958"/>
      <c r="H3958" s="4"/>
      <c r="I3958"/>
      <c r="J3958" s="4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  <c r="BF3958"/>
      <c r="BG3958"/>
      <c r="BH3958"/>
      <c r="BI3958"/>
      <c r="BJ3958"/>
      <c r="BK3958"/>
      <c r="BL3958"/>
      <c r="BM3958"/>
      <c r="BN3958"/>
      <c r="BO3958"/>
      <c r="BP3958"/>
      <c r="BQ3958"/>
      <c r="BR3958"/>
      <c r="BS3958"/>
      <c r="BT3958"/>
      <c r="BU3958"/>
      <c r="BV3958"/>
      <c r="BW3958"/>
      <c r="BX3958"/>
      <c r="BY3958"/>
      <c r="BZ3958"/>
    </row>
    <row r="3959" spans="3:78" x14ac:dyDescent="0.25">
      <c r="C3959"/>
      <c r="D3959" s="4"/>
      <c r="E3959"/>
      <c r="F3959" s="4"/>
      <c r="G3959"/>
      <c r="H3959" s="4"/>
      <c r="I3959"/>
      <c r="J3959" s="4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  <c r="BF3959"/>
      <c r="BG3959"/>
      <c r="BH3959"/>
      <c r="BI3959"/>
      <c r="BJ3959"/>
      <c r="BK3959"/>
      <c r="BL3959"/>
      <c r="BM3959"/>
      <c r="BN3959"/>
      <c r="BO3959"/>
      <c r="BP3959"/>
      <c r="BQ3959"/>
      <c r="BR3959"/>
      <c r="BS3959"/>
      <c r="BT3959"/>
      <c r="BU3959"/>
      <c r="BV3959"/>
      <c r="BW3959"/>
      <c r="BX3959"/>
      <c r="BY3959"/>
      <c r="BZ3959"/>
    </row>
    <row r="3960" spans="3:78" x14ac:dyDescent="0.25">
      <c r="C3960"/>
      <c r="D3960" s="4"/>
      <c r="E3960"/>
      <c r="F3960" s="4"/>
      <c r="G3960"/>
      <c r="H3960" s="4"/>
      <c r="I3960"/>
      <c r="J3960" s="4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  <c r="BF3960"/>
      <c r="BG3960"/>
      <c r="BH3960"/>
      <c r="BI3960"/>
      <c r="BJ3960"/>
      <c r="BK3960"/>
      <c r="BL3960"/>
      <c r="BM3960"/>
      <c r="BN3960"/>
      <c r="BO3960"/>
      <c r="BP3960"/>
      <c r="BQ3960"/>
      <c r="BR3960"/>
      <c r="BS3960"/>
      <c r="BT3960"/>
      <c r="BU3960"/>
      <c r="BV3960"/>
      <c r="BW3960"/>
      <c r="BX3960"/>
      <c r="BY3960"/>
      <c r="BZ3960"/>
    </row>
    <row r="3961" spans="3:78" x14ac:dyDescent="0.25">
      <c r="C3961"/>
      <c r="D3961" s="4"/>
      <c r="E3961"/>
      <c r="F3961" s="4"/>
      <c r="G3961"/>
      <c r="H3961" s="4"/>
      <c r="I3961"/>
      <c r="J3961" s="4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  <c r="BF3961"/>
      <c r="BG3961"/>
      <c r="BH3961"/>
      <c r="BI3961"/>
      <c r="BJ3961"/>
      <c r="BK3961"/>
      <c r="BL3961"/>
      <c r="BM3961"/>
      <c r="BN3961"/>
      <c r="BO3961"/>
      <c r="BP3961"/>
      <c r="BQ3961"/>
      <c r="BR3961"/>
      <c r="BS3961"/>
      <c r="BT3961"/>
      <c r="BU3961"/>
      <c r="BV3961"/>
      <c r="BW3961"/>
      <c r="BX3961"/>
      <c r="BY3961"/>
      <c r="BZ3961"/>
    </row>
    <row r="3962" spans="3:78" x14ac:dyDescent="0.25">
      <c r="C3962"/>
      <c r="D3962" s="4"/>
      <c r="E3962"/>
      <c r="F3962" s="4"/>
      <c r="G3962"/>
      <c r="H3962" s="4"/>
      <c r="I3962"/>
      <c r="J3962" s="4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  <c r="BF3962"/>
      <c r="BG3962"/>
      <c r="BH3962"/>
      <c r="BI3962"/>
      <c r="BJ3962"/>
      <c r="BK3962"/>
      <c r="BL3962"/>
      <c r="BM3962"/>
      <c r="BN3962"/>
      <c r="BO3962"/>
      <c r="BP3962"/>
      <c r="BQ3962"/>
      <c r="BR3962"/>
      <c r="BS3962"/>
      <c r="BT3962"/>
      <c r="BU3962"/>
      <c r="BV3962"/>
      <c r="BW3962"/>
      <c r="BX3962"/>
      <c r="BY3962"/>
      <c r="BZ3962"/>
    </row>
    <row r="3963" spans="3:78" x14ac:dyDescent="0.25">
      <c r="C3963"/>
      <c r="D3963" s="4"/>
      <c r="E3963"/>
      <c r="F3963" s="4"/>
      <c r="G3963"/>
      <c r="H3963" s="4"/>
      <c r="I3963"/>
      <c r="J3963" s="4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  <c r="BF3963"/>
      <c r="BG3963"/>
      <c r="BH3963"/>
      <c r="BI3963"/>
      <c r="BJ3963"/>
      <c r="BK3963"/>
      <c r="BL3963"/>
      <c r="BM3963"/>
      <c r="BN3963"/>
      <c r="BO3963"/>
      <c r="BP3963"/>
      <c r="BQ3963"/>
      <c r="BR3963"/>
      <c r="BS3963"/>
      <c r="BT3963"/>
      <c r="BU3963"/>
      <c r="BV3963"/>
      <c r="BW3963"/>
      <c r="BX3963"/>
      <c r="BY3963"/>
      <c r="BZ3963"/>
    </row>
    <row r="3964" spans="3:78" x14ac:dyDescent="0.25">
      <c r="C3964"/>
      <c r="D3964" s="4"/>
      <c r="E3964"/>
      <c r="F3964" s="4"/>
      <c r="G3964"/>
      <c r="H3964" s="4"/>
      <c r="I3964"/>
      <c r="J3964" s="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  <c r="BF3964"/>
      <c r="BG3964"/>
      <c r="BH3964"/>
      <c r="BI3964"/>
      <c r="BJ3964"/>
      <c r="BK3964"/>
      <c r="BL3964"/>
      <c r="BM3964"/>
      <c r="BN3964"/>
      <c r="BO3964"/>
      <c r="BP3964"/>
      <c r="BQ3964"/>
      <c r="BR3964"/>
      <c r="BS3964"/>
      <c r="BT3964"/>
      <c r="BU3964"/>
      <c r="BV3964"/>
      <c r="BW3964"/>
      <c r="BX3964"/>
      <c r="BY3964"/>
      <c r="BZ3964"/>
    </row>
    <row r="3965" spans="3:78" x14ac:dyDescent="0.25">
      <c r="C3965"/>
      <c r="D3965" s="4"/>
      <c r="E3965"/>
      <c r="F3965" s="4"/>
      <c r="G3965"/>
      <c r="H3965" s="4"/>
      <c r="I3965"/>
      <c r="J3965" s="4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  <c r="BF3965"/>
      <c r="BG3965"/>
      <c r="BH3965"/>
      <c r="BI3965"/>
      <c r="BJ3965"/>
      <c r="BK3965"/>
      <c r="BL3965"/>
      <c r="BM3965"/>
      <c r="BN3965"/>
      <c r="BO3965"/>
      <c r="BP3965"/>
      <c r="BQ3965"/>
      <c r="BR3965"/>
      <c r="BS3965"/>
      <c r="BT3965"/>
      <c r="BU3965"/>
      <c r="BV3965"/>
      <c r="BW3965"/>
      <c r="BX3965"/>
      <c r="BY3965"/>
      <c r="BZ3965"/>
    </row>
    <row r="3966" spans="3:78" x14ac:dyDescent="0.25">
      <c r="C3966"/>
      <c r="D3966" s="4"/>
      <c r="E3966"/>
      <c r="F3966" s="4"/>
      <c r="G3966"/>
      <c r="H3966" s="4"/>
      <c r="I3966"/>
      <c r="J3966" s="4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  <c r="BF3966"/>
      <c r="BG3966"/>
      <c r="BH3966"/>
      <c r="BI3966"/>
      <c r="BJ3966"/>
      <c r="BK3966"/>
      <c r="BL3966"/>
      <c r="BM3966"/>
      <c r="BN3966"/>
      <c r="BO3966"/>
      <c r="BP3966"/>
      <c r="BQ3966"/>
      <c r="BR3966"/>
      <c r="BS3966"/>
      <c r="BT3966"/>
      <c r="BU3966"/>
      <c r="BV3966"/>
      <c r="BW3966"/>
      <c r="BX3966"/>
      <c r="BY3966"/>
      <c r="BZ3966"/>
    </row>
    <row r="3967" spans="3:78" x14ac:dyDescent="0.25">
      <c r="C3967"/>
      <c r="D3967" s="4"/>
      <c r="E3967"/>
      <c r="F3967" s="4"/>
      <c r="G3967"/>
      <c r="H3967" s="4"/>
      <c r="I3967"/>
      <c r="J3967" s="4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  <c r="BF3967"/>
      <c r="BG3967"/>
      <c r="BH3967"/>
      <c r="BI3967"/>
      <c r="BJ3967"/>
      <c r="BK3967"/>
      <c r="BL3967"/>
      <c r="BM3967"/>
      <c r="BN3967"/>
      <c r="BO3967"/>
      <c r="BP3967"/>
      <c r="BQ3967"/>
      <c r="BR3967"/>
      <c r="BS3967"/>
      <c r="BT3967"/>
      <c r="BU3967"/>
      <c r="BV3967"/>
      <c r="BW3967"/>
      <c r="BX3967"/>
      <c r="BY3967"/>
      <c r="BZ3967"/>
    </row>
    <row r="3968" spans="3:78" x14ac:dyDescent="0.25">
      <c r="C3968"/>
      <c r="D3968" s="4"/>
      <c r="E3968"/>
      <c r="F3968" s="4"/>
      <c r="G3968"/>
      <c r="H3968" s="4"/>
      <c r="I3968"/>
      <c r="J3968" s="4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  <c r="BF3968"/>
      <c r="BG3968"/>
      <c r="BH3968"/>
      <c r="BI3968"/>
      <c r="BJ3968"/>
      <c r="BK3968"/>
      <c r="BL3968"/>
      <c r="BM3968"/>
      <c r="BN3968"/>
      <c r="BO3968"/>
      <c r="BP3968"/>
      <c r="BQ3968"/>
      <c r="BR3968"/>
      <c r="BS3968"/>
      <c r="BT3968"/>
      <c r="BU3968"/>
      <c r="BV3968"/>
      <c r="BW3968"/>
      <c r="BX3968"/>
      <c r="BY3968"/>
      <c r="BZ3968"/>
    </row>
    <row r="3969" spans="3:78" x14ac:dyDescent="0.25">
      <c r="C3969"/>
      <c r="D3969" s="4"/>
      <c r="E3969"/>
      <c r="F3969" s="4"/>
      <c r="G3969"/>
      <c r="H3969" s="4"/>
      <c r="I3969"/>
      <c r="J3969" s="4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  <c r="BF3969"/>
      <c r="BG3969"/>
      <c r="BH3969"/>
      <c r="BI3969"/>
      <c r="BJ3969"/>
      <c r="BK3969"/>
      <c r="BL3969"/>
      <c r="BM3969"/>
      <c r="BN3969"/>
      <c r="BO3969"/>
      <c r="BP3969"/>
      <c r="BQ3969"/>
      <c r="BR3969"/>
      <c r="BS3969"/>
      <c r="BT3969"/>
      <c r="BU3969"/>
      <c r="BV3969"/>
      <c r="BW3969"/>
      <c r="BX3969"/>
      <c r="BY3969"/>
      <c r="BZ3969"/>
    </row>
    <row r="3970" spans="3:78" x14ac:dyDescent="0.25">
      <c r="C3970"/>
      <c r="D3970" s="4"/>
      <c r="E3970"/>
      <c r="F3970" s="4"/>
      <c r="G3970"/>
      <c r="H3970" s="4"/>
      <c r="I3970"/>
      <c r="J3970" s="4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  <c r="BF3970"/>
      <c r="BG3970"/>
      <c r="BH3970"/>
      <c r="BI3970"/>
      <c r="BJ3970"/>
      <c r="BK3970"/>
      <c r="BL3970"/>
      <c r="BM3970"/>
      <c r="BN3970"/>
      <c r="BO3970"/>
      <c r="BP3970"/>
      <c r="BQ3970"/>
      <c r="BR3970"/>
      <c r="BS3970"/>
      <c r="BT3970"/>
      <c r="BU3970"/>
      <c r="BV3970"/>
      <c r="BW3970"/>
      <c r="BX3970"/>
      <c r="BY3970"/>
      <c r="BZ3970"/>
    </row>
    <row r="3971" spans="3:78" x14ac:dyDescent="0.25">
      <c r="C3971"/>
      <c r="D3971" s="4"/>
      <c r="E3971"/>
      <c r="F3971" s="4"/>
      <c r="G3971"/>
      <c r="H3971" s="4"/>
      <c r="I3971"/>
      <c r="J3971" s="4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  <c r="BF3971"/>
      <c r="BG3971"/>
      <c r="BH3971"/>
      <c r="BI3971"/>
      <c r="BJ3971"/>
      <c r="BK3971"/>
      <c r="BL3971"/>
      <c r="BM3971"/>
      <c r="BN3971"/>
      <c r="BO3971"/>
      <c r="BP3971"/>
      <c r="BQ3971"/>
      <c r="BR3971"/>
      <c r="BS3971"/>
      <c r="BT3971"/>
      <c r="BU3971"/>
      <c r="BV3971"/>
      <c r="BW3971"/>
      <c r="BX3971"/>
      <c r="BY3971"/>
      <c r="BZ3971"/>
    </row>
    <row r="3972" spans="3:78" x14ac:dyDescent="0.25">
      <c r="C3972"/>
      <c r="D3972" s="4"/>
      <c r="E3972"/>
      <c r="F3972" s="4"/>
      <c r="G3972"/>
      <c r="H3972" s="4"/>
      <c r="I3972"/>
      <c r="J3972" s="4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  <c r="BF3972"/>
      <c r="BG3972"/>
      <c r="BH3972"/>
      <c r="BI3972"/>
      <c r="BJ3972"/>
      <c r="BK3972"/>
      <c r="BL3972"/>
      <c r="BM3972"/>
      <c r="BN3972"/>
      <c r="BO3972"/>
      <c r="BP3972"/>
      <c r="BQ3972"/>
      <c r="BR3972"/>
      <c r="BS3972"/>
      <c r="BT3972"/>
      <c r="BU3972"/>
      <c r="BV3972"/>
      <c r="BW3972"/>
      <c r="BX3972"/>
      <c r="BY3972"/>
      <c r="BZ3972"/>
    </row>
    <row r="3973" spans="3:78" x14ac:dyDescent="0.25">
      <c r="C3973"/>
      <c r="D3973" s="4"/>
      <c r="E3973"/>
      <c r="F3973" s="4"/>
      <c r="G3973"/>
      <c r="H3973" s="4"/>
      <c r="I3973"/>
      <c r="J3973" s="4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  <c r="BF3973"/>
      <c r="BG3973"/>
      <c r="BH3973"/>
      <c r="BI3973"/>
      <c r="BJ3973"/>
      <c r="BK3973"/>
      <c r="BL3973"/>
      <c r="BM3973"/>
      <c r="BN3973"/>
      <c r="BO3973"/>
      <c r="BP3973"/>
      <c r="BQ3973"/>
      <c r="BR3973"/>
      <c r="BS3973"/>
      <c r="BT3973"/>
      <c r="BU3973"/>
      <c r="BV3973"/>
      <c r="BW3973"/>
      <c r="BX3973"/>
      <c r="BY3973"/>
      <c r="BZ3973"/>
    </row>
    <row r="3974" spans="3:78" x14ac:dyDescent="0.25">
      <c r="C3974"/>
      <c r="D3974" s="4"/>
      <c r="E3974"/>
      <c r="F3974" s="4"/>
      <c r="G3974"/>
      <c r="H3974" s="4"/>
      <c r="I3974"/>
      <c r="J3974" s="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  <c r="BF3974"/>
      <c r="BG3974"/>
      <c r="BH3974"/>
      <c r="BI3974"/>
      <c r="BJ3974"/>
      <c r="BK3974"/>
      <c r="BL3974"/>
      <c r="BM3974"/>
      <c r="BN3974"/>
      <c r="BO3974"/>
      <c r="BP3974"/>
      <c r="BQ3974"/>
      <c r="BR3974"/>
      <c r="BS3974"/>
      <c r="BT3974"/>
      <c r="BU3974"/>
      <c r="BV3974"/>
      <c r="BW3974"/>
      <c r="BX3974"/>
      <c r="BY3974"/>
      <c r="BZ3974"/>
    </row>
    <row r="3975" spans="3:78" x14ac:dyDescent="0.25">
      <c r="C3975"/>
      <c r="D3975" s="4"/>
      <c r="E3975"/>
      <c r="F3975" s="4"/>
      <c r="G3975"/>
      <c r="H3975" s="4"/>
      <c r="I3975"/>
      <c r="J3975" s="4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  <c r="BF3975"/>
      <c r="BG3975"/>
      <c r="BH3975"/>
      <c r="BI3975"/>
      <c r="BJ3975"/>
      <c r="BK3975"/>
      <c r="BL3975"/>
      <c r="BM3975"/>
      <c r="BN3975"/>
      <c r="BO3975"/>
      <c r="BP3975"/>
      <c r="BQ3975"/>
      <c r="BR3975"/>
      <c r="BS3975"/>
      <c r="BT3975"/>
      <c r="BU3975"/>
      <c r="BV3975"/>
      <c r="BW3975"/>
      <c r="BX3975"/>
      <c r="BY3975"/>
      <c r="BZ3975"/>
    </row>
    <row r="3976" spans="3:78" x14ac:dyDescent="0.25">
      <c r="C3976"/>
      <c r="D3976" s="4"/>
      <c r="E3976"/>
      <c r="F3976" s="4"/>
      <c r="G3976"/>
      <c r="H3976" s="4"/>
      <c r="I3976"/>
      <c r="J3976" s="4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  <c r="BF3976"/>
      <c r="BG3976"/>
      <c r="BH3976"/>
      <c r="BI3976"/>
      <c r="BJ3976"/>
      <c r="BK3976"/>
      <c r="BL3976"/>
      <c r="BM3976"/>
      <c r="BN3976"/>
      <c r="BO3976"/>
      <c r="BP3976"/>
      <c r="BQ3976"/>
      <c r="BR3976"/>
      <c r="BS3976"/>
      <c r="BT3976"/>
      <c r="BU3976"/>
      <c r="BV3976"/>
      <c r="BW3976"/>
      <c r="BX3976"/>
      <c r="BY3976"/>
      <c r="BZ3976"/>
    </row>
    <row r="3977" spans="3:78" x14ac:dyDescent="0.25">
      <c r="C3977"/>
      <c r="D3977" s="4"/>
      <c r="E3977"/>
      <c r="F3977" s="4"/>
      <c r="G3977"/>
      <c r="H3977" s="4"/>
      <c r="I3977"/>
      <c r="J3977" s="4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  <c r="BF3977"/>
      <c r="BG3977"/>
      <c r="BH3977"/>
      <c r="BI3977"/>
      <c r="BJ3977"/>
      <c r="BK3977"/>
      <c r="BL3977"/>
      <c r="BM3977"/>
      <c r="BN3977"/>
      <c r="BO3977"/>
      <c r="BP3977"/>
      <c r="BQ3977"/>
      <c r="BR3977"/>
      <c r="BS3977"/>
      <c r="BT3977"/>
      <c r="BU3977"/>
      <c r="BV3977"/>
      <c r="BW3977"/>
      <c r="BX3977"/>
      <c r="BY3977"/>
      <c r="BZ3977"/>
    </row>
    <row r="3978" spans="3:78" x14ac:dyDescent="0.25">
      <c r="C3978"/>
      <c r="D3978" s="4"/>
      <c r="E3978"/>
      <c r="F3978" s="4"/>
      <c r="G3978"/>
      <c r="H3978" s="4"/>
      <c r="I3978"/>
      <c r="J3978" s="4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  <c r="BF3978"/>
      <c r="BG3978"/>
      <c r="BH3978"/>
      <c r="BI3978"/>
      <c r="BJ3978"/>
      <c r="BK3978"/>
      <c r="BL3978"/>
      <c r="BM3978"/>
      <c r="BN3978"/>
      <c r="BO3978"/>
      <c r="BP3978"/>
      <c r="BQ3978"/>
      <c r="BR3978"/>
      <c r="BS3978"/>
      <c r="BT3978"/>
      <c r="BU3978"/>
      <c r="BV3978"/>
      <c r="BW3978"/>
      <c r="BX3978"/>
      <c r="BY3978"/>
      <c r="BZ3978"/>
    </row>
    <row r="3979" spans="3:78" x14ac:dyDescent="0.25">
      <c r="C3979"/>
      <c r="D3979" s="4"/>
      <c r="E3979"/>
      <c r="F3979" s="4"/>
      <c r="G3979"/>
      <c r="H3979" s="4"/>
      <c r="I3979"/>
      <c r="J3979" s="4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  <c r="BF3979"/>
      <c r="BG3979"/>
      <c r="BH3979"/>
      <c r="BI3979"/>
      <c r="BJ3979"/>
      <c r="BK3979"/>
      <c r="BL3979"/>
      <c r="BM3979"/>
      <c r="BN3979"/>
      <c r="BO3979"/>
      <c r="BP3979"/>
      <c r="BQ3979"/>
      <c r="BR3979"/>
      <c r="BS3979"/>
      <c r="BT3979"/>
      <c r="BU3979"/>
      <c r="BV3979"/>
      <c r="BW3979"/>
      <c r="BX3979"/>
      <c r="BY3979"/>
      <c r="BZ3979"/>
    </row>
    <row r="3980" spans="3:78" x14ac:dyDescent="0.25">
      <c r="C3980"/>
      <c r="D3980" s="4"/>
      <c r="E3980"/>
      <c r="F3980" s="4"/>
      <c r="G3980"/>
      <c r="H3980" s="4"/>
      <c r="I3980"/>
      <c r="J3980" s="4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  <c r="BF3980"/>
      <c r="BG3980"/>
      <c r="BH3980"/>
      <c r="BI3980"/>
      <c r="BJ3980"/>
      <c r="BK3980"/>
      <c r="BL3980"/>
      <c r="BM3980"/>
      <c r="BN3980"/>
      <c r="BO3980"/>
      <c r="BP3980"/>
      <c r="BQ3980"/>
      <c r="BR3980"/>
      <c r="BS3980"/>
      <c r="BT3980"/>
      <c r="BU3980"/>
      <c r="BV3980"/>
      <c r="BW3980"/>
      <c r="BX3980"/>
      <c r="BY3980"/>
      <c r="BZ3980"/>
    </row>
    <row r="3981" spans="3:78" x14ac:dyDescent="0.25">
      <c r="C3981"/>
      <c r="D3981" s="4"/>
      <c r="E3981"/>
      <c r="F3981" s="4"/>
      <c r="G3981"/>
      <c r="H3981" s="4"/>
      <c r="I3981"/>
      <c r="J3981" s="4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  <c r="BF3981"/>
      <c r="BG3981"/>
      <c r="BH3981"/>
      <c r="BI3981"/>
      <c r="BJ3981"/>
      <c r="BK3981"/>
      <c r="BL3981"/>
      <c r="BM3981"/>
      <c r="BN3981"/>
      <c r="BO3981"/>
      <c r="BP3981"/>
      <c r="BQ3981"/>
      <c r="BR3981"/>
      <c r="BS3981"/>
      <c r="BT3981"/>
      <c r="BU3981"/>
      <c r="BV3981"/>
      <c r="BW3981"/>
      <c r="BX3981"/>
      <c r="BY3981"/>
      <c r="BZ3981"/>
    </row>
    <row r="3982" spans="3:78" x14ac:dyDescent="0.25">
      <c r="C3982"/>
      <c r="D3982" s="4"/>
      <c r="E3982"/>
      <c r="F3982" s="4"/>
      <c r="G3982"/>
      <c r="H3982" s="4"/>
      <c r="I3982"/>
      <c r="J3982" s="4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  <c r="BF3982"/>
      <c r="BG3982"/>
      <c r="BH3982"/>
      <c r="BI3982"/>
      <c r="BJ3982"/>
      <c r="BK3982"/>
      <c r="BL3982"/>
      <c r="BM3982"/>
      <c r="BN3982"/>
      <c r="BO3982"/>
      <c r="BP3982"/>
      <c r="BQ3982"/>
      <c r="BR3982"/>
      <c r="BS3982"/>
      <c r="BT3982"/>
      <c r="BU3982"/>
      <c r="BV3982"/>
      <c r="BW3982"/>
      <c r="BX3982"/>
      <c r="BY3982"/>
      <c r="BZ3982"/>
    </row>
    <row r="3983" spans="3:78" x14ac:dyDescent="0.25">
      <c r="C3983"/>
      <c r="D3983" s="4"/>
      <c r="E3983"/>
      <c r="F3983" s="4"/>
      <c r="G3983"/>
      <c r="H3983" s="4"/>
      <c r="I3983"/>
      <c r="J3983" s="4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  <c r="BF3983"/>
      <c r="BG3983"/>
      <c r="BH3983"/>
      <c r="BI3983"/>
      <c r="BJ3983"/>
      <c r="BK3983"/>
      <c r="BL3983"/>
      <c r="BM3983"/>
      <c r="BN3983"/>
      <c r="BO3983"/>
      <c r="BP3983"/>
      <c r="BQ3983"/>
      <c r="BR3983"/>
      <c r="BS3983"/>
      <c r="BT3983"/>
      <c r="BU3983"/>
      <c r="BV3983"/>
      <c r="BW3983"/>
      <c r="BX3983"/>
      <c r="BY3983"/>
      <c r="BZ3983"/>
    </row>
    <row r="3984" spans="3:78" x14ac:dyDescent="0.25">
      <c r="C3984"/>
      <c r="D3984" s="4"/>
      <c r="E3984"/>
      <c r="F3984" s="4"/>
      <c r="G3984"/>
      <c r="H3984" s="4"/>
      <c r="I3984"/>
      <c r="J3984" s="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  <c r="BF3984"/>
      <c r="BG3984"/>
      <c r="BH3984"/>
      <c r="BI3984"/>
      <c r="BJ3984"/>
      <c r="BK3984"/>
      <c r="BL3984"/>
      <c r="BM3984"/>
      <c r="BN3984"/>
      <c r="BO3984"/>
      <c r="BP3984"/>
      <c r="BQ3984"/>
      <c r="BR3984"/>
      <c r="BS3984"/>
      <c r="BT3984"/>
      <c r="BU3984"/>
      <c r="BV3984"/>
      <c r="BW3984"/>
      <c r="BX3984"/>
      <c r="BY3984"/>
      <c r="BZ3984"/>
    </row>
    <row r="3985" spans="3:78" x14ac:dyDescent="0.25">
      <c r="C3985"/>
      <c r="D3985" s="4"/>
      <c r="E3985"/>
      <c r="F3985" s="4"/>
      <c r="G3985"/>
      <c r="H3985" s="4"/>
      <c r="I3985"/>
      <c r="J3985" s="4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  <c r="BF3985"/>
      <c r="BG3985"/>
      <c r="BH3985"/>
      <c r="BI3985"/>
      <c r="BJ3985"/>
      <c r="BK3985"/>
      <c r="BL3985"/>
      <c r="BM3985"/>
      <c r="BN3985"/>
      <c r="BO3985"/>
      <c r="BP3985"/>
      <c r="BQ3985"/>
      <c r="BR3985"/>
      <c r="BS3985"/>
      <c r="BT3985"/>
      <c r="BU3985"/>
      <c r="BV3985"/>
      <c r="BW3985"/>
      <c r="BX3985"/>
      <c r="BY3985"/>
      <c r="BZ3985"/>
    </row>
    <row r="3986" spans="3:78" x14ac:dyDescent="0.25">
      <c r="C3986"/>
      <c r="D3986" s="4"/>
      <c r="E3986"/>
      <c r="F3986" s="4"/>
      <c r="G3986"/>
      <c r="H3986" s="4"/>
      <c r="I3986"/>
      <c r="J3986" s="4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  <c r="BF3986"/>
      <c r="BG3986"/>
      <c r="BH3986"/>
      <c r="BI3986"/>
      <c r="BJ3986"/>
      <c r="BK3986"/>
      <c r="BL3986"/>
      <c r="BM3986"/>
      <c r="BN3986"/>
      <c r="BO3986"/>
      <c r="BP3986"/>
      <c r="BQ3986"/>
      <c r="BR3986"/>
      <c r="BS3986"/>
      <c r="BT3986"/>
      <c r="BU3986"/>
      <c r="BV3986"/>
      <c r="BW3986"/>
      <c r="BX3986"/>
      <c r="BY3986"/>
      <c r="BZ3986"/>
    </row>
    <row r="3987" spans="3:78" x14ac:dyDescent="0.25">
      <c r="C3987"/>
      <c r="D3987" s="4"/>
      <c r="E3987"/>
      <c r="F3987" s="4"/>
      <c r="G3987"/>
      <c r="H3987" s="4"/>
      <c r="I3987"/>
      <c r="J3987" s="4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  <c r="BF3987"/>
      <c r="BG3987"/>
      <c r="BH3987"/>
      <c r="BI3987"/>
      <c r="BJ3987"/>
      <c r="BK3987"/>
      <c r="BL3987"/>
      <c r="BM3987"/>
      <c r="BN3987"/>
      <c r="BO3987"/>
      <c r="BP3987"/>
      <c r="BQ3987"/>
      <c r="BR3987"/>
      <c r="BS3987"/>
      <c r="BT3987"/>
      <c r="BU3987"/>
      <c r="BV3987"/>
      <c r="BW3987"/>
      <c r="BX3987"/>
      <c r="BY3987"/>
      <c r="BZ3987"/>
    </row>
    <row r="3988" spans="3:78" x14ac:dyDescent="0.25">
      <c r="C3988"/>
      <c r="D3988" s="4"/>
      <c r="E3988"/>
      <c r="F3988" s="4"/>
      <c r="G3988"/>
      <c r="H3988" s="4"/>
      <c r="I3988"/>
      <c r="J3988" s="4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  <c r="BF3988"/>
      <c r="BG3988"/>
      <c r="BH3988"/>
      <c r="BI3988"/>
      <c r="BJ3988"/>
      <c r="BK3988"/>
      <c r="BL3988"/>
      <c r="BM3988"/>
      <c r="BN3988"/>
      <c r="BO3988"/>
      <c r="BP3988"/>
      <c r="BQ3988"/>
      <c r="BR3988"/>
      <c r="BS3988"/>
      <c r="BT3988"/>
      <c r="BU3988"/>
      <c r="BV3988"/>
      <c r="BW3988"/>
      <c r="BX3988"/>
      <c r="BY3988"/>
      <c r="BZ3988"/>
    </row>
    <row r="3989" spans="3:78" x14ac:dyDescent="0.25">
      <c r="C3989"/>
      <c r="D3989" s="4"/>
      <c r="E3989"/>
      <c r="F3989" s="4"/>
      <c r="G3989"/>
      <c r="H3989" s="4"/>
      <c r="I3989"/>
      <c r="J3989" s="4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  <c r="BF3989"/>
      <c r="BG3989"/>
      <c r="BH3989"/>
      <c r="BI3989"/>
      <c r="BJ3989"/>
      <c r="BK3989"/>
      <c r="BL3989"/>
      <c r="BM3989"/>
      <c r="BN3989"/>
      <c r="BO3989"/>
      <c r="BP3989"/>
      <c r="BQ3989"/>
      <c r="BR3989"/>
      <c r="BS3989"/>
      <c r="BT3989"/>
      <c r="BU3989"/>
      <c r="BV3989"/>
      <c r="BW3989"/>
      <c r="BX3989"/>
      <c r="BY3989"/>
      <c r="BZ3989"/>
    </row>
    <row r="3990" spans="3:78" x14ac:dyDescent="0.25">
      <c r="C3990"/>
      <c r="D3990" s="4"/>
      <c r="E3990"/>
      <c r="F3990" s="4"/>
      <c r="G3990"/>
      <c r="H3990" s="4"/>
      <c r="I3990"/>
      <c r="J3990" s="4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  <c r="BF3990"/>
      <c r="BG3990"/>
      <c r="BH3990"/>
      <c r="BI3990"/>
      <c r="BJ3990"/>
      <c r="BK3990"/>
      <c r="BL3990"/>
      <c r="BM3990"/>
      <c r="BN3990"/>
      <c r="BO3990"/>
      <c r="BP3990"/>
      <c r="BQ3990"/>
      <c r="BR3990"/>
      <c r="BS3990"/>
      <c r="BT3990"/>
      <c r="BU3990"/>
      <c r="BV3990"/>
      <c r="BW3990"/>
      <c r="BX3990"/>
      <c r="BY3990"/>
      <c r="BZ3990"/>
    </row>
    <row r="3991" spans="3:78" x14ac:dyDescent="0.25">
      <c r="C3991"/>
      <c r="D3991" s="4"/>
      <c r="E3991"/>
      <c r="F3991" s="4"/>
      <c r="G3991"/>
      <c r="H3991" s="4"/>
      <c r="I3991"/>
      <c r="J3991" s="4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  <c r="BF3991"/>
      <c r="BG3991"/>
      <c r="BH3991"/>
      <c r="BI3991"/>
      <c r="BJ3991"/>
      <c r="BK3991"/>
      <c r="BL3991"/>
      <c r="BM3991"/>
      <c r="BN3991"/>
      <c r="BO3991"/>
      <c r="BP3991"/>
      <c r="BQ3991"/>
      <c r="BR3991"/>
      <c r="BS3991"/>
      <c r="BT3991"/>
      <c r="BU3991"/>
      <c r="BV3991"/>
      <c r="BW3991"/>
      <c r="BX3991"/>
      <c r="BY3991"/>
      <c r="BZ3991"/>
    </row>
    <row r="3992" spans="3:78" x14ac:dyDescent="0.25">
      <c r="C3992"/>
      <c r="D3992" s="4"/>
      <c r="E3992"/>
      <c r="F3992" s="4"/>
      <c r="G3992"/>
      <c r="H3992" s="4"/>
      <c r="I3992"/>
      <c r="J3992" s="4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  <c r="BF3992"/>
      <c r="BG3992"/>
      <c r="BH3992"/>
      <c r="BI3992"/>
      <c r="BJ3992"/>
      <c r="BK3992"/>
      <c r="BL3992"/>
      <c r="BM3992"/>
      <c r="BN3992"/>
      <c r="BO3992"/>
      <c r="BP3992"/>
      <c r="BQ3992"/>
      <c r="BR3992"/>
      <c r="BS3992"/>
      <c r="BT3992"/>
      <c r="BU3992"/>
      <c r="BV3992"/>
      <c r="BW3992"/>
      <c r="BX3992"/>
      <c r="BY3992"/>
      <c r="BZ3992"/>
    </row>
    <row r="3993" spans="3:78" x14ac:dyDescent="0.25">
      <c r="C3993"/>
      <c r="D3993" s="4"/>
      <c r="E3993"/>
      <c r="F3993" s="4"/>
      <c r="G3993"/>
      <c r="H3993" s="4"/>
      <c r="I3993"/>
      <c r="J3993" s="4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  <c r="BF3993"/>
      <c r="BG3993"/>
      <c r="BH3993"/>
      <c r="BI3993"/>
      <c r="BJ3993"/>
      <c r="BK3993"/>
      <c r="BL3993"/>
      <c r="BM3993"/>
      <c r="BN3993"/>
      <c r="BO3993"/>
      <c r="BP3993"/>
      <c r="BQ3993"/>
      <c r="BR3993"/>
      <c r="BS3993"/>
      <c r="BT3993"/>
      <c r="BU3993"/>
      <c r="BV3993"/>
      <c r="BW3993"/>
      <c r="BX3993"/>
      <c r="BY3993"/>
      <c r="BZ3993"/>
    </row>
    <row r="3994" spans="3:78" x14ac:dyDescent="0.25">
      <c r="C3994"/>
      <c r="D3994" s="4"/>
      <c r="E3994"/>
      <c r="F3994" s="4"/>
      <c r="G3994"/>
      <c r="H3994" s="4"/>
      <c r="I3994"/>
      <c r="J3994" s="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  <c r="BF3994"/>
      <c r="BG3994"/>
      <c r="BH3994"/>
      <c r="BI3994"/>
      <c r="BJ3994"/>
      <c r="BK3994"/>
      <c r="BL3994"/>
      <c r="BM3994"/>
      <c r="BN3994"/>
      <c r="BO3994"/>
      <c r="BP3994"/>
      <c r="BQ3994"/>
      <c r="BR3994"/>
      <c r="BS3994"/>
      <c r="BT3994"/>
      <c r="BU3994"/>
      <c r="BV3994"/>
      <c r="BW3994"/>
      <c r="BX3994"/>
      <c r="BY3994"/>
      <c r="BZ3994"/>
    </row>
    <row r="3995" spans="3:78" x14ac:dyDescent="0.25">
      <c r="C3995"/>
      <c r="D3995" s="4"/>
      <c r="E3995"/>
      <c r="F3995" s="4"/>
      <c r="G3995"/>
      <c r="H3995" s="4"/>
      <c r="I3995"/>
      <c r="J3995" s="4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  <c r="BF3995"/>
      <c r="BG3995"/>
      <c r="BH3995"/>
      <c r="BI3995"/>
      <c r="BJ3995"/>
      <c r="BK3995"/>
      <c r="BL3995"/>
      <c r="BM3995"/>
      <c r="BN3995"/>
      <c r="BO3995"/>
      <c r="BP3995"/>
      <c r="BQ3995"/>
      <c r="BR3995"/>
      <c r="BS3995"/>
      <c r="BT3995"/>
      <c r="BU3995"/>
      <c r="BV3995"/>
      <c r="BW3995"/>
      <c r="BX3995"/>
      <c r="BY3995"/>
      <c r="BZ3995"/>
    </row>
    <row r="3996" spans="3:78" x14ac:dyDescent="0.25">
      <c r="C3996"/>
      <c r="D3996" s="4"/>
      <c r="E3996"/>
      <c r="F3996" s="4"/>
      <c r="G3996"/>
      <c r="H3996" s="4"/>
      <c r="I3996"/>
      <c r="J3996" s="4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  <c r="BF3996"/>
      <c r="BG3996"/>
      <c r="BH3996"/>
      <c r="BI3996"/>
      <c r="BJ3996"/>
      <c r="BK3996"/>
      <c r="BL3996"/>
      <c r="BM3996"/>
      <c r="BN3996"/>
      <c r="BO3996"/>
      <c r="BP3996"/>
      <c r="BQ3996"/>
      <c r="BR3996"/>
      <c r="BS3996"/>
      <c r="BT3996"/>
      <c r="BU3996"/>
      <c r="BV3996"/>
      <c r="BW3996"/>
      <c r="BX3996"/>
      <c r="BY3996"/>
      <c r="BZ3996"/>
    </row>
    <row r="3997" spans="3:78" x14ac:dyDescent="0.25">
      <c r="C3997"/>
      <c r="D3997" s="4"/>
      <c r="E3997"/>
      <c r="F3997" s="4"/>
      <c r="G3997"/>
      <c r="H3997" s="4"/>
      <c r="I3997"/>
      <c r="J3997" s="4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  <c r="BF3997"/>
      <c r="BG3997"/>
      <c r="BH3997"/>
      <c r="BI3997"/>
      <c r="BJ3997"/>
      <c r="BK3997"/>
      <c r="BL3997"/>
      <c r="BM3997"/>
      <c r="BN3997"/>
      <c r="BO3997"/>
      <c r="BP3997"/>
      <c r="BQ3997"/>
      <c r="BR3997"/>
      <c r="BS3997"/>
      <c r="BT3997"/>
      <c r="BU3997"/>
      <c r="BV3997"/>
      <c r="BW3997"/>
      <c r="BX3997"/>
      <c r="BY3997"/>
      <c r="BZ3997"/>
    </row>
    <row r="3998" spans="3:78" x14ac:dyDescent="0.25">
      <c r="C3998"/>
      <c r="D3998" s="4"/>
      <c r="E3998"/>
      <c r="F3998" s="4"/>
      <c r="G3998"/>
      <c r="H3998" s="4"/>
      <c r="I3998"/>
      <c r="J3998" s="4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  <c r="BF3998"/>
      <c r="BG3998"/>
      <c r="BH3998"/>
      <c r="BI3998"/>
      <c r="BJ3998"/>
      <c r="BK3998"/>
      <c r="BL3998"/>
      <c r="BM3998"/>
      <c r="BN3998"/>
      <c r="BO3998"/>
      <c r="BP3998"/>
      <c r="BQ3998"/>
      <c r="BR3998"/>
      <c r="BS3998"/>
      <c r="BT3998"/>
      <c r="BU3998"/>
      <c r="BV3998"/>
      <c r="BW3998"/>
      <c r="BX3998"/>
      <c r="BY3998"/>
      <c r="BZ3998"/>
    </row>
    <row r="3999" spans="3:78" x14ac:dyDescent="0.25">
      <c r="C3999"/>
      <c r="D3999" s="4"/>
      <c r="E3999"/>
      <c r="F3999" s="4"/>
      <c r="G3999"/>
      <c r="H3999" s="4"/>
      <c r="I3999"/>
      <c r="J3999" s="4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  <c r="BF3999"/>
      <c r="BG3999"/>
      <c r="BH3999"/>
      <c r="BI3999"/>
      <c r="BJ3999"/>
      <c r="BK3999"/>
      <c r="BL3999"/>
      <c r="BM3999"/>
      <c r="BN3999"/>
      <c r="BO3999"/>
      <c r="BP3999"/>
      <c r="BQ3999"/>
      <c r="BR3999"/>
      <c r="BS3999"/>
      <c r="BT3999"/>
      <c r="BU3999"/>
      <c r="BV3999"/>
      <c r="BW3999"/>
      <c r="BX3999"/>
      <c r="BY3999"/>
      <c r="BZ3999"/>
    </row>
    <row r="4000" spans="3:78" x14ac:dyDescent="0.25">
      <c r="C4000"/>
      <c r="D4000" s="4"/>
      <c r="E4000"/>
      <c r="F4000" s="4"/>
      <c r="G4000"/>
      <c r="H4000" s="4"/>
      <c r="I4000"/>
      <c r="J4000" s="4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  <c r="BF4000"/>
      <c r="BG4000"/>
      <c r="BH4000"/>
      <c r="BI4000"/>
      <c r="BJ4000"/>
      <c r="BK4000"/>
      <c r="BL4000"/>
      <c r="BM4000"/>
      <c r="BN4000"/>
      <c r="BO4000"/>
      <c r="BP4000"/>
      <c r="BQ4000"/>
      <c r="BR4000"/>
      <c r="BS4000"/>
      <c r="BT4000"/>
      <c r="BU4000"/>
      <c r="BV4000"/>
      <c r="BW4000"/>
      <c r="BX4000"/>
      <c r="BY4000"/>
      <c r="BZ4000"/>
    </row>
    <row r="4001" spans="3:78" x14ac:dyDescent="0.25">
      <c r="C4001"/>
      <c r="D4001" s="4"/>
      <c r="E4001"/>
      <c r="F4001" s="4"/>
      <c r="G4001"/>
      <c r="H4001" s="4"/>
      <c r="I4001"/>
      <c r="J4001" s="4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  <c r="BF4001"/>
      <c r="BG4001"/>
      <c r="BH4001"/>
      <c r="BI4001"/>
      <c r="BJ4001"/>
      <c r="BK4001"/>
      <c r="BL4001"/>
      <c r="BM4001"/>
      <c r="BN4001"/>
      <c r="BO4001"/>
      <c r="BP4001"/>
      <c r="BQ4001"/>
      <c r="BR4001"/>
      <c r="BS4001"/>
      <c r="BT4001"/>
      <c r="BU4001"/>
      <c r="BV4001"/>
      <c r="BW4001"/>
      <c r="BX4001"/>
      <c r="BY4001"/>
      <c r="BZ4001"/>
    </row>
    <row r="4002" spans="3:78" x14ac:dyDescent="0.25">
      <c r="C4002"/>
      <c r="D4002" s="4"/>
      <c r="E4002"/>
      <c r="F4002" s="4"/>
      <c r="G4002"/>
      <c r="H4002" s="4"/>
      <c r="I4002"/>
      <c r="J4002" s="4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  <c r="BF4002"/>
      <c r="BG4002"/>
      <c r="BH4002"/>
      <c r="BI4002"/>
      <c r="BJ4002"/>
      <c r="BK4002"/>
      <c r="BL4002"/>
      <c r="BM4002"/>
      <c r="BN4002"/>
      <c r="BO4002"/>
      <c r="BP4002"/>
      <c r="BQ4002"/>
      <c r="BR4002"/>
      <c r="BS4002"/>
      <c r="BT4002"/>
      <c r="BU4002"/>
      <c r="BV4002"/>
      <c r="BW4002"/>
      <c r="BX4002"/>
      <c r="BY4002"/>
      <c r="BZ4002"/>
    </row>
    <row r="4003" spans="3:78" x14ac:dyDescent="0.25">
      <c r="C4003"/>
      <c r="D4003" s="4"/>
      <c r="E4003"/>
      <c r="F4003" s="4"/>
      <c r="G4003"/>
      <c r="H4003" s="4"/>
      <c r="I4003"/>
      <c r="J4003" s="4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  <c r="BF4003"/>
      <c r="BG4003"/>
      <c r="BH4003"/>
      <c r="BI4003"/>
      <c r="BJ4003"/>
      <c r="BK4003"/>
      <c r="BL4003"/>
      <c r="BM4003"/>
      <c r="BN4003"/>
      <c r="BO4003"/>
      <c r="BP4003"/>
      <c r="BQ4003"/>
      <c r="BR4003"/>
      <c r="BS4003"/>
      <c r="BT4003"/>
      <c r="BU4003"/>
      <c r="BV4003"/>
      <c r="BW4003"/>
      <c r="BX4003"/>
      <c r="BY4003"/>
      <c r="BZ4003"/>
    </row>
    <row r="4004" spans="3:78" x14ac:dyDescent="0.25">
      <c r="C4004"/>
      <c r="D4004" s="4"/>
      <c r="E4004"/>
      <c r="F4004" s="4"/>
      <c r="G4004"/>
      <c r="H4004" s="4"/>
      <c r="I4004"/>
      <c r="J4004" s="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  <c r="BF4004"/>
      <c r="BG4004"/>
      <c r="BH4004"/>
      <c r="BI4004"/>
      <c r="BJ4004"/>
      <c r="BK4004"/>
      <c r="BL4004"/>
      <c r="BM4004"/>
      <c r="BN4004"/>
      <c r="BO4004"/>
      <c r="BP4004"/>
      <c r="BQ4004"/>
      <c r="BR4004"/>
      <c r="BS4004"/>
      <c r="BT4004"/>
      <c r="BU4004"/>
      <c r="BV4004"/>
      <c r="BW4004"/>
      <c r="BX4004"/>
      <c r="BY4004"/>
      <c r="BZ4004"/>
    </row>
    <row r="4005" spans="3:78" x14ac:dyDescent="0.25">
      <c r="C4005"/>
      <c r="D4005" s="4"/>
      <c r="E4005"/>
      <c r="F4005" s="4"/>
      <c r="G4005"/>
      <c r="H4005" s="4"/>
      <c r="I4005"/>
      <c r="J4005" s="4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  <c r="BF4005"/>
      <c r="BG4005"/>
      <c r="BH4005"/>
      <c r="BI4005"/>
      <c r="BJ4005"/>
      <c r="BK4005"/>
      <c r="BL4005"/>
      <c r="BM4005"/>
      <c r="BN4005"/>
      <c r="BO4005"/>
      <c r="BP4005"/>
      <c r="BQ4005"/>
      <c r="BR4005"/>
      <c r="BS4005"/>
      <c r="BT4005"/>
      <c r="BU4005"/>
      <c r="BV4005"/>
      <c r="BW4005"/>
      <c r="BX4005"/>
      <c r="BY4005"/>
      <c r="BZ4005"/>
    </row>
    <row r="4006" spans="3:78" x14ac:dyDescent="0.25">
      <c r="C4006"/>
      <c r="D4006" s="4"/>
      <c r="E4006"/>
      <c r="F4006" s="4"/>
      <c r="G4006"/>
      <c r="H4006" s="4"/>
      <c r="I4006"/>
      <c r="J4006" s="4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  <c r="BF4006"/>
      <c r="BG4006"/>
      <c r="BH4006"/>
      <c r="BI4006"/>
      <c r="BJ4006"/>
      <c r="BK4006"/>
      <c r="BL4006"/>
      <c r="BM4006"/>
      <c r="BN4006"/>
      <c r="BO4006"/>
      <c r="BP4006"/>
      <c r="BQ4006"/>
      <c r="BR4006"/>
      <c r="BS4006"/>
      <c r="BT4006"/>
      <c r="BU4006"/>
      <c r="BV4006"/>
      <c r="BW4006"/>
      <c r="BX4006"/>
      <c r="BY4006"/>
      <c r="BZ4006"/>
    </row>
    <row r="4007" spans="3:78" x14ac:dyDescent="0.25">
      <c r="C4007"/>
      <c r="D4007" s="4"/>
      <c r="E4007"/>
      <c r="F4007" s="4"/>
      <c r="G4007"/>
      <c r="H4007" s="4"/>
      <c r="I4007"/>
      <c r="J4007" s="4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  <c r="BF4007"/>
      <c r="BG4007"/>
      <c r="BH4007"/>
      <c r="BI4007"/>
      <c r="BJ4007"/>
      <c r="BK4007"/>
      <c r="BL4007"/>
      <c r="BM4007"/>
      <c r="BN4007"/>
      <c r="BO4007"/>
      <c r="BP4007"/>
      <c r="BQ4007"/>
      <c r="BR4007"/>
      <c r="BS4007"/>
      <c r="BT4007"/>
      <c r="BU4007"/>
      <c r="BV4007"/>
      <c r="BW4007"/>
      <c r="BX4007"/>
      <c r="BY4007"/>
      <c r="BZ4007"/>
    </row>
    <row r="4008" spans="3:78" x14ac:dyDescent="0.25">
      <c r="C4008"/>
      <c r="D4008" s="4"/>
      <c r="E4008"/>
      <c r="F4008" s="4"/>
      <c r="G4008"/>
      <c r="H4008" s="4"/>
      <c r="I4008"/>
      <c r="J4008" s="4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  <c r="BF4008"/>
      <c r="BG4008"/>
      <c r="BH4008"/>
      <c r="BI4008"/>
      <c r="BJ4008"/>
      <c r="BK4008"/>
      <c r="BL4008"/>
      <c r="BM4008"/>
      <c r="BN4008"/>
      <c r="BO4008"/>
      <c r="BP4008"/>
      <c r="BQ4008"/>
      <c r="BR4008"/>
      <c r="BS4008"/>
      <c r="BT4008"/>
      <c r="BU4008"/>
      <c r="BV4008"/>
      <c r="BW4008"/>
      <c r="BX4008"/>
      <c r="BY4008"/>
      <c r="BZ4008"/>
    </row>
    <row r="4009" spans="3:78" x14ac:dyDescent="0.25">
      <c r="C4009"/>
      <c r="D4009" s="4"/>
      <c r="E4009"/>
      <c r="F4009" s="4"/>
      <c r="G4009"/>
      <c r="H4009" s="4"/>
      <c r="I4009"/>
      <c r="J4009" s="4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  <c r="BF4009"/>
      <c r="BG4009"/>
      <c r="BH4009"/>
      <c r="BI4009"/>
      <c r="BJ4009"/>
      <c r="BK4009"/>
      <c r="BL4009"/>
      <c r="BM4009"/>
      <c r="BN4009"/>
      <c r="BO4009"/>
      <c r="BP4009"/>
      <c r="BQ4009"/>
      <c r="BR4009"/>
      <c r="BS4009"/>
      <c r="BT4009"/>
      <c r="BU4009"/>
      <c r="BV4009"/>
      <c r="BW4009"/>
      <c r="BX4009"/>
      <c r="BY4009"/>
      <c r="BZ4009"/>
    </row>
    <row r="4010" spans="3:78" x14ac:dyDescent="0.25">
      <c r="C4010"/>
      <c r="D4010" s="4"/>
      <c r="E4010"/>
      <c r="F4010" s="4"/>
      <c r="G4010"/>
      <c r="H4010" s="4"/>
      <c r="I4010"/>
      <c r="J4010" s="4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  <c r="BF4010"/>
      <c r="BG4010"/>
      <c r="BH4010"/>
      <c r="BI4010"/>
      <c r="BJ4010"/>
      <c r="BK4010"/>
      <c r="BL4010"/>
      <c r="BM4010"/>
      <c r="BN4010"/>
      <c r="BO4010"/>
      <c r="BP4010"/>
      <c r="BQ4010"/>
      <c r="BR4010"/>
      <c r="BS4010"/>
      <c r="BT4010"/>
      <c r="BU4010"/>
      <c r="BV4010"/>
      <c r="BW4010"/>
      <c r="BX4010"/>
      <c r="BY4010"/>
      <c r="BZ4010"/>
    </row>
    <row r="4011" spans="3:78" x14ac:dyDescent="0.25">
      <c r="C4011"/>
      <c r="D4011" s="4"/>
      <c r="E4011"/>
      <c r="F4011" s="4"/>
      <c r="G4011"/>
      <c r="H4011" s="4"/>
      <c r="I4011"/>
      <c r="J4011" s="4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  <c r="BF4011"/>
      <c r="BG4011"/>
      <c r="BH4011"/>
      <c r="BI4011"/>
      <c r="BJ4011"/>
      <c r="BK4011"/>
      <c r="BL4011"/>
      <c r="BM4011"/>
      <c r="BN4011"/>
      <c r="BO4011"/>
      <c r="BP4011"/>
      <c r="BQ4011"/>
      <c r="BR4011"/>
      <c r="BS4011"/>
      <c r="BT4011"/>
      <c r="BU4011"/>
      <c r="BV4011"/>
      <c r="BW4011"/>
      <c r="BX4011"/>
      <c r="BY4011"/>
      <c r="BZ4011"/>
    </row>
    <row r="4012" spans="3:78" x14ac:dyDescent="0.25">
      <c r="C4012"/>
      <c r="D4012" s="4"/>
      <c r="E4012"/>
      <c r="F4012" s="4"/>
      <c r="G4012"/>
      <c r="H4012" s="4"/>
      <c r="I4012"/>
      <c r="J4012" s="4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  <c r="BF4012"/>
      <c r="BG4012"/>
      <c r="BH4012"/>
      <c r="BI4012"/>
      <c r="BJ4012"/>
      <c r="BK4012"/>
      <c r="BL4012"/>
      <c r="BM4012"/>
      <c r="BN4012"/>
      <c r="BO4012"/>
      <c r="BP4012"/>
      <c r="BQ4012"/>
      <c r="BR4012"/>
      <c r="BS4012"/>
      <c r="BT4012"/>
      <c r="BU4012"/>
      <c r="BV4012"/>
      <c r="BW4012"/>
      <c r="BX4012"/>
      <c r="BY4012"/>
      <c r="BZ4012"/>
    </row>
    <row r="4013" spans="3:78" x14ac:dyDescent="0.25">
      <c r="C4013"/>
      <c r="D4013" s="4"/>
      <c r="E4013"/>
      <c r="F4013" s="4"/>
      <c r="G4013"/>
      <c r="H4013" s="4"/>
      <c r="I4013"/>
      <c r="J4013" s="4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  <c r="BF4013"/>
      <c r="BG4013"/>
      <c r="BH4013"/>
      <c r="BI4013"/>
      <c r="BJ4013"/>
      <c r="BK4013"/>
      <c r="BL4013"/>
      <c r="BM4013"/>
      <c r="BN4013"/>
      <c r="BO4013"/>
      <c r="BP4013"/>
      <c r="BQ4013"/>
      <c r="BR4013"/>
      <c r="BS4013"/>
      <c r="BT4013"/>
      <c r="BU4013"/>
      <c r="BV4013"/>
      <c r="BW4013"/>
      <c r="BX4013"/>
      <c r="BY4013"/>
      <c r="BZ4013"/>
    </row>
    <row r="4014" spans="3:78" x14ac:dyDescent="0.25">
      <c r="C4014"/>
      <c r="D4014" s="4"/>
      <c r="E4014"/>
      <c r="F4014" s="4"/>
      <c r="G4014"/>
      <c r="H4014" s="4"/>
      <c r="I4014"/>
      <c r="J4014" s="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  <c r="BF4014"/>
      <c r="BG4014"/>
      <c r="BH4014"/>
      <c r="BI4014"/>
      <c r="BJ4014"/>
      <c r="BK4014"/>
      <c r="BL4014"/>
      <c r="BM4014"/>
      <c r="BN4014"/>
      <c r="BO4014"/>
      <c r="BP4014"/>
      <c r="BQ4014"/>
      <c r="BR4014"/>
      <c r="BS4014"/>
      <c r="BT4014"/>
      <c r="BU4014"/>
      <c r="BV4014"/>
      <c r="BW4014"/>
      <c r="BX4014"/>
      <c r="BY4014"/>
      <c r="BZ4014"/>
    </row>
    <row r="4015" spans="3:78" x14ac:dyDescent="0.25">
      <c r="C4015"/>
      <c r="D4015" s="4"/>
      <c r="E4015"/>
      <c r="F4015" s="4"/>
      <c r="G4015"/>
      <c r="H4015" s="4"/>
      <c r="I4015"/>
      <c r="J4015" s="4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  <c r="BF4015"/>
      <c r="BG4015"/>
      <c r="BH4015"/>
      <c r="BI4015"/>
      <c r="BJ4015"/>
      <c r="BK4015"/>
      <c r="BL4015"/>
      <c r="BM4015"/>
      <c r="BN4015"/>
      <c r="BO4015"/>
      <c r="BP4015"/>
      <c r="BQ4015"/>
      <c r="BR4015"/>
      <c r="BS4015"/>
      <c r="BT4015"/>
      <c r="BU4015"/>
      <c r="BV4015"/>
      <c r="BW4015"/>
      <c r="BX4015"/>
      <c r="BY4015"/>
      <c r="BZ4015"/>
    </row>
    <row r="4016" spans="3:78" x14ac:dyDescent="0.25">
      <c r="C4016"/>
      <c r="D4016" s="4"/>
      <c r="E4016"/>
      <c r="F4016" s="4"/>
      <c r="G4016"/>
      <c r="H4016" s="4"/>
      <c r="I4016"/>
      <c r="J4016" s="4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  <c r="BF4016"/>
      <c r="BG4016"/>
      <c r="BH4016"/>
      <c r="BI4016"/>
      <c r="BJ4016"/>
      <c r="BK4016"/>
      <c r="BL4016"/>
      <c r="BM4016"/>
      <c r="BN4016"/>
      <c r="BO4016"/>
      <c r="BP4016"/>
      <c r="BQ4016"/>
      <c r="BR4016"/>
      <c r="BS4016"/>
      <c r="BT4016"/>
      <c r="BU4016"/>
      <c r="BV4016"/>
      <c r="BW4016"/>
      <c r="BX4016"/>
      <c r="BY4016"/>
      <c r="BZ4016"/>
    </row>
    <row r="4017" spans="3:78" x14ac:dyDescent="0.25">
      <c r="C4017"/>
      <c r="D4017" s="4"/>
      <c r="E4017"/>
      <c r="F4017" s="4"/>
      <c r="G4017"/>
      <c r="H4017" s="4"/>
      <c r="I4017"/>
      <c r="J4017" s="4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  <c r="BF4017"/>
      <c r="BG4017"/>
      <c r="BH4017"/>
      <c r="BI4017"/>
      <c r="BJ4017"/>
      <c r="BK4017"/>
      <c r="BL4017"/>
      <c r="BM4017"/>
      <c r="BN4017"/>
      <c r="BO4017"/>
      <c r="BP4017"/>
      <c r="BQ4017"/>
      <c r="BR4017"/>
      <c r="BS4017"/>
      <c r="BT4017"/>
      <c r="BU4017"/>
      <c r="BV4017"/>
      <c r="BW4017"/>
      <c r="BX4017"/>
      <c r="BY4017"/>
      <c r="BZ4017"/>
    </row>
    <row r="4018" spans="3:78" x14ac:dyDescent="0.25">
      <c r="C4018"/>
      <c r="D4018" s="4"/>
      <c r="E4018"/>
      <c r="F4018" s="4"/>
      <c r="G4018"/>
      <c r="H4018" s="4"/>
      <c r="I4018"/>
      <c r="J4018" s="4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  <c r="BF4018"/>
      <c r="BG4018"/>
      <c r="BH4018"/>
      <c r="BI4018"/>
      <c r="BJ4018"/>
      <c r="BK4018"/>
      <c r="BL4018"/>
      <c r="BM4018"/>
      <c r="BN4018"/>
      <c r="BO4018"/>
      <c r="BP4018"/>
      <c r="BQ4018"/>
      <c r="BR4018"/>
      <c r="BS4018"/>
      <c r="BT4018"/>
      <c r="BU4018"/>
      <c r="BV4018"/>
      <c r="BW4018"/>
      <c r="BX4018"/>
      <c r="BY4018"/>
      <c r="BZ4018"/>
    </row>
    <row r="4019" spans="3:78" x14ac:dyDescent="0.25">
      <c r="C4019"/>
      <c r="D4019" s="4"/>
      <c r="E4019"/>
      <c r="F4019" s="4"/>
      <c r="G4019"/>
      <c r="H4019" s="4"/>
      <c r="I4019"/>
      <c r="J4019" s="4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  <c r="BF4019"/>
      <c r="BG4019"/>
      <c r="BH4019"/>
      <c r="BI4019"/>
      <c r="BJ4019"/>
      <c r="BK4019"/>
      <c r="BL4019"/>
      <c r="BM4019"/>
      <c r="BN4019"/>
      <c r="BO4019"/>
      <c r="BP4019"/>
      <c r="BQ4019"/>
      <c r="BR4019"/>
      <c r="BS4019"/>
      <c r="BT4019"/>
      <c r="BU4019"/>
      <c r="BV4019"/>
      <c r="BW4019"/>
      <c r="BX4019"/>
      <c r="BY4019"/>
      <c r="BZ4019"/>
    </row>
    <row r="4020" spans="3:78" x14ac:dyDescent="0.25">
      <c r="C4020"/>
      <c r="D4020" s="4"/>
      <c r="E4020"/>
      <c r="F4020" s="4"/>
      <c r="G4020"/>
      <c r="H4020" s="4"/>
      <c r="I4020"/>
      <c r="J4020" s="4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  <c r="BF4020"/>
      <c r="BG4020"/>
      <c r="BH4020"/>
      <c r="BI4020"/>
      <c r="BJ4020"/>
      <c r="BK4020"/>
      <c r="BL4020"/>
      <c r="BM4020"/>
      <c r="BN4020"/>
      <c r="BO4020"/>
      <c r="BP4020"/>
      <c r="BQ4020"/>
      <c r="BR4020"/>
      <c r="BS4020"/>
      <c r="BT4020"/>
      <c r="BU4020"/>
      <c r="BV4020"/>
      <c r="BW4020"/>
      <c r="BX4020"/>
      <c r="BY4020"/>
      <c r="BZ4020"/>
    </row>
    <row r="4021" spans="3:78" x14ac:dyDescent="0.25">
      <c r="C4021"/>
      <c r="D4021" s="4"/>
      <c r="E4021"/>
      <c r="F4021" s="4"/>
      <c r="G4021"/>
      <c r="H4021" s="4"/>
      <c r="I4021"/>
      <c r="J4021" s="4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  <c r="BF4021"/>
      <c r="BG4021"/>
      <c r="BH4021"/>
      <c r="BI4021"/>
      <c r="BJ4021"/>
      <c r="BK4021"/>
      <c r="BL4021"/>
      <c r="BM4021"/>
      <c r="BN4021"/>
      <c r="BO4021"/>
      <c r="BP4021"/>
      <c r="BQ4021"/>
      <c r="BR4021"/>
      <c r="BS4021"/>
      <c r="BT4021"/>
      <c r="BU4021"/>
      <c r="BV4021"/>
      <c r="BW4021"/>
      <c r="BX4021"/>
      <c r="BY4021"/>
      <c r="BZ4021"/>
    </row>
    <row r="4022" spans="3:78" x14ac:dyDescent="0.25">
      <c r="C4022"/>
      <c r="D4022" s="4"/>
      <c r="E4022"/>
      <c r="F4022" s="4"/>
      <c r="G4022"/>
      <c r="H4022" s="4"/>
      <c r="I4022"/>
      <c r="J4022" s="4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  <c r="BF4022"/>
      <c r="BG4022"/>
      <c r="BH4022"/>
      <c r="BI4022"/>
      <c r="BJ4022"/>
      <c r="BK4022"/>
      <c r="BL4022"/>
      <c r="BM4022"/>
      <c r="BN4022"/>
      <c r="BO4022"/>
      <c r="BP4022"/>
      <c r="BQ4022"/>
      <c r="BR4022"/>
      <c r="BS4022"/>
      <c r="BT4022"/>
      <c r="BU4022"/>
      <c r="BV4022"/>
      <c r="BW4022"/>
      <c r="BX4022"/>
      <c r="BY4022"/>
      <c r="BZ4022"/>
    </row>
    <row r="4023" spans="3:78" x14ac:dyDescent="0.25">
      <c r="C4023"/>
      <c r="D4023" s="4"/>
      <c r="E4023"/>
      <c r="F4023" s="4"/>
      <c r="G4023"/>
      <c r="H4023" s="4"/>
      <c r="I4023"/>
      <c r="J4023" s="4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  <c r="BF4023"/>
      <c r="BG4023"/>
      <c r="BH4023"/>
      <c r="BI4023"/>
      <c r="BJ4023"/>
      <c r="BK4023"/>
      <c r="BL4023"/>
      <c r="BM4023"/>
      <c r="BN4023"/>
      <c r="BO4023"/>
      <c r="BP4023"/>
      <c r="BQ4023"/>
      <c r="BR4023"/>
      <c r="BS4023"/>
      <c r="BT4023"/>
      <c r="BU4023"/>
      <c r="BV4023"/>
      <c r="BW4023"/>
      <c r="BX4023"/>
      <c r="BY4023"/>
      <c r="BZ4023"/>
    </row>
    <row r="4024" spans="3:78" x14ac:dyDescent="0.25">
      <c r="C4024"/>
      <c r="D4024" s="4"/>
      <c r="E4024"/>
      <c r="F4024" s="4"/>
      <c r="G4024"/>
      <c r="H4024" s="4"/>
      <c r="I4024"/>
      <c r="J4024" s="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  <c r="BF4024"/>
      <c r="BG4024"/>
      <c r="BH4024"/>
      <c r="BI4024"/>
      <c r="BJ4024"/>
      <c r="BK4024"/>
      <c r="BL4024"/>
      <c r="BM4024"/>
      <c r="BN4024"/>
      <c r="BO4024"/>
      <c r="BP4024"/>
      <c r="BQ4024"/>
      <c r="BR4024"/>
      <c r="BS4024"/>
      <c r="BT4024"/>
      <c r="BU4024"/>
      <c r="BV4024"/>
      <c r="BW4024"/>
      <c r="BX4024"/>
      <c r="BY4024"/>
      <c r="BZ4024"/>
    </row>
    <row r="4025" spans="3:78" x14ac:dyDescent="0.25">
      <c r="C4025"/>
      <c r="D4025" s="4"/>
      <c r="E4025"/>
      <c r="F4025" s="4"/>
      <c r="G4025"/>
      <c r="H4025" s="4"/>
      <c r="I4025"/>
      <c r="J4025" s="4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  <c r="BF4025"/>
      <c r="BG4025"/>
      <c r="BH4025"/>
      <c r="BI4025"/>
      <c r="BJ4025"/>
      <c r="BK4025"/>
      <c r="BL4025"/>
      <c r="BM4025"/>
      <c r="BN4025"/>
      <c r="BO4025"/>
      <c r="BP4025"/>
      <c r="BQ4025"/>
      <c r="BR4025"/>
      <c r="BS4025"/>
      <c r="BT4025"/>
      <c r="BU4025"/>
      <c r="BV4025"/>
      <c r="BW4025"/>
      <c r="BX4025"/>
      <c r="BY4025"/>
      <c r="BZ4025"/>
    </row>
    <row r="4026" spans="3:78" x14ac:dyDescent="0.25">
      <c r="C4026"/>
      <c r="D4026" s="4"/>
      <c r="E4026"/>
      <c r="F4026" s="4"/>
      <c r="G4026"/>
      <c r="H4026" s="4"/>
      <c r="I4026"/>
      <c r="J4026" s="4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  <c r="BF4026"/>
      <c r="BG4026"/>
      <c r="BH4026"/>
      <c r="BI4026"/>
      <c r="BJ4026"/>
      <c r="BK4026"/>
      <c r="BL4026"/>
      <c r="BM4026"/>
      <c r="BN4026"/>
      <c r="BO4026"/>
      <c r="BP4026"/>
      <c r="BQ4026"/>
      <c r="BR4026"/>
      <c r="BS4026"/>
      <c r="BT4026"/>
      <c r="BU4026"/>
      <c r="BV4026"/>
      <c r="BW4026"/>
      <c r="BX4026"/>
      <c r="BY4026"/>
      <c r="BZ4026"/>
    </row>
    <row r="4027" spans="3:78" x14ac:dyDescent="0.25">
      <c r="C4027"/>
      <c r="D4027" s="4"/>
      <c r="E4027"/>
      <c r="F4027" s="4"/>
      <c r="G4027"/>
      <c r="H4027" s="4"/>
      <c r="I4027"/>
      <c r="J4027" s="4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  <c r="BF4027"/>
      <c r="BG4027"/>
      <c r="BH4027"/>
      <c r="BI4027"/>
      <c r="BJ4027"/>
      <c r="BK4027"/>
      <c r="BL4027"/>
      <c r="BM4027"/>
      <c r="BN4027"/>
      <c r="BO4027"/>
      <c r="BP4027"/>
      <c r="BQ4027"/>
      <c r="BR4027"/>
      <c r="BS4027"/>
      <c r="BT4027"/>
      <c r="BU4027"/>
      <c r="BV4027"/>
      <c r="BW4027"/>
      <c r="BX4027"/>
      <c r="BY4027"/>
      <c r="BZ4027"/>
    </row>
    <row r="4028" spans="3:78" x14ac:dyDescent="0.25">
      <c r="C4028"/>
      <c r="D4028" s="4"/>
      <c r="E4028"/>
      <c r="F4028" s="4"/>
      <c r="G4028"/>
      <c r="H4028" s="4"/>
      <c r="I4028"/>
      <c r="J4028" s="4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  <c r="BF4028"/>
      <c r="BG4028"/>
      <c r="BH4028"/>
      <c r="BI4028"/>
      <c r="BJ4028"/>
      <c r="BK4028"/>
      <c r="BL4028"/>
      <c r="BM4028"/>
      <c r="BN4028"/>
      <c r="BO4028"/>
      <c r="BP4028"/>
      <c r="BQ4028"/>
      <c r="BR4028"/>
      <c r="BS4028"/>
      <c r="BT4028"/>
      <c r="BU4028"/>
      <c r="BV4028"/>
      <c r="BW4028"/>
      <c r="BX4028"/>
      <c r="BY4028"/>
      <c r="BZ4028"/>
    </row>
    <row r="4029" spans="3:78" x14ac:dyDescent="0.25">
      <c r="C4029"/>
      <c r="D4029" s="4"/>
      <c r="E4029"/>
      <c r="F4029" s="4"/>
      <c r="G4029"/>
      <c r="H4029" s="4"/>
      <c r="I4029"/>
      <c r="J4029" s="4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  <c r="BF4029"/>
      <c r="BG4029"/>
      <c r="BH4029"/>
      <c r="BI4029"/>
      <c r="BJ4029"/>
      <c r="BK4029"/>
      <c r="BL4029"/>
      <c r="BM4029"/>
      <c r="BN4029"/>
      <c r="BO4029"/>
      <c r="BP4029"/>
      <c r="BQ4029"/>
      <c r="BR4029"/>
      <c r="BS4029"/>
      <c r="BT4029"/>
      <c r="BU4029"/>
      <c r="BV4029"/>
      <c r="BW4029"/>
      <c r="BX4029"/>
      <c r="BY4029"/>
      <c r="BZ4029"/>
    </row>
    <row r="4030" spans="3:78" x14ac:dyDescent="0.25">
      <c r="C4030"/>
      <c r="D4030" s="4"/>
      <c r="E4030"/>
      <c r="F4030" s="4"/>
      <c r="G4030"/>
      <c r="H4030" s="4"/>
      <c r="I4030"/>
      <c r="J4030" s="4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  <c r="BF4030"/>
      <c r="BG4030"/>
      <c r="BH4030"/>
      <c r="BI4030"/>
      <c r="BJ4030"/>
      <c r="BK4030"/>
      <c r="BL4030"/>
      <c r="BM4030"/>
      <c r="BN4030"/>
      <c r="BO4030"/>
      <c r="BP4030"/>
      <c r="BQ4030"/>
      <c r="BR4030"/>
      <c r="BS4030"/>
      <c r="BT4030"/>
      <c r="BU4030"/>
      <c r="BV4030"/>
      <c r="BW4030"/>
      <c r="BX4030"/>
      <c r="BY4030"/>
      <c r="BZ4030"/>
    </row>
    <row r="4031" spans="3:78" x14ac:dyDescent="0.25">
      <c r="C4031"/>
      <c r="D4031" s="4"/>
      <c r="E4031"/>
      <c r="F4031" s="4"/>
      <c r="G4031"/>
      <c r="H4031" s="4"/>
      <c r="I4031"/>
      <c r="J4031" s="4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  <c r="BF4031"/>
      <c r="BG4031"/>
      <c r="BH4031"/>
      <c r="BI4031"/>
      <c r="BJ4031"/>
      <c r="BK4031"/>
      <c r="BL4031"/>
      <c r="BM4031"/>
      <c r="BN4031"/>
      <c r="BO4031"/>
      <c r="BP4031"/>
      <c r="BQ4031"/>
      <c r="BR4031"/>
      <c r="BS4031"/>
      <c r="BT4031"/>
      <c r="BU4031"/>
      <c r="BV4031"/>
      <c r="BW4031"/>
      <c r="BX4031"/>
      <c r="BY4031"/>
      <c r="BZ4031"/>
    </row>
    <row r="4032" spans="3:78" x14ac:dyDescent="0.25">
      <c r="C4032"/>
      <c r="D4032" s="4"/>
      <c r="E4032"/>
      <c r="F4032" s="4"/>
      <c r="G4032"/>
      <c r="H4032" s="4"/>
      <c r="I4032"/>
      <c r="J4032" s="4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  <c r="BF4032"/>
      <c r="BG4032"/>
      <c r="BH4032"/>
      <c r="BI4032"/>
      <c r="BJ4032"/>
      <c r="BK4032"/>
      <c r="BL4032"/>
      <c r="BM4032"/>
      <c r="BN4032"/>
      <c r="BO4032"/>
      <c r="BP4032"/>
      <c r="BQ4032"/>
      <c r="BR4032"/>
      <c r="BS4032"/>
      <c r="BT4032"/>
      <c r="BU4032"/>
      <c r="BV4032"/>
      <c r="BW4032"/>
      <c r="BX4032"/>
      <c r="BY4032"/>
      <c r="BZ4032"/>
    </row>
    <row r="4033" spans="3:78" x14ac:dyDescent="0.25">
      <c r="C4033"/>
      <c r="D4033" s="4"/>
      <c r="E4033"/>
      <c r="F4033" s="4"/>
      <c r="G4033"/>
      <c r="H4033" s="4"/>
      <c r="I4033"/>
      <c r="J4033" s="4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  <c r="BF4033"/>
      <c r="BG4033"/>
      <c r="BH4033"/>
      <c r="BI4033"/>
      <c r="BJ4033"/>
      <c r="BK4033"/>
      <c r="BL4033"/>
      <c r="BM4033"/>
      <c r="BN4033"/>
      <c r="BO4033"/>
      <c r="BP4033"/>
      <c r="BQ4033"/>
      <c r="BR4033"/>
      <c r="BS4033"/>
      <c r="BT4033"/>
      <c r="BU4033"/>
      <c r="BV4033"/>
      <c r="BW4033"/>
      <c r="BX4033"/>
      <c r="BY4033"/>
      <c r="BZ4033"/>
    </row>
    <row r="4034" spans="3:78" x14ac:dyDescent="0.25">
      <c r="C4034"/>
      <c r="D4034" s="4"/>
      <c r="E4034"/>
      <c r="F4034" s="4"/>
      <c r="G4034"/>
      <c r="H4034" s="4"/>
      <c r="I4034"/>
      <c r="J4034" s="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  <c r="BF4034"/>
      <c r="BG4034"/>
      <c r="BH4034"/>
      <c r="BI4034"/>
      <c r="BJ4034"/>
      <c r="BK4034"/>
      <c r="BL4034"/>
      <c r="BM4034"/>
      <c r="BN4034"/>
      <c r="BO4034"/>
      <c r="BP4034"/>
      <c r="BQ4034"/>
      <c r="BR4034"/>
      <c r="BS4034"/>
      <c r="BT4034"/>
      <c r="BU4034"/>
      <c r="BV4034"/>
      <c r="BW4034"/>
      <c r="BX4034"/>
      <c r="BY4034"/>
      <c r="BZ4034"/>
    </row>
    <row r="4035" spans="3:78" x14ac:dyDescent="0.25">
      <c r="C4035"/>
      <c r="D4035" s="4"/>
      <c r="E4035"/>
      <c r="F4035" s="4"/>
      <c r="G4035"/>
      <c r="H4035" s="4"/>
      <c r="I4035"/>
      <c r="J4035" s="4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  <c r="BF4035"/>
      <c r="BG4035"/>
      <c r="BH4035"/>
      <c r="BI4035"/>
      <c r="BJ4035"/>
      <c r="BK4035"/>
      <c r="BL4035"/>
      <c r="BM4035"/>
      <c r="BN4035"/>
      <c r="BO4035"/>
      <c r="BP4035"/>
      <c r="BQ4035"/>
      <c r="BR4035"/>
      <c r="BS4035"/>
      <c r="BT4035"/>
      <c r="BU4035"/>
      <c r="BV4035"/>
      <c r="BW4035"/>
      <c r="BX4035"/>
      <c r="BY4035"/>
      <c r="BZ4035"/>
    </row>
    <row r="4036" spans="3:78" x14ac:dyDescent="0.25">
      <c r="C4036"/>
      <c r="D4036" s="4"/>
      <c r="E4036"/>
      <c r="F4036" s="4"/>
      <c r="G4036"/>
      <c r="H4036" s="4"/>
      <c r="I4036"/>
      <c r="J4036" s="4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  <c r="BF4036"/>
      <c r="BG4036"/>
      <c r="BH4036"/>
      <c r="BI4036"/>
      <c r="BJ4036"/>
      <c r="BK4036"/>
      <c r="BL4036"/>
      <c r="BM4036"/>
      <c r="BN4036"/>
      <c r="BO4036"/>
      <c r="BP4036"/>
      <c r="BQ4036"/>
      <c r="BR4036"/>
      <c r="BS4036"/>
      <c r="BT4036"/>
      <c r="BU4036"/>
      <c r="BV4036"/>
      <c r="BW4036"/>
      <c r="BX4036"/>
      <c r="BY4036"/>
      <c r="BZ4036"/>
    </row>
    <row r="4037" spans="3:78" x14ac:dyDescent="0.25">
      <c r="C4037"/>
      <c r="D4037" s="4"/>
      <c r="E4037"/>
      <c r="F4037" s="4"/>
      <c r="G4037"/>
      <c r="H4037" s="4"/>
      <c r="I4037"/>
      <c r="J4037" s="4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  <c r="BF4037"/>
      <c r="BG4037"/>
      <c r="BH4037"/>
      <c r="BI4037"/>
      <c r="BJ4037"/>
      <c r="BK4037"/>
      <c r="BL4037"/>
      <c r="BM4037"/>
      <c r="BN4037"/>
      <c r="BO4037"/>
      <c r="BP4037"/>
      <c r="BQ4037"/>
      <c r="BR4037"/>
      <c r="BS4037"/>
      <c r="BT4037"/>
      <c r="BU4037"/>
      <c r="BV4037"/>
      <c r="BW4037"/>
      <c r="BX4037"/>
      <c r="BY4037"/>
      <c r="BZ4037"/>
    </row>
    <row r="4038" spans="3:78" x14ac:dyDescent="0.25">
      <c r="C4038"/>
      <c r="D4038" s="4"/>
      <c r="E4038"/>
      <c r="F4038" s="4"/>
      <c r="G4038"/>
      <c r="H4038" s="4"/>
      <c r="I4038"/>
      <c r="J4038" s="4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  <c r="BF4038"/>
      <c r="BG4038"/>
      <c r="BH4038"/>
      <c r="BI4038"/>
      <c r="BJ4038"/>
      <c r="BK4038"/>
      <c r="BL4038"/>
      <c r="BM4038"/>
      <c r="BN4038"/>
      <c r="BO4038"/>
      <c r="BP4038"/>
      <c r="BQ4038"/>
      <c r="BR4038"/>
      <c r="BS4038"/>
      <c r="BT4038"/>
      <c r="BU4038"/>
      <c r="BV4038"/>
      <c r="BW4038"/>
      <c r="BX4038"/>
      <c r="BY4038"/>
      <c r="BZ4038"/>
    </row>
    <row r="4039" spans="3:78" x14ac:dyDescent="0.25">
      <c r="C4039"/>
      <c r="D4039" s="4"/>
      <c r="E4039"/>
      <c r="F4039" s="4"/>
      <c r="G4039"/>
      <c r="H4039" s="4"/>
      <c r="I4039"/>
      <c r="J4039" s="4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  <c r="BF4039"/>
      <c r="BG4039"/>
      <c r="BH4039"/>
      <c r="BI4039"/>
      <c r="BJ4039"/>
      <c r="BK4039"/>
      <c r="BL4039"/>
      <c r="BM4039"/>
      <c r="BN4039"/>
      <c r="BO4039"/>
      <c r="BP4039"/>
      <c r="BQ4039"/>
      <c r="BR4039"/>
      <c r="BS4039"/>
      <c r="BT4039"/>
      <c r="BU4039"/>
      <c r="BV4039"/>
      <c r="BW4039"/>
      <c r="BX4039"/>
      <c r="BY4039"/>
      <c r="BZ4039"/>
    </row>
    <row r="4040" spans="3:78" x14ac:dyDescent="0.25">
      <c r="C4040"/>
      <c r="D4040" s="4"/>
      <c r="E4040"/>
      <c r="F4040" s="4"/>
      <c r="G4040"/>
      <c r="H4040" s="4"/>
      <c r="I4040"/>
      <c r="J4040" s="4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  <c r="BF4040"/>
      <c r="BG4040"/>
      <c r="BH4040"/>
      <c r="BI4040"/>
      <c r="BJ4040"/>
      <c r="BK4040"/>
      <c r="BL4040"/>
      <c r="BM4040"/>
      <c r="BN4040"/>
      <c r="BO4040"/>
      <c r="BP4040"/>
      <c r="BQ4040"/>
      <c r="BR4040"/>
      <c r="BS4040"/>
      <c r="BT4040"/>
      <c r="BU4040"/>
      <c r="BV4040"/>
      <c r="BW4040"/>
      <c r="BX4040"/>
      <c r="BY4040"/>
      <c r="BZ4040"/>
    </row>
    <row r="4041" spans="3:78" x14ac:dyDescent="0.25">
      <c r="C4041"/>
      <c r="D4041" s="4"/>
      <c r="E4041"/>
      <c r="F4041" s="4"/>
      <c r="G4041"/>
      <c r="H4041" s="4"/>
      <c r="I4041"/>
      <c r="J4041" s="4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  <c r="BF4041"/>
      <c r="BG4041"/>
      <c r="BH4041"/>
      <c r="BI4041"/>
      <c r="BJ4041"/>
      <c r="BK4041"/>
      <c r="BL4041"/>
      <c r="BM4041"/>
      <c r="BN4041"/>
      <c r="BO4041"/>
      <c r="BP4041"/>
      <c r="BQ4041"/>
      <c r="BR4041"/>
      <c r="BS4041"/>
      <c r="BT4041"/>
      <c r="BU4041"/>
      <c r="BV4041"/>
      <c r="BW4041"/>
      <c r="BX4041"/>
      <c r="BY4041"/>
      <c r="BZ4041"/>
    </row>
    <row r="4042" spans="3:78" x14ac:dyDescent="0.25">
      <c r="C4042"/>
      <c r="D4042" s="4"/>
      <c r="E4042"/>
      <c r="F4042" s="4"/>
      <c r="G4042"/>
      <c r="H4042" s="4"/>
      <c r="I4042"/>
      <c r="J4042" s="4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  <c r="BF4042"/>
      <c r="BG4042"/>
      <c r="BH4042"/>
      <c r="BI4042"/>
      <c r="BJ4042"/>
      <c r="BK4042"/>
      <c r="BL4042"/>
      <c r="BM4042"/>
      <c r="BN4042"/>
      <c r="BO4042"/>
      <c r="BP4042"/>
      <c r="BQ4042"/>
      <c r="BR4042"/>
      <c r="BS4042"/>
      <c r="BT4042"/>
      <c r="BU4042"/>
      <c r="BV4042"/>
      <c r="BW4042"/>
      <c r="BX4042"/>
      <c r="BY4042"/>
      <c r="BZ4042"/>
    </row>
    <row r="4043" spans="3:78" x14ac:dyDescent="0.25">
      <c r="C4043"/>
      <c r="D4043" s="4"/>
      <c r="E4043"/>
      <c r="F4043" s="4"/>
      <c r="G4043"/>
      <c r="H4043" s="4"/>
      <c r="I4043"/>
      <c r="J4043" s="4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  <c r="BF4043"/>
      <c r="BG4043"/>
      <c r="BH4043"/>
      <c r="BI4043"/>
      <c r="BJ4043"/>
      <c r="BK4043"/>
      <c r="BL4043"/>
      <c r="BM4043"/>
      <c r="BN4043"/>
      <c r="BO4043"/>
      <c r="BP4043"/>
      <c r="BQ4043"/>
      <c r="BR4043"/>
      <c r="BS4043"/>
      <c r="BT4043"/>
      <c r="BU4043"/>
      <c r="BV4043"/>
      <c r="BW4043"/>
      <c r="BX4043"/>
      <c r="BY4043"/>
      <c r="BZ4043"/>
    </row>
    <row r="4044" spans="3:78" x14ac:dyDescent="0.25">
      <c r="C4044"/>
      <c r="D4044" s="4"/>
      <c r="E4044"/>
      <c r="F4044" s="4"/>
      <c r="G4044"/>
      <c r="H4044" s="4"/>
      <c r="I4044"/>
      <c r="J4044" s="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  <c r="BF4044"/>
      <c r="BG4044"/>
      <c r="BH4044"/>
      <c r="BI4044"/>
      <c r="BJ4044"/>
      <c r="BK4044"/>
      <c r="BL4044"/>
      <c r="BM4044"/>
      <c r="BN4044"/>
      <c r="BO4044"/>
      <c r="BP4044"/>
      <c r="BQ4044"/>
      <c r="BR4044"/>
      <c r="BS4044"/>
      <c r="BT4044"/>
      <c r="BU4044"/>
      <c r="BV4044"/>
      <c r="BW4044"/>
      <c r="BX4044"/>
      <c r="BY4044"/>
      <c r="BZ4044"/>
    </row>
    <row r="4045" spans="3:78" x14ac:dyDescent="0.25">
      <c r="C4045"/>
      <c r="D4045" s="4"/>
      <c r="E4045"/>
      <c r="F4045" s="4"/>
      <c r="G4045"/>
      <c r="H4045" s="4"/>
      <c r="I4045"/>
      <c r="J4045" s="4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  <c r="BF4045"/>
      <c r="BG4045"/>
      <c r="BH4045"/>
      <c r="BI4045"/>
      <c r="BJ4045"/>
      <c r="BK4045"/>
      <c r="BL4045"/>
      <c r="BM4045"/>
      <c r="BN4045"/>
      <c r="BO4045"/>
      <c r="BP4045"/>
      <c r="BQ4045"/>
      <c r="BR4045"/>
      <c r="BS4045"/>
      <c r="BT4045"/>
      <c r="BU4045"/>
      <c r="BV4045"/>
      <c r="BW4045"/>
      <c r="BX4045"/>
      <c r="BY4045"/>
      <c r="BZ4045"/>
    </row>
    <row r="4046" spans="3:78" x14ac:dyDescent="0.25">
      <c r="C4046"/>
      <c r="D4046" s="4"/>
      <c r="E4046"/>
      <c r="F4046" s="4"/>
      <c r="G4046"/>
      <c r="H4046" s="4"/>
      <c r="I4046"/>
      <c r="J4046" s="4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  <c r="BF4046"/>
      <c r="BG4046"/>
      <c r="BH4046"/>
      <c r="BI4046"/>
      <c r="BJ4046"/>
      <c r="BK4046"/>
      <c r="BL4046"/>
      <c r="BM4046"/>
      <c r="BN4046"/>
      <c r="BO4046"/>
      <c r="BP4046"/>
      <c r="BQ4046"/>
      <c r="BR4046"/>
      <c r="BS4046"/>
      <c r="BT4046"/>
      <c r="BU4046"/>
      <c r="BV4046"/>
      <c r="BW4046"/>
      <c r="BX4046"/>
      <c r="BY4046"/>
      <c r="BZ4046"/>
    </row>
    <row r="4047" spans="3:78" x14ac:dyDescent="0.25">
      <c r="C4047"/>
      <c r="D4047" s="4"/>
      <c r="E4047"/>
      <c r="F4047" s="4"/>
      <c r="G4047"/>
      <c r="H4047" s="4"/>
      <c r="I4047"/>
      <c r="J4047" s="4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  <c r="BF4047"/>
      <c r="BG4047"/>
      <c r="BH4047"/>
      <c r="BI4047"/>
      <c r="BJ4047"/>
      <c r="BK4047"/>
      <c r="BL4047"/>
      <c r="BM4047"/>
      <c r="BN4047"/>
      <c r="BO4047"/>
      <c r="BP4047"/>
      <c r="BQ4047"/>
      <c r="BR4047"/>
      <c r="BS4047"/>
      <c r="BT4047"/>
      <c r="BU4047"/>
      <c r="BV4047"/>
      <c r="BW4047"/>
      <c r="BX4047"/>
      <c r="BY4047"/>
      <c r="BZ4047"/>
    </row>
    <row r="4048" spans="3:78" x14ac:dyDescent="0.25">
      <c r="C4048"/>
      <c r="D4048" s="4"/>
      <c r="E4048"/>
      <c r="F4048" s="4"/>
      <c r="G4048"/>
      <c r="H4048" s="4"/>
      <c r="I4048"/>
      <c r="J4048" s="4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  <c r="BF4048"/>
      <c r="BG4048"/>
      <c r="BH4048"/>
      <c r="BI4048"/>
      <c r="BJ4048"/>
      <c r="BK4048"/>
      <c r="BL4048"/>
      <c r="BM4048"/>
      <c r="BN4048"/>
      <c r="BO4048"/>
      <c r="BP4048"/>
      <c r="BQ4048"/>
      <c r="BR4048"/>
      <c r="BS4048"/>
      <c r="BT4048"/>
      <c r="BU4048"/>
      <c r="BV4048"/>
      <c r="BW4048"/>
      <c r="BX4048"/>
      <c r="BY4048"/>
      <c r="BZ4048"/>
    </row>
    <row r="4049" spans="3:78" x14ac:dyDescent="0.25">
      <c r="C4049"/>
      <c r="D4049" s="4"/>
      <c r="E4049"/>
      <c r="F4049" s="4"/>
      <c r="G4049"/>
      <c r="H4049" s="4"/>
      <c r="I4049"/>
      <c r="J4049" s="4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  <c r="BF4049"/>
      <c r="BG4049"/>
      <c r="BH4049"/>
      <c r="BI4049"/>
      <c r="BJ4049"/>
      <c r="BK4049"/>
      <c r="BL4049"/>
      <c r="BM4049"/>
      <c r="BN4049"/>
      <c r="BO4049"/>
      <c r="BP4049"/>
      <c r="BQ4049"/>
      <c r="BR4049"/>
      <c r="BS4049"/>
      <c r="BT4049"/>
      <c r="BU4049"/>
      <c r="BV4049"/>
      <c r="BW4049"/>
      <c r="BX4049"/>
      <c r="BY4049"/>
      <c r="BZ4049"/>
    </row>
    <row r="4050" spans="3:78" x14ac:dyDescent="0.25">
      <c r="C4050"/>
      <c r="D4050" s="4"/>
      <c r="E4050"/>
      <c r="F4050" s="4"/>
      <c r="G4050"/>
      <c r="H4050" s="4"/>
      <c r="I4050"/>
      <c r="J4050" s="4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  <c r="BF4050"/>
      <c r="BG4050"/>
      <c r="BH4050"/>
      <c r="BI4050"/>
      <c r="BJ4050"/>
      <c r="BK4050"/>
      <c r="BL4050"/>
      <c r="BM4050"/>
      <c r="BN4050"/>
      <c r="BO4050"/>
      <c r="BP4050"/>
      <c r="BQ4050"/>
      <c r="BR4050"/>
      <c r="BS4050"/>
      <c r="BT4050"/>
      <c r="BU4050"/>
      <c r="BV4050"/>
      <c r="BW4050"/>
      <c r="BX4050"/>
      <c r="BY4050"/>
      <c r="BZ4050"/>
    </row>
    <row r="4051" spans="3:78" x14ac:dyDescent="0.25">
      <c r="C4051"/>
      <c r="D4051" s="4"/>
      <c r="E4051"/>
      <c r="F4051" s="4"/>
      <c r="G4051"/>
      <c r="H4051" s="4"/>
      <c r="I4051"/>
      <c r="J4051" s="4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  <c r="BF4051"/>
      <c r="BG4051"/>
      <c r="BH4051"/>
      <c r="BI4051"/>
      <c r="BJ4051"/>
      <c r="BK4051"/>
      <c r="BL4051"/>
      <c r="BM4051"/>
      <c r="BN4051"/>
      <c r="BO4051"/>
      <c r="BP4051"/>
      <c r="BQ4051"/>
      <c r="BR4051"/>
      <c r="BS4051"/>
      <c r="BT4051"/>
      <c r="BU4051"/>
      <c r="BV4051"/>
      <c r="BW4051"/>
      <c r="BX4051"/>
      <c r="BY4051"/>
      <c r="BZ4051"/>
    </row>
    <row r="4052" spans="3:78" x14ac:dyDescent="0.25">
      <c r="C4052"/>
      <c r="D4052" s="4"/>
      <c r="E4052"/>
      <c r="F4052" s="4"/>
      <c r="G4052"/>
      <c r="H4052" s="4"/>
      <c r="I4052"/>
      <c r="J4052" s="4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  <c r="BF4052"/>
      <c r="BG4052"/>
      <c r="BH4052"/>
      <c r="BI4052"/>
      <c r="BJ4052"/>
      <c r="BK4052"/>
      <c r="BL4052"/>
      <c r="BM4052"/>
      <c r="BN4052"/>
      <c r="BO4052"/>
      <c r="BP4052"/>
      <c r="BQ4052"/>
      <c r="BR4052"/>
      <c r="BS4052"/>
      <c r="BT4052"/>
      <c r="BU4052"/>
      <c r="BV4052"/>
      <c r="BW4052"/>
      <c r="BX4052"/>
      <c r="BY4052"/>
      <c r="BZ4052"/>
    </row>
    <row r="4053" spans="3:78" x14ac:dyDescent="0.25">
      <c r="C4053"/>
      <c r="D4053" s="4"/>
      <c r="E4053"/>
      <c r="F4053" s="4"/>
      <c r="G4053"/>
      <c r="H4053" s="4"/>
      <c r="I4053"/>
      <c r="J4053" s="4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  <c r="BF4053"/>
      <c r="BG4053"/>
      <c r="BH4053"/>
      <c r="BI4053"/>
      <c r="BJ4053"/>
      <c r="BK4053"/>
      <c r="BL4053"/>
      <c r="BM4053"/>
      <c r="BN4053"/>
      <c r="BO4053"/>
      <c r="BP4053"/>
      <c r="BQ4053"/>
      <c r="BR4053"/>
      <c r="BS4053"/>
      <c r="BT4053"/>
      <c r="BU4053"/>
      <c r="BV4053"/>
      <c r="BW4053"/>
      <c r="BX4053"/>
      <c r="BY4053"/>
      <c r="BZ4053"/>
    </row>
    <row r="4054" spans="3:78" x14ac:dyDescent="0.25">
      <c r="C4054"/>
      <c r="D4054" s="4"/>
      <c r="E4054"/>
      <c r="F4054" s="4"/>
      <c r="G4054"/>
      <c r="H4054" s="4"/>
      <c r="I4054"/>
      <c r="J4054" s="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  <c r="BF4054"/>
      <c r="BG4054"/>
      <c r="BH4054"/>
      <c r="BI4054"/>
      <c r="BJ4054"/>
      <c r="BK4054"/>
      <c r="BL4054"/>
      <c r="BM4054"/>
      <c r="BN4054"/>
      <c r="BO4054"/>
      <c r="BP4054"/>
      <c r="BQ4054"/>
      <c r="BR4054"/>
      <c r="BS4054"/>
      <c r="BT4054"/>
      <c r="BU4054"/>
      <c r="BV4054"/>
      <c r="BW4054"/>
      <c r="BX4054"/>
      <c r="BY4054"/>
      <c r="BZ4054"/>
    </row>
    <row r="4055" spans="3:78" x14ac:dyDescent="0.25">
      <c r="C4055"/>
      <c r="D4055" s="4"/>
      <c r="E4055"/>
      <c r="F4055" s="4"/>
      <c r="G4055"/>
      <c r="H4055" s="4"/>
      <c r="I4055"/>
      <c r="J4055" s="4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  <c r="BF4055"/>
      <c r="BG4055"/>
      <c r="BH4055"/>
      <c r="BI4055"/>
      <c r="BJ4055"/>
      <c r="BK4055"/>
      <c r="BL4055"/>
      <c r="BM4055"/>
      <c r="BN4055"/>
      <c r="BO4055"/>
      <c r="BP4055"/>
      <c r="BQ4055"/>
      <c r="BR4055"/>
      <c r="BS4055"/>
      <c r="BT4055"/>
      <c r="BU4055"/>
      <c r="BV4055"/>
      <c r="BW4055"/>
      <c r="BX4055"/>
      <c r="BY4055"/>
      <c r="BZ4055"/>
    </row>
    <row r="4056" spans="3:78" x14ac:dyDescent="0.25">
      <c r="C4056"/>
      <c r="D4056" s="4"/>
      <c r="E4056"/>
      <c r="F4056" s="4"/>
      <c r="G4056"/>
      <c r="H4056" s="4"/>
      <c r="I4056"/>
      <c r="J4056" s="4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  <c r="BF4056"/>
      <c r="BG4056"/>
      <c r="BH4056"/>
      <c r="BI4056"/>
      <c r="BJ4056"/>
      <c r="BK4056"/>
      <c r="BL4056"/>
      <c r="BM4056"/>
      <c r="BN4056"/>
      <c r="BO4056"/>
      <c r="BP4056"/>
      <c r="BQ4056"/>
      <c r="BR4056"/>
      <c r="BS4056"/>
      <c r="BT4056"/>
      <c r="BU4056"/>
      <c r="BV4056"/>
      <c r="BW4056"/>
      <c r="BX4056"/>
      <c r="BY4056"/>
      <c r="BZ4056"/>
    </row>
    <row r="4057" spans="3:78" x14ac:dyDescent="0.25">
      <c r="C4057"/>
      <c r="D4057" s="4"/>
      <c r="E4057"/>
      <c r="F4057" s="4"/>
      <c r="G4057"/>
      <c r="H4057" s="4"/>
      <c r="I4057"/>
      <c r="J4057" s="4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  <c r="BF4057"/>
      <c r="BG4057"/>
      <c r="BH4057"/>
      <c r="BI4057"/>
      <c r="BJ4057"/>
      <c r="BK4057"/>
      <c r="BL4057"/>
      <c r="BM4057"/>
      <c r="BN4057"/>
      <c r="BO4057"/>
      <c r="BP4057"/>
      <c r="BQ4057"/>
      <c r="BR4057"/>
      <c r="BS4057"/>
      <c r="BT4057"/>
      <c r="BU4057"/>
      <c r="BV4057"/>
      <c r="BW4057"/>
      <c r="BX4057"/>
      <c r="BY4057"/>
      <c r="BZ4057"/>
    </row>
    <row r="4058" spans="3:78" x14ac:dyDescent="0.25">
      <c r="C4058"/>
      <c r="D4058" s="4"/>
      <c r="E4058"/>
      <c r="F4058" s="4"/>
      <c r="G4058"/>
      <c r="H4058" s="4"/>
      <c r="I4058"/>
      <c r="J4058" s="4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  <c r="BF4058"/>
      <c r="BG4058"/>
      <c r="BH4058"/>
      <c r="BI4058"/>
      <c r="BJ4058"/>
      <c r="BK4058"/>
      <c r="BL4058"/>
      <c r="BM4058"/>
      <c r="BN4058"/>
      <c r="BO4058"/>
      <c r="BP4058"/>
      <c r="BQ4058"/>
      <c r="BR4058"/>
      <c r="BS4058"/>
      <c r="BT4058"/>
      <c r="BU4058"/>
      <c r="BV4058"/>
      <c r="BW4058"/>
      <c r="BX4058"/>
      <c r="BY4058"/>
      <c r="BZ4058"/>
    </row>
    <row r="4059" spans="3:78" x14ac:dyDescent="0.25">
      <c r="C4059"/>
      <c r="D4059" s="4"/>
      <c r="E4059"/>
      <c r="F4059" s="4"/>
      <c r="G4059"/>
      <c r="H4059" s="4"/>
      <c r="I4059"/>
      <c r="J4059" s="4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  <c r="BF4059"/>
      <c r="BG4059"/>
      <c r="BH4059"/>
      <c r="BI4059"/>
      <c r="BJ4059"/>
      <c r="BK4059"/>
      <c r="BL4059"/>
      <c r="BM4059"/>
      <c r="BN4059"/>
      <c r="BO4059"/>
      <c r="BP4059"/>
      <c r="BQ4059"/>
      <c r="BR4059"/>
      <c r="BS4059"/>
      <c r="BT4059"/>
      <c r="BU4059"/>
      <c r="BV4059"/>
      <c r="BW4059"/>
      <c r="BX4059"/>
      <c r="BY4059"/>
      <c r="BZ4059"/>
    </row>
    <row r="4060" spans="3:78" x14ac:dyDescent="0.25">
      <c r="C4060"/>
      <c r="D4060" s="4"/>
      <c r="E4060"/>
      <c r="F4060" s="4"/>
      <c r="G4060"/>
      <c r="H4060" s="4"/>
      <c r="I4060"/>
      <c r="J4060" s="4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  <c r="BF4060"/>
      <c r="BG4060"/>
      <c r="BH4060"/>
      <c r="BI4060"/>
      <c r="BJ4060"/>
      <c r="BK4060"/>
      <c r="BL4060"/>
      <c r="BM4060"/>
      <c r="BN4060"/>
      <c r="BO4060"/>
      <c r="BP4060"/>
      <c r="BQ4060"/>
      <c r="BR4060"/>
      <c r="BS4060"/>
      <c r="BT4060"/>
      <c r="BU4060"/>
      <c r="BV4060"/>
      <c r="BW4060"/>
      <c r="BX4060"/>
      <c r="BY4060"/>
      <c r="BZ4060"/>
    </row>
    <row r="4061" spans="3:78" x14ac:dyDescent="0.25">
      <c r="C4061"/>
      <c r="D4061" s="4"/>
      <c r="E4061"/>
      <c r="F4061" s="4"/>
      <c r="G4061"/>
      <c r="H4061" s="4"/>
      <c r="I4061"/>
      <c r="J4061" s="4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  <c r="BF4061"/>
      <c r="BG4061"/>
      <c r="BH4061"/>
      <c r="BI4061"/>
      <c r="BJ4061"/>
      <c r="BK4061"/>
      <c r="BL4061"/>
      <c r="BM4061"/>
      <c r="BN4061"/>
      <c r="BO4061"/>
      <c r="BP4061"/>
      <c r="BQ4061"/>
      <c r="BR4061"/>
      <c r="BS4061"/>
      <c r="BT4061"/>
      <c r="BU4061"/>
      <c r="BV4061"/>
      <c r="BW4061"/>
      <c r="BX4061"/>
      <c r="BY4061"/>
      <c r="BZ4061"/>
    </row>
    <row r="4062" spans="3:78" x14ac:dyDescent="0.25">
      <c r="C4062"/>
      <c r="D4062" s="4"/>
      <c r="E4062"/>
      <c r="F4062" s="4"/>
      <c r="G4062"/>
      <c r="H4062" s="4"/>
      <c r="I4062"/>
      <c r="J4062" s="4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  <c r="BF4062"/>
      <c r="BG4062"/>
      <c r="BH4062"/>
      <c r="BI4062"/>
      <c r="BJ4062"/>
      <c r="BK4062"/>
      <c r="BL4062"/>
      <c r="BM4062"/>
      <c r="BN4062"/>
      <c r="BO4062"/>
      <c r="BP4062"/>
      <c r="BQ4062"/>
      <c r="BR4062"/>
      <c r="BS4062"/>
      <c r="BT4062"/>
      <c r="BU4062"/>
      <c r="BV4062"/>
      <c r="BW4062"/>
      <c r="BX4062"/>
      <c r="BY4062"/>
      <c r="BZ4062"/>
    </row>
    <row r="4063" spans="3:78" x14ac:dyDescent="0.25">
      <c r="C4063"/>
      <c r="D4063" s="4"/>
      <c r="E4063"/>
      <c r="F4063" s="4"/>
      <c r="G4063"/>
      <c r="H4063" s="4"/>
      <c r="I4063"/>
      <c r="J4063" s="4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  <c r="BF4063"/>
      <c r="BG4063"/>
      <c r="BH4063"/>
      <c r="BI4063"/>
      <c r="BJ4063"/>
      <c r="BK4063"/>
      <c r="BL4063"/>
      <c r="BM4063"/>
      <c r="BN4063"/>
      <c r="BO4063"/>
      <c r="BP4063"/>
      <c r="BQ4063"/>
      <c r="BR4063"/>
      <c r="BS4063"/>
      <c r="BT4063"/>
      <c r="BU4063"/>
      <c r="BV4063"/>
      <c r="BW4063"/>
      <c r="BX4063"/>
      <c r="BY4063"/>
      <c r="BZ4063"/>
    </row>
    <row r="4064" spans="3:78" x14ac:dyDescent="0.25">
      <c r="C4064"/>
      <c r="D4064" s="4"/>
      <c r="E4064"/>
      <c r="F4064" s="4"/>
      <c r="G4064"/>
      <c r="H4064" s="4"/>
      <c r="I4064"/>
      <c r="J4064" s="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  <c r="BF4064"/>
      <c r="BG4064"/>
      <c r="BH4064"/>
      <c r="BI4064"/>
      <c r="BJ4064"/>
      <c r="BK4064"/>
      <c r="BL4064"/>
      <c r="BM4064"/>
      <c r="BN4064"/>
      <c r="BO4064"/>
      <c r="BP4064"/>
      <c r="BQ4064"/>
      <c r="BR4064"/>
      <c r="BS4064"/>
      <c r="BT4064"/>
      <c r="BU4064"/>
      <c r="BV4064"/>
      <c r="BW4064"/>
      <c r="BX4064"/>
      <c r="BY4064"/>
      <c r="BZ4064"/>
    </row>
    <row r="4065" spans="3:78" x14ac:dyDescent="0.25">
      <c r="C4065"/>
      <c r="D4065" s="4"/>
      <c r="E4065"/>
      <c r="F4065" s="4"/>
      <c r="G4065"/>
      <c r="H4065" s="4"/>
      <c r="I4065"/>
      <c r="J4065" s="4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  <c r="BF4065"/>
      <c r="BG4065"/>
      <c r="BH4065"/>
      <c r="BI4065"/>
      <c r="BJ4065"/>
      <c r="BK4065"/>
      <c r="BL4065"/>
      <c r="BM4065"/>
      <c r="BN4065"/>
      <c r="BO4065"/>
      <c r="BP4065"/>
      <c r="BQ4065"/>
      <c r="BR4065"/>
      <c r="BS4065"/>
      <c r="BT4065"/>
      <c r="BU4065"/>
      <c r="BV4065"/>
      <c r="BW4065"/>
      <c r="BX4065"/>
      <c r="BY4065"/>
      <c r="BZ4065"/>
    </row>
    <row r="4066" spans="3:78" x14ac:dyDescent="0.25">
      <c r="C4066"/>
      <c r="D4066" s="4"/>
      <c r="E4066"/>
      <c r="F4066" s="4"/>
      <c r="G4066"/>
      <c r="H4066" s="4"/>
      <c r="I4066"/>
      <c r="J4066" s="4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  <c r="BF4066"/>
      <c r="BG4066"/>
      <c r="BH4066"/>
      <c r="BI4066"/>
      <c r="BJ4066"/>
      <c r="BK4066"/>
      <c r="BL4066"/>
      <c r="BM4066"/>
      <c r="BN4066"/>
      <c r="BO4066"/>
      <c r="BP4066"/>
      <c r="BQ4066"/>
      <c r="BR4066"/>
      <c r="BS4066"/>
      <c r="BT4066"/>
      <c r="BU4066"/>
      <c r="BV4066"/>
      <c r="BW4066"/>
      <c r="BX4066"/>
      <c r="BY4066"/>
      <c r="BZ4066"/>
    </row>
    <row r="4067" spans="3:78" x14ac:dyDescent="0.25">
      <c r="C4067"/>
      <c r="D4067" s="4"/>
      <c r="E4067"/>
      <c r="F4067" s="4"/>
      <c r="G4067"/>
      <c r="H4067" s="4"/>
      <c r="I4067"/>
      <c r="J4067" s="4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  <c r="BF4067"/>
      <c r="BG4067"/>
      <c r="BH4067"/>
      <c r="BI4067"/>
      <c r="BJ4067"/>
      <c r="BK4067"/>
      <c r="BL4067"/>
      <c r="BM4067"/>
      <c r="BN4067"/>
      <c r="BO4067"/>
      <c r="BP4067"/>
      <c r="BQ4067"/>
      <c r="BR4067"/>
      <c r="BS4067"/>
      <c r="BT4067"/>
      <c r="BU4067"/>
      <c r="BV4067"/>
      <c r="BW4067"/>
      <c r="BX4067"/>
      <c r="BY4067"/>
      <c r="BZ4067"/>
    </row>
    <row r="4068" spans="3:78" x14ac:dyDescent="0.25">
      <c r="C4068"/>
      <c r="D4068" s="4"/>
      <c r="E4068"/>
      <c r="F4068" s="4"/>
      <c r="G4068"/>
      <c r="H4068" s="4"/>
      <c r="I4068"/>
      <c r="J4068" s="4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  <c r="BF4068"/>
      <c r="BG4068"/>
      <c r="BH4068"/>
      <c r="BI4068"/>
      <c r="BJ4068"/>
      <c r="BK4068"/>
      <c r="BL4068"/>
      <c r="BM4068"/>
      <c r="BN4068"/>
      <c r="BO4068"/>
      <c r="BP4068"/>
      <c r="BQ4068"/>
      <c r="BR4068"/>
      <c r="BS4068"/>
      <c r="BT4068"/>
      <c r="BU4068"/>
      <c r="BV4068"/>
      <c r="BW4068"/>
      <c r="BX4068"/>
      <c r="BY4068"/>
      <c r="BZ4068"/>
    </row>
    <row r="4069" spans="3:78" x14ac:dyDescent="0.25">
      <c r="C4069"/>
      <c r="D4069" s="4"/>
      <c r="E4069"/>
      <c r="F4069" s="4"/>
      <c r="G4069"/>
      <c r="H4069" s="4"/>
      <c r="I4069"/>
      <c r="J4069" s="4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  <c r="BF4069"/>
      <c r="BG4069"/>
      <c r="BH4069"/>
      <c r="BI4069"/>
      <c r="BJ4069"/>
      <c r="BK4069"/>
      <c r="BL4069"/>
      <c r="BM4069"/>
      <c r="BN4069"/>
      <c r="BO4069"/>
      <c r="BP4069"/>
      <c r="BQ4069"/>
      <c r="BR4069"/>
      <c r="BS4069"/>
      <c r="BT4069"/>
      <c r="BU4069"/>
      <c r="BV4069"/>
      <c r="BW4069"/>
      <c r="BX4069"/>
      <c r="BY4069"/>
      <c r="BZ4069"/>
    </row>
    <row r="4070" spans="3:78" x14ac:dyDescent="0.25">
      <c r="C4070"/>
      <c r="D4070" s="4"/>
      <c r="E4070"/>
      <c r="F4070" s="4"/>
      <c r="G4070"/>
      <c r="H4070" s="4"/>
      <c r="I4070"/>
      <c r="J4070" s="4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  <c r="BF4070"/>
      <c r="BG4070"/>
      <c r="BH4070"/>
      <c r="BI4070"/>
      <c r="BJ4070"/>
      <c r="BK4070"/>
      <c r="BL4070"/>
      <c r="BM4070"/>
      <c r="BN4070"/>
      <c r="BO4070"/>
      <c r="BP4070"/>
      <c r="BQ4070"/>
      <c r="BR4070"/>
      <c r="BS4070"/>
      <c r="BT4070"/>
      <c r="BU4070"/>
      <c r="BV4070"/>
      <c r="BW4070"/>
      <c r="BX4070"/>
      <c r="BY4070"/>
      <c r="BZ4070"/>
    </row>
    <row r="4071" spans="3:78" x14ac:dyDescent="0.25">
      <c r="C4071"/>
      <c r="D4071" s="4"/>
      <c r="E4071"/>
      <c r="F4071" s="4"/>
      <c r="G4071"/>
      <c r="H4071" s="4"/>
      <c r="I4071"/>
      <c r="J4071" s="4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  <c r="BF4071"/>
      <c r="BG4071"/>
      <c r="BH4071"/>
      <c r="BI4071"/>
      <c r="BJ4071"/>
      <c r="BK4071"/>
      <c r="BL4071"/>
      <c r="BM4071"/>
      <c r="BN4071"/>
      <c r="BO4071"/>
      <c r="BP4071"/>
      <c r="BQ4071"/>
      <c r="BR4071"/>
      <c r="BS4071"/>
      <c r="BT4071"/>
      <c r="BU4071"/>
      <c r="BV4071"/>
      <c r="BW4071"/>
      <c r="BX4071"/>
      <c r="BY4071"/>
      <c r="BZ4071"/>
    </row>
    <row r="4072" spans="3:78" x14ac:dyDescent="0.25">
      <c r="C4072"/>
      <c r="D4072" s="4"/>
      <c r="E4072"/>
      <c r="F4072" s="4"/>
      <c r="G4072"/>
      <c r="H4072" s="4"/>
      <c r="I4072"/>
      <c r="J4072" s="4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  <c r="BF4072"/>
      <c r="BG4072"/>
      <c r="BH4072"/>
      <c r="BI4072"/>
      <c r="BJ4072"/>
      <c r="BK4072"/>
      <c r="BL4072"/>
      <c r="BM4072"/>
      <c r="BN4072"/>
      <c r="BO4072"/>
      <c r="BP4072"/>
      <c r="BQ4072"/>
      <c r="BR4072"/>
      <c r="BS4072"/>
      <c r="BT4072"/>
      <c r="BU4072"/>
      <c r="BV4072"/>
      <c r="BW4072"/>
      <c r="BX4072"/>
      <c r="BY4072"/>
      <c r="BZ4072"/>
    </row>
    <row r="4073" spans="3:78" x14ac:dyDescent="0.25">
      <c r="C4073"/>
      <c r="D4073" s="4"/>
      <c r="E4073"/>
      <c r="F4073" s="4"/>
      <c r="G4073"/>
      <c r="H4073" s="4"/>
      <c r="I4073"/>
      <c r="J4073" s="4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  <c r="BF4073"/>
      <c r="BG4073"/>
      <c r="BH4073"/>
      <c r="BI4073"/>
      <c r="BJ4073"/>
      <c r="BK4073"/>
      <c r="BL4073"/>
      <c r="BM4073"/>
      <c r="BN4073"/>
      <c r="BO4073"/>
      <c r="BP4073"/>
      <c r="BQ4073"/>
      <c r="BR4073"/>
      <c r="BS4073"/>
      <c r="BT4073"/>
      <c r="BU4073"/>
      <c r="BV4073"/>
      <c r="BW4073"/>
      <c r="BX4073"/>
      <c r="BY4073"/>
      <c r="BZ4073"/>
    </row>
    <row r="4074" spans="3:78" x14ac:dyDescent="0.25">
      <c r="C4074"/>
      <c r="D4074" s="4"/>
      <c r="E4074"/>
      <c r="F4074" s="4"/>
      <c r="G4074"/>
      <c r="H4074" s="4"/>
      <c r="I4074"/>
      <c r="J4074" s="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  <c r="BF4074"/>
      <c r="BG4074"/>
      <c r="BH4074"/>
      <c r="BI4074"/>
      <c r="BJ4074"/>
      <c r="BK4074"/>
      <c r="BL4074"/>
      <c r="BM4074"/>
      <c r="BN4074"/>
      <c r="BO4074"/>
      <c r="BP4074"/>
      <c r="BQ4074"/>
      <c r="BR4074"/>
      <c r="BS4074"/>
      <c r="BT4074"/>
      <c r="BU4074"/>
      <c r="BV4074"/>
      <c r="BW4074"/>
      <c r="BX4074"/>
      <c r="BY4074"/>
      <c r="BZ4074"/>
    </row>
    <row r="4075" spans="3:78" x14ac:dyDescent="0.25">
      <c r="C4075"/>
      <c r="D4075" s="4"/>
      <c r="E4075"/>
      <c r="F4075" s="4"/>
      <c r="G4075"/>
      <c r="H4075" s="4"/>
      <c r="I4075"/>
      <c r="J4075" s="4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  <c r="BF4075"/>
      <c r="BG4075"/>
      <c r="BH4075"/>
      <c r="BI4075"/>
      <c r="BJ4075"/>
      <c r="BK4075"/>
      <c r="BL4075"/>
      <c r="BM4075"/>
      <c r="BN4075"/>
      <c r="BO4075"/>
      <c r="BP4075"/>
      <c r="BQ4075"/>
      <c r="BR4075"/>
      <c r="BS4075"/>
      <c r="BT4075"/>
      <c r="BU4075"/>
      <c r="BV4075"/>
      <c r="BW4075"/>
      <c r="BX4075"/>
      <c r="BY4075"/>
      <c r="BZ4075"/>
    </row>
    <row r="4076" spans="3:78" x14ac:dyDescent="0.25">
      <c r="C4076"/>
      <c r="D4076" s="4"/>
      <c r="E4076"/>
      <c r="F4076" s="4"/>
      <c r="G4076"/>
      <c r="H4076" s="4"/>
      <c r="I4076"/>
      <c r="J4076" s="4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  <c r="BF4076"/>
      <c r="BG4076"/>
      <c r="BH4076"/>
      <c r="BI4076"/>
      <c r="BJ4076"/>
      <c r="BK4076"/>
      <c r="BL4076"/>
      <c r="BM4076"/>
      <c r="BN4076"/>
      <c r="BO4076"/>
      <c r="BP4076"/>
      <c r="BQ4076"/>
      <c r="BR4076"/>
      <c r="BS4076"/>
      <c r="BT4076"/>
      <c r="BU4076"/>
      <c r="BV4076"/>
      <c r="BW4076"/>
      <c r="BX4076"/>
      <c r="BY4076"/>
      <c r="BZ4076"/>
    </row>
    <row r="4077" spans="3:78" x14ac:dyDescent="0.25">
      <c r="C4077"/>
      <c r="D4077" s="4"/>
      <c r="E4077"/>
      <c r="F4077" s="4"/>
      <c r="G4077"/>
      <c r="H4077" s="4"/>
      <c r="I4077"/>
      <c r="J4077" s="4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  <c r="BF4077"/>
      <c r="BG4077"/>
      <c r="BH4077"/>
      <c r="BI4077"/>
      <c r="BJ4077"/>
      <c r="BK4077"/>
      <c r="BL4077"/>
      <c r="BM4077"/>
      <c r="BN4077"/>
      <c r="BO4077"/>
      <c r="BP4077"/>
      <c r="BQ4077"/>
      <c r="BR4077"/>
      <c r="BS4077"/>
      <c r="BT4077"/>
      <c r="BU4077"/>
      <c r="BV4077"/>
      <c r="BW4077"/>
      <c r="BX4077"/>
      <c r="BY4077"/>
      <c r="BZ4077"/>
    </row>
    <row r="4078" spans="3:78" x14ac:dyDescent="0.25">
      <c r="C4078"/>
      <c r="D4078" s="4"/>
      <c r="E4078"/>
      <c r="F4078" s="4"/>
      <c r="G4078"/>
      <c r="H4078" s="4"/>
      <c r="I4078"/>
      <c r="J4078" s="4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  <c r="BF4078"/>
      <c r="BG4078"/>
      <c r="BH4078"/>
      <c r="BI4078"/>
      <c r="BJ4078"/>
      <c r="BK4078"/>
      <c r="BL4078"/>
      <c r="BM4078"/>
      <c r="BN4078"/>
      <c r="BO4078"/>
      <c r="BP4078"/>
      <c r="BQ4078"/>
      <c r="BR4078"/>
      <c r="BS4078"/>
      <c r="BT4078"/>
      <c r="BU4078"/>
      <c r="BV4078"/>
      <c r="BW4078"/>
      <c r="BX4078"/>
      <c r="BY4078"/>
      <c r="BZ4078"/>
    </row>
    <row r="4079" spans="3:78" x14ac:dyDescent="0.25">
      <c r="C4079"/>
      <c r="D4079" s="4"/>
      <c r="E4079"/>
      <c r="F4079" s="4"/>
      <c r="G4079"/>
      <c r="H4079" s="4"/>
      <c r="I4079"/>
      <c r="J4079" s="4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  <c r="BF4079"/>
      <c r="BG4079"/>
      <c r="BH4079"/>
      <c r="BI4079"/>
      <c r="BJ4079"/>
      <c r="BK4079"/>
      <c r="BL4079"/>
      <c r="BM4079"/>
      <c r="BN4079"/>
      <c r="BO4079"/>
      <c r="BP4079"/>
      <c r="BQ4079"/>
      <c r="BR4079"/>
      <c r="BS4079"/>
      <c r="BT4079"/>
      <c r="BU4079"/>
      <c r="BV4079"/>
      <c r="BW4079"/>
      <c r="BX4079"/>
      <c r="BY4079"/>
      <c r="BZ4079"/>
    </row>
    <row r="4080" spans="3:78" x14ac:dyDescent="0.25">
      <c r="C4080"/>
      <c r="D4080" s="4"/>
      <c r="E4080"/>
      <c r="F4080" s="4"/>
      <c r="G4080"/>
      <c r="H4080" s="4"/>
      <c r="I4080"/>
      <c r="J4080" s="4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  <c r="BF4080"/>
      <c r="BG4080"/>
      <c r="BH4080"/>
      <c r="BI4080"/>
      <c r="BJ4080"/>
      <c r="BK4080"/>
      <c r="BL4080"/>
      <c r="BM4080"/>
      <c r="BN4080"/>
      <c r="BO4080"/>
      <c r="BP4080"/>
      <c r="BQ4080"/>
      <c r="BR4080"/>
      <c r="BS4080"/>
      <c r="BT4080"/>
      <c r="BU4080"/>
      <c r="BV4080"/>
      <c r="BW4080"/>
      <c r="BX4080"/>
      <c r="BY4080"/>
      <c r="BZ4080"/>
    </row>
    <row r="4081" spans="3:78" x14ac:dyDescent="0.25">
      <c r="C4081"/>
      <c r="D4081" s="4"/>
      <c r="E4081"/>
      <c r="F4081" s="4"/>
      <c r="G4081"/>
      <c r="H4081" s="4"/>
      <c r="I4081"/>
      <c r="J4081" s="4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  <c r="BF4081"/>
      <c r="BG4081"/>
      <c r="BH4081"/>
      <c r="BI4081"/>
      <c r="BJ4081"/>
      <c r="BK4081"/>
      <c r="BL4081"/>
      <c r="BM4081"/>
      <c r="BN4081"/>
      <c r="BO4081"/>
      <c r="BP4081"/>
      <c r="BQ4081"/>
      <c r="BR4081"/>
      <c r="BS4081"/>
      <c r="BT4081"/>
      <c r="BU4081"/>
      <c r="BV4081"/>
      <c r="BW4081"/>
      <c r="BX4081"/>
      <c r="BY4081"/>
      <c r="BZ4081"/>
    </row>
    <row r="4082" spans="3:78" x14ac:dyDescent="0.25">
      <c r="C4082"/>
      <c r="D4082" s="4"/>
      <c r="E4082"/>
      <c r="F4082" s="4"/>
      <c r="G4082"/>
      <c r="H4082" s="4"/>
      <c r="I4082"/>
      <c r="J4082" s="4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  <c r="BF4082"/>
      <c r="BG4082"/>
      <c r="BH4082"/>
      <c r="BI4082"/>
      <c r="BJ4082"/>
      <c r="BK4082"/>
      <c r="BL4082"/>
      <c r="BM4082"/>
      <c r="BN4082"/>
      <c r="BO4082"/>
      <c r="BP4082"/>
      <c r="BQ4082"/>
      <c r="BR4082"/>
      <c r="BS4082"/>
      <c r="BT4082"/>
      <c r="BU4082"/>
      <c r="BV4082"/>
      <c r="BW4082"/>
      <c r="BX4082"/>
      <c r="BY4082"/>
      <c r="BZ4082"/>
    </row>
    <row r="4083" spans="3:78" x14ac:dyDescent="0.25">
      <c r="C4083"/>
      <c r="D4083" s="4"/>
      <c r="E4083"/>
      <c r="F4083" s="4"/>
      <c r="G4083"/>
      <c r="H4083" s="4"/>
      <c r="I4083"/>
      <c r="J4083" s="4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  <c r="BF4083"/>
      <c r="BG4083"/>
      <c r="BH4083"/>
      <c r="BI4083"/>
      <c r="BJ4083"/>
      <c r="BK4083"/>
      <c r="BL4083"/>
      <c r="BM4083"/>
      <c r="BN4083"/>
      <c r="BO4083"/>
      <c r="BP4083"/>
      <c r="BQ4083"/>
      <c r="BR4083"/>
      <c r="BS4083"/>
      <c r="BT4083"/>
      <c r="BU4083"/>
      <c r="BV4083"/>
      <c r="BW4083"/>
      <c r="BX4083"/>
      <c r="BY4083"/>
      <c r="BZ4083"/>
    </row>
    <row r="4084" spans="3:78" x14ac:dyDescent="0.25">
      <c r="C4084"/>
      <c r="D4084" s="4"/>
      <c r="E4084"/>
      <c r="F4084" s="4"/>
      <c r="G4084"/>
      <c r="H4084" s="4"/>
      <c r="I4084"/>
      <c r="J4084" s="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  <c r="BF4084"/>
      <c r="BG4084"/>
      <c r="BH4084"/>
      <c r="BI4084"/>
      <c r="BJ4084"/>
      <c r="BK4084"/>
      <c r="BL4084"/>
      <c r="BM4084"/>
      <c r="BN4084"/>
      <c r="BO4084"/>
      <c r="BP4084"/>
      <c r="BQ4084"/>
      <c r="BR4084"/>
      <c r="BS4084"/>
      <c r="BT4084"/>
      <c r="BU4084"/>
      <c r="BV4084"/>
      <c r="BW4084"/>
      <c r="BX4084"/>
      <c r="BY4084"/>
      <c r="BZ4084"/>
    </row>
    <row r="4085" spans="3:78" x14ac:dyDescent="0.25">
      <c r="C4085"/>
      <c r="D4085" s="4"/>
      <c r="E4085"/>
      <c r="F4085" s="4"/>
      <c r="G4085"/>
      <c r="H4085" s="4"/>
      <c r="I4085"/>
      <c r="J4085" s="4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  <c r="BF4085"/>
      <c r="BG4085"/>
      <c r="BH4085"/>
      <c r="BI4085"/>
      <c r="BJ4085"/>
      <c r="BK4085"/>
      <c r="BL4085"/>
      <c r="BM4085"/>
      <c r="BN4085"/>
      <c r="BO4085"/>
      <c r="BP4085"/>
      <c r="BQ4085"/>
      <c r="BR4085"/>
      <c r="BS4085"/>
      <c r="BT4085"/>
      <c r="BU4085"/>
      <c r="BV4085"/>
      <c r="BW4085"/>
      <c r="BX4085"/>
      <c r="BY4085"/>
      <c r="BZ4085"/>
    </row>
    <row r="4086" spans="3:78" x14ac:dyDescent="0.25">
      <c r="C4086"/>
      <c r="D4086" s="4"/>
      <c r="E4086"/>
      <c r="F4086" s="4"/>
      <c r="G4086"/>
      <c r="H4086" s="4"/>
      <c r="I4086"/>
      <c r="J4086" s="4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  <c r="BF4086"/>
      <c r="BG4086"/>
      <c r="BH4086"/>
      <c r="BI4086"/>
      <c r="BJ4086"/>
      <c r="BK4086"/>
      <c r="BL4086"/>
      <c r="BM4086"/>
      <c r="BN4086"/>
      <c r="BO4086"/>
      <c r="BP4086"/>
      <c r="BQ4086"/>
      <c r="BR4086"/>
      <c r="BS4086"/>
      <c r="BT4086"/>
      <c r="BU4086"/>
      <c r="BV4086"/>
      <c r="BW4086"/>
      <c r="BX4086"/>
      <c r="BY4086"/>
      <c r="BZ4086"/>
    </row>
    <row r="4087" spans="3:78" x14ac:dyDescent="0.25">
      <c r="C4087"/>
      <c r="D4087" s="4"/>
      <c r="E4087"/>
      <c r="F4087" s="4"/>
      <c r="G4087"/>
      <c r="H4087" s="4"/>
      <c r="I4087"/>
      <c r="J4087" s="4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  <c r="BF4087"/>
      <c r="BG4087"/>
      <c r="BH4087"/>
      <c r="BI4087"/>
      <c r="BJ4087"/>
      <c r="BK4087"/>
      <c r="BL4087"/>
      <c r="BM4087"/>
      <c r="BN4087"/>
      <c r="BO4087"/>
      <c r="BP4087"/>
      <c r="BQ4087"/>
      <c r="BR4087"/>
      <c r="BS4087"/>
      <c r="BT4087"/>
      <c r="BU4087"/>
      <c r="BV4087"/>
      <c r="BW4087"/>
      <c r="BX4087"/>
      <c r="BY4087"/>
      <c r="BZ4087"/>
    </row>
    <row r="4088" spans="3:78" x14ac:dyDescent="0.25">
      <c r="C4088"/>
      <c r="D4088" s="4"/>
      <c r="E4088"/>
      <c r="F4088" s="4"/>
      <c r="G4088"/>
      <c r="H4088" s="4"/>
      <c r="I4088"/>
      <c r="J4088" s="4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  <c r="BF4088"/>
      <c r="BG4088"/>
      <c r="BH4088"/>
      <c r="BI4088"/>
      <c r="BJ4088"/>
      <c r="BK4088"/>
      <c r="BL4088"/>
      <c r="BM4088"/>
      <c r="BN4088"/>
      <c r="BO4088"/>
      <c r="BP4088"/>
      <c r="BQ4088"/>
      <c r="BR4088"/>
      <c r="BS4088"/>
      <c r="BT4088"/>
      <c r="BU4088"/>
      <c r="BV4088"/>
      <c r="BW4088"/>
      <c r="BX4088"/>
      <c r="BY4088"/>
      <c r="BZ4088"/>
    </row>
    <row r="4089" spans="3:78" x14ac:dyDescent="0.25">
      <c r="C4089"/>
      <c r="D4089" s="4"/>
      <c r="E4089"/>
      <c r="F4089" s="4"/>
      <c r="G4089"/>
      <c r="H4089" s="4"/>
      <c r="I4089"/>
      <c r="J4089" s="4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  <c r="BF4089"/>
      <c r="BG4089"/>
      <c r="BH4089"/>
      <c r="BI4089"/>
      <c r="BJ4089"/>
      <c r="BK4089"/>
      <c r="BL4089"/>
      <c r="BM4089"/>
      <c r="BN4089"/>
      <c r="BO4089"/>
      <c r="BP4089"/>
      <c r="BQ4089"/>
      <c r="BR4089"/>
      <c r="BS4089"/>
      <c r="BT4089"/>
      <c r="BU4089"/>
      <c r="BV4089"/>
      <c r="BW4089"/>
      <c r="BX4089"/>
      <c r="BY4089"/>
      <c r="BZ4089"/>
    </row>
    <row r="4090" spans="3:78" x14ac:dyDescent="0.25">
      <c r="C4090"/>
      <c r="D4090" s="4"/>
      <c r="E4090"/>
      <c r="F4090" s="4"/>
      <c r="G4090"/>
      <c r="H4090" s="4"/>
      <c r="I4090"/>
      <c r="J4090" s="4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  <c r="BF4090"/>
      <c r="BG4090"/>
      <c r="BH4090"/>
      <c r="BI4090"/>
      <c r="BJ4090"/>
      <c r="BK4090"/>
      <c r="BL4090"/>
      <c r="BM4090"/>
      <c r="BN4090"/>
      <c r="BO4090"/>
      <c r="BP4090"/>
      <c r="BQ4090"/>
      <c r="BR4090"/>
      <c r="BS4090"/>
      <c r="BT4090"/>
      <c r="BU4090"/>
      <c r="BV4090"/>
      <c r="BW4090"/>
      <c r="BX4090"/>
      <c r="BY4090"/>
      <c r="BZ4090"/>
    </row>
    <row r="4091" spans="3:78" x14ac:dyDescent="0.25">
      <c r="C4091"/>
      <c r="D4091" s="4"/>
      <c r="E4091"/>
      <c r="F4091" s="4"/>
      <c r="G4091"/>
      <c r="H4091" s="4"/>
      <c r="I4091"/>
      <c r="J4091" s="4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  <c r="BF4091"/>
      <c r="BG4091"/>
      <c r="BH4091"/>
      <c r="BI4091"/>
      <c r="BJ4091"/>
      <c r="BK4091"/>
      <c r="BL4091"/>
      <c r="BM4091"/>
      <c r="BN4091"/>
      <c r="BO4091"/>
      <c r="BP4091"/>
      <c r="BQ4091"/>
      <c r="BR4091"/>
      <c r="BS4091"/>
      <c r="BT4091"/>
      <c r="BU4091"/>
      <c r="BV4091"/>
      <c r="BW4091"/>
      <c r="BX4091"/>
      <c r="BY4091"/>
      <c r="BZ4091"/>
    </row>
    <row r="4092" spans="3:78" x14ac:dyDescent="0.25">
      <c r="C4092"/>
      <c r="D4092" s="4"/>
      <c r="E4092"/>
      <c r="F4092" s="4"/>
      <c r="G4092"/>
      <c r="H4092" s="4"/>
      <c r="I4092"/>
      <c r="J4092" s="4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  <c r="BF4092"/>
      <c r="BG4092"/>
      <c r="BH4092"/>
      <c r="BI4092"/>
      <c r="BJ4092"/>
      <c r="BK4092"/>
      <c r="BL4092"/>
      <c r="BM4092"/>
      <c r="BN4092"/>
      <c r="BO4092"/>
      <c r="BP4092"/>
      <c r="BQ4092"/>
      <c r="BR4092"/>
      <c r="BS4092"/>
      <c r="BT4092"/>
      <c r="BU4092"/>
      <c r="BV4092"/>
      <c r="BW4092"/>
      <c r="BX4092"/>
      <c r="BY4092"/>
      <c r="BZ4092"/>
    </row>
    <row r="4093" spans="3:78" x14ac:dyDescent="0.25">
      <c r="C4093"/>
      <c r="D4093" s="4"/>
      <c r="E4093"/>
      <c r="F4093" s="4"/>
      <c r="G4093"/>
      <c r="H4093" s="4"/>
      <c r="I4093"/>
      <c r="J4093" s="4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  <c r="BF4093"/>
      <c r="BG4093"/>
      <c r="BH4093"/>
      <c r="BI4093"/>
      <c r="BJ4093"/>
      <c r="BK4093"/>
      <c r="BL4093"/>
      <c r="BM4093"/>
      <c r="BN4093"/>
      <c r="BO4093"/>
      <c r="BP4093"/>
      <c r="BQ4093"/>
      <c r="BR4093"/>
      <c r="BS4093"/>
      <c r="BT4093"/>
      <c r="BU4093"/>
      <c r="BV4093"/>
      <c r="BW4093"/>
      <c r="BX4093"/>
      <c r="BY4093"/>
      <c r="BZ4093"/>
    </row>
    <row r="4094" spans="3:78" x14ac:dyDescent="0.25">
      <c r="C4094"/>
      <c r="D4094" s="4"/>
      <c r="E4094"/>
      <c r="F4094" s="4"/>
      <c r="G4094"/>
      <c r="H4094" s="4"/>
      <c r="I4094"/>
      <c r="J4094" s="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  <c r="BF4094"/>
      <c r="BG4094"/>
      <c r="BH4094"/>
      <c r="BI4094"/>
      <c r="BJ4094"/>
      <c r="BK4094"/>
      <c r="BL4094"/>
      <c r="BM4094"/>
      <c r="BN4094"/>
      <c r="BO4094"/>
      <c r="BP4094"/>
      <c r="BQ4094"/>
      <c r="BR4094"/>
      <c r="BS4094"/>
      <c r="BT4094"/>
      <c r="BU4094"/>
      <c r="BV4094"/>
      <c r="BW4094"/>
      <c r="BX4094"/>
      <c r="BY4094"/>
      <c r="BZ4094"/>
    </row>
    <row r="4095" spans="3:78" x14ac:dyDescent="0.25">
      <c r="C4095"/>
      <c r="D4095" s="4"/>
      <c r="E4095"/>
      <c r="F4095" s="4"/>
      <c r="G4095"/>
      <c r="H4095" s="4"/>
      <c r="I4095"/>
      <c r="J4095" s="4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  <c r="BF4095"/>
      <c r="BG4095"/>
      <c r="BH4095"/>
      <c r="BI4095"/>
      <c r="BJ4095"/>
      <c r="BK4095"/>
      <c r="BL4095"/>
      <c r="BM4095"/>
      <c r="BN4095"/>
      <c r="BO4095"/>
      <c r="BP4095"/>
      <c r="BQ4095"/>
      <c r="BR4095"/>
      <c r="BS4095"/>
      <c r="BT4095"/>
      <c r="BU4095"/>
      <c r="BV4095"/>
      <c r="BW4095"/>
      <c r="BX4095"/>
      <c r="BY4095"/>
      <c r="BZ4095"/>
    </row>
    <row r="4096" spans="3:78" x14ac:dyDescent="0.25">
      <c r="C4096"/>
      <c r="D4096" s="4"/>
      <c r="E4096"/>
      <c r="F4096" s="4"/>
      <c r="G4096"/>
      <c r="H4096" s="4"/>
      <c r="I4096"/>
      <c r="J4096" s="4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  <c r="BF4096"/>
      <c r="BG4096"/>
      <c r="BH4096"/>
      <c r="BI4096"/>
      <c r="BJ4096"/>
      <c r="BK4096"/>
      <c r="BL4096"/>
      <c r="BM4096"/>
      <c r="BN4096"/>
      <c r="BO4096"/>
      <c r="BP4096"/>
      <c r="BQ4096"/>
      <c r="BR4096"/>
      <c r="BS4096"/>
      <c r="BT4096"/>
      <c r="BU4096"/>
      <c r="BV4096"/>
      <c r="BW4096"/>
      <c r="BX4096"/>
      <c r="BY4096"/>
      <c r="BZ4096"/>
    </row>
    <row r="4097" spans="3:78" x14ac:dyDescent="0.25">
      <c r="C4097"/>
      <c r="D4097" s="4"/>
      <c r="E4097"/>
      <c r="F4097" s="4"/>
      <c r="G4097"/>
      <c r="H4097" s="4"/>
      <c r="I4097"/>
      <c r="J4097" s="4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  <c r="BF4097"/>
      <c r="BG4097"/>
      <c r="BH4097"/>
      <c r="BI4097"/>
      <c r="BJ4097"/>
      <c r="BK4097"/>
      <c r="BL4097"/>
      <c r="BM4097"/>
      <c r="BN4097"/>
      <c r="BO4097"/>
      <c r="BP4097"/>
      <c r="BQ4097"/>
      <c r="BR4097"/>
      <c r="BS4097"/>
      <c r="BT4097"/>
      <c r="BU4097"/>
      <c r="BV4097"/>
      <c r="BW4097"/>
      <c r="BX4097"/>
      <c r="BY4097"/>
      <c r="BZ4097"/>
    </row>
    <row r="4098" spans="3:78" x14ac:dyDescent="0.25">
      <c r="C4098"/>
      <c r="D4098" s="4"/>
      <c r="E4098"/>
      <c r="F4098" s="4"/>
      <c r="G4098"/>
      <c r="H4098" s="4"/>
      <c r="I4098"/>
      <c r="J4098" s="4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  <c r="BF4098"/>
      <c r="BG4098"/>
      <c r="BH4098"/>
      <c r="BI4098"/>
      <c r="BJ4098"/>
      <c r="BK4098"/>
      <c r="BL4098"/>
      <c r="BM4098"/>
      <c r="BN4098"/>
      <c r="BO4098"/>
      <c r="BP4098"/>
      <c r="BQ4098"/>
      <c r="BR4098"/>
      <c r="BS4098"/>
      <c r="BT4098"/>
      <c r="BU4098"/>
      <c r="BV4098"/>
      <c r="BW4098"/>
      <c r="BX4098"/>
      <c r="BY4098"/>
      <c r="BZ4098"/>
    </row>
    <row r="4099" spans="3:78" x14ac:dyDescent="0.25">
      <c r="C4099"/>
      <c r="D4099" s="4"/>
      <c r="E4099"/>
      <c r="F4099" s="4"/>
      <c r="G4099"/>
      <c r="H4099" s="4"/>
      <c r="I4099"/>
      <c r="J4099" s="4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  <c r="BF4099"/>
      <c r="BG4099"/>
      <c r="BH4099"/>
      <c r="BI4099"/>
      <c r="BJ4099"/>
      <c r="BK4099"/>
      <c r="BL4099"/>
      <c r="BM4099"/>
      <c r="BN4099"/>
      <c r="BO4099"/>
      <c r="BP4099"/>
      <c r="BQ4099"/>
      <c r="BR4099"/>
      <c r="BS4099"/>
      <c r="BT4099"/>
      <c r="BU4099"/>
      <c r="BV4099"/>
      <c r="BW4099"/>
      <c r="BX4099"/>
      <c r="BY4099"/>
      <c r="BZ4099"/>
    </row>
    <row r="4100" spans="3:78" x14ac:dyDescent="0.25">
      <c r="C4100"/>
      <c r="D4100" s="4"/>
      <c r="E4100"/>
      <c r="F4100" s="4"/>
      <c r="G4100"/>
      <c r="H4100" s="4"/>
      <c r="I4100"/>
      <c r="J4100" s="4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  <c r="BF4100"/>
      <c r="BG4100"/>
      <c r="BH4100"/>
      <c r="BI4100"/>
      <c r="BJ4100"/>
      <c r="BK4100"/>
      <c r="BL4100"/>
      <c r="BM4100"/>
      <c r="BN4100"/>
      <c r="BO4100"/>
      <c r="BP4100"/>
      <c r="BQ4100"/>
      <c r="BR4100"/>
      <c r="BS4100"/>
      <c r="BT4100"/>
      <c r="BU4100"/>
      <c r="BV4100"/>
      <c r="BW4100"/>
      <c r="BX4100"/>
      <c r="BY4100"/>
      <c r="BZ4100"/>
    </row>
    <row r="4101" spans="3:78" x14ac:dyDescent="0.25">
      <c r="C4101"/>
      <c r="D4101" s="4"/>
      <c r="E4101"/>
      <c r="F4101" s="4"/>
      <c r="G4101"/>
      <c r="H4101" s="4"/>
      <c r="I4101"/>
      <c r="J4101" s="4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  <c r="BF4101"/>
      <c r="BG4101"/>
      <c r="BH4101"/>
      <c r="BI4101"/>
      <c r="BJ4101"/>
      <c r="BK4101"/>
      <c r="BL4101"/>
      <c r="BM4101"/>
      <c r="BN4101"/>
      <c r="BO4101"/>
      <c r="BP4101"/>
      <c r="BQ4101"/>
      <c r="BR4101"/>
      <c r="BS4101"/>
      <c r="BT4101"/>
      <c r="BU4101"/>
      <c r="BV4101"/>
      <c r="BW4101"/>
      <c r="BX4101"/>
      <c r="BY4101"/>
      <c r="BZ4101"/>
    </row>
    <row r="4102" spans="3:78" x14ac:dyDescent="0.25">
      <c r="C4102"/>
      <c r="D4102" s="4"/>
      <c r="E4102"/>
      <c r="F4102" s="4"/>
      <c r="G4102"/>
      <c r="H4102" s="4"/>
      <c r="I4102"/>
      <c r="J4102" s="4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  <c r="BF4102"/>
      <c r="BG4102"/>
      <c r="BH4102"/>
      <c r="BI4102"/>
      <c r="BJ4102"/>
      <c r="BK4102"/>
      <c r="BL4102"/>
      <c r="BM4102"/>
      <c r="BN4102"/>
      <c r="BO4102"/>
      <c r="BP4102"/>
      <c r="BQ4102"/>
      <c r="BR4102"/>
      <c r="BS4102"/>
      <c r="BT4102"/>
      <c r="BU4102"/>
      <c r="BV4102"/>
      <c r="BW4102"/>
      <c r="BX4102"/>
      <c r="BY4102"/>
      <c r="BZ4102"/>
    </row>
    <row r="4103" spans="3:78" x14ac:dyDescent="0.25">
      <c r="C4103"/>
      <c r="D4103" s="4"/>
      <c r="E4103"/>
      <c r="F4103" s="4"/>
      <c r="G4103"/>
      <c r="H4103" s="4"/>
      <c r="I4103"/>
      <c r="J4103" s="4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  <c r="BF4103"/>
      <c r="BG4103"/>
      <c r="BH4103"/>
      <c r="BI4103"/>
      <c r="BJ4103"/>
      <c r="BK4103"/>
      <c r="BL4103"/>
      <c r="BM4103"/>
      <c r="BN4103"/>
      <c r="BO4103"/>
      <c r="BP4103"/>
      <c r="BQ4103"/>
      <c r="BR4103"/>
      <c r="BS4103"/>
      <c r="BT4103"/>
      <c r="BU4103"/>
      <c r="BV4103"/>
      <c r="BW4103"/>
      <c r="BX4103"/>
      <c r="BY4103"/>
      <c r="BZ4103"/>
    </row>
    <row r="4104" spans="3:78" x14ac:dyDescent="0.25">
      <c r="C4104"/>
      <c r="D4104" s="4"/>
      <c r="E4104"/>
      <c r="F4104" s="4"/>
      <c r="G4104"/>
      <c r="H4104" s="4"/>
      <c r="I4104"/>
      <c r="J4104" s="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  <c r="BF4104"/>
      <c r="BG4104"/>
      <c r="BH4104"/>
      <c r="BI4104"/>
      <c r="BJ4104"/>
      <c r="BK4104"/>
      <c r="BL4104"/>
      <c r="BM4104"/>
      <c r="BN4104"/>
      <c r="BO4104"/>
      <c r="BP4104"/>
      <c r="BQ4104"/>
      <c r="BR4104"/>
      <c r="BS4104"/>
      <c r="BT4104"/>
      <c r="BU4104"/>
      <c r="BV4104"/>
      <c r="BW4104"/>
      <c r="BX4104"/>
      <c r="BY4104"/>
      <c r="BZ4104"/>
    </row>
    <row r="4105" spans="3:78" x14ac:dyDescent="0.25">
      <c r="C4105"/>
      <c r="D4105" s="4"/>
      <c r="E4105"/>
      <c r="F4105" s="4"/>
      <c r="G4105"/>
      <c r="H4105" s="4"/>
      <c r="I4105"/>
      <c r="J4105" s="4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  <c r="BF4105"/>
      <c r="BG4105"/>
      <c r="BH4105"/>
      <c r="BI4105"/>
      <c r="BJ4105"/>
      <c r="BK4105"/>
      <c r="BL4105"/>
      <c r="BM4105"/>
      <c r="BN4105"/>
      <c r="BO4105"/>
      <c r="BP4105"/>
      <c r="BQ4105"/>
      <c r="BR4105"/>
      <c r="BS4105"/>
      <c r="BT4105"/>
      <c r="BU4105"/>
      <c r="BV4105"/>
      <c r="BW4105"/>
      <c r="BX4105"/>
      <c r="BY4105"/>
      <c r="BZ4105"/>
    </row>
    <row r="4106" spans="3:78" x14ac:dyDescent="0.25">
      <c r="C4106"/>
      <c r="D4106" s="4"/>
      <c r="E4106"/>
      <c r="F4106" s="4"/>
      <c r="G4106"/>
      <c r="H4106" s="4"/>
      <c r="I4106"/>
      <c r="J4106" s="4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  <c r="BF4106"/>
      <c r="BG4106"/>
      <c r="BH4106"/>
      <c r="BI4106"/>
      <c r="BJ4106"/>
      <c r="BK4106"/>
      <c r="BL4106"/>
      <c r="BM4106"/>
      <c r="BN4106"/>
      <c r="BO4106"/>
      <c r="BP4106"/>
      <c r="BQ4106"/>
      <c r="BR4106"/>
      <c r="BS4106"/>
      <c r="BT4106"/>
      <c r="BU4106"/>
      <c r="BV4106"/>
      <c r="BW4106"/>
      <c r="BX4106"/>
      <c r="BY4106"/>
      <c r="BZ4106"/>
    </row>
    <row r="4107" spans="3:78" x14ac:dyDescent="0.25">
      <c r="C4107"/>
      <c r="D4107" s="4"/>
      <c r="E4107"/>
      <c r="F4107" s="4"/>
      <c r="G4107"/>
      <c r="H4107" s="4"/>
      <c r="I4107"/>
      <c r="J4107" s="4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  <c r="BF4107"/>
      <c r="BG4107"/>
      <c r="BH4107"/>
      <c r="BI4107"/>
      <c r="BJ4107"/>
      <c r="BK4107"/>
      <c r="BL4107"/>
      <c r="BM4107"/>
      <c r="BN4107"/>
      <c r="BO4107"/>
      <c r="BP4107"/>
      <c r="BQ4107"/>
      <c r="BR4107"/>
      <c r="BS4107"/>
      <c r="BT4107"/>
      <c r="BU4107"/>
      <c r="BV4107"/>
      <c r="BW4107"/>
      <c r="BX4107"/>
      <c r="BY4107"/>
      <c r="BZ4107"/>
    </row>
    <row r="4108" spans="3:78" x14ac:dyDescent="0.25">
      <c r="C4108"/>
      <c r="D4108" s="4"/>
      <c r="E4108"/>
      <c r="F4108" s="4"/>
      <c r="G4108"/>
      <c r="H4108" s="4"/>
      <c r="I4108"/>
      <c r="J4108" s="4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  <c r="BF4108"/>
      <c r="BG4108"/>
      <c r="BH4108"/>
      <c r="BI4108"/>
      <c r="BJ4108"/>
      <c r="BK4108"/>
      <c r="BL4108"/>
      <c r="BM4108"/>
      <c r="BN4108"/>
      <c r="BO4108"/>
      <c r="BP4108"/>
      <c r="BQ4108"/>
      <c r="BR4108"/>
      <c r="BS4108"/>
      <c r="BT4108"/>
      <c r="BU4108"/>
      <c r="BV4108"/>
      <c r="BW4108"/>
      <c r="BX4108"/>
      <c r="BY4108"/>
      <c r="BZ4108"/>
    </row>
    <row r="4109" spans="3:78" x14ac:dyDescent="0.25">
      <c r="C4109"/>
      <c r="D4109" s="4"/>
      <c r="E4109"/>
      <c r="F4109" s="4"/>
      <c r="G4109"/>
      <c r="H4109" s="4"/>
      <c r="I4109"/>
      <c r="J4109" s="4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  <c r="BF4109"/>
      <c r="BG4109"/>
      <c r="BH4109"/>
      <c r="BI4109"/>
      <c r="BJ4109"/>
      <c r="BK4109"/>
      <c r="BL4109"/>
      <c r="BM4109"/>
      <c r="BN4109"/>
      <c r="BO4109"/>
      <c r="BP4109"/>
      <c r="BQ4109"/>
      <c r="BR4109"/>
      <c r="BS4109"/>
      <c r="BT4109"/>
      <c r="BU4109"/>
      <c r="BV4109"/>
      <c r="BW4109"/>
      <c r="BX4109"/>
      <c r="BY4109"/>
      <c r="BZ4109"/>
    </row>
    <row r="4110" spans="3:78" x14ac:dyDescent="0.25">
      <c r="C4110"/>
      <c r="D4110" s="4"/>
      <c r="E4110"/>
      <c r="F4110" s="4"/>
      <c r="G4110"/>
      <c r="H4110" s="4"/>
      <c r="I4110"/>
      <c r="J4110" s="4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  <c r="BF4110"/>
      <c r="BG4110"/>
      <c r="BH4110"/>
      <c r="BI4110"/>
      <c r="BJ4110"/>
      <c r="BK4110"/>
      <c r="BL4110"/>
      <c r="BM4110"/>
      <c r="BN4110"/>
      <c r="BO4110"/>
      <c r="BP4110"/>
      <c r="BQ4110"/>
      <c r="BR4110"/>
      <c r="BS4110"/>
      <c r="BT4110"/>
      <c r="BU4110"/>
      <c r="BV4110"/>
      <c r="BW4110"/>
      <c r="BX4110"/>
      <c r="BY4110"/>
      <c r="BZ4110"/>
    </row>
    <row r="4111" spans="3:78" x14ac:dyDescent="0.25">
      <c r="C4111"/>
      <c r="D4111" s="4"/>
      <c r="E4111"/>
      <c r="F4111" s="4"/>
      <c r="G4111"/>
      <c r="H4111" s="4"/>
      <c r="I4111"/>
      <c r="J4111" s="4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  <c r="BF4111"/>
      <c r="BG4111"/>
      <c r="BH4111"/>
      <c r="BI4111"/>
      <c r="BJ4111"/>
      <c r="BK4111"/>
      <c r="BL4111"/>
      <c r="BM4111"/>
      <c r="BN4111"/>
      <c r="BO4111"/>
      <c r="BP4111"/>
      <c r="BQ4111"/>
      <c r="BR4111"/>
      <c r="BS4111"/>
      <c r="BT4111"/>
      <c r="BU4111"/>
      <c r="BV4111"/>
      <c r="BW4111"/>
      <c r="BX4111"/>
      <c r="BY4111"/>
      <c r="BZ4111"/>
    </row>
    <row r="4112" spans="3:78" x14ac:dyDescent="0.25">
      <c r="C4112"/>
      <c r="D4112" s="4"/>
      <c r="E4112"/>
      <c r="F4112" s="4"/>
      <c r="G4112"/>
      <c r="H4112" s="4"/>
      <c r="I4112"/>
      <c r="J4112" s="4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  <c r="BF4112"/>
      <c r="BG4112"/>
      <c r="BH4112"/>
      <c r="BI4112"/>
      <c r="BJ4112"/>
      <c r="BK4112"/>
      <c r="BL4112"/>
      <c r="BM4112"/>
      <c r="BN4112"/>
      <c r="BO4112"/>
      <c r="BP4112"/>
      <c r="BQ4112"/>
      <c r="BR4112"/>
      <c r="BS4112"/>
      <c r="BT4112"/>
      <c r="BU4112"/>
      <c r="BV4112"/>
      <c r="BW4112"/>
      <c r="BX4112"/>
      <c r="BY4112"/>
      <c r="BZ4112"/>
    </row>
    <row r="4113" spans="3:78" x14ac:dyDescent="0.25">
      <c r="C4113"/>
      <c r="D4113" s="4"/>
      <c r="E4113"/>
      <c r="F4113" s="4"/>
      <c r="G4113"/>
      <c r="H4113" s="4"/>
      <c r="I4113"/>
      <c r="J4113" s="4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  <c r="BF4113"/>
      <c r="BG4113"/>
      <c r="BH4113"/>
      <c r="BI4113"/>
      <c r="BJ4113"/>
      <c r="BK4113"/>
      <c r="BL4113"/>
      <c r="BM4113"/>
      <c r="BN4113"/>
      <c r="BO4113"/>
      <c r="BP4113"/>
      <c r="BQ4113"/>
      <c r="BR4113"/>
      <c r="BS4113"/>
      <c r="BT4113"/>
      <c r="BU4113"/>
      <c r="BV4113"/>
      <c r="BW4113"/>
      <c r="BX4113"/>
      <c r="BY4113"/>
      <c r="BZ4113"/>
    </row>
    <row r="4114" spans="3:78" x14ac:dyDescent="0.25">
      <c r="C4114"/>
      <c r="D4114" s="4"/>
      <c r="E4114"/>
      <c r="F4114" s="4"/>
      <c r="G4114"/>
      <c r="H4114" s="4"/>
      <c r="I4114"/>
      <c r="J4114" s="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  <c r="BF4114"/>
      <c r="BG4114"/>
      <c r="BH4114"/>
      <c r="BI4114"/>
      <c r="BJ4114"/>
      <c r="BK4114"/>
      <c r="BL4114"/>
      <c r="BM4114"/>
      <c r="BN4114"/>
      <c r="BO4114"/>
      <c r="BP4114"/>
      <c r="BQ4114"/>
      <c r="BR4114"/>
      <c r="BS4114"/>
      <c r="BT4114"/>
      <c r="BU4114"/>
      <c r="BV4114"/>
      <c r="BW4114"/>
      <c r="BX4114"/>
      <c r="BY4114"/>
      <c r="BZ4114"/>
    </row>
    <row r="4115" spans="3:78" x14ac:dyDescent="0.25">
      <c r="C4115"/>
      <c r="D4115" s="4"/>
      <c r="E4115"/>
      <c r="F4115" s="4"/>
      <c r="G4115"/>
      <c r="H4115" s="4"/>
      <c r="I4115"/>
      <c r="J4115" s="4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  <c r="BF4115"/>
      <c r="BG4115"/>
      <c r="BH4115"/>
      <c r="BI4115"/>
      <c r="BJ4115"/>
      <c r="BK4115"/>
      <c r="BL4115"/>
      <c r="BM4115"/>
      <c r="BN4115"/>
      <c r="BO4115"/>
      <c r="BP4115"/>
      <c r="BQ4115"/>
      <c r="BR4115"/>
      <c r="BS4115"/>
      <c r="BT4115"/>
      <c r="BU4115"/>
      <c r="BV4115"/>
      <c r="BW4115"/>
      <c r="BX4115"/>
      <c r="BY4115"/>
      <c r="BZ4115"/>
    </row>
    <row r="4116" spans="3:78" x14ac:dyDescent="0.25">
      <c r="C4116"/>
      <c r="D4116" s="4"/>
      <c r="E4116"/>
      <c r="F4116" s="4"/>
      <c r="G4116"/>
      <c r="H4116" s="4"/>
      <c r="I4116"/>
      <c r="J4116" s="4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  <c r="BF4116"/>
      <c r="BG4116"/>
      <c r="BH4116"/>
      <c r="BI4116"/>
      <c r="BJ4116"/>
      <c r="BK4116"/>
      <c r="BL4116"/>
      <c r="BM4116"/>
      <c r="BN4116"/>
      <c r="BO4116"/>
      <c r="BP4116"/>
      <c r="BQ4116"/>
      <c r="BR4116"/>
      <c r="BS4116"/>
      <c r="BT4116"/>
      <c r="BU4116"/>
      <c r="BV4116"/>
      <c r="BW4116"/>
      <c r="BX4116"/>
      <c r="BY4116"/>
      <c r="BZ4116"/>
    </row>
    <row r="4117" spans="3:78" x14ac:dyDescent="0.25">
      <c r="C4117"/>
      <c r="D4117" s="4"/>
      <c r="E4117"/>
      <c r="F4117" s="4"/>
      <c r="G4117"/>
      <c r="H4117" s="4"/>
      <c r="I4117"/>
      <c r="J4117" s="4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  <c r="BF4117"/>
      <c r="BG4117"/>
      <c r="BH4117"/>
      <c r="BI4117"/>
      <c r="BJ4117"/>
      <c r="BK4117"/>
      <c r="BL4117"/>
      <c r="BM4117"/>
      <c r="BN4117"/>
      <c r="BO4117"/>
      <c r="BP4117"/>
      <c r="BQ4117"/>
      <c r="BR4117"/>
      <c r="BS4117"/>
      <c r="BT4117"/>
      <c r="BU4117"/>
      <c r="BV4117"/>
      <c r="BW4117"/>
      <c r="BX4117"/>
      <c r="BY4117"/>
      <c r="BZ4117"/>
    </row>
    <row r="4118" spans="3:78" x14ac:dyDescent="0.25">
      <c r="C4118"/>
      <c r="D4118" s="4"/>
      <c r="E4118"/>
      <c r="F4118" s="4"/>
      <c r="G4118"/>
      <c r="H4118" s="4"/>
      <c r="I4118"/>
      <c r="J4118" s="4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  <c r="BF4118"/>
      <c r="BG4118"/>
      <c r="BH4118"/>
      <c r="BI4118"/>
      <c r="BJ4118"/>
      <c r="BK4118"/>
      <c r="BL4118"/>
      <c r="BM4118"/>
      <c r="BN4118"/>
      <c r="BO4118"/>
      <c r="BP4118"/>
      <c r="BQ4118"/>
      <c r="BR4118"/>
      <c r="BS4118"/>
      <c r="BT4118"/>
      <c r="BU4118"/>
      <c r="BV4118"/>
      <c r="BW4118"/>
      <c r="BX4118"/>
      <c r="BY4118"/>
      <c r="BZ4118"/>
    </row>
    <row r="4119" spans="3:78" x14ac:dyDescent="0.25">
      <c r="C4119"/>
      <c r="D4119" s="4"/>
      <c r="E4119"/>
      <c r="F4119" s="4"/>
      <c r="G4119"/>
      <c r="H4119" s="4"/>
      <c r="I4119"/>
      <c r="J4119" s="4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  <c r="BF4119"/>
      <c r="BG4119"/>
      <c r="BH4119"/>
      <c r="BI4119"/>
      <c r="BJ4119"/>
      <c r="BK4119"/>
      <c r="BL4119"/>
      <c r="BM4119"/>
      <c r="BN4119"/>
      <c r="BO4119"/>
      <c r="BP4119"/>
      <c r="BQ4119"/>
      <c r="BR4119"/>
      <c r="BS4119"/>
      <c r="BT4119"/>
      <c r="BU4119"/>
      <c r="BV4119"/>
      <c r="BW4119"/>
      <c r="BX4119"/>
      <c r="BY4119"/>
      <c r="BZ4119"/>
    </row>
    <row r="4120" spans="3:78" x14ac:dyDescent="0.25">
      <c r="C4120"/>
      <c r="D4120" s="4"/>
      <c r="E4120"/>
      <c r="F4120" s="4"/>
      <c r="G4120"/>
      <c r="H4120" s="4"/>
      <c r="I4120"/>
      <c r="J4120" s="4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  <c r="BF4120"/>
      <c r="BG4120"/>
      <c r="BH4120"/>
      <c r="BI4120"/>
      <c r="BJ4120"/>
      <c r="BK4120"/>
      <c r="BL4120"/>
      <c r="BM4120"/>
      <c r="BN4120"/>
      <c r="BO4120"/>
      <c r="BP4120"/>
      <c r="BQ4120"/>
      <c r="BR4120"/>
      <c r="BS4120"/>
      <c r="BT4120"/>
      <c r="BU4120"/>
      <c r="BV4120"/>
      <c r="BW4120"/>
      <c r="BX4120"/>
      <c r="BY4120"/>
      <c r="BZ4120"/>
    </row>
    <row r="4121" spans="3:78" x14ac:dyDescent="0.25">
      <c r="C4121"/>
      <c r="D4121" s="4"/>
      <c r="E4121"/>
      <c r="F4121" s="4"/>
      <c r="G4121"/>
      <c r="H4121" s="4"/>
      <c r="I4121"/>
      <c r="J4121" s="4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  <c r="BF4121"/>
      <c r="BG4121"/>
      <c r="BH4121"/>
      <c r="BI4121"/>
      <c r="BJ4121"/>
      <c r="BK4121"/>
      <c r="BL4121"/>
      <c r="BM4121"/>
      <c r="BN4121"/>
      <c r="BO4121"/>
      <c r="BP4121"/>
      <c r="BQ4121"/>
      <c r="BR4121"/>
      <c r="BS4121"/>
      <c r="BT4121"/>
      <c r="BU4121"/>
      <c r="BV4121"/>
      <c r="BW4121"/>
      <c r="BX4121"/>
      <c r="BY4121"/>
      <c r="BZ4121"/>
    </row>
    <row r="4122" spans="3:78" x14ac:dyDescent="0.25">
      <c r="C4122"/>
      <c r="D4122" s="4"/>
      <c r="E4122"/>
      <c r="F4122" s="4"/>
      <c r="G4122"/>
      <c r="H4122" s="4"/>
      <c r="I4122"/>
      <c r="J4122" s="4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  <c r="BF4122"/>
      <c r="BG4122"/>
      <c r="BH4122"/>
      <c r="BI4122"/>
      <c r="BJ4122"/>
      <c r="BK4122"/>
      <c r="BL4122"/>
      <c r="BM4122"/>
      <c r="BN4122"/>
      <c r="BO4122"/>
      <c r="BP4122"/>
      <c r="BQ4122"/>
      <c r="BR4122"/>
      <c r="BS4122"/>
      <c r="BT4122"/>
      <c r="BU4122"/>
      <c r="BV4122"/>
      <c r="BW4122"/>
      <c r="BX4122"/>
      <c r="BY4122"/>
      <c r="BZ4122"/>
    </row>
    <row r="4123" spans="3:78" x14ac:dyDescent="0.25">
      <c r="C4123"/>
      <c r="D4123" s="4"/>
      <c r="E4123"/>
      <c r="F4123" s="4"/>
      <c r="G4123"/>
      <c r="H4123" s="4"/>
      <c r="I4123"/>
      <c r="J4123" s="4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  <c r="BF4123"/>
      <c r="BG4123"/>
      <c r="BH4123"/>
      <c r="BI4123"/>
      <c r="BJ4123"/>
      <c r="BK4123"/>
      <c r="BL4123"/>
      <c r="BM4123"/>
      <c r="BN4123"/>
      <c r="BO4123"/>
      <c r="BP4123"/>
      <c r="BQ4123"/>
      <c r="BR4123"/>
      <c r="BS4123"/>
      <c r="BT4123"/>
      <c r="BU4123"/>
      <c r="BV4123"/>
      <c r="BW4123"/>
      <c r="BX4123"/>
      <c r="BY4123"/>
      <c r="BZ4123"/>
    </row>
    <row r="4124" spans="3:78" x14ac:dyDescent="0.25">
      <c r="C4124"/>
      <c r="D4124" s="4"/>
      <c r="E4124"/>
      <c r="F4124" s="4"/>
      <c r="G4124"/>
      <c r="H4124" s="4"/>
      <c r="I4124"/>
      <c r="J4124" s="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  <c r="BF4124"/>
      <c r="BG4124"/>
      <c r="BH4124"/>
      <c r="BI4124"/>
      <c r="BJ4124"/>
      <c r="BK4124"/>
      <c r="BL4124"/>
      <c r="BM4124"/>
      <c r="BN4124"/>
      <c r="BO4124"/>
      <c r="BP4124"/>
      <c r="BQ4124"/>
      <c r="BR4124"/>
      <c r="BS4124"/>
      <c r="BT4124"/>
      <c r="BU4124"/>
      <c r="BV4124"/>
      <c r="BW4124"/>
      <c r="BX4124"/>
      <c r="BY4124"/>
      <c r="BZ4124"/>
    </row>
    <row r="4125" spans="3:78" x14ac:dyDescent="0.25">
      <c r="C4125"/>
      <c r="D4125" s="4"/>
      <c r="E4125"/>
      <c r="F4125" s="4"/>
      <c r="G4125"/>
      <c r="H4125" s="4"/>
      <c r="I4125"/>
      <c r="J4125" s="4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  <c r="BF4125"/>
      <c r="BG4125"/>
      <c r="BH4125"/>
      <c r="BI4125"/>
      <c r="BJ4125"/>
      <c r="BK4125"/>
      <c r="BL4125"/>
      <c r="BM4125"/>
      <c r="BN4125"/>
      <c r="BO4125"/>
      <c r="BP4125"/>
      <c r="BQ4125"/>
      <c r="BR4125"/>
      <c r="BS4125"/>
      <c r="BT4125"/>
      <c r="BU4125"/>
      <c r="BV4125"/>
      <c r="BW4125"/>
      <c r="BX4125"/>
      <c r="BY4125"/>
      <c r="BZ4125"/>
    </row>
    <row r="4126" spans="3:78" x14ac:dyDescent="0.25">
      <c r="C4126"/>
      <c r="D4126" s="4"/>
      <c r="E4126"/>
      <c r="F4126" s="4"/>
      <c r="G4126"/>
      <c r="H4126" s="4"/>
      <c r="I4126"/>
      <c r="J4126" s="4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  <c r="BF4126"/>
      <c r="BG4126"/>
      <c r="BH4126"/>
      <c r="BI4126"/>
      <c r="BJ4126"/>
      <c r="BK4126"/>
      <c r="BL4126"/>
      <c r="BM4126"/>
      <c r="BN4126"/>
      <c r="BO4126"/>
      <c r="BP4126"/>
      <c r="BQ4126"/>
      <c r="BR4126"/>
      <c r="BS4126"/>
      <c r="BT4126"/>
      <c r="BU4126"/>
      <c r="BV4126"/>
      <c r="BW4126"/>
      <c r="BX4126"/>
      <c r="BY4126"/>
      <c r="BZ4126"/>
    </row>
    <row r="4127" spans="3:78" x14ac:dyDescent="0.25">
      <c r="C4127"/>
      <c r="D4127" s="4"/>
      <c r="E4127"/>
      <c r="F4127" s="4"/>
      <c r="G4127"/>
      <c r="H4127" s="4"/>
      <c r="I4127"/>
      <c r="J4127" s="4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  <c r="BF4127"/>
      <c r="BG4127"/>
      <c r="BH4127"/>
      <c r="BI4127"/>
      <c r="BJ4127"/>
      <c r="BK4127"/>
      <c r="BL4127"/>
      <c r="BM4127"/>
      <c r="BN4127"/>
      <c r="BO4127"/>
      <c r="BP4127"/>
      <c r="BQ4127"/>
      <c r="BR4127"/>
      <c r="BS4127"/>
      <c r="BT4127"/>
      <c r="BU4127"/>
      <c r="BV4127"/>
      <c r="BW4127"/>
      <c r="BX4127"/>
      <c r="BY4127"/>
      <c r="BZ4127"/>
    </row>
    <row r="4128" spans="3:78" x14ac:dyDescent="0.25">
      <c r="C4128"/>
      <c r="D4128" s="4"/>
      <c r="E4128"/>
      <c r="F4128" s="4"/>
      <c r="G4128"/>
      <c r="H4128" s="4"/>
      <c r="I4128"/>
      <c r="J4128" s="4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  <c r="BF4128"/>
      <c r="BG4128"/>
      <c r="BH4128"/>
      <c r="BI4128"/>
      <c r="BJ4128"/>
      <c r="BK4128"/>
      <c r="BL4128"/>
      <c r="BM4128"/>
      <c r="BN4128"/>
      <c r="BO4128"/>
      <c r="BP4128"/>
      <c r="BQ4128"/>
      <c r="BR4128"/>
      <c r="BS4128"/>
      <c r="BT4128"/>
      <c r="BU4128"/>
      <c r="BV4128"/>
      <c r="BW4128"/>
      <c r="BX4128"/>
      <c r="BY4128"/>
      <c r="BZ4128"/>
    </row>
    <row r="4129" spans="3:78" x14ac:dyDescent="0.25">
      <c r="C4129"/>
      <c r="D4129" s="4"/>
      <c r="E4129"/>
      <c r="F4129" s="4"/>
      <c r="G4129"/>
      <c r="H4129" s="4"/>
      <c r="I4129"/>
      <c r="J4129" s="4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  <c r="BF4129"/>
      <c r="BG4129"/>
      <c r="BH4129"/>
      <c r="BI4129"/>
      <c r="BJ4129"/>
      <c r="BK4129"/>
      <c r="BL4129"/>
      <c r="BM4129"/>
      <c r="BN4129"/>
      <c r="BO4129"/>
      <c r="BP4129"/>
      <c r="BQ4129"/>
      <c r="BR4129"/>
      <c r="BS4129"/>
      <c r="BT4129"/>
      <c r="BU4129"/>
      <c r="BV4129"/>
      <c r="BW4129"/>
      <c r="BX4129"/>
      <c r="BY4129"/>
      <c r="BZ4129"/>
    </row>
    <row r="4130" spans="3:78" x14ac:dyDescent="0.25">
      <c r="C4130"/>
      <c r="D4130" s="4"/>
      <c r="E4130"/>
      <c r="F4130" s="4"/>
      <c r="G4130"/>
      <c r="H4130" s="4"/>
      <c r="I4130"/>
      <c r="J4130" s="4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  <c r="BF4130"/>
      <c r="BG4130"/>
      <c r="BH4130"/>
      <c r="BI4130"/>
      <c r="BJ4130"/>
      <c r="BK4130"/>
      <c r="BL4130"/>
      <c r="BM4130"/>
      <c r="BN4130"/>
      <c r="BO4130"/>
      <c r="BP4130"/>
      <c r="BQ4130"/>
      <c r="BR4130"/>
      <c r="BS4130"/>
      <c r="BT4130"/>
      <c r="BU4130"/>
      <c r="BV4130"/>
      <c r="BW4130"/>
      <c r="BX4130"/>
      <c r="BY4130"/>
      <c r="BZ4130"/>
    </row>
    <row r="4131" spans="3:78" x14ac:dyDescent="0.25">
      <c r="C4131"/>
      <c r="D4131" s="4"/>
      <c r="E4131"/>
      <c r="F4131" s="4"/>
      <c r="G4131"/>
      <c r="H4131" s="4"/>
      <c r="I4131"/>
      <c r="J4131" s="4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  <c r="BF4131"/>
      <c r="BG4131"/>
      <c r="BH4131"/>
      <c r="BI4131"/>
      <c r="BJ4131"/>
      <c r="BK4131"/>
      <c r="BL4131"/>
      <c r="BM4131"/>
      <c r="BN4131"/>
      <c r="BO4131"/>
      <c r="BP4131"/>
      <c r="BQ4131"/>
      <c r="BR4131"/>
      <c r="BS4131"/>
      <c r="BT4131"/>
      <c r="BU4131"/>
      <c r="BV4131"/>
      <c r="BW4131"/>
      <c r="BX4131"/>
      <c r="BY4131"/>
      <c r="BZ4131"/>
    </row>
    <row r="4132" spans="3:78" x14ac:dyDescent="0.25">
      <c r="C4132"/>
      <c r="D4132" s="4"/>
      <c r="E4132"/>
      <c r="F4132" s="4"/>
      <c r="G4132"/>
      <c r="H4132" s="4"/>
      <c r="I4132"/>
      <c r="J4132" s="4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  <c r="BF4132"/>
      <c r="BG4132"/>
      <c r="BH4132"/>
      <c r="BI4132"/>
      <c r="BJ4132"/>
      <c r="BK4132"/>
      <c r="BL4132"/>
      <c r="BM4132"/>
      <c r="BN4132"/>
      <c r="BO4132"/>
      <c r="BP4132"/>
      <c r="BQ4132"/>
      <c r="BR4132"/>
      <c r="BS4132"/>
      <c r="BT4132"/>
      <c r="BU4132"/>
      <c r="BV4132"/>
      <c r="BW4132"/>
      <c r="BX4132"/>
      <c r="BY4132"/>
      <c r="BZ4132"/>
    </row>
    <row r="4133" spans="3:78" x14ac:dyDescent="0.25">
      <c r="C4133"/>
      <c r="D4133" s="4"/>
      <c r="E4133"/>
      <c r="F4133" s="4"/>
      <c r="G4133"/>
      <c r="H4133" s="4"/>
      <c r="I4133"/>
      <c r="J4133" s="4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  <c r="BF4133"/>
      <c r="BG4133"/>
      <c r="BH4133"/>
      <c r="BI4133"/>
      <c r="BJ4133"/>
      <c r="BK4133"/>
      <c r="BL4133"/>
      <c r="BM4133"/>
      <c r="BN4133"/>
      <c r="BO4133"/>
      <c r="BP4133"/>
      <c r="BQ4133"/>
      <c r="BR4133"/>
      <c r="BS4133"/>
      <c r="BT4133"/>
      <c r="BU4133"/>
      <c r="BV4133"/>
      <c r="BW4133"/>
      <c r="BX4133"/>
      <c r="BY4133"/>
      <c r="BZ4133"/>
    </row>
    <row r="4134" spans="3:78" x14ac:dyDescent="0.25">
      <c r="C4134"/>
      <c r="D4134" s="4"/>
      <c r="E4134"/>
      <c r="F4134" s="4"/>
      <c r="G4134"/>
      <c r="H4134" s="4"/>
      <c r="I4134"/>
      <c r="J4134" s="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  <c r="BF4134"/>
      <c r="BG4134"/>
      <c r="BH4134"/>
      <c r="BI4134"/>
      <c r="BJ4134"/>
      <c r="BK4134"/>
      <c r="BL4134"/>
      <c r="BM4134"/>
      <c r="BN4134"/>
      <c r="BO4134"/>
      <c r="BP4134"/>
      <c r="BQ4134"/>
      <c r="BR4134"/>
      <c r="BS4134"/>
      <c r="BT4134"/>
      <c r="BU4134"/>
      <c r="BV4134"/>
      <c r="BW4134"/>
      <c r="BX4134"/>
      <c r="BY4134"/>
      <c r="BZ4134"/>
    </row>
    <row r="4135" spans="3:78" x14ac:dyDescent="0.25">
      <c r="C4135"/>
      <c r="D4135" s="4"/>
      <c r="E4135"/>
      <c r="F4135" s="4"/>
      <c r="G4135"/>
      <c r="H4135" s="4"/>
      <c r="I4135"/>
      <c r="J4135" s="4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  <c r="BF4135"/>
      <c r="BG4135"/>
      <c r="BH4135"/>
      <c r="BI4135"/>
      <c r="BJ4135"/>
      <c r="BK4135"/>
      <c r="BL4135"/>
      <c r="BM4135"/>
      <c r="BN4135"/>
      <c r="BO4135"/>
      <c r="BP4135"/>
      <c r="BQ4135"/>
      <c r="BR4135"/>
      <c r="BS4135"/>
      <c r="BT4135"/>
      <c r="BU4135"/>
      <c r="BV4135"/>
      <c r="BW4135"/>
      <c r="BX4135"/>
      <c r="BY4135"/>
      <c r="BZ4135"/>
    </row>
    <row r="4136" spans="3:78" x14ac:dyDescent="0.25">
      <c r="C4136"/>
      <c r="D4136" s="4"/>
      <c r="E4136"/>
      <c r="F4136" s="4"/>
      <c r="G4136"/>
      <c r="H4136" s="4"/>
      <c r="I4136"/>
      <c r="J4136" s="4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  <c r="BF4136"/>
      <c r="BG4136"/>
      <c r="BH4136"/>
      <c r="BI4136"/>
      <c r="BJ4136"/>
      <c r="BK4136"/>
      <c r="BL4136"/>
      <c r="BM4136"/>
      <c r="BN4136"/>
      <c r="BO4136"/>
      <c r="BP4136"/>
      <c r="BQ4136"/>
      <c r="BR4136"/>
      <c r="BS4136"/>
      <c r="BT4136"/>
      <c r="BU4136"/>
      <c r="BV4136"/>
      <c r="BW4136"/>
      <c r="BX4136"/>
      <c r="BY4136"/>
      <c r="BZ4136"/>
    </row>
    <row r="4137" spans="3:78" x14ac:dyDescent="0.25">
      <c r="C4137"/>
      <c r="D4137" s="4"/>
      <c r="E4137"/>
      <c r="F4137" s="4"/>
      <c r="G4137"/>
      <c r="H4137" s="4"/>
      <c r="I4137"/>
      <c r="J4137" s="4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  <c r="BF4137"/>
      <c r="BG4137"/>
      <c r="BH4137"/>
      <c r="BI4137"/>
      <c r="BJ4137"/>
      <c r="BK4137"/>
      <c r="BL4137"/>
      <c r="BM4137"/>
      <c r="BN4137"/>
      <c r="BO4137"/>
      <c r="BP4137"/>
      <c r="BQ4137"/>
      <c r="BR4137"/>
      <c r="BS4137"/>
      <c r="BT4137"/>
      <c r="BU4137"/>
      <c r="BV4137"/>
      <c r="BW4137"/>
      <c r="BX4137"/>
      <c r="BY4137"/>
      <c r="BZ4137"/>
    </row>
    <row r="4138" spans="3:78" x14ac:dyDescent="0.25">
      <c r="C4138"/>
      <c r="D4138" s="4"/>
      <c r="E4138"/>
      <c r="F4138" s="4"/>
      <c r="G4138"/>
      <c r="H4138" s="4"/>
      <c r="I4138"/>
      <c r="J4138" s="4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  <c r="BF4138"/>
      <c r="BG4138"/>
      <c r="BH4138"/>
      <c r="BI4138"/>
      <c r="BJ4138"/>
      <c r="BK4138"/>
      <c r="BL4138"/>
      <c r="BM4138"/>
      <c r="BN4138"/>
      <c r="BO4138"/>
      <c r="BP4138"/>
      <c r="BQ4138"/>
      <c r="BR4138"/>
      <c r="BS4138"/>
      <c r="BT4138"/>
      <c r="BU4138"/>
      <c r="BV4138"/>
      <c r="BW4138"/>
      <c r="BX4138"/>
      <c r="BY4138"/>
      <c r="BZ4138"/>
    </row>
    <row r="4139" spans="3:78" x14ac:dyDescent="0.25">
      <c r="C4139"/>
      <c r="D4139" s="4"/>
      <c r="E4139"/>
      <c r="F4139" s="4"/>
      <c r="G4139"/>
      <c r="H4139" s="4"/>
      <c r="I4139"/>
      <c r="J4139" s="4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  <c r="BF4139"/>
      <c r="BG4139"/>
      <c r="BH4139"/>
      <c r="BI4139"/>
      <c r="BJ4139"/>
      <c r="BK4139"/>
      <c r="BL4139"/>
      <c r="BM4139"/>
      <c r="BN4139"/>
      <c r="BO4139"/>
      <c r="BP4139"/>
      <c r="BQ4139"/>
      <c r="BR4139"/>
      <c r="BS4139"/>
      <c r="BT4139"/>
      <c r="BU4139"/>
      <c r="BV4139"/>
      <c r="BW4139"/>
      <c r="BX4139"/>
      <c r="BY4139"/>
      <c r="BZ4139"/>
    </row>
    <row r="4140" spans="3:78" x14ac:dyDescent="0.25">
      <c r="C4140"/>
      <c r="D4140" s="4"/>
      <c r="E4140"/>
      <c r="F4140" s="4"/>
      <c r="G4140"/>
      <c r="H4140" s="4"/>
      <c r="I4140"/>
      <c r="J4140" s="4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  <c r="BF4140"/>
      <c r="BG4140"/>
      <c r="BH4140"/>
      <c r="BI4140"/>
      <c r="BJ4140"/>
      <c r="BK4140"/>
      <c r="BL4140"/>
      <c r="BM4140"/>
      <c r="BN4140"/>
      <c r="BO4140"/>
      <c r="BP4140"/>
      <c r="BQ4140"/>
      <c r="BR4140"/>
      <c r="BS4140"/>
      <c r="BT4140"/>
      <c r="BU4140"/>
      <c r="BV4140"/>
      <c r="BW4140"/>
      <c r="BX4140"/>
      <c r="BY4140"/>
      <c r="BZ4140"/>
    </row>
    <row r="4141" spans="3:78" x14ac:dyDescent="0.25">
      <c r="C4141"/>
      <c r="D4141" s="4"/>
      <c r="E4141"/>
      <c r="F4141" s="4"/>
      <c r="G4141"/>
      <c r="H4141" s="4"/>
      <c r="I4141"/>
      <c r="J4141" s="4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  <c r="BF4141"/>
      <c r="BG4141"/>
      <c r="BH4141"/>
      <c r="BI4141"/>
      <c r="BJ4141"/>
      <c r="BK4141"/>
      <c r="BL4141"/>
      <c r="BM4141"/>
      <c r="BN4141"/>
      <c r="BO4141"/>
      <c r="BP4141"/>
      <c r="BQ4141"/>
      <c r="BR4141"/>
      <c r="BS4141"/>
      <c r="BT4141"/>
      <c r="BU4141"/>
      <c r="BV4141"/>
      <c r="BW4141"/>
      <c r="BX4141"/>
      <c r="BY4141"/>
      <c r="BZ4141"/>
    </row>
    <row r="4142" spans="3:78" x14ac:dyDescent="0.25">
      <c r="C4142"/>
      <c r="D4142" s="4"/>
      <c r="E4142"/>
      <c r="F4142" s="4"/>
      <c r="G4142"/>
      <c r="H4142" s="4"/>
      <c r="I4142"/>
      <c r="J4142" s="4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  <c r="BF4142"/>
      <c r="BG4142"/>
      <c r="BH4142"/>
      <c r="BI4142"/>
      <c r="BJ4142"/>
      <c r="BK4142"/>
      <c r="BL4142"/>
      <c r="BM4142"/>
      <c r="BN4142"/>
      <c r="BO4142"/>
      <c r="BP4142"/>
      <c r="BQ4142"/>
      <c r="BR4142"/>
      <c r="BS4142"/>
      <c r="BT4142"/>
      <c r="BU4142"/>
      <c r="BV4142"/>
      <c r="BW4142"/>
      <c r="BX4142"/>
      <c r="BY4142"/>
      <c r="BZ4142"/>
    </row>
    <row r="4143" spans="3:78" x14ac:dyDescent="0.25">
      <c r="C4143"/>
      <c r="D4143" s="4"/>
      <c r="E4143"/>
      <c r="F4143" s="4"/>
      <c r="G4143"/>
      <c r="H4143" s="4"/>
      <c r="I4143"/>
      <c r="J4143" s="4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  <c r="BF4143"/>
      <c r="BG4143"/>
      <c r="BH4143"/>
      <c r="BI4143"/>
      <c r="BJ4143"/>
      <c r="BK4143"/>
      <c r="BL4143"/>
      <c r="BM4143"/>
      <c r="BN4143"/>
      <c r="BO4143"/>
      <c r="BP4143"/>
      <c r="BQ4143"/>
      <c r="BR4143"/>
      <c r="BS4143"/>
      <c r="BT4143"/>
      <c r="BU4143"/>
      <c r="BV4143"/>
      <c r="BW4143"/>
      <c r="BX4143"/>
      <c r="BY4143"/>
      <c r="BZ4143"/>
    </row>
    <row r="4144" spans="3:78" x14ac:dyDescent="0.25">
      <c r="C4144"/>
      <c r="D4144" s="4"/>
      <c r="E4144"/>
      <c r="F4144" s="4"/>
      <c r="G4144"/>
      <c r="H4144" s="4"/>
      <c r="I4144"/>
      <c r="J4144" s="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  <c r="BF4144"/>
      <c r="BG4144"/>
      <c r="BH4144"/>
      <c r="BI4144"/>
      <c r="BJ4144"/>
      <c r="BK4144"/>
      <c r="BL4144"/>
      <c r="BM4144"/>
      <c r="BN4144"/>
      <c r="BO4144"/>
      <c r="BP4144"/>
      <c r="BQ4144"/>
      <c r="BR4144"/>
      <c r="BS4144"/>
      <c r="BT4144"/>
      <c r="BU4144"/>
      <c r="BV4144"/>
      <c r="BW4144"/>
      <c r="BX4144"/>
      <c r="BY4144"/>
      <c r="BZ4144"/>
    </row>
    <row r="4145" spans="3:78" x14ac:dyDescent="0.25">
      <c r="C4145"/>
      <c r="D4145" s="4"/>
      <c r="E4145"/>
      <c r="F4145" s="4"/>
      <c r="G4145"/>
      <c r="H4145" s="4"/>
      <c r="I4145"/>
      <c r="J4145" s="4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  <c r="BF4145"/>
      <c r="BG4145"/>
      <c r="BH4145"/>
      <c r="BI4145"/>
      <c r="BJ4145"/>
      <c r="BK4145"/>
      <c r="BL4145"/>
      <c r="BM4145"/>
      <c r="BN4145"/>
      <c r="BO4145"/>
      <c r="BP4145"/>
      <c r="BQ4145"/>
      <c r="BR4145"/>
      <c r="BS4145"/>
      <c r="BT4145"/>
      <c r="BU4145"/>
      <c r="BV4145"/>
      <c r="BW4145"/>
      <c r="BX4145"/>
      <c r="BY4145"/>
      <c r="BZ4145"/>
    </row>
    <row r="4146" spans="3:78" x14ac:dyDescent="0.25">
      <c r="C4146"/>
      <c r="D4146" s="4"/>
      <c r="E4146"/>
      <c r="F4146" s="4"/>
      <c r="G4146"/>
      <c r="H4146" s="4"/>
      <c r="I4146"/>
      <c r="J4146" s="4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  <c r="BF4146"/>
      <c r="BG4146"/>
      <c r="BH4146"/>
      <c r="BI4146"/>
      <c r="BJ4146"/>
      <c r="BK4146"/>
      <c r="BL4146"/>
      <c r="BM4146"/>
      <c r="BN4146"/>
      <c r="BO4146"/>
      <c r="BP4146"/>
      <c r="BQ4146"/>
      <c r="BR4146"/>
      <c r="BS4146"/>
      <c r="BT4146"/>
      <c r="BU4146"/>
      <c r="BV4146"/>
      <c r="BW4146"/>
      <c r="BX4146"/>
      <c r="BY4146"/>
      <c r="BZ4146"/>
    </row>
    <row r="4147" spans="3:78" x14ac:dyDescent="0.25">
      <c r="C4147"/>
      <c r="D4147" s="4"/>
      <c r="E4147"/>
      <c r="F4147" s="4"/>
      <c r="G4147"/>
      <c r="H4147" s="4"/>
      <c r="I4147"/>
      <c r="J4147" s="4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  <c r="BF4147"/>
      <c r="BG4147"/>
      <c r="BH4147"/>
      <c r="BI4147"/>
      <c r="BJ4147"/>
      <c r="BK4147"/>
      <c r="BL4147"/>
      <c r="BM4147"/>
      <c r="BN4147"/>
      <c r="BO4147"/>
      <c r="BP4147"/>
      <c r="BQ4147"/>
      <c r="BR4147"/>
      <c r="BS4147"/>
      <c r="BT4147"/>
      <c r="BU4147"/>
      <c r="BV4147"/>
      <c r="BW4147"/>
      <c r="BX4147"/>
      <c r="BY4147"/>
      <c r="BZ4147"/>
    </row>
    <row r="4148" spans="3:78" x14ac:dyDescent="0.25">
      <c r="C4148"/>
      <c r="D4148" s="4"/>
      <c r="E4148"/>
      <c r="F4148" s="4"/>
      <c r="G4148"/>
      <c r="H4148" s="4"/>
      <c r="I4148"/>
      <c r="J4148" s="4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  <c r="BF4148"/>
      <c r="BG4148"/>
      <c r="BH4148"/>
      <c r="BI4148"/>
      <c r="BJ4148"/>
      <c r="BK4148"/>
      <c r="BL4148"/>
      <c r="BM4148"/>
      <c r="BN4148"/>
      <c r="BO4148"/>
      <c r="BP4148"/>
      <c r="BQ4148"/>
      <c r="BR4148"/>
      <c r="BS4148"/>
      <c r="BT4148"/>
      <c r="BU4148"/>
      <c r="BV4148"/>
      <c r="BW4148"/>
      <c r="BX4148"/>
      <c r="BY4148"/>
      <c r="BZ4148"/>
    </row>
    <row r="4149" spans="3:78" x14ac:dyDescent="0.25">
      <c r="C4149"/>
      <c r="D4149" s="4"/>
      <c r="E4149"/>
      <c r="F4149" s="4"/>
      <c r="G4149"/>
      <c r="H4149" s="4"/>
      <c r="I4149"/>
      <c r="J4149" s="4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  <c r="BF4149"/>
      <c r="BG4149"/>
      <c r="BH4149"/>
      <c r="BI4149"/>
      <c r="BJ4149"/>
      <c r="BK4149"/>
      <c r="BL4149"/>
      <c r="BM4149"/>
      <c r="BN4149"/>
      <c r="BO4149"/>
      <c r="BP4149"/>
      <c r="BQ4149"/>
      <c r="BR4149"/>
      <c r="BS4149"/>
      <c r="BT4149"/>
      <c r="BU4149"/>
      <c r="BV4149"/>
      <c r="BW4149"/>
      <c r="BX4149"/>
      <c r="BY4149"/>
      <c r="BZ4149"/>
    </row>
    <row r="4150" spans="3:78" x14ac:dyDescent="0.25">
      <c r="C4150"/>
      <c r="D4150" s="4"/>
      <c r="E4150"/>
      <c r="F4150" s="4"/>
      <c r="G4150"/>
      <c r="H4150" s="4"/>
      <c r="I4150"/>
      <c r="J4150" s="4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  <c r="BF4150"/>
      <c r="BG4150"/>
      <c r="BH4150"/>
      <c r="BI4150"/>
      <c r="BJ4150"/>
      <c r="BK4150"/>
      <c r="BL4150"/>
      <c r="BM4150"/>
      <c r="BN4150"/>
      <c r="BO4150"/>
      <c r="BP4150"/>
      <c r="BQ4150"/>
      <c r="BR4150"/>
      <c r="BS4150"/>
      <c r="BT4150"/>
      <c r="BU4150"/>
      <c r="BV4150"/>
      <c r="BW4150"/>
      <c r="BX4150"/>
      <c r="BY4150"/>
      <c r="BZ4150"/>
    </row>
    <row r="4151" spans="3:78" x14ac:dyDescent="0.25">
      <c r="C4151"/>
      <c r="D4151" s="4"/>
      <c r="E4151"/>
      <c r="F4151" s="4"/>
      <c r="G4151"/>
      <c r="H4151" s="4"/>
      <c r="I4151"/>
      <c r="J4151" s="4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  <c r="BF4151"/>
      <c r="BG4151"/>
      <c r="BH4151"/>
      <c r="BI4151"/>
      <c r="BJ4151"/>
      <c r="BK4151"/>
      <c r="BL4151"/>
      <c r="BM4151"/>
      <c r="BN4151"/>
      <c r="BO4151"/>
      <c r="BP4151"/>
      <c r="BQ4151"/>
      <c r="BR4151"/>
      <c r="BS4151"/>
      <c r="BT4151"/>
      <c r="BU4151"/>
      <c r="BV4151"/>
      <c r="BW4151"/>
      <c r="BX4151"/>
      <c r="BY4151"/>
      <c r="BZ4151"/>
    </row>
    <row r="4152" spans="3:78" x14ac:dyDescent="0.25">
      <c r="C4152"/>
      <c r="D4152" s="4"/>
      <c r="E4152"/>
      <c r="F4152" s="4"/>
      <c r="G4152"/>
      <c r="H4152" s="4"/>
      <c r="I4152"/>
      <c r="J4152" s="4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  <c r="BF4152"/>
      <c r="BG4152"/>
      <c r="BH4152"/>
      <c r="BI4152"/>
      <c r="BJ4152"/>
      <c r="BK4152"/>
      <c r="BL4152"/>
      <c r="BM4152"/>
      <c r="BN4152"/>
      <c r="BO4152"/>
      <c r="BP4152"/>
      <c r="BQ4152"/>
      <c r="BR4152"/>
      <c r="BS4152"/>
      <c r="BT4152"/>
      <c r="BU4152"/>
      <c r="BV4152"/>
      <c r="BW4152"/>
      <c r="BX4152"/>
      <c r="BY4152"/>
      <c r="BZ4152"/>
    </row>
    <row r="4153" spans="3:78" x14ac:dyDescent="0.25">
      <c r="C4153"/>
      <c r="D4153" s="4"/>
      <c r="E4153"/>
      <c r="F4153" s="4"/>
      <c r="G4153"/>
      <c r="H4153" s="4"/>
      <c r="I4153"/>
      <c r="J4153" s="4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  <c r="BF4153"/>
      <c r="BG4153"/>
      <c r="BH4153"/>
      <c r="BI4153"/>
      <c r="BJ4153"/>
      <c r="BK4153"/>
      <c r="BL4153"/>
      <c r="BM4153"/>
      <c r="BN4153"/>
      <c r="BO4153"/>
      <c r="BP4153"/>
      <c r="BQ4153"/>
      <c r="BR4153"/>
      <c r="BS4153"/>
      <c r="BT4153"/>
      <c r="BU4153"/>
      <c r="BV4153"/>
      <c r="BW4153"/>
      <c r="BX4153"/>
      <c r="BY4153"/>
      <c r="BZ4153"/>
    </row>
    <row r="4154" spans="3:78" x14ac:dyDescent="0.25">
      <c r="C4154"/>
      <c r="D4154" s="4"/>
      <c r="E4154"/>
      <c r="F4154" s="4"/>
      <c r="G4154"/>
      <c r="H4154" s="4"/>
      <c r="I4154"/>
      <c r="J4154" s="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  <c r="BF4154"/>
      <c r="BG4154"/>
      <c r="BH4154"/>
      <c r="BI4154"/>
      <c r="BJ4154"/>
      <c r="BK4154"/>
      <c r="BL4154"/>
      <c r="BM4154"/>
      <c r="BN4154"/>
      <c r="BO4154"/>
      <c r="BP4154"/>
      <c r="BQ4154"/>
      <c r="BR4154"/>
      <c r="BS4154"/>
      <c r="BT4154"/>
      <c r="BU4154"/>
      <c r="BV4154"/>
      <c r="BW4154"/>
      <c r="BX4154"/>
      <c r="BY4154"/>
      <c r="BZ4154"/>
    </row>
    <row r="4155" spans="3:78" x14ac:dyDescent="0.25">
      <c r="C4155"/>
      <c r="D4155" s="4"/>
      <c r="E4155"/>
      <c r="F4155" s="4"/>
      <c r="G4155"/>
      <c r="H4155" s="4"/>
      <c r="I4155"/>
      <c r="J4155" s="4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  <c r="BF4155"/>
      <c r="BG4155"/>
      <c r="BH4155"/>
      <c r="BI4155"/>
      <c r="BJ4155"/>
      <c r="BK4155"/>
      <c r="BL4155"/>
      <c r="BM4155"/>
      <c r="BN4155"/>
      <c r="BO4155"/>
      <c r="BP4155"/>
      <c r="BQ4155"/>
      <c r="BR4155"/>
      <c r="BS4155"/>
      <c r="BT4155"/>
      <c r="BU4155"/>
      <c r="BV4155"/>
      <c r="BW4155"/>
      <c r="BX4155"/>
      <c r="BY4155"/>
      <c r="BZ4155"/>
    </row>
    <row r="4156" spans="3:78" x14ac:dyDescent="0.25">
      <c r="C4156"/>
      <c r="D4156" s="4"/>
      <c r="E4156"/>
      <c r="F4156" s="4"/>
      <c r="G4156"/>
      <c r="H4156" s="4"/>
      <c r="I4156"/>
      <c r="J4156" s="4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  <c r="BF4156"/>
      <c r="BG4156"/>
      <c r="BH4156"/>
      <c r="BI4156"/>
      <c r="BJ4156"/>
      <c r="BK4156"/>
      <c r="BL4156"/>
      <c r="BM4156"/>
      <c r="BN4156"/>
      <c r="BO4156"/>
      <c r="BP4156"/>
      <c r="BQ4156"/>
      <c r="BR4156"/>
      <c r="BS4156"/>
      <c r="BT4156"/>
      <c r="BU4156"/>
      <c r="BV4156"/>
      <c r="BW4156"/>
      <c r="BX4156"/>
      <c r="BY4156"/>
      <c r="BZ4156"/>
    </row>
    <row r="4157" spans="3:78" x14ac:dyDescent="0.25">
      <c r="C4157"/>
      <c r="D4157" s="4"/>
      <c r="E4157"/>
      <c r="F4157" s="4"/>
      <c r="G4157"/>
      <c r="H4157" s="4"/>
      <c r="I4157"/>
      <c r="J4157" s="4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  <c r="BF4157"/>
      <c r="BG4157"/>
      <c r="BH4157"/>
      <c r="BI4157"/>
      <c r="BJ4157"/>
      <c r="BK4157"/>
      <c r="BL4157"/>
      <c r="BM4157"/>
      <c r="BN4157"/>
      <c r="BO4157"/>
      <c r="BP4157"/>
      <c r="BQ4157"/>
      <c r="BR4157"/>
      <c r="BS4157"/>
      <c r="BT4157"/>
      <c r="BU4157"/>
      <c r="BV4157"/>
      <c r="BW4157"/>
      <c r="BX4157"/>
      <c r="BY4157"/>
      <c r="BZ4157"/>
    </row>
    <row r="4158" spans="3:78" x14ac:dyDescent="0.25">
      <c r="C4158"/>
      <c r="D4158" s="4"/>
      <c r="E4158"/>
      <c r="F4158" s="4"/>
      <c r="G4158"/>
      <c r="H4158" s="4"/>
      <c r="I4158"/>
      <c r="J4158" s="4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  <c r="BF4158"/>
      <c r="BG4158"/>
      <c r="BH4158"/>
      <c r="BI4158"/>
      <c r="BJ4158"/>
      <c r="BK4158"/>
      <c r="BL4158"/>
      <c r="BM4158"/>
      <c r="BN4158"/>
      <c r="BO4158"/>
      <c r="BP4158"/>
      <c r="BQ4158"/>
      <c r="BR4158"/>
      <c r="BS4158"/>
      <c r="BT4158"/>
      <c r="BU4158"/>
      <c r="BV4158"/>
      <c r="BW4158"/>
      <c r="BX4158"/>
      <c r="BY4158"/>
      <c r="BZ4158"/>
    </row>
    <row r="4159" spans="3:78" x14ac:dyDescent="0.25">
      <c r="C4159"/>
      <c r="D4159" s="4"/>
      <c r="E4159"/>
      <c r="F4159" s="4"/>
      <c r="G4159"/>
      <c r="H4159" s="4"/>
      <c r="I4159"/>
      <c r="J4159" s="4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  <c r="BF4159"/>
      <c r="BG4159"/>
      <c r="BH4159"/>
      <c r="BI4159"/>
      <c r="BJ4159"/>
      <c r="BK4159"/>
      <c r="BL4159"/>
      <c r="BM4159"/>
      <c r="BN4159"/>
      <c r="BO4159"/>
      <c r="BP4159"/>
      <c r="BQ4159"/>
      <c r="BR4159"/>
      <c r="BS4159"/>
      <c r="BT4159"/>
      <c r="BU4159"/>
      <c r="BV4159"/>
      <c r="BW4159"/>
      <c r="BX4159"/>
      <c r="BY4159"/>
      <c r="BZ4159"/>
    </row>
    <row r="4160" spans="3:78" x14ac:dyDescent="0.25">
      <c r="C4160"/>
      <c r="D4160" s="4"/>
      <c r="E4160"/>
      <c r="F4160" s="4"/>
      <c r="G4160"/>
      <c r="H4160" s="4"/>
      <c r="I4160"/>
      <c r="J4160" s="4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  <c r="BF4160"/>
      <c r="BG4160"/>
      <c r="BH4160"/>
      <c r="BI4160"/>
      <c r="BJ4160"/>
      <c r="BK4160"/>
      <c r="BL4160"/>
      <c r="BM4160"/>
      <c r="BN4160"/>
      <c r="BO4160"/>
      <c r="BP4160"/>
      <c r="BQ4160"/>
      <c r="BR4160"/>
      <c r="BS4160"/>
      <c r="BT4160"/>
      <c r="BU4160"/>
      <c r="BV4160"/>
      <c r="BW4160"/>
      <c r="BX4160"/>
      <c r="BY4160"/>
      <c r="BZ4160"/>
    </row>
    <row r="4161" spans="3:78" x14ac:dyDescent="0.25">
      <c r="C4161"/>
      <c r="D4161" s="4"/>
      <c r="E4161"/>
      <c r="F4161" s="4"/>
      <c r="G4161"/>
      <c r="H4161" s="4"/>
      <c r="I4161"/>
      <c r="J4161" s="4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  <c r="BF4161"/>
      <c r="BG4161"/>
      <c r="BH4161"/>
      <c r="BI4161"/>
      <c r="BJ4161"/>
      <c r="BK4161"/>
      <c r="BL4161"/>
      <c r="BM4161"/>
      <c r="BN4161"/>
      <c r="BO4161"/>
      <c r="BP4161"/>
      <c r="BQ4161"/>
      <c r="BR4161"/>
      <c r="BS4161"/>
      <c r="BT4161"/>
      <c r="BU4161"/>
      <c r="BV4161"/>
      <c r="BW4161"/>
      <c r="BX4161"/>
      <c r="BY4161"/>
      <c r="BZ4161"/>
    </row>
    <row r="4162" spans="3:78" x14ac:dyDescent="0.25">
      <c r="C4162"/>
      <c r="D4162" s="4"/>
      <c r="E4162"/>
      <c r="F4162" s="4"/>
      <c r="G4162"/>
      <c r="H4162" s="4"/>
      <c r="I4162"/>
      <c r="J4162" s="4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  <c r="BF4162"/>
      <c r="BG4162"/>
      <c r="BH4162"/>
      <c r="BI4162"/>
      <c r="BJ4162"/>
      <c r="BK4162"/>
      <c r="BL4162"/>
      <c r="BM4162"/>
      <c r="BN4162"/>
      <c r="BO4162"/>
      <c r="BP4162"/>
      <c r="BQ4162"/>
      <c r="BR4162"/>
      <c r="BS4162"/>
      <c r="BT4162"/>
      <c r="BU4162"/>
      <c r="BV4162"/>
      <c r="BW4162"/>
      <c r="BX4162"/>
      <c r="BY4162"/>
      <c r="BZ4162"/>
    </row>
    <row r="4163" spans="3:78" x14ac:dyDescent="0.25">
      <c r="C4163"/>
      <c r="D4163" s="4"/>
      <c r="E4163"/>
      <c r="F4163" s="4"/>
      <c r="G4163"/>
      <c r="H4163" s="4"/>
      <c r="I4163"/>
      <c r="J4163" s="4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  <c r="BF4163"/>
      <c r="BG4163"/>
      <c r="BH4163"/>
      <c r="BI4163"/>
      <c r="BJ4163"/>
      <c r="BK4163"/>
      <c r="BL4163"/>
      <c r="BM4163"/>
      <c r="BN4163"/>
      <c r="BO4163"/>
      <c r="BP4163"/>
      <c r="BQ4163"/>
      <c r="BR4163"/>
      <c r="BS4163"/>
      <c r="BT4163"/>
      <c r="BU4163"/>
      <c r="BV4163"/>
      <c r="BW4163"/>
      <c r="BX4163"/>
      <c r="BY4163"/>
      <c r="BZ4163"/>
    </row>
    <row r="4164" spans="3:78" x14ac:dyDescent="0.25">
      <c r="C4164"/>
      <c r="D4164" s="4"/>
      <c r="E4164"/>
      <c r="F4164" s="4"/>
      <c r="G4164"/>
      <c r="H4164" s="4"/>
      <c r="I4164"/>
      <c r="J4164" s="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  <c r="BF4164"/>
      <c r="BG4164"/>
      <c r="BH4164"/>
      <c r="BI4164"/>
      <c r="BJ4164"/>
      <c r="BK4164"/>
      <c r="BL4164"/>
      <c r="BM4164"/>
      <c r="BN4164"/>
      <c r="BO4164"/>
      <c r="BP4164"/>
      <c r="BQ4164"/>
      <c r="BR4164"/>
      <c r="BS4164"/>
      <c r="BT4164"/>
      <c r="BU4164"/>
      <c r="BV4164"/>
      <c r="BW4164"/>
      <c r="BX4164"/>
      <c r="BY4164"/>
      <c r="BZ4164"/>
    </row>
    <row r="4165" spans="3:78" x14ac:dyDescent="0.25">
      <c r="C4165"/>
      <c r="D4165" s="4"/>
      <c r="E4165"/>
      <c r="F4165" s="4"/>
      <c r="G4165"/>
      <c r="H4165" s="4"/>
      <c r="I4165"/>
      <c r="J4165" s="4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  <c r="BF4165"/>
      <c r="BG4165"/>
      <c r="BH4165"/>
      <c r="BI4165"/>
      <c r="BJ4165"/>
      <c r="BK4165"/>
      <c r="BL4165"/>
      <c r="BM4165"/>
      <c r="BN4165"/>
      <c r="BO4165"/>
      <c r="BP4165"/>
      <c r="BQ4165"/>
      <c r="BR4165"/>
      <c r="BS4165"/>
      <c r="BT4165"/>
      <c r="BU4165"/>
      <c r="BV4165"/>
      <c r="BW4165"/>
      <c r="BX4165"/>
      <c r="BY4165"/>
      <c r="BZ4165"/>
    </row>
    <row r="4166" spans="3:78" x14ac:dyDescent="0.25">
      <c r="C4166"/>
      <c r="D4166" s="4"/>
      <c r="E4166"/>
      <c r="F4166" s="4"/>
      <c r="G4166"/>
      <c r="H4166" s="4"/>
      <c r="I4166"/>
      <c r="J4166" s="4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  <c r="BF4166"/>
      <c r="BG4166"/>
      <c r="BH4166"/>
      <c r="BI4166"/>
      <c r="BJ4166"/>
      <c r="BK4166"/>
      <c r="BL4166"/>
      <c r="BM4166"/>
      <c r="BN4166"/>
      <c r="BO4166"/>
      <c r="BP4166"/>
      <c r="BQ4166"/>
      <c r="BR4166"/>
      <c r="BS4166"/>
      <c r="BT4166"/>
      <c r="BU4166"/>
      <c r="BV4166"/>
      <c r="BW4166"/>
      <c r="BX4166"/>
      <c r="BY4166"/>
      <c r="BZ4166"/>
    </row>
    <row r="4167" spans="3:78" x14ac:dyDescent="0.25">
      <c r="C4167"/>
      <c r="D4167" s="4"/>
      <c r="E4167"/>
      <c r="F4167" s="4"/>
      <c r="G4167"/>
      <c r="H4167" s="4"/>
      <c r="I4167"/>
      <c r="J4167" s="4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  <c r="BF4167"/>
      <c r="BG4167"/>
      <c r="BH4167"/>
      <c r="BI4167"/>
      <c r="BJ4167"/>
      <c r="BK4167"/>
      <c r="BL4167"/>
      <c r="BM4167"/>
      <c r="BN4167"/>
      <c r="BO4167"/>
      <c r="BP4167"/>
      <c r="BQ4167"/>
      <c r="BR4167"/>
      <c r="BS4167"/>
      <c r="BT4167"/>
      <c r="BU4167"/>
      <c r="BV4167"/>
      <c r="BW4167"/>
      <c r="BX4167"/>
      <c r="BY4167"/>
      <c r="BZ4167"/>
    </row>
    <row r="4168" spans="3:78" x14ac:dyDescent="0.25">
      <c r="C4168"/>
      <c r="D4168" s="4"/>
      <c r="E4168"/>
      <c r="F4168" s="4"/>
      <c r="G4168"/>
      <c r="H4168" s="4"/>
      <c r="I4168"/>
      <c r="J4168" s="4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  <c r="BF4168"/>
      <c r="BG4168"/>
      <c r="BH4168"/>
      <c r="BI4168"/>
      <c r="BJ4168"/>
      <c r="BK4168"/>
      <c r="BL4168"/>
      <c r="BM4168"/>
      <c r="BN4168"/>
      <c r="BO4168"/>
      <c r="BP4168"/>
      <c r="BQ4168"/>
      <c r="BR4168"/>
      <c r="BS4168"/>
      <c r="BT4168"/>
      <c r="BU4168"/>
      <c r="BV4168"/>
      <c r="BW4168"/>
      <c r="BX4168"/>
      <c r="BY4168"/>
      <c r="BZ4168"/>
    </row>
    <row r="4169" spans="3:78" x14ac:dyDescent="0.25">
      <c r="C4169"/>
      <c r="D4169" s="4"/>
      <c r="E4169"/>
      <c r="F4169" s="4"/>
      <c r="G4169"/>
      <c r="H4169" s="4"/>
      <c r="I4169"/>
      <c r="J4169" s="4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  <c r="BF4169"/>
      <c r="BG4169"/>
      <c r="BH4169"/>
      <c r="BI4169"/>
      <c r="BJ4169"/>
      <c r="BK4169"/>
      <c r="BL4169"/>
      <c r="BM4169"/>
      <c r="BN4169"/>
      <c r="BO4169"/>
      <c r="BP4169"/>
      <c r="BQ4169"/>
      <c r="BR4169"/>
      <c r="BS4169"/>
      <c r="BT4169"/>
      <c r="BU4169"/>
      <c r="BV4169"/>
      <c r="BW4169"/>
      <c r="BX4169"/>
      <c r="BY4169"/>
      <c r="BZ4169"/>
    </row>
    <row r="4170" spans="3:78" x14ac:dyDescent="0.25">
      <c r="C4170"/>
      <c r="D4170" s="4"/>
      <c r="E4170"/>
      <c r="F4170" s="4"/>
      <c r="G4170"/>
      <c r="H4170" s="4"/>
      <c r="I4170"/>
      <c r="J4170" s="4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  <c r="BF4170"/>
      <c r="BG4170"/>
      <c r="BH4170"/>
      <c r="BI4170"/>
      <c r="BJ4170"/>
      <c r="BK4170"/>
      <c r="BL4170"/>
      <c r="BM4170"/>
      <c r="BN4170"/>
      <c r="BO4170"/>
      <c r="BP4170"/>
      <c r="BQ4170"/>
      <c r="BR4170"/>
      <c r="BS4170"/>
      <c r="BT4170"/>
      <c r="BU4170"/>
      <c r="BV4170"/>
      <c r="BW4170"/>
      <c r="BX4170"/>
      <c r="BY4170"/>
      <c r="BZ4170"/>
    </row>
    <row r="4171" spans="3:78" x14ac:dyDescent="0.25">
      <c r="C4171"/>
      <c r="D4171" s="4"/>
      <c r="E4171"/>
      <c r="F4171" s="4"/>
      <c r="G4171"/>
      <c r="H4171" s="4"/>
      <c r="I4171"/>
      <c r="J4171" s="4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  <c r="BF4171"/>
      <c r="BG4171"/>
      <c r="BH4171"/>
      <c r="BI4171"/>
      <c r="BJ4171"/>
      <c r="BK4171"/>
      <c r="BL4171"/>
      <c r="BM4171"/>
      <c r="BN4171"/>
      <c r="BO4171"/>
      <c r="BP4171"/>
      <c r="BQ4171"/>
      <c r="BR4171"/>
      <c r="BS4171"/>
      <c r="BT4171"/>
      <c r="BU4171"/>
      <c r="BV4171"/>
      <c r="BW4171"/>
      <c r="BX4171"/>
      <c r="BY4171"/>
      <c r="BZ4171"/>
    </row>
    <row r="4172" spans="3:78" x14ac:dyDescent="0.25">
      <c r="C4172"/>
      <c r="D4172" s="4"/>
      <c r="E4172"/>
      <c r="F4172" s="4"/>
      <c r="G4172"/>
      <c r="H4172" s="4"/>
      <c r="I4172"/>
      <c r="J4172" s="4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  <c r="BF4172"/>
      <c r="BG4172"/>
      <c r="BH4172"/>
      <c r="BI4172"/>
      <c r="BJ4172"/>
      <c r="BK4172"/>
      <c r="BL4172"/>
      <c r="BM4172"/>
      <c r="BN4172"/>
      <c r="BO4172"/>
      <c r="BP4172"/>
      <c r="BQ4172"/>
      <c r="BR4172"/>
      <c r="BS4172"/>
      <c r="BT4172"/>
      <c r="BU4172"/>
      <c r="BV4172"/>
      <c r="BW4172"/>
      <c r="BX4172"/>
      <c r="BY4172"/>
      <c r="BZ4172"/>
    </row>
    <row r="4173" spans="3:78" x14ac:dyDescent="0.25">
      <c r="C4173"/>
      <c r="D4173" s="4"/>
      <c r="E4173"/>
      <c r="F4173" s="4"/>
      <c r="G4173"/>
      <c r="H4173" s="4"/>
      <c r="I4173"/>
      <c r="J4173" s="4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  <c r="BF4173"/>
      <c r="BG4173"/>
      <c r="BH4173"/>
      <c r="BI4173"/>
      <c r="BJ4173"/>
      <c r="BK4173"/>
      <c r="BL4173"/>
      <c r="BM4173"/>
      <c r="BN4173"/>
      <c r="BO4173"/>
      <c r="BP4173"/>
      <c r="BQ4173"/>
      <c r="BR4173"/>
      <c r="BS4173"/>
      <c r="BT4173"/>
      <c r="BU4173"/>
      <c r="BV4173"/>
      <c r="BW4173"/>
      <c r="BX4173"/>
      <c r="BY4173"/>
      <c r="BZ4173"/>
    </row>
    <row r="4174" spans="3:78" x14ac:dyDescent="0.25">
      <c r="C4174"/>
      <c r="D4174" s="4"/>
      <c r="E4174"/>
      <c r="F4174" s="4"/>
      <c r="G4174"/>
      <c r="H4174" s="4"/>
      <c r="I4174"/>
      <c r="J4174" s="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  <c r="BF4174"/>
      <c r="BG4174"/>
      <c r="BH4174"/>
      <c r="BI4174"/>
      <c r="BJ4174"/>
      <c r="BK4174"/>
      <c r="BL4174"/>
      <c r="BM4174"/>
      <c r="BN4174"/>
      <c r="BO4174"/>
      <c r="BP4174"/>
      <c r="BQ4174"/>
      <c r="BR4174"/>
      <c r="BS4174"/>
      <c r="BT4174"/>
      <c r="BU4174"/>
      <c r="BV4174"/>
      <c r="BW4174"/>
      <c r="BX4174"/>
      <c r="BY4174"/>
      <c r="BZ4174"/>
    </row>
    <row r="4175" spans="3:78" x14ac:dyDescent="0.25">
      <c r="C4175"/>
      <c r="D4175" s="4"/>
      <c r="E4175"/>
      <c r="F4175" s="4"/>
      <c r="G4175"/>
      <c r="H4175" s="4"/>
      <c r="I4175"/>
      <c r="J4175" s="4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  <c r="BF4175"/>
      <c r="BG4175"/>
      <c r="BH4175"/>
      <c r="BI4175"/>
      <c r="BJ4175"/>
      <c r="BK4175"/>
      <c r="BL4175"/>
      <c r="BM4175"/>
      <c r="BN4175"/>
      <c r="BO4175"/>
      <c r="BP4175"/>
      <c r="BQ4175"/>
      <c r="BR4175"/>
      <c r="BS4175"/>
      <c r="BT4175"/>
      <c r="BU4175"/>
      <c r="BV4175"/>
      <c r="BW4175"/>
      <c r="BX4175"/>
      <c r="BY4175"/>
      <c r="BZ4175"/>
    </row>
    <row r="4176" spans="3:78" x14ac:dyDescent="0.25">
      <c r="C4176"/>
      <c r="D4176" s="4"/>
      <c r="E4176"/>
      <c r="F4176" s="4"/>
      <c r="G4176"/>
      <c r="H4176" s="4"/>
      <c r="I4176"/>
      <c r="J4176" s="4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  <c r="BF4176"/>
      <c r="BG4176"/>
      <c r="BH4176"/>
      <c r="BI4176"/>
      <c r="BJ4176"/>
      <c r="BK4176"/>
      <c r="BL4176"/>
      <c r="BM4176"/>
      <c r="BN4176"/>
      <c r="BO4176"/>
      <c r="BP4176"/>
      <c r="BQ4176"/>
      <c r="BR4176"/>
      <c r="BS4176"/>
      <c r="BT4176"/>
      <c r="BU4176"/>
      <c r="BV4176"/>
      <c r="BW4176"/>
      <c r="BX4176"/>
      <c r="BY4176"/>
      <c r="BZ4176"/>
    </row>
    <row r="4177" spans="3:78" x14ac:dyDescent="0.25">
      <c r="C4177"/>
      <c r="D4177" s="4"/>
      <c r="E4177"/>
      <c r="F4177" s="4"/>
      <c r="G4177"/>
      <c r="H4177" s="4"/>
      <c r="I4177"/>
      <c r="J4177" s="4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  <c r="BF4177"/>
      <c r="BG4177"/>
      <c r="BH4177"/>
      <c r="BI4177"/>
      <c r="BJ4177"/>
      <c r="BK4177"/>
      <c r="BL4177"/>
      <c r="BM4177"/>
      <c r="BN4177"/>
      <c r="BO4177"/>
      <c r="BP4177"/>
      <c r="BQ4177"/>
      <c r="BR4177"/>
      <c r="BS4177"/>
      <c r="BT4177"/>
      <c r="BU4177"/>
      <c r="BV4177"/>
      <c r="BW4177"/>
      <c r="BX4177"/>
      <c r="BY4177"/>
      <c r="BZ4177"/>
    </row>
    <row r="4178" spans="3:78" x14ac:dyDescent="0.25">
      <c r="C4178"/>
      <c r="D4178" s="4"/>
      <c r="E4178"/>
      <c r="F4178" s="4"/>
      <c r="G4178"/>
      <c r="H4178" s="4"/>
      <c r="I4178"/>
      <c r="J4178" s="4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  <c r="BF4178"/>
      <c r="BG4178"/>
      <c r="BH4178"/>
      <c r="BI4178"/>
      <c r="BJ4178"/>
      <c r="BK4178"/>
      <c r="BL4178"/>
      <c r="BM4178"/>
      <c r="BN4178"/>
      <c r="BO4178"/>
      <c r="BP4178"/>
      <c r="BQ4178"/>
      <c r="BR4178"/>
      <c r="BS4178"/>
      <c r="BT4178"/>
      <c r="BU4178"/>
      <c r="BV4178"/>
      <c r="BW4178"/>
      <c r="BX4178"/>
      <c r="BY4178"/>
      <c r="BZ4178"/>
    </row>
    <row r="4179" spans="3:78" x14ac:dyDescent="0.25">
      <c r="C4179"/>
      <c r="D4179" s="4"/>
      <c r="E4179"/>
      <c r="F4179" s="4"/>
      <c r="G4179"/>
      <c r="H4179" s="4"/>
      <c r="I4179"/>
      <c r="J4179" s="4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  <c r="BF4179"/>
      <c r="BG4179"/>
      <c r="BH4179"/>
      <c r="BI4179"/>
      <c r="BJ4179"/>
      <c r="BK4179"/>
      <c r="BL4179"/>
      <c r="BM4179"/>
      <c r="BN4179"/>
      <c r="BO4179"/>
      <c r="BP4179"/>
      <c r="BQ4179"/>
      <c r="BR4179"/>
      <c r="BS4179"/>
      <c r="BT4179"/>
      <c r="BU4179"/>
      <c r="BV4179"/>
      <c r="BW4179"/>
      <c r="BX4179"/>
      <c r="BY4179"/>
      <c r="BZ4179"/>
    </row>
    <row r="4180" spans="3:78" x14ac:dyDescent="0.25">
      <c r="C4180"/>
      <c r="D4180" s="4"/>
      <c r="E4180"/>
      <c r="F4180" s="4"/>
      <c r="G4180"/>
      <c r="H4180" s="4"/>
      <c r="I4180"/>
      <c r="J4180" s="4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  <c r="BF4180"/>
      <c r="BG4180"/>
      <c r="BH4180"/>
      <c r="BI4180"/>
      <c r="BJ4180"/>
      <c r="BK4180"/>
      <c r="BL4180"/>
      <c r="BM4180"/>
      <c r="BN4180"/>
      <c r="BO4180"/>
      <c r="BP4180"/>
      <c r="BQ4180"/>
      <c r="BR4180"/>
      <c r="BS4180"/>
      <c r="BT4180"/>
      <c r="BU4180"/>
      <c r="BV4180"/>
      <c r="BW4180"/>
      <c r="BX4180"/>
      <c r="BY4180"/>
      <c r="BZ4180"/>
    </row>
    <row r="4181" spans="3:78" x14ac:dyDescent="0.25">
      <c r="C4181"/>
      <c r="D4181" s="4"/>
      <c r="E4181"/>
      <c r="F4181" s="4"/>
      <c r="G4181"/>
      <c r="H4181" s="4"/>
      <c r="I4181"/>
      <c r="J4181" s="4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  <c r="BF4181"/>
      <c r="BG4181"/>
      <c r="BH4181"/>
      <c r="BI4181"/>
      <c r="BJ4181"/>
      <c r="BK4181"/>
      <c r="BL4181"/>
      <c r="BM4181"/>
      <c r="BN4181"/>
      <c r="BO4181"/>
      <c r="BP4181"/>
      <c r="BQ4181"/>
      <c r="BR4181"/>
      <c r="BS4181"/>
      <c r="BT4181"/>
      <c r="BU4181"/>
      <c r="BV4181"/>
      <c r="BW4181"/>
      <c r="BX4181"/>
      <c r="BY4181"/>
      <c r="BZ4181"/>
    </row>
    <row r="4182" spans="3:78" x14ac:dyDescent="0.25">
      <c r="C4182"/>
      <c r="D4182" s="4"/>
      <c r="E4182"/>
      <c r="F4182" s="4"/>
      <c r="G4182"/>
      <c r="H4182" s="4"/>
      <c r="I4182"/>
      <c r="J4182" s="4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  <c r="BF4182"/>
      <c r="BG4182"/>
      <c r="BH4182"/>
      <c r="BI4182"/>
      <c r="BJ4182"/>
      <c r="BK4182"/>
      <c r="BL4182"/>
      <c r="BM4182"/>
      <c r="BN4182"/>
      <c r="BO4182"/>
      <c r="BP4182"/>
      <c r="BQ4182"/>
      <c r="BR4182"/>
      <c r="BS4182"/>
      <c r="BT4182"/>
      <c r="BU4182"/>
      <c r="BV4182"/>
      <c r="BW4182"/>
      <c r="BX4182"/>
      <c r="BY4182"/>
      <c r="BZ4182"/>
    </row>
    <row r="4183" spans="3:78" x14ac:dyDescent="0.25">
      <c r="C4183"/>
      <c r="D4183" s="4"/>
      <c r="E4183"/>
      <c r="F4183" s="4"/>
      <c r="G4183"/>
      <c r="H4183" s="4"/>
      <c r="I4183"/>
      <c r="J4183" s="4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  <c r="BF4183"/>
      <c r="BG4183"/>
      <c r="BH4183"/>
      <c r="BI4183"/>
      <c r="BJ4183"/>
      <c r="BK4183"/>
      <c r="BL4183"/>
      <c r="BM4183"/>
      <c r="BN4183"/>
      <c r="BO4183"/>
      <c r="BP4183"/>
      <c r="BQ4183"/>
      <c r="BR4183"/>
      <c r="BS4183"/>
      <c r="BT4183"/>
      <c r="BU4183"/>
      <c r="BV4183"/>
      <c r="BW4183"/>
      <c r="BX4183"/>
      <c r="BY4183"/>
      <c r="BZ4183"/>
    </row>
    <row r="4184" spans="3:78" x14ac:dyDescent="0.25">
      <c r="C4184"/>
      <c r="D4184" s="4"/>
      <c r="E4184"/>
      <c r="F4184" s="4"/>
      <c r="G4184"/>
      <c r="H4184" s="4"/>
      <c r="I4184"/>
      <c r="J4184" s="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  <c r="BF4184"/>
      <c r="BG4184"/>
      <c r="BH4184"/>
      <c r="BI4184"/>
      <c r="BJ4184"/>
      <c r="BK4184"/>
      <c r="BL4184"/>
      <c r="BM4184"/>
      <c r="BN4184"/>
      <c r="BO4184"/>
      <c r="BP4184"/>
      <c r="BQ4184"/>
      <c r="BR4184"/>
      <c r="BS4184"/>
      <c r="BT4184"/>
      <c r="BU4184"/>
      <c r="BV4184"/>
      <c r="BW4184"/>
      <c r="BX4184"/>
      <c r="BY4184"/>
      <c r="BZ4184"/>
    </row>
    <row r="4185" spans="3:78" x14ac:dyDescent="0.25">
      <c r="C4185"/>
      <c r="D4185" s="4"/>
      <c r="E4185"/>
      <c r="F4185" s="4"/>
      <c r="G4185"/>
      <c r="H4185" s="4"/>
      <c r="I4185"/>
      <c r="J4185" s="4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  <c r="BF4185"/>
      <c r="BG4185"/>
      <c r="BH4185"/>
      <c r="BI4185"/>
      <c r="BJ4185"/>
      <c r="BK4185"/>
      <c r="BL4185"/>
      <c r="BM4185"/>
      <c r="BN4185"/>
      <c r="BO4185"/>
      <c r="BP4185"/>
      <c r="BQ4185"/>
      <c r="BR4185"/>
      <c r="BS4185"/>
      <c r="BT4185"/>
      <c r="BU4185"/>
      <c r="BV4185"/>
      <c r="BW4185"/>
      <c r="BX4185"/>
      <c r="BY4185"/>
      <c r="BZ4185"/>
    </row>
    <row r="4186" spans="3:78" x14ac:dyDescent="0.25">
      <c r="C4186"/>
      <c r="D4186" s="4"/>
      <c r="E4186"/>
      <c r="F4186" s="4"/>
      <c r="G4186"/>
      <c r="H4186" s="4"/>
      <c r="I4186"/>
      <c r="J4186" s="4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  <c r="BF4186"/>
      <c r="BG4186"/>
      <c r="BH4186"/>
      <c r="BI4186"/>
      <c r="BJ4186"/>
      <c r="BK4186"/>
      <c r="BL4186"/>
      <c r="BM4186"/>
      <c r="BN4186"/>
      <c r="BO4186"/>
      <c r="BP4186"/>
      <c r="BQ4186"/>
      <c r="BR4186"/>
      <c r="BS4186"/>
      <c r="BT4186"/>
      <c r="BU4186"/>
      <c r="BV4186"/>
      <c r="BW4186"/>
      <c r="BX4186"/>
      <c r="BY4186"/>
      <c r="BZ4186"/>
    </row>
    <row r="4187" spans="3:78" x14ac:dyDescent="0.25">
      <c r="C4187"/>
      <c r="D4187" s="4"/>
      <c r="E4187"/>
      <c r="F4187" s="4"/>
      <c r="G4187"/>
      <c r="H4187" s="4"/>
      <c r="I4187"/>
      <c r="J4187" s="4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  <c r="BF4187"/>
      <c r="BG4187"/>
      <c r="BH4187"/>
      <c r="BI4187"/>
      <c r="BJ4187"/>
      <c r="BK4187"/>
      <c r="BL4187"/>
      <c r="BM4187"/>
      <c r="BN4187"/>
      <c r="BO4187"/>
      <c r="BP4187"/>
      <c r="BQ4187"/>
      <c r="BR4187"/>
      <c r="BS4187"/>
      <c r="BT4187"/>
      <c r="BU4187"/>
      <c r="BV4187"/>
      <c r="BW4187"/>
      <c r="BX4187"/>
      <c r="BY4187"/>
      <c r="BZ4187"/>
    </row>
    <row r="4188" spans="3:78" x14ac:dyDescent="0.25">
      <c r="C4188"/>
      <c r="D4188" s="4"/>
      <c r="E4188"/>
      <c r="F4188" s="4"/>
      <c r="G4188"/>
      <c r="H4188" s="4"/>
      <c r="I4188"/>
      <c r="J4188" s="4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  <c r="BF4188"/>
      <c r="BG4188"/>
      <c r="BH4188"/>
      <c r="BI4188"/>
      <c r="BJ4188"/>
      <c r="BK4188"/>
      <c r="BL4188"/>
      <c r="BM4188"/>
      <c r="BN4188"/>
      <c r="BO4188"/>
      <c r="BP4188"/>
      <c r="BQ4188"/>
      <c r="BR4188"/>
      <c r="BS4188"/>
      <c r="BT4188"/>
      <c r="BU4188"/>
      <c r="BV4188"/>
      <c r="BW4188"/>
      <c r="BX4188"/>
      <c r="BY4188"/>
      <c r="BZ4188"/>
    </row>
    <row r="4189" spans="3:78" x14ac:dyDescent="0.25">
      <c r="C4189"/>
      <c r="D4189" s="4"/>
      <c r="E4189"/>
      <c r="F4189" s="4"/>
      <c r="G4189"/>
      <c r="H4189" s="4"/>
      <c r="I4189"/>
      <c r="J4189" s="4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  <c r="BF4189"/>
      <c r="BG4189"/>
      <c r="BH4189"/>
      <c r="BI4189"/>
      <c r="BJ4189"/>
      <c r="BK4189"/>
      <c r="BL4189"/>
      <c r="BM4189"/>
      <c r="BN4189"/>
      <c r="BO4189"/>
      <c r="BP4189"/>
      <c r="BQ4189"/>
      <c r="BR4189"/>
      <c r="BS4189"/>
      <c r="BT4189"/>
      <c r="BU4189"/>
      <c r="BV4189"/>
      <c r="BW4189"/>
      <c r="BX4189"/>
      <c r="BY4189"/>
      <c r="BZ4189"/>
    </row>
    <row r="4190" spans="3:78" x14ac:dyDescent="0.25">
      <c r="C4190"/>
      <c r="D4190" s="4"/>
      <c r="E4190"/>
      <c r="F4190" s="4"/>
      <c r="G4190"/>
      <c r="H4190" s="4"/>
      <c r="I4190"/>
      <c r="J4190" s="4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  <c r="BF4190"/>
      <c r="BG4190"/>
      <c r="BH4190"/>
      <c r="BI4190"/>
      <c r="BJ4190"/>
      <c r="BK4190"/>
      <c r="BL4190"/>
      <c r="BM4190"/>
      <c r="BN4190"/>
      <c r="BO4190"/>
      <c r="BP4190"/>
      <c r="BQ4190"/>
      <c r="BR4190"/>
      <c r="BS4190"/>
      <c r="BT4190"/>
      <c r="BU4190"/>
      <c r="BV4190"/>
      <c r="BW4190"/>
      <c r="BX4190"/>
      <c r="BY4190"/>
      <c r="BZ4190"/>
    </row>
    <row r="4191" spans="3:78" x14ac:dyDescent="0.25">
      <c r="C4191"/>
      <c r="D4191" s="4"/>
      <c r="E4191"/>
      <c r="F4191" s="4"/>
      <c r="G4191"/>
      <c r="H4191" s="4"/>
      <c r="I4191"/>
      <c r="J4191" s="4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  <c r="BF4191"/>
      <c r="BG4191"/>
      <c r="BH4191"/>
      <c r="BI4191"/>
      <c r="BJ4191"/>
      <c r="BK4191"/>
      <c r="BL4191"/>
      <c r="BM4191"/>
      <c r="BN4191"/>
      <c r="BO4191"/>
      <c r="BP4191"/>
      <c r="BQ4191"/>
      <c r="BR4191"/>
      <c r="BS4191"/>
      <c r="BT4191"/>
      <c r="BU4191"/>
      <c r="BV4191"/>
      <c r="BW4191"/>
      <c r="BX4191"/>
      <c r="BY4191"/>
      <c r="BZ4191"/>
    </row>
    <row r="4192" spans="3:78" x14ac:dyDescent="0.25">
      <c r="C4192"/>
      <c r="D4192" s="4"/>
      <c r="E4192"/>
      <c r="F4192" s="4"/>
      <c r="G4192"/>
      <c r="H4192" s="4"/>
      <c r="I4192"/>
      <c r="J4192" s="4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  <c r="BF4192"/>
      <c r="BG4192"/>
      <c r="BH4192"/>
      <c r="BI4192"/>
      <c r="BJ4192"/>
      <c r="BK4192"/>
      <c r="BL4192"/>
      <c r="BM4192"/>
      <c r="BN4192"/>
      <c r="BO4192"/>
      <c r="BP4192"/>
      <c r="BQ4192"/>
      <c r="BR4192"/>
      <c r="BS4192"/>
      <c r="BT4192"/>
      <c r="BU4192"/>
      <c r="BV4192"/>
      <c r="BW4192"/>
      <c r="BX4192"/>
      <c r="BY4192"/>
      <c r="BZ4192"/>
    </row>
    <row r="4193" spans="3:78" x14ac:dyDescent="0.25">
      <c r="C4193"/>
      <c r="D4193" s="4"/>
      <c r="E4193"/>
      <c r="F4193" s="4"/>
      <c r="G4193"/>
      <c r="H4193" s="4"/>
      <c r="I4193"/>
      <c r="J4193" s="4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  <c r="BF4193"/>
      <c r="BG4193"/>
      <c r="BH4193"/>
      <c r="BI4193"/>
      <c r="BJ4193"/>
      <c r="BK4193"/>
      <c r="BL4193"/>
      <c r="BM4193"/>
      <c r="BN4193"/>
      <c r="BO4193"/>
      <c r="BP4193"/>
      <c r="BQ4193"/>
      <c r="BR4193"/>
      <c r="BS4193"/>
      <c r="BT4193"/>
      <c r="BU4193"/>
      <c r="BV4193"/>
      <c r="BW4193"/>
      <c r="BX4193"/>
      <c r="BY4193"/>
      <c r="BZ4193"/>
    </row>
    <row r="4194" spans="3:78" x14ac:dyDescent="0.25">
      <c r="C4194"/>
      <c r="D4194" s="4"/>
      <c r="E4194"/>
      <c r="F4194" s="4"/>
      <c r="G4194"/>
      <c r="H4194" s="4"/>
      <c r="I4194"/>
      <c r="J4194" s="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  <c r="BF4194"/>
      <c r="BG4194"/>
      <c r="BH4194"/>
      <c r="BI4194"/>
      <c r="BJ4194"/>
      <c r="BK4194"/>
      <c r="BL4194"/>
      <c r="BM4194"/>
      <c r="BN4194"/>
      <c r="BO4194"/>
      <c r="BP4194"/>
      <c r="BQ4194"/>
      <c r="BR4194"/>
      <c r="BS4194"/>
      <c r="BT4194"/>
      <c r="BU4194"/>
      <c r="BV4194"/>
      <c r="BW4194"/>
      <c r="BX4194"/>
      <c r="BY4194"/>
      <c r="BZ4194"/>
    </row>
    <row r="4195" spans="3:78" x14ac:dyDescent="0.25">
      <c r="C4195"/>
      <c r="D4195" s="4"/>
      <c r="E4195"/>
      <c r="F4195" s="4"/>
      <c r="G4195"/>
      <c r="H4195" s="4"/>
      <c r="I4195"/>
      <c r="J4195" s="4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  <c r="BF4195"/>
      <c r="BG4195"/>
      <c r="BH4195"/>
      <c r="BI4195"/>
      <c r="BJ4195"/>
      <c r="BK4195"/>
      <c r="BL4195"/>
      <c r="BM4195"/>
      <c r="BN4195"/>
      <c r="BO4195"/>
      <c r="BP4195"/>
      <c r="BQ4195"/>
      <c r="BR4195"/>
      <c r="BS4195"/>
      <c r="BT4195"/>
      <c r="BU4195"/>
      <c r="BV4195"/>
      <c r="BW4195"/>
      <c r="BX4195"/>
      <c r="BY4195"/>
      <c r="BZ4195"/>
    </row>
    <row r="4196" spans="3:78" x14ac:dyDescent="0.25">
      <c r="C4196"/>
      <c r="D4196" s="4"/>
      <c r="E4196"/>
      <c r="F4196" s="4"/>
      <c r="G4196"/>
      <c r="H4196" s="4"/>
      <c r="I4196"/>
      <c r="J4196" s="4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  <c r="BF4196"/>
      <c r="BG4196"/>
      <c r="BH4196"/>
      <c r="BI4196"/>
      <c r="BJ4196"/>
      <c r="BK4196"/>
      <c r="BL4196"/>
      <c r="BM4196"/>
      <c r="BN4196"/>
      <c r="BO4196"/>
      <c r="BP4196"/>
      <c r="BQ4196"/>
      <c r="BR4196"/>
      <c r="BS4196"/>
      <c r="BT4196"/>
      <c r="BU4196"/>
      <c r="BV4196"/>
      <c r="BW4196"/>
      <c r="BX4196"/>
      <c r="BY4196"/>
      <c r="BZ4196"/>
    </row>
    <row r="4197" spans="3:78" x14ac:dyDescent="0.25">
      <c r="C4197"/>
      <c r="D4197" s="4"/>
      <c r="E4197"/>
      <c r="F4197" s="4"/>
      <c r="G4197"/>
      <c r="H4197" s="4"/>
      <c r="I4197"/>
      <c r="J4197" s="4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  <c r="BF4197"/>
      <c r="BG4197"/>
      <c r="BH4197"/>
      <c r="BI4197"/>
      <c r="BJ4197"/>
      <c r="BK4197"/>
      <c r="BL4197"/>
      <c r="BM4197"/>
      <c r="BN4197"/>
      <c r="BO4197"/>
      <c r="BP4197"/>
      <c r="BQ4197"/>
      <c r="BR4197"/>
      <c r="BS4197"/>
      <c r="BT4197"/>
      <c r="BU4197"/>
      <c r="BV4197"/>
      <c r="BW4197"/>
      <c r="BX4197"/>
      <c r="BY4197"/>
      <c r="BZ4197"/>
    </row>
    <row r="4198" spans="3:78" x14ac:dyDescent="0.25">
      <c r="C4198"/>
      <c r="D4198" s="4"/>
      <c r="E4198"/>
      <c r="F4198" s="4"/>
      <c r="G4198"/>
      <c r="H4198" s="4"/>
      <c r="I4198"/>
      <c r="J4198" s="4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  <c r="BF4198"/>
      <c r="BG4198"/>
      <c r="BH4198"/>
      <c r="BI4198"/>
      <c r="BJ4198"/>
      <c r="BK4198"/>
      <c r="BL4198"/>
      <c r="BM4198"/>
      <c r="BN4198"/>
      <c r="BO4198"/>
      <c r="BP4198"/>
      <c r="BQ4198"/>
      <c r="BR4198"/>
      <c r="BS4198"/>
      <c r="BT4198"/>
      <c r="BU4198"/>
      <c r="BV4198"/>
      <c r="BW4198"/>
      <c r="BX4198"/>
      <c r="BY4198"/>
      <c r="BZ4198"/>
    </row>
    <row r="4199" spans="3:78" x14ac:dyDescent="0.25">
      <c r="C4199"/>
      <c r="D4199" s="4"/>
      <c r="E4199"/>
      <c r="F4199" s="4"/>
      <c r="G4199"/>
      <c r="H4199" s="4"/>
      <c r="I4199"/>
      <c r="J4199" s="4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  <c r="BF4199"/>
      <c r="BG4199"/>
      <c r="BH4199"/>
      <c r="BI4199"/>
      <c r="BJ4199"/>
      <c r="BK4199"/>
      <c r="BL4199"/>
      <c r="BM4199"/>
      <c r="BN4199"/>
      <c r="BO4199"/>
      <c r="BP4199"/>
      <c r="BQ4199"/>
      <c r="BR4199"/>
      <c r="BS4199"/>
      <c r="BT4199"/>
      <c r="BU4199"/>
      <c r="BV4199"/>
      <c r="BW4199"/>
      <c r="BX4199"/>
      <c r="BY4199"/>
      <c r="BZ4199"/>
    </row>
    <row r="4200" spans="3:78" x14ac:dyDescent="0.25">
      <c r="C4200"/>
      <c r="D4200" s="4"/>
      <c r="E4200"/>
      <c r="F4200" s="4"/>
      <c r="G4200"/>
      <c r="H4200" s="4"/>
      <c r="I4200"/>
      <c r="J4200" s="4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  <c r="BF4200"/>
      <c r="BG4200"/>
      <c r="BH4200"/>
      <c r="BI4200"/>
      <c r="BJ4200"/>
      <c r="BK4200"/>
      <c r="BL4200"/>
      <c r="BM4200"/>
      <c r="BN4200"/>
      <c r="BO4200"/>
      <c r="BP4200"/>
      <c r="BQ4200"/>
      <c r="BR4200"/>
      <c r="BS4200"/>
      <c r="BT4200"/>
      <c r="BU4200"/>
      <c r="BV4200"/>
      <c r="BW4200"/>
      <c r="BX4200"/>
      <c r="BY4200"/>
      <c r="BZ4200"/>
    </row>
    <row r="4201" spans="3:78" x14ac:dyDescent="0.25">
      <c r="C4201"/>
      <c r="D4201" s="4"/>
      <c r="E4201"/>
      <c r="F4201" s="4"/>
      <c r="G4201"/>
      <c r="H4201" s="4"/>
      <c r="I4201"/>
      <c r="J4201" s="4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  <c r="BF4201"/>
      <c r="BG4201"/>
      <c r="BH4201"/>
      <c r="BI4201"/>
      <c r="BJ4201"/>
      <c r="BK4201"/>
      <c r="BL4201"/>
      <c r="BM4201"/>
      <c r="BN4201"/>
      <c r="BO4201"/>
      <c r="BP4201"/>
      <c r="BQ4201"/>
      <c r="BR4201"/>
      <c r="BS4201"/>
      <c r="BT4201"/>
      <c r="BU4201"/>
      <c r="BV4201"/>
      <c r="BW4201"/>
      <c r="BX4201"/>
      <c r="BY4201"/>
      <c r="BZ4201"/>
    </row>
    <row r="4202" spans="3:78" x14ac:dyDescent="0.25">
      <c r="C4202"/>
      <c r="D4202" s="4"/>
      <c r="E4202"/>
      <c r="F4202" s="4"/>
      <c r="G4202"/>
      <c r="H4202" s="4"/>
      <c r="I4202"/>
      <c r="J4202" s="4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  <c r="BF4202"/>
      <c r="BG4202"/>
      <c r="BH4202"/>
      <c r="BI4202"/>
      <c r="BJ4202"/>
      <c r="BK4202"/>
      <c r="BL4202"/>
      <c r="BM4202"/>
      <c r="BN4202"/>
      <c r="BO4202"/>
      <c r="BP4202"/>
      <c r="BQ4202"/>
      <c r="BR4202"/>
      <c r="BS4202"/>
      <c r="BT4202"/>
      <c r="BU4202"/>
      <c r="BV4202"/>
      <c r="BW4202"/>
      <c r="BX4202"/>
      <c r="BY4202"/>
      <c r="BZ4202"/>
    </row>
    <row r="4203" spans="3:78" x14ac:dyDescent="0.25">
      <c r="C4203"/>
      <c r="D4203" s="4"/>
      <c r="E4203"/>
      <c r="F4203" s="4"/>
      <c r="G4203"/>
      <c r="H4203" s="4"/>
      <c r="I4203"/>
      <c r="J4203" s="4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  <c r="BF4203"/>
      <c r="BG4203"/>
      <c r="BH4203"/>
      <c r="BI4203"/>
      <c r="BJ4203"/>
      <c r="BK4203"/>
      <c r="BL4203"/>
      <c r="BM4203"/>
      <c r="BN4203"/>
      <c r="BO4203"/>
      <c r="BP4203"/>
      <c r="BQ4203"/>
      <c r="BR4203"/>
      <c r="BS4203"/>
      <c r="BT4203"/>
      <c r="BU4203"/>
      <c r="BV4203"/>
      <c r="BW4203"/>
      <c r="BX4203"/>
      <c r="BY4203"/>
      <c r="BZ4203"/>
    </row>
    <row r="4204" spans="3:78" x14ac:dyDescent="0.25">
      <c r="C4204"/>
      <c r="D4204" s="4"/>
      <c r="E4204"/>
      <c r="F4204" s="4"/>
      <c r="G4204"/>
      <c r="H4204" s="4"/>
      <c r="I4204"/>
      <c r="J4204" s="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  <c r="BF4204"/>
      <c r="BG4204"/>
      <c r="BH4204"/>
      <c r="BI4204"/>
      <c r="BJ4204"/>
      <c r="BK4204"/>
      <c r="BL4204"/>
      <c r="BM4204"/>
      <c r="BN4204"/>
      <c r="BO4204"/>
      <c r="BP4204"/>
      <c r="BQ4204"/>
      <c r="BR4204"/>
      <c r="BS4204"/>
      <c r="BT4204"/>
      <c r="BU4204"/>
      <c r="BV4204"/>
      <c r="BW4204"/>
      <c r="BX4204"/>
      <c r="BY4204"/>
      <c r="BZ4204"/>
    </row>
    <row r="4205" spans="3:78" x14ac:dyDescent="0.25">
      <c r="C4205"/>
      <c r="D4205" s="4"/>
      <c r="E4205"/>
      <c r="F4205" s="4"/>
      <c r="G4205"/>
      <c r="H4205" s="4"/>
      <c r="I4205"/>
      <c r="J4205" s="4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  <c r="BF4205"/>
      <c r="BG4205"/>
      <c r="BH4205"/>
      <c r="BI4205"/>
      <c r="BJ4205"/>
      <c r="BK4205"/>
      <c r="BL4205"/>
      <c r="BM4205"/>
      <c r="BN4205"/>
      <c r="BO4205"/>
      <c r="BP4205"/>
      <c r="BQ4205"/>
      <c r="BR4205"/>
      <c r="BS4205"/>
      <c r="BT4205"/>
      <c r="BU4205"/>
      <c r="BV4205"/>
      <c r="BW4205"/>
      <c r="BX4205"/>
      <c r="BY4205"/>
      <c r="BZ4205"/>
    </row>
    <row r="4206" spans="3:78" x14ac:dyDescent="0.25">
      <c r="C4206"/>
      <c r="D4206" s="4"/>
      <c r="E4206"/>
      <c r="F4206" s="4"/>
      <c r="G4206"/>
      <c r="H4206" s="4"/>
      <c r="I4206"/>
      <c r="J4206" s="4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  <c r="BF4206"/>
      <c r="BG4206"/>
      <c r="BH4206"/>
      <c r="BI4206"/>
      <c r="BJ4206"/>
      <c r="BK4206"/>
      <c r="BL4206"/>
      <c r="BM4206"/>
      <c r="BN4206"/>
      <c r="BO4206"/>
      <c r="BP4206"/>
      <c r="BQ4206"/>
      <c r="BR4206"/>
      <c r="BS4206"/>
      <c r="BT4206"/>
      <c r="BU4206"/>
      <c r="BV4206"/>
      <c r="BW4206"/>
      <c r="BX4206"/>
      <c r="BY4206"/>
      <c r="BZ4206"/>
    </row>
    <row r="4207" spans="3:78" x14ac:dyDescent="0.25">
      <c r="C4207"/>
      <c r="D4207" s="4"/>
      <c r="E4207"/>
      <c r="F4207" s="4"/>
      <c r="G4207"/>
      <c r="H4207" s="4"/>
      <c r="I4207"/>
      <c r="J4207" s="4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  <c r="BF4207"/>
      <c r="BG4207"/>
      <c r="BH4207"/>
      <c r="BI4207"/>
      <c r="BJ4207"/>
      <c r="BK4207"/>
      <c r="BL4207"/>
      <c r="BM4207"/>
      <c r="BN4207"/>
      <c r="BO4207"/>
      <c r="BP4207"/>
      <c r="BQ4207"/>
      <c r="BR4207"/>
      <c r="BS4207"/>
      <c r="BT4207"/>
      <c r="BU4207"/>
      <c r="BV4207"/>
      <c r="BW4207"/>
      <c r="BX4207"/>
      <c r="BY4207"/>
      <c r="BZ4207"/>
    </row>
    <row r="4208" spans="3:78" x14ac:dyDescent="0.25">
      <c r="C4208"/>
      <c r="D4208" s="4"/>
      <c r="E4208"/>
      <c r="F4208" s="4"/>
      <c r="G4208"/>
      <c r="H4208" s="4"/>
      <c r="I4208"/>
      <c r="J4208" s="4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  <c r="BF4208"/>
      <c r="BG4208"/>
      <c r="BH4208"/>
      <c r="BI4208"/>
      <c r="BJ4208"/>
      <c r="BK4208"/>
      <c r="BL4208"/>
      <c r="BM4208"/>
      <c r="BN4208"/>
      <c r="BO4208"/>
      <c r="BP4208"/>
      <c r="BQ4208"/>
      <c r="BR4208"/>
      <c r="BS4208"/>
      <c r="BT4208"/>
      <c r="BU4208"/>
      <c r="BV4208"/>
      <c r="BW4208"/>
      <c r="BX4208"/>
      <c r="BY4208"/>
      <c r="BZ4208"/>
    </row>
    <row r="4209" spans="3:78" x14ac:dyDescent="0.25">
      <c r="C4209"/>
      <c r="D4209" s="4"/>
      <c r="E4209"/>
      <c r="F4209" s="4"/>
      <c r="G4209"/>
      <c r="H4209" s="4"/>
      <c r="I4209"/>
      <c r="J4209" s="4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  <c r="BF4209"/>
      <c r="BG4209"/>
      <c r="BH4209"/>
      <c r="BI4209"/>
      <c r="BJ4209"/>
      <c r="BK4209"/>
      <c r="BL4209"/>
      <c r="BM4209"/>
      <c r="BN4209"/>
      <c r="BO4209"/>
      <c r="BP4209"/>
      <c r="BQ4209"/>
      <c r="BR4209"/>
      <c r="BS4209"/>
      <c r="BT4209"/>
      <c r="BU4209"/>
      <c r="BV4209"/>
      <c r="BW4209"/>
      <c r="BX4209"/>
      <c r="BY4209"/>
      <c r="BZ4209"/>
    </row>
    <row r="4210" spans="3:78" x14ac:dyDescent="0.25">
      <c r="C4210"/>
      <c r="D4210" s="4"/>
      <c r="E4210"/>
      <c r="F4210" s="4"/>
      <c r="G4210"/>
      <c r="H4210" s="4"/>
      <c r="I4210"/>
      <c r="J4210" s="4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  <c r="BF4210"/>
      <c r="BG4210"/>
      <c r="BH4210"/>
      <c r="BI4210"/>
      <c r="BJ4210"/>
      <c r="BK4210"/>
      <c r="BL4210"/>
      <c r="BM4210"/>
      <c r="BN4210"/>
      <c r="BO4210"/>
      <c r="BP4210"/>
      <c r="BQ4210"/>
      <c r="BR4210"/>
      <c r="BS4210"/>
      <c r="BT4210"/>
      <c r="BU4210"/>
      <c r="BV4210"/>
      <c r="BW4210"/>
      <c r="BX4210"/>
      <c r="BY4210"/>
      <c r="BZ4210"/>
    </row>
    <row r="4211" spans="3:78" x14ac:dyDescent="0.25">
      <c r="C4211"/>
      <c r="D4211" s="4"/>
      <c r="E4211"/>
      <c r="F4211" s="4"/>
      <c r="G4211"/>
      <c r="H4211" s="4"/>
      <c r="I4211"/>
      <c r="J4211" s="4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  <c r="BF4211"/>
      <c r="BG4211"/>
      <c r="BH4211"/>
      <c r="BI4211"/>
      <c r="BJ4211"/>
      <c r="BK4211"/>
      <c r="BL4211"/>
      <c r="BM4211"/>
      <c r="BN4211"/>
      <c r="BO4211"/>
      <c r="BP4211"/>
      <c r="BQ4211"/>
      <c r="BR4211"/>
      <c r="BS4211"/>
      <c r="BT4211"/>
      <c r="BU4211"/>
      <c r="BV4211"/>
      <c r="BW4211"/>
      <c r="BX4211"/>
      <c r="BY4211"/>
      <c r="BZ4211"/>
    </row>
    <row r="4212" spans="3:78" x14ac:dyDescent="0.25">
      <c r="C4212"/>
      <c r="D4212" s="4"/>
      <c r="E4212"/>
      <c r="F4212" s="4"/>
      <c r="G4212"/>
      <c r="H4212" s="4"/>
      <c r="I4212"/>
      <c r="J4212" s="4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  <c r="BF4212"/>
      <c r="BG4212"/>
      <c r="BH4212"/>
      <c r="BI4212"/>
      <c r="BJ4212"/>
      <c r="BK4212"/>
      <c r="BL4212"/>
      <c r="BM4212"/>
      <c r="BN4212"/>
      <c r="BO4212"/>
      <c r="BP4212"/>
      <c r="BQ4212"/>
      <c r="BR4212"/>
      <c r="BS4212"/>
      <c r="BT4212"/>
      <c r="BU4212"/>
      <c r="BV4212"/>
      <c r="BW4212"/>
      <c r="BX4212"/>
      <c r="BY4212"/>
      <c r="BZ4212"/>
    </row>
    <row r="4213" spans="3:78" x14ac:dyDescent="0.25">
      <c r="C4213"/>
      <c r="D4213" s="4"/>
      <c r="E4213"/>
      <c r="F4213" s="4"/>
      <c r="G4213"/>
      <c r="H4213" s="4"/>
      <c r="I4213"/>
      <c r="J4213" s="4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  <c r="BF4213"/>
      <c r="BG4213"/>
      <c r="BH4213"/>
      <c r="BI4213"/>
      <c r="BJ4213"/>
      <c r="BK4213"/>
      <c r="BL4213"/>
      <c r="BM4213"/>
      <c r="BN4213"/>
      <c r="BO4213"/>
      <c r="BP4213"/>
      <c r="BQ4213"/>
      <c r="BR4213"/>
      <c r="BS4213"/>
      <c r="BT4213"/>
      <c r="BU4213"/>
      <c r="BV4213"/>
      <c r="BW4213"/>
      <c r="BX4213"/>
      <c r="BY4213"/>
      <c r="BZ4213"/>
    </row>
    <row r="4214" spans="3:78" x14ac:dyDescent="0.25">
      <c r="C4214"/>
      <c r="D4214" s="4"/>
      <c r="E4214"/>
      <c r="F4214" s="4"/>
      <c r="G4214"/>
      <c r="H4214" s="4"/>
      <c r="I4214"/>
      <c r="J4214" s="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  <c r="BF4214"/>
      <c r="BG4214"/>
      <c r="BH4214"/>
      <c r="BI4214"/>
      <c r="BJ4214"/>
      <c r="BK4214"/>
      <c r="BL4214"/>
      <c r="BM4214"/>
      <c r="BN4214"/>
      <c r="BO4214"/>
      <c r="BP4214"/>
      <c r="BQ4214"/>
      <c r="BR4214"/>
      <c r="BS4214"/>
      <c r="BT4214"/>
      <c r="BU4214"/>
      <c r="BV4214"/>
      <c r="BW4214"/>
      <c r="BX4214"/>
      <c r="BY4214"/>
      <c r="BZ4214"/>
    </row>
    <row r="4215" spans="3:78" x14ac:dyDescent="0.25">
      <c r="C4215"/>
      <c r="D4215" s="4"/>
      <c r="E4215"/>
      <c r="F4215" s="4"/>
      <c r="G4215"/>
      <c r="H4215" s="4"/>
      <c r="I4215"/>
      <c r="J4215" s="4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  <c r="BF4215"/>
      <c r="BG4215"/>
      <c r="BH4215"/>
      <c r="BI4215"/>
      <c r="BJ4215"/>
      <c r="BK4215"/>
      <c r="BL4215"/>
      <c r="BM4215"/>
      <c r="BN4215"/>
      <c r="BO4215"/>
      <c r="BP4215"/>
      <c r="BQ4215"/>
      <c r="BR4215"/>
      <c r="BS4215"/>
      <c r="BT4215"/>
      <c r="BU4215"/>
      <c r="BV4215"/>
      <c r="BW4215"/>
      <c r="BX4215"/>
      <c r="BY4215"/>
      <c r="BZ4215"/>
    </row>
    <row r="4216" spans="3:78" x14ac:dyDescent="0.25">
      <c r="C4216"/>
      <c r="D4216" s="4"/>
      <c r="E4216"/>
      <c r="F4216" s="4"/>
      <c r="G4216"/>
      <c r="H4216" s="4"/>
      <c r="I4216"/>
      <c r="J4216" s="4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  <c r="BF4216"/>
      <c r="BG4216"/>
      <c r="BH4216"/>
      <c r="BI4216"/>
      <c r="BJ4216"/>
      <c r="BK4216"/>
      <c r="BL4216"/>
      <c r="BM4216"/>
      <c r="BN4216"/>
      <c r="BO4216"/>
      <c r="BP4216"/>
      <c r="BQ4216"/>
      <c r="BR4216"/>
      <c r="BS4216"/>
      <c r="BT4216"/>
      <c r="BU4216"/>
      <c r="BV4216"/>
      <c r="BW4216"/>
      <c r="BX4216"/>
      <c r="BY4216"/>
      <c r="BZ4216"/>
    </row>
    <row r="4217" spans="3:78" x14ac:dyDescent="0.25">
      <c r="C4217"/>
      <c r="D4217" s="4"/>
      <c r="E4217"/>
      <c r="F4217" s="4"/>
      <c r="G4217"/>
      <c r="H4217" s="4"/>
      <c r="I4217"/>
      <c r="J4217" s="4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  <c r="BF4217"/>
      <c r="BG4217"/>
      <c r="BH4217"/>
      <c r="BI4217"/>
      <c r="BJ4217"/>
      <c r="BK4217"/>
      <c r="BL4217"/>
      <c r="BM4217"/>
      <c r="BN4217"/>
      <c r="BO4217"/>
      <c r="BP4217"/>
      <c r="BQ4217"/>
      <c r="BR4217"/>
      <c r="BS4217"/>
      <c r="BT4217"/>
      <c r="BU4217"/>
      <c r="BV4217"/>
      <c r="BW4217"/>
      <c r="BX4217"/>
      <c r="BY4217"/>
      <c r="BZ4217"/>
    </row>
    <row r="4218" spans="3:78" x14ac:dyDescent="0.25">
      <c r="C4218"/>
      <c r="D4218" s="4"/>
      <c r="E4218"/>
      <c r="F4218" s="4"/>
      <c r="G4218"/>
      <c r="H4218" s="4"/>
      <c r="I4218"/>
      <c r="J4218" s="4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  <c r="BF4218"/>
      <c r="BG4218"/>
      <c r="BH4218"/>
      <c r="BI4218"/>
      <c r="BJ4218"/>
      <c r="BK4218"/>
      <c r="BL4218"/>
      <c r="BM4218"/>
      <c r="BN4218"/>
      <c r="BO4218"/>
      <c r="BP4218"/>
      <c r="BQ4218"/>
      <c r="BR4218"/>
      <c r="BS4218"/>
      <c r="BT4218"/>
      <c r="BU4218"/>
      <c r="BV4218"/>
      <c r="BW4218"/>
      <c r="BX4218"/>
      <c r="BY4218"/>
      <c r="BZ4218"/>
    </row>
    <row r="4219" spans="3:78" x14ac:dyDescent="0.25">
      <c r="C4219"/>
      <c r="D4219" s="4"/>
      <c r="E4219"/>
      <c r="F4219" s="4"/>
      <c r="G4219"/>
      <c r="H4219" s="4"/>
      <c r="I4219"/>
      <c r="J4219" s="4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  <c r="BF4219"/>
      <c r="BG4219"/>
      <c r="BH4219"/>
      <c r="BI4219"/>
      <c r="BJ4219"/>
      <c r="BK4219"/>
      <c r="BL4219"/>
      <c r="BM4219"/>
      <c r="BN4219"/>
      <c r="BO4219"/>
      <c r="BP4219"/>
      <c r="BQ4219"/>
      <c r="BR4219"/>
      <c r="BS4219"/>
      <c r="BT4219"/>
      <c r="BU4219"/>
      <c r="BV4219"/>
      <c r="BW4219"/>
      <c r="BX4219"/>
      <c r="BY4219"/>
      <c r="BZ4219"/>
    </row>
    <row r="4220" spans="3:78" x14ac:dyDescent="0.25">
      <c r="C4220"/>
      <c r="D4220" s="4"/>
      <c r="E4220"/>
      <c r="F4220" s="4"/>
      <c r="G4220"/>
      <c r="H4220" s="4"/>
      <c r="I4220"/>
      <c r="J4220" s="4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  <c r="BF4220"/>
      <c r="BG4220"/>
      <c r="BH4220"/>
      <c r="BI4220"/>
      <c r="BJ4220"/>
      <c r="BK4220"/>
      <c r="BL4220"/>
      <c r="BM4220"/>
      <c r="BN4220"/>
      <c r="BO4220"/>
      <c r="BP4220"/>
      <c r="BQ4220"/>
      <c r="BR4220"/>
      <c r="BS4220"/>
      <c r="BT4220"/>
      <c r="BU4220"/>
      <c r="BV4220"/>
      <c r="BW4220"/>
      <c r="BX4220"/>
      <c r="BY4220"/>
      <c r="BZ4220"/>
    </row>
    <row r="4221" spans="3:78" x14ac:dyDescent="0.25">
      <c r="C4221"/>
      <c r="D4221" s="4"/>
      <c r="E4221"/>
      <c r="F4221" s="4"/>
      <c r="G4221"/>
      <c r="H4221" s="4"/>
      <c r="I4221"/>
      <c r="J4221" s="4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  <c r="BF4221"/>
      <c r="BG4221"/>
      <c r="BH4221"/>
      <c r="BI4221"/>
      <c r="BJ4221"/>
      <c r="BK4221"/>
      <c r="BL4221"/>
      <c r="BM4221"/>
      <c r="BN4221"/>
      <c r="BO4221"/>
      <c r="BP4221"/>
      <c r="BQ4221"/>
      <c r="BR4221"/>
      <c r="BS4221"/>
      <c r="BT4221"/>
      <c r="BU4221"/>
      <c r="BV4221"/>
      <c r="BW4221"/>
      <c r="BX4221"/>
      <c r="BY4221"/>
      <c r="BZ4221"/>
    </row>
    <row r="4222" spans="3:78" x14ac:dyDescent="0.25">
      <c r="C4222"/>
      <c r="D4222" s="4"/>
      <c r="E4222"/>
      <c r="F4222" s="4"/>
      <c r="G4222"/>
      <c r="H4222" s="4"/>
      <c r="I4222"/>
      <c r="J4222" s="4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  <c r="BF4222"/>
      <c r="BG4222"/>
      <c r="BH4222"/>
      <c r="BI4222"/>
      <c r="BJ4222"/>
      <c r="BK4222"/>
      <c r="BL4222"/>
      <c r="BM4222"/>
      <c r="BN4222"/>
      <c r="BO4222"/>
      <c r="BP4222"/>
      <c r="BQ4222"/>
      <c r="BR4222"/>
      <c r="BS4222"/>
      <c r="BT4222"/>
      <c r="BU4222"/>
      <c r="BV4222"/>
      <c r="BW4222"/>
      <c r="BX4222"/>
      <c r="BY4222"/>
      <c r="BZ4222"/>
    </row>
    <row r="4223" spans="3:78" x14ac:dyDescent="0.25">
      <c r="C4223"/>
      <c r="D4223" s="4"/>
      <c r="E4223"/>
      <c r="F4223" s="4"/>
      <c r="G4223"/>
      <c r="H4223" s="4"/>
      <c r="I4223"/>
      <c r="J4223" s="4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  <c r="BF4223"/>
      <c r="BG4223"/>
      <c r="BH4223"/>
      <c r="BI4223"/>
      <c r="BJ4223"/>
      <c r="BK4223"/>
      <c r="BL4223"/>
      <c r="BM4223"/>
      <c r="BN4223"/>
      <c r="BO4223"/>
      <c r="BP4223"/>
      <c r="BQ4223"/>
      <c r="BR4223"/>
      <c r="BS4223"/>
      <c r="BT4223"/>
      <c r="BU4223"/>
      <c r="BV4223"/>
      <c r="BW4223"/>
      <c r="BX4223"/>
      <c r="BY4223"/>
      <c r="BZ4223"/>
    </row>
    <row r="4224" spans="3:78" x14ac:dyDescent="0.25">
      <c r="C4224"/>
      <c r="D4224" s="4"/>
      <c r="E4224"/>
      <c r="F4224" s="4"/>
      <c r="G4224"/>
      <c r="H4224" s="4"/>
      <c r="I4224"/>
      <c r="J4224" s="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  <c r="BF4224"/>
      <c r="BG4224"/>
      <c r="BH4224"/>
      <c r="BI4224"/>
      <c r="BJ4224"/>
      <c r="BK4224"/>
      <c r="BL4224"/>
      <c r="BM4224"/>
      <c r="BN4224"/>
      <c r="BO4224"/>
      <c r="BP4224"/>
      <c r="BQ4224"/>
      <c r="BR4224"/>
      <c r="BS4224"/>
      <c r="BT4224"/>
      <c r="BU4224"/>
      <c r="BV4224"/>
      <c r="BW4224"/>
      <c r="BX4224"/>
      <c r="BY4224"/>
      <c r="BZ4224"/>
    </row>
    <row r="4225" spans="3:78" x14ac:dyDescent="0.25">
      <c r="C4225"/>
      <c r="D4225" s="4"/>
      <c r="E4225"/>
      <c r="F4225" s="4"/>
      <c r="G4225"/>
      <c r="H4225" s="4"/>
      <c r="I4225"/>
      <c r="J4225" s="4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  <c r="BF4225"/>
      <c r="BG4225"/>
      <c r="BH4225"/>
      <c r="BI4225"/>
      <c r="BJ4225"/>
      <c r="BK4225"/>
      <c r="BL4225"/>
      <c r="BM4225"/>
      <c r="BN4225"/>
      <c r="BO4225"/>
      <c r="BP4225"/>
      <c r="BQ4225"/>
      <c r="BR4225"/>
      <c r="BS4225"/>
      <c r="BT4225"/>
      <c r="BU4225"/>
      <c r="BV4225"/>
      <c r="BW4225"/>
      <c r="BX4225"/>
      <c r="BY4225"/>
      <c r="BZ4225"/>
    </row>
    <row r="4226" spans="3:78" x14ac:dyDescent="0.25">
      <c r="C4226"/>
      <c r="D4226" s="4"/>
      <c r="E4226"/>
      <c r="F4226" s="4"/>
      <c r="G4226"/>
      <c r="H4226" s="4"/>
      <c r="I4226"/>
      <c r="J4226" s="4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  <c r="BF4226"/>
      <c r="BG4226"/>
      <c r="BH4226"/>
      <c r="BI4226"/>
      <c r="BJ4226"/>
      <c r="BK4226"/>
      <c r="BL4226"/>
      <c r="BM4226"/>
      <c r="BN4226"/>
      <c r="BO4226"/>
      <c r="BP4226"/>
      <c r="BQ4226"/>
      <c r="BR4226"/>
      <c r="BS4226"/>
      <c r="BT4226"/>
      <c r="BU4226"/>
      <c r="BV4226"/>
      <c r="BW4226"/>
      <c r="BX4226"/>
      <c r="BY4226"/>
      <c r="BZ4226"/>
    </row>
    <row r="4227" spans="3:78" x14ac:dyDescent="0.25">
      <c r="C4227"/>
      <c r="D4227" s="4"/>
      <c r="E4227"/>
      <c r="F4227" s="4"/>
      <c r="G4227"/>
      <c r="H4227" s="4"/>
      <c r="I4227"/>
      <c r="J4227" s="4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  <c r="BF4227"/>
      <c r="BG4227"/>
      <c r="BH4227"/>
      <c r="BI4227"/>
      <c r="BJ4227"/>
      <c r="BK4227"/>
      <c r="BL4227"/>
      <c r="BM4227"/>
      <c r="BN4227"/>
      <c r="BO4227"/>
      <c r="BP4227"/>
      <c r="BQ4227"/>
      <c r="BR4227"/>
      <c r="BS4227"/>
      <c r="BT4227"/>
      <c r="BU4227"/>
      <c r="BV4227"/>
      <c r="BW4227"/>
      <c r="BX4227"/>
      <c r="BY4227"/>
      <c r="BZ4227"/>
    </row>
    <row r="4228" spans="3:78" x14ac:dyDescent="0.25">
      <c r="C4228"/>
      <c r="D4228" s="4"/>
      <c r="E4228"/>
      <c r="F4228" s="4"/>
      <c r="G4228"/>
      <c r="H4228" s="4"/>
      <c r="I4228"/>
      <c r="J4228" s="4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  <c r="BF4228"/>
      <c r="BG4228"/>
      <c r="BH4228"/>
      <c r="BI4228"/>
      <c r="BJ4228"/>
      <c r="BK4228"/>
      <c r="BL4228"/>
      <c r="BM4228"/>
      <c r="BN4228"/>
      <c r="BO4228"/>
      <c r="BP4228"/>
      <c r="BQ4228"/>
      <c r="BR4228"/>
      <c r="BS4228"/>
      <c r="BT4228"/>
      <c r="BU4228"/>
      <c r="BV4228"/>
      <c r="BW4228"/>
      <c r="BX4228"/>
      <c r="BY4228"/>
      <c r="BZ4228"/>
    </row>
    <row r="4229" spans="3:78" x14ac:dyDescent="0.25">
      <c r="C4229"/>
      <c r="D4229" s="4"/>
      <c r="E4229"/>
      <c r="F4229" s="4"/>
      <c r="G4229"/>
      <c r="H4229" s="4"/>
      <c r="I4229"/>
      <c r="J4229" s="4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  <c r="BF4229"/>
      <c r="BG4229"/>
      <c r="BH4229"/>
      <c r="BI4229"/>
      <c r="BJ4229"/>
      <c r="BK4229"/>
      <c r="BL4229"/>
      <c r="BM4229"/>
      <c r="BN4229"/>
      <c r="BO4229"/>
      <c r="BP4229"/>
      <c r="BQ4229"/>
      <c r="BR4229"/>
      <c r="BS4229"/>
      <c r="BT4229"/>
      <c r="BU4229"/>
      <c r="BV4229"/>
      <c r="BW4229"/>
      <c r="BX4229"/>
      <c r="BY4229"/>
      <c r="BZ4229"/>
    </row>
    <row r="4230" spans="3:78" x14ac:dyDescent="0.25">
      <c r="C4230"/>
      <c r="D4230" s="4"/>
      <c r="E4230"/>
      <c r="F4230" s="4"/>
      <c r="G4230"/>
      <c r="H4230" s="4"/>
      <c r="I4230"/>
      <c r="J4230" s="4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  <c r="BF4230"/>
      <c r="BG4230"/>
      <c r="BH4230"/>
      <c r="BI4230"/>
      <c r="BJ4230"/>
      <c r="BK4230"/>
      <c r="BL4230"/>
      <c r="BM4230"/>
      <c r="BN4230"/>
      <c r="BO4230"/>
      <c r="BP4230"/>
      <c r="BQ4230"/>
      <c r="BR4230"/>
      <c r="BS4230"/>
      <c r="BT4230"/>
      <c r="BU4230"/>
      <c r="BV4230"/>
      <c r="BW4230"/>
      <c r="BX4230"/>
      <c r="BY4230"/>
      <c r="BZ4230"/>
    </row>
    <row r="4231" spans="3:78" x14ac:dyDescent="0.25">
      <c r="C4231"/>
      <c r="D4231" s="4"/>
      <c r="E4231"/>
      <c r="F4231" s="4"/>
      <c r="G4231"/>
      <c r="H4231" s="4"/>
      <c r="I4231"/>
      <c r="J4231" s="4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  <c r="BF4231"/>
      <c r="BG4231"/>
      <c r="BH4231"/>
      <c r="BI4231"/>
      <c r="BJ4231"/>
      <c r="BK4231"/>
      <c r="BL4231"/>
      <c r="BM4231"/>
      <c r="BN4231"/>
      <c r="BO4231"/>
      <c r="BP4231"/>
      <c r="BQ4231"/>
      <c r="BR4231"/>
      <c r="BS4231"/>
      <c r="BT4231"/>
      <c r="BU4231"/>
      <c r="BV4231"/>
      <c r="BW4231"/>
      <c r="BX4231"/>
      <c r="BY4231"/>
      <c r="BZ4231"/>
    </row>
    <row r="4232" spans="3:78" x14ac:dyDescent="0.25">
      <c r="C4232"/>
      <c r="D4232" s="4"/>
      <c r="E4232"/>
      <c r="F4232" s="4"/>
      <c r="G4232"/>
      <c r="H4232" s="4"/>
      <c r="I4232"/>
      <c r="J4232" s="4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  <c r="BF4232"/>
      <c r="BG4232"/>
      <c r="BH4232"/>
      <c r="BI4232"/>
      <c r="BJ4232"/>
      <c r="BK4232"/>
      <c r="BL4232"/>
      <c r="BM4232"/>
      <c r="BN4232"/>
      <c r="BO4232"/>
      <c r="BP4232"/>
      <c r="BQ4232"/>
      <c r="BR4232"/>
      <c r="BS4232"/>
      <c r="BT4232"/>
      <c r="BU4232"/>
      <c r="BV4232"/>
      <c r="BW4232"/>
      <c r="BX4232"/>
      <c r="BY4232"/>
      <c r="BZ4232"/>
    </row>
    <row r="4233" spans="3:78" x14ac:dyDescent="0.25">
      <c r="C4233"/>
      <c r="D4233" s="4"/>
      <c r="E4233"/>
      <c r="F4233" s="4"/>
      <c r="G4233"/>
      <c r="H4233" s="4"/>
      <c r="I4233"/>
      <c r="J4233" s="4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  <c r="BF4233"/>
      <c r="BG4233"/>
      <c r="BH4233"/>
      <c r="BI4233"/>
      <c r="BJ4233"/>
      <c r="BK4233"/>
      <c r="BL4233"/>
      <c r="BM4233"/>
      <c r="BN4233"/>
      <c r="BO4233"/>
      <c r="BP4233"/>
      <c r="BQ4233"/>
      <c r="BR4233"/>
      <c r="BS4233"/>
      <c r="BT4233"/>
      <c r="BU4233"/>
      <c r="BV4233"/>
      <c r="BW4233"/>
      <c r="BX4233"/>
      <c r="BY4233"/>
      <c r="BZ4233"/>
    </row>
    <row r="4234" spans="3:78" x14ac:dyDescent="0.25">
      <c r="C4234"/>
      <c r="D4234" s="4"/>
      <c r="E4234"/>
      <c r="F4234" s="4"/>
      <c r="G4234"/>
      <c r="H4234" s="4"/>
      <c r="I4234"/>
      <c r="J4234" s="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  <c r="BF4234"/>
      <c r="BG4234"/>
      <c r="BH4234"/>
      <c r="BI4234"/>
      <c r="BJ4234"/>
      <c r="BK4234"/>
      <c r="BL4234"/>
      <c r="BM4234"/>
      <c r="BN4234"/>
      <c r="BO4234"/>
      <c r="BP4234"/>
      <c r="BQ4234"/>
      <c r="BR4234"/>
      <c r="BS4234"/>
      <c r="BT4234"/>
      <c r="BU4234"/>
      <c r="BV4234"/>
      <c r="BW4234"/>
      <c r="BX4234"/>
      <c r="BY4234"/>
      <c r="BZ4234"/>
    </row>
    <row r="4235" spans="3:78" x14ac:dyDescent="0.25">
      <c r="C4235"/>
      <c r="D4235" s="4"/>
      <c r="E4235"/>
      <c r="F4235" s="4"/>
      <c r="G4235"/>
      <c r="H4235" s="4"/>
      <c r="I4235"/>
      <c r="J4235" s="4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  <c r="BF4235"/>
      <c r="BG4235"/>
      <c r="BH4235"/>
      <c r="BI4235"/>
      <c r="BJ4235"/>
      <c r="BK4235"/>
      <c r="BL4235"/>
      <c r="BM4235"/>
      <c r="BN4235"/>
      <c r="BO4235"/>
      <c r="BP4235"/>
      <c r="BQ4235"/>
      <c r="BR4235"/>
      <c r="BS4235"/>
      <c r="BT4235"/>
      <c r="BU4235"/>
      <c r="BV4235"/>
      <c r="BW4235"/>
      <c r="BX4235"/>
      <c r="BY4235"/>
      <c r="BZ4235"/>
    </row>
    <row r="4236" spans="3:78" x14ac:dyDescent="0.25">
      <c r="C4236"/>
      <c r="D4236" s="4"/>
      <c r="E4236"/>
      <c r="F4236" s="4"/>
      <c r="G4236"/>
      <c r="H4236" s="4"/>
      <c r="I4236"/>
      <c r="J4236" s="4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  <c r="BF4236"/>
      <c r="BG4236"/>
      <c r="BH4236"/>
      <c r="BI4236"/>
      <c r="BJ4236"/>
      <c r="BK4236"/>
      <c r="BL4236"/>
      <c r="BM4236"/>
      <c r="BN4236"/>
      <c r="BO4236"/>
      <c r="BP4236"/>
      <c r="BQ4236"/>
      <c r="BR4236"/>
      <c r="BS4236"/>
      <c r="BT4236"/>
      <c r="BU4236"/>
      <c r="BV4236"/>
      <c r="BW4236"/>
      <c r="BX4236"/>
      <c r="BY4236"/>
      <c r="BZ4236"/>
    </row>
    <row r="4237" spans="3:78" x14ac:dyDescent="0.25">
      <c r="C4237"/>
      <c r="D4237" s="4"/>
      <c r="E4237"/>
      <c r="F4237" s="4"/>
      <c r="G4237"/>
      <c r="H4237" s="4"/>
      <c r="I4237"/>
      <c r="J4237" s="4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  <c r="BF4237"/>
      <c r="BG4237"/>
      <c r="BH4237"/>
      <c r="BI4237"/>
      <c r="BJ4237"/>
      <c r="BK4237"/>
      <c r="BL4237"/>
      <c r="BM4237"/>
      <c r="BN4237"/>
      <c r="BO4237"/>
      <c r="BP4237"/>
      <c r="BQ4237"/>
      <c r="BR4237"/>
      <c r="BS4237"/>
      <c r="BT4237"/>
      <c r="BU4237"/>
      <c r="BV4237"/>
      <c r="BW4237"/>
      <c r="BX4237"/>
      <c r="BY4237"/>
      <c r="BZ4237"/>
    </row>
    <row r="4238" spans="3:78" x14ac:dyDescent="0.25">
      <c r="C4238"/>
      <c r="D4238" s="4"/>
      <c r="E4238"/>
      <c r="F4238" s="4"/>
      <c r="G4238"/>
      <c r="H4238" s="4"/>
      <c r="I4238"/>
      <c r="J4238" s="4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  <c r="BF4238"/>
      <c r="BG4238"/>
      <c r="BH4238"/>
      <c r="BI4238"/>
      <c r="BJ4238"/>
      <c r="BK4238"/>
      <c r="BL4238"/>
      <c r="BM4238"/>
      <c r="BN4238"/>
      <c r="BO4238"/>
      <c r="BP4238"/>
      <c r="BQ4238"/>
      <c r="BR4238"/>
      <c r="BS4238"/>
      <c r="BT4238"/>
      <c r="BU4238"/>
      <c r="BV4238"/>
      <c r="BW4238"/>
      <c r="BX4238"/>
      <c r="BY4238"/>
      <c r="BZ4238"/>
    </row>
    <row r="4239" spans="3:78" x14ac:dyDescent="0.25">
      <c r="C4239"/>
      <c r="D4239" s="4"/>
      <c r="E4239"/>
      <c r="F4239" s="4"/>
      <c r="G4239"/>
      <c r="H4239" s="4"/>
      <c r="I4239"/>
      <c r="J4239" s="4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  <c r="BF4239"/>
      <c r="BG4239"/>
      <c r="BH4239"/>
      <c r="BI4239"/>
      <c r="BJ4239"/>
      <c r="BK4239"/>
      <c r="BL4239"/>
      <c r="BM4239"/>
      <c r="BN4239"/>
      <c r="BO4239"/>
      <c r="BP4239"/>
      <c r="BQ4239"/>
      <c r="BR4239"/>
      <c r="BS4239"/>
      <c r="BT4239"/>
      <c r="BU4239"/>
      <c r="BV4239"/>
      <c r="BW4239"/>
      <c r="BX4239"/>
      <c r="BY4239"/>
      <c r="BZ4239"/>
    </row>
    <row r="4240" spans="3:78" x14ac:dyDescent="0.25">
      <c r="C4240"/>
      <c r="D4240" s="4"/>
      <c r="E4240"/>
      <c r="F4240" s="4"/>
      <c r="G4240"/>
      <c r="H4240" s="4"/>
      <c r="I4240"/>
      <c r="J4240" s="4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  <c r="BF4240"/>
      <c r="BG4240"/>
      <c r="BH4240"/>
      <c r="BI4240"/>
      <c r="BJ4240"/>
      <c r="BK4240"/>
      <c r="BL4240"/>
      <c r="BM4240"/>
      <c r="BN4240"/>
      <c r="BO4240"/>
      <c r="BP4240"/>
      <c r="BQ4240"/>
      <c r="BR4240"/>
      <c r="BS4240"/>
      <c r="BT4240"/>
      <c r="BU4240"/>
      <c r="BV4240"/>
      <c r="BW4240"/>
      <c r="BX4240"/>
      <c r="BY4240"/>
      <c r="BZ4240"/>
    </row>
    <row r="4241" spans="3:78" x14ac:dyDescent="0.25">
      <c r="C4241"/>
      <c r="D4241" s="4"/>
      <c r="E4241"/>
      <c r="F4241" s="4"/>
      <c r="G4241"/>
      <c r="H4241" s="4"/>
      <c r="I4241"/>
      <c r="J4241" s="4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  <c r="BF4241"/>
      <c r="BG4241"/>
      <c r="BH4241"/>
      <c r="BI4241"/>
      <c r="BJ4241"/>
      <c r="BK4241"/>
      <c r="BL4241"/>
      <c r="BM4241"/>
      <c r="BN4241"/>
      <c r="BO4241"/>
      <c r="BP4241"/>
      <c r="BQ4241"/>
      <c r="BR4241"/>
      <c r="BS4241"/>
      <c r="BT4241"/>
      <c r="BU4241"/>
      <c r="BV4241"/>
      <c r="BW4241"/>
      <c r="BX4241"/>
      <c r="BY4241"/>
      <c r="BZ4241"/>
    </row>
    <row r="4242" spans="3:78" x14ac:dyDescent="0.25">
      <c r="C4242"/>
      <c r="D4242" s="4"/>
      <c r="E4242"/>
      <c r="F4242" s="4"/>
      <c r="G4242"/>
      <c r="H4242" s="4"/>
      <c r="I4242"/>
      <c r="J4242" s="4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  <c r="BF4242"/>
      <c r="BG4242"/>
      <c r="BH4242"/>
      <c r="BI4242"/>
      <c r="BJ4242"/>
      <c r="BK4242"/>
      <c r="BL4242"/>
      <c r="BM4242"/>
      <c r="BN4242"/>
      <c r="BO4242"/>
      <c r="BP4242"/>
      <c r="BQ4242"/>
      <c r="BR4242"/>
      <c r="BS4242"/>
      <c r="BT4242"/>
      <c r="BU4242"/>
      <c r="BV4242"/>
      <c r="BW4242"/>
      <c r="BX4242"/>
      <c r="BY4242"/>
      <c r="BZ4242"/>
    </row>
    <row r="4243" spans="3:78" x14ac:dyDescent="0.25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  <c r="BF4243"/>
      <c r="BG4243"/>
      <c r="BH4243"/>
      <c r="BI4243"/>
      <c r="BJ4243"/>
      <c r="BK4243"/>
      <c r="BL4243"/>
      <c r="BM4243"/>
      <c r="BN4243"/>
      <c r="BO4243"/>
      <c r="BP4243"/>
      <c r="BQ4243"/>
      <c r="BR4243"/>
      <c r="BS4243"/>
      <c r="BT4243"/>
      <c r="BU4243"/>
      <c r="BV4243"/>
      <c r="BW4243"/>
      <c r="BX4243"/>
      <c r="BY4243"/>
      <c r="BZ4243"/>
    </row>
    <row r="4244" spans="3:78" x14ac:dyDescent="0.25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  <c r="BF4244"/>
      <c r="BG4244"/>
      <c r="BH4244"/>
      <c r="BI4244"/>
      <c r="BJ4244"/>
      <c r="BK4244"/>
      <c r="BL4244"/>
      <c r="BM4244"/>
      <c r="BN4244"/>
      <c r="BO4244"/>
      <c r="BP4244"/>
      <c r="BQ4244"/>
      <c r="BR4244"/>
      <c r="BS4244"/>
      <c r="BT4244"/>
      <c r="BU4244"/>
      <c r="BV4244"/>
      <c r="BW4244"/>
      <c r="BX4244"/>
      <c r="BY4244"/>
      <c r="BZ4244"/>
    </row>
    <row r="4245" spans="3:78" x14ac:dyDescent="0.25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  <c r="BF4245"/>
      <c r="BG4245"/>
      <c r="BH4245"/>
      <c r="BI4245"/>
      <c r="BJ4245"/>
      <c r="BK4245"/>
      <c r="BL4245"/>
      <c r="BM4245"/>
      <c r="BN4245"/>
      <c r="BO4245"/>
      <c r="BP4245"/>
      <c r="BQ4245"/>
      <c r="BR4245"/>
      <c r="BS4245"/>
      <c r="BT4245"/>
      <c r="BU4245"/>
      <c r="BV4245"/>
      <c r="BW4245"/>
      <c r="BX4245"/>
      <c r="BY4245"/>
      <c r="BZ4245"/>
    </row>
    <row r="4246" spans="3:78" x14ac:dyDescent="0.25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  <c r="BF4246"/>
      <c r="BG4246"/>
      <c r="BH4246"/>
      <c r="BI4246"/>
      <c r="BJ4246"/>
      <c r="BK4246"/>
      <c r="BL4246"/>
      <c r="BM4246"/>
      <c r="BN4246"/>
      <c r="BO4246"/>
      <c r="BP4246"/>
      <c r="BQ4246"/>
      <c r="BR4246"/>
      <c r="BS4246"/>
      <c r="BT4246"/>
      <c r="BU4246"/>
      <c r="BV4246"/>
      <c r="BW4246"/>
      <c r="BX4246"/>
      <c r="BY4246"/>
      <c r="BZ4246"/>
    </row>
    <row r="4247" spans="3:78" x14ac:dyDescent="0.25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  <c r="BF4247"/>
      <c r="BG4247"/>
      <c r="BH4247"/>
      <c r="BI4247"/>
      <c r="BJ4247"/>
      <c r="BK4247"/>
      <c r="BL4247"/>
      <c r="BM4247"/>
      <c r="BN4247"/>
      <c r="BO4247"/>
      <c r="BP4247"/>
      <c r="BQ4247"/>
      <c r="BR4247"/>
      <c r="BS4247"/>
      <c r="BT4247"/>
      <c r="BU4247"/>
      <c r="BV4247"/>
      <c r="BW4247"/>
      <c r="BX4247"/>
      <c r="BY4247"/>
      <c r="BZ4247"/>
    </row>
    <row r="4248" spans="3:78" x14ac:dyDescent="0.25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  <c r="BF4248"/>
      <c r="BG4248"/>
      <c r="BH4248"/>
      <c r="BI4248"/>
      <c r="BJ4248"/>
      <c r="BK4248"/>
      <c r="BL4248"/>
      <c r="BM4248"/>
      <c r="BN4248"/>
      <c r="BO4248"/>
      <c r="BP4248"/>
      <c r="BQ4248"/>
      <c r="BR4248"/>
      <c r="BS4248"/>
      <c r="BT4248"/>
      <c r="BU4248"/>
      <c r="BV4248"/>
      <c r="BW4248"/>
      <c r="BX4248"/>
      <c r="BY4248"/>
      <c r="BZ4248"/>
    </row>
    <row r="4249" spans="3:78" x14ac:dyDescent="0.25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  <c r="BF4249"/>
      <c r="BG4249"/>
      <c r="BH4249"/>
      <c r="BI4249"/>
      <c r="BJ4249"/>
      <c r="BK4249"/>
      <c r="BL4249"/>
      <c r="BM4249"/>
      <c r="BN4249"/>
      <c r="BO4249"/>
      <c r="BP4249"/>
      <c r="BQ4249"/>
      <c r="BR4249"/>
      <c r="BS4249"/>
      <c r="BT4249"/>
      <c r="BU4249"/>
      <c r="BV4249"/>
      <c r="BW4249"/>
      <c r="BX4249"/>
      <c r="BY4249"/>
      <c r="BZ4249"/>
    </row>
    <row r="4250" spans="3:78" x14ac:dyDescent="0.25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  <c r="BF4250"/>
      <c r="BG4250"/>
      <c r="BH4250"/>
      <c r="BI4250"/>
      <c r="BJ4250"/>
      <c r="BK4250"/>
      <c r="BL4250"/>
      <c r="BM4250"/>
      <c r="BN4250"/>
      <c r="BO4250"/>
      <c r="BP4250"/>
      <c r="BQ4250"/>
      <c r="BR4250"/>
      <c r="BS4250"/>
      <c r="BT4250"/>
      <c r="BU4250"/>
      <c r="BV4250"/>
      <c r="BW4250"/>
      <c r="BX4250"/>
      <c r="BY4250"/>
      <c r="BZ4250"/>
    </row>
    <row r="4251" spans="3:78" x14ac:dyDescent="0.25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  <c r="BF4251"/>
      <c r="BG4251"/>
      <c r="BH4251"/>
      <c r="BI4251"/>
      <c r="BJ4251"/>
      <c r="BK4251"/>
      <c r="BL4251"/>
      <c r="BM4251"/>
      <c r="BN4251"/>
      <c r="BO4251"/>
      <c r="BP4251"/>
      <c r="BQ4251"/>
      <c r="BR4251"/>
      <c r="BS4251"/>
      <c r="BT4251"/>
      <c r="BU4251"/>
      <c r="BV4251"/>
      <c r="BW4251"/>
      <c r="BX4251"/>
      <c r="BY4251"/>
      <c r="BZ4251"/>
    </row>
    <row r="4252" spans="3:78" x14ac:dyDescent="0.25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  <c r="BF4252"/>
      <c r="BG4252"/>
      <c r="BH4252"/>
      <c r="BI4252"/>
      <c r="BJ4252"/>
      <c r="BK4252"/>
      <c r="BL4252"/>
      <c r="BM4252"/>
      <c r="BN4252"/>
      <c r="BO4252"/>
      <c r="BP4252"/>
      <c r="BQ4252"/>
      <c r="BR4252"/>
      <c r="BS4252"/>
      <c r="BT4252"/>
      <c r="BU4252"/>
      <c r="BV4252"/>
      <c r="BW4252"/>
      <c r="BX4252"/>
      <c r="BY4252"/>
      <c r="BZ4252"/>
    </row>
    <row r="4253" spans="3:78" x14ac:dyDescent="0.25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  <c r="BF4253"/>
      <c r="BG4253"/>
      <c r="BH4253"/>
      <c r="BI4253"/>
      <c r="BJ4253"/>
      <c r="BK4253"/>
      <c r="BL4253"/>
      <c r="BM4253"/>
      <c r="BN4253"/>
      <c r="BO4253"/>
      <c r="BP4253"/>
      <c r="BQ4253"/>
      <c r="BR4253"/>
      <c r="BS4253"/>
      <c r="BT4253"/>
      <c r="BU4253"/>
      <c r="BV4253"/>
      <c r="BW4253"/>
      <c r="BX4253"/>
      <c r="BY4253"/>
      <c r="BZ4253"/>
    </row>
    <row r="4254" spans="3:78" x14ac:dyDescent="0.25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  <c r="BF4254"/>
      <c r="BG4254"/>
      <c r="BH4254"/>
      <c r="BI4254"/>
      <c r="BJ4254"/>
      <c r="BK4254"/>
      <c r="BL4254"/>
      <c r="BM4254"/>
      <c r="BN4254"/>
      <c r="BO4254"/>
      <c r="BP4254"/>
      <c r="BQ4254"/>
      <c r="BR4254"/>
      <c r="BS4254"/>
      <c r="BT4254"/>
      <c r="BU4254"/>
      <c r="BV4254"/>
      <c r="BW4254"/>
      <c r="BX4254"/>
      <c r="BY4254"/>
      <c r="BZ4254"/>
    </row>
    <row r="4255" spans="3:78" x14ac:dyDescent="0.25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  <c r="BF4255"/>
      <c r="BG4255"/>
      <c r="BH4255"/>
      <c r="BI4255"/>
      <c r="BJ4255"/>
      <c r="BK4255"/>
      <c r="BL4255"/>
      <c r="BM4255"/>
      <c r="BN4255"/>
      <c r="BO4255"/>
      <c r="BP4255"/>
      <c r="BQ4255"/>
      <c r="BR4255"/>
      <c r="BS4255"/>
      <c r="BT4255"/>
      <c r="BU4255"/>
      <c r="BV4255"/>
      <c r="BW4255"/>
      <c r="BX4255"/>
      <c r="BY4255"/>
      <c r="BZ4255"/>
    </row>
    <row r="4256" spans="3:78" x14ac:dyDescent="0.25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  <c r="BH4256"/>
      <c r="BI4256"/>
      <c r="BJ4256"/>
      <c r="BK4256"/>
      <c r="BL4256"/>
      <c r="BM4256"/>
      <c r="BN4256"/>
      <c r="BO4256"/>
      <c r="BP4256"/>
      <c r="BQ4256"/>
      <c r="BR4256"/>
      <c r="BS4256"/>
      <c r="BT4256"/>
      <c r="BU4256"/>
      <c r="BV4256"/>
      <c r="BW4256"/>
      <c r="BX4256"/>
      <c r="BY4256"/>
      <c r="BZ4256"/>
    </row>
    <row r="4257" spans="3:78" x14ac:dyDescent="0.25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  <c r="BF4257"/>
      <c r="BG4257"/>
      <c r="BH4257"/>
      <c r="BI4257"/>
      <c r="BJ4257"/>
      <c r="BK4257"/>
      <c r="BL4257"/>
      <c r="BM4257"/>
      <c r="BN4257"/>
      <c r="BO4257"/>
      <c r="BP4257"/>
      <c r="BQ4257"/>
      <c r="BR4257"/>
      <c r="BS4257"/>
      <c r="BT4257"/>
      <c r="BU4257"/>
      <c r="BV4257"/>
      <c r="BW4257"/>
      <c r="BX4257"/>
      <c r="BY4257"/>
      <c r="BZ4257"/>
    </row>
    <row r="4258" spans="3:78" x14ac:dyDescent="0.25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  <c r="BF4258"/>
      <c r="BG4258"/>
      <c r="BH4258"/>
      <c r="BI4258"/>
      <c r="BJ4258"/>
      <c r="BK4258"/>
      <c r="BL4258"/>
      <c r="BM4258"/>
      <c r="BN4258"/>
      <c r="BO4258"/>
      <c r="BP4258"/>
      <c r="BQ4258"/>
      <c r="BR4258"/>
      <c r="BS4258"/>
      <c r="BT4258"/>
      <c r="BU4258"/>
      <c r="BV4258"/>
      <c r="BW4258"/>
      <c r="BX4258"/>
      <c r="BY4258"/>
      <c r="BZ4258"/>
    </row>
    <row r="4259" spans="3:78" x14ac:dyDescent="0.25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  <c r="BF4259"/>
      <c r="BG4259"/>
      <c r="BH4259"/>
      <c r="BI4259"/>
      <c r="BJ4259"/>
      <c r="BK4259"/>
      <c r="BL4259"/>
      <c r="BM4259"/>
      <c r="BN4259"/>
      <c r="BO4259"/>
      <c r="BP4259"/>
      <c r="BQ4259"/>
      <c r="BR4259"/>
      <c r="BS4259"/>
      <c r="BT4259"/>
      <c r="BU4259"/>
      <c r="BV4259"/>
      <c r="BW4259"/>
      <c r="BX4259"/>
      <c r="BY4259"/>
      <c r="BZ4259"/>
    </row>
    <row r="4260" spans="3:78" x14ac:dyDescent="0.25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  <c r="BF4260"/>
      <c r="BG4260"/>
      <c r="BH4260"/>
      <c r="BI4260"/>
      <c r="BJ4260"/>
      <c r="BK4260"/>
      <c r="BL4260"/>
      <c r="BM4260"/>
      <c r="BN4260"/>
      <c r="BO4260"/>
      <c r="BP4260"/>
      <c r="BQ4260"/>
      <c r="BR4260"/>
      <c r="BS4260"/>
      <c r="BT4260"/>
      <c r="BU4260"/>
      <c r="BV4260"/>
      <c r="BW4260"/>
      <c r="BX4260"/>
      <c r="BY4260"/>
      <c r="BZ4260"/>
    </row>
    <row r="4261" spans="3:78" x14ac:dyDescent="0.25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  <c r="BF4261"/>
      <c r="BG4261"/>
      <c r="BH4261"/>
      <c r="BI4261"/>
      <c r="BJ4261"/>
      <c r="BK4261"/>
      <c r="BL4261"/>
      <c r="BM4261"/>
      <c r="BN4261"/>
      <c r="BO4261"/>
      <c r="BP4261"/>
      <c r="BQ4261"/>
      <c r="BR4261"/>
      <c r="BS4261"/>
      <c r="BT4261"/>
      <c r="BU4261"/>
      <c r="BV4261"/>
      <c r="BW4261"/>
      <c r="BX4261"/>
      <c r="BY4261"/>
      <c r="BZ4261"/>
    </row>
    <row r="4262" spans="3:78" x14ac:dyDescent="0.25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  <c r="BF4262"/>
      <c r="BG4262"/>
      <c r="BH4262"/>
      <c r="BI4262"/>
      <c r="BJ4262"/>
      <c r="BK4262"/>
      <c r="BL4262"/>
      <c r="BM4262"/>
      <c r="BN4262"/>
      <c r="BO4262"/>
      <c r="BP4262"/>
      <c r="BQ4262"/>
      <c r="BR4262"/>
      <c r="BS4262"/>
      <c r="BT4262"/>
      <c r="BU4262"/>
      <c r="BV4262"/>
      <c r="BW4262"/>
      <c r="BX4262"/>
      <c r="BY4262"/>
      <c r="BZ4262"/>
    </row>
    <row r="4263" spans="3:78" x14ac:dyDescent="0.25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  <c r="BF4263"/>
      <c r="BG4263"/>
      <c r="BH4263"/>
      <c r="BI4263"/>
      <c r="BJ4263"/>
      <c r="BK4263"/>
      <c r="BL4263"/>
      <c r="BM4263"/>
      <c r="BN4263"/>
      <c r="BO4263"/>
      <c r="BP4263"/>
      <c r="BQ4263"/>
      <c r="BR4263"/>
      <c r="BS4263"/>
      <c r="BT4263"/>
      <c r="BU4263"/>
      <c r="BV4263"/>
      <c r="BW4263"/>
      <c r="BX4263"/>
      <c r="BY4263"/>
      <c r="BZ4263"/>
    </row>
    <row r="4264" spans="3:78" x14ac:dyDescent="0.25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  <c r="BF4264"/>
      <c r="BG4264"/>
      <c r="BH4264"/>
      <c r="BI4264"/>
      <c r="BJ4264"/>
      <c r="BK4264"/>
      <c r="BL4264"/>
      <c r="BM4264"/>
      <c r="BN4264"/>
      <c r="BO4264"/>
      <c r="BP4264"/>
      <c r="BQ4264"/>
      <c r="BR4264"/>
      <c r="BS4264"/>
      <c r="BT4264"/>
      <c r="BU4264"/>
      <c r="BV4264"/>
      <c r="BW4264"/>
      <c r="BX4264"/>
      <c r="BY4264"/>
      <c r="BZ4264"/>
    </row>
    <row r="4265" spans="3:78" x14ac:dyDescent="0.25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  <c r="BF4265"/>
      <c r="BG4265"/>
      <c r="BH4265"/>
      <c r="BI4265"/>
      <c r="BJ4265"/>
      <c r="BK4265"/>
      <c r="BL4265"/>
      <c r="BM4265"/>
      <c r="BN4265"/>
      <c r="BO4265"/>
      <c r="BP4265"/>
      <c r="BQ4265"/>
      <c r="BR4265"/>
      <c r="BS4265"/>
      <c r="BT4265"/>
      <c r="BU4265"/>
      <c r="BV4265"/>
      <c r="BW4265"/>
      <c r="BX4265"/>
      <c r="BY4265"/>
      <c r="BZ4265"/>
    </row>
    <row r="4266" spans="3:78" x14ac:dyDescent="0.25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  <c r="BF4266"/>
      <c r="BG4266"/>
      <c r="BH4266"/>
      <c r="BI4266"/>
      <c r="BJ4266"/>
      <c r="BK4266"/>
      <c r="BL4266"/>
      <c r="BM4266"/>
      <c r="BN4266"/>
      <c r="BO4266"/>
      <c r="BP4266"/>
      <c r="BQ4266"/>
      <c r="BR4266"/>
      <c r="BS4266"/>
      <c r="BT4266"/>
      <c r="BU4266"/>
      <c r="BV4266"/>
      <c r="BW4266"/>
      <c r="BX4266"/>
      <c r="BY4266"/>
      <c r="BZ4266"/>
    </row>
    <row r="4267" spans="3:78" x14ac:dyDescent="0.25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  <c r="BF4267"/>
      <c r="BG4267"/>
      <c r="BH4267"/>
      <c r="BI4267"/>
      <c r="BJ4267"/>
      <c r="BK4267"/>
      <c r="BL4267"/>
      <c r="BM4267"/>
      <c r="BN4267"/>
      <c r="BO4267"/>
      <c r="BP4267"/>
      <c r="BQ4267"/>
      <c r="BR4267"/>
      <c r="BS4267"/>
      <c r="BT4267"/>
      <c r="BU4267"/>
      <c r="BV4267"/>
      <c r="BW4267"/>
      <c r="BX4267"/>
      <c r="BY4267"/>
      <c r="BZ4267"/>
    </row>
    <row r="4268" spans="3:78" x14ac:dyDescent="0.25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  <c r="BF4268"/>
      <c r="BG4268"/>
      <c r="BH4268"/>
      <c r="BI4268"/>
      <c r="BJ4268"/>
      <c r="BK4268"/>
      <c r="BL4268"/>
      <c r="BM4268"/>
      <c r="BN4268"/>
      <c r="BO4268"/>
      <c r="BP4268"/>
      <c r="BQ4268"/>
      <c r="BR4268"/>
      <c r="BS4268"/>
      <c r="BT4268"/>
      <c r="BU4268"/>
      <c r="BV4268"/>
      <c r="BW4268"/>
      <c r="BX4268"/>
      <c r="BY4268"/>
      <c r="BZ4268"/>
    </row>
    <row r="4269" spans="3:78" x14ac:dyDescent="0.25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  <c r="BF4269"/>
      <c r="BG4269"/>
      <c r="BH4269"/>
      <c r="BI4269"/>
      <c r="BJ4269"/>
      <c r="BK4269"/>
      <c r="BL4269"/>
      <c r="BM4269"/>
      <c r="BN4269"/>
      <c r="BO4269"/>
      <c r="BP4269"/>
      <c r="BQ4269"/>
      <c r="BR4269"/>
      <c r="BS4269"/>
      <c r="BT4269"/>
      <c r="BU4269"/>
      <c r="BV4269"/>
      <c r="BW4269"/>
      <c r="BX4269"/>
      <c r="BY4269"/>
      <c r="BZ4269"/>
    </row>
    <row r="4270" spans="3:78" x14ac:dyDescent="0.25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  <c r="BF4270"/>
      <c r="BG4270"/>
      <c r="BH4270"/>
      <c r="BI4270"/>
      <c r="BJ4270"/>
      <c r="BK4270"/>
      <c r="BL4270"/>
      <c r="BM4270"/>
      <c r="BN4270"/>
      <c r="BO4270"/>
      <c r="BP4270"/>
      <c r="BQ4270"/>
      <c r="BR4270"/>
      <c r="BS4270"/>
      <c r="BT4270"/>
      <c r="BU4270"/>
      <c r="BV4270"/>
      <c r="BW4270"/>
      <c r="BX4270"/>
      <c r="BY4270"/>
      <c r="BZ4270"/>
    </row>
    <row r="4271" spans="3:78" x14ac:dyDescent="0.25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  <c r="BF4271"/>
      <c r="BG4271"/>
      <c r="BH4271"/>
      <c r="BI4271"/>
      <c r="BJ4271"/>
      <c r="BK4271"/>
      <c r="BL4271"/>
      <c r="BM4271"/>
      <c r="BN4271"/>
      <c r="BO4271"/>
      <c r="BP4271"/>
      <c r="BQ4271"/>
      <c r="BR4271"/>
      <c r="BS4271"/>
      <c r="BT4271"/>
      <c r="BU4271"/>
      <c r="BV4271"/>
      <c r="BW4271"/>
      <c r="BX4271"/>
      <c r="BY4271"/>
      <c r="BZ4271"/>
    </row>
    <row r="4272" spans="3:78" x14ac:dyDescent="0.25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  <c r="BF4272"/>
      <c r="BG4272"/>
      <c r="BH4272"/>
      <c r="BI4272"/>
      <c r="BJ4272"/>
      <c r="BK4272"/>
      <c r="BL4272"/>
      <c r="BM4272"/>
      <c r="BN4272"/>
      <c r="BO4272"/>
      <c r="BP4272"/>
      <c r="BQ4272"/>
      <c r="BR4272"/>
      <c r="BS4272"/>
      <c r="BT4272"/>
      <c r="BU4272"/>
      <c r="BV4272"/>
      <c r="BW4272"/>
      <c r="BX4272"/>
      <c r="BY4272"/>
      <c r="BZ4272"/>
    </row>
    <row r="4273" spans="3:78" x14ac:dyDescent="0.25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  <c r="BF4273"/>
      <c r="BG4273"/>
      <c r="BH4273"/>
      <c r="BI4273"/>
      <c r="BJ4273"/>
      <c r="BK4273"/>
      <c r="BL4273"/>
      <c r="BM4273"/>
      <c r="BN4273"/>
      <c r="BO4273"/>
      <c r="BP4273"/>
      <c r="BQ4273"/>
      <c r="BR4273"/>
      <c r="BS4273"/>
      <c r="BT4273"/>
      <c r="BU4273"/>
      <c r="BV4273"/>
      <c r="BW4273"/>
      <c r="BX4273"/>
      <c r="BY4273"/>
      <c r="BZ4273"/>
    </row>
    <row r="4274" spans="3:78" x14ac:dyDescent="0.25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  <c r="BF4274"/>
      <c r="BG4274"/>
      <c r="BH4274"/>
      <c r="BI4274"/>
      <c r="BJ4274"/>
      <c r="BK4274"/>
      <c r="BL4274"/>
      <c r="BM4274"/>
      <c r="BN4274"/>
      <c r="BO4274"/>
      <c r="BP4274"/>
      <c r="BQ4274"/>
      <c r="BR4274"/>
      <c r="BS4274"/>
      <c r="BT4274"/>
      <c r="BU4274"/>
      <c r="BV4274"/>
      <c r="BW4274"/>
      <c r="BX4274"/>
      <c r="BY4274"/>
      <c r="BZ4274"/>
    </row>
    <row r="4275" spans="3:78" x14ac:dyDescent="0.25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  <c r="BF4275"/>
      <c r="BG4275"/>
      <c r="BH4275"/>
      <c r="BI4275"/>
      <c r="BJ4275"/>
      <c r="BK4275"/>
      <c r="BL4275"/>
      <c r="BM4275"/>
      <c r="BN4275"/>
      <c r="BO4275"/>
      <c r="BP4275"/>
      <c r="BQ4275"/>
      <c r="BR4275"/>
      <c r="BS4275"/>
      <c r="BT4275"/>
      <c r="BU4275"/>
      <c r="BV4275"/>
      <c r="BW4275"/>
      <c r="BX4275"/>
      <c r="BY4275"/>
      <c r="BZ4275"/>
    </row>
    <row r="4276" spans="3:78" x14ac:dyDescent="0.25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  <c r="BF4276"/>
      <c r="BG4276"/>
      <c r="BH4276"/>
      <c r="BI4276"/>
      <c r="BJ4276"/>
      <c r="BK4276"/>
      <c r="BL4276"/>
      <c r="BM4276"/>
      <c r="BN4276"/>
      <c r="BO4276"/>
      <c r="BP4276"/>
      <c r="BQ4276"/>
      <c r="BR4276"/>
      <c r="BS4276"/>
      <c r="BT4276"/>
      <c r="BU4276"/>
      <c r="BV4276"/>
      <c r="BW4276"/>
      <c r="BX4276"/>
      <c r="BY4276"/>
      <c r="BZ4276"/>
    </row>
    <row r="4277" spans="3:78" x14ac:dyDescent="0.25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  <c r="BF4277"/>
      <c r="BG4277"/>
      <c r="BH4277"/>
      <c r="BI4277"/>
      <c r="BJ4277"/>
      <c r="BK4277"/>
      <c r="BL4277"/>
      <c r="BM4277"/>
      <c r="BN4277"/>
      <c r="BO4277"/>
      <c r="BP4277"/>
      <c r="BQ4277"/>
      <c r="BR4277"/>
      <c r="BS4277"/>
      <c r="BT4277"/>
      <c r="BU4277"/>
      <c r="BV4277"/>
      <c r="BW4277"/>
      <c r="BX4277"/>
      <c r="BY4277"/>
      <c r="BZ4277"/>
    </row>
    <row r="4278" spans="3:78" x14ac:dyDescent="0.25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  <c r="BF4278"/>
      <c r="BG4278"/>
      <c r="BH4278"/>
      <c r="BI4278"/>
      <c r="BJ4278"/>
      <c r="BK4278"/>
      <c r="BL4278"/>
      <c r="BM4278"/>
      <c r="BN4278"/>
      <c r="BO4278"/>
      <c r="BP4278"/>
      <c r="BQ4278"/>
      <c r="BR4278"/>
      <c r="BS4278"/>
      <c r="BT4278"/>
      <c r="BU4278"/>
      <c r="BV4278"/>
      <c r="BW4278"/>
      <c r="BX4278"/>
      <c r="BY4278"/>
      <c r="BZ4278"/>
    </row>
    <row r="4279" spans="3:78" x14ac:dyDescent="0.25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  <c r="BF4279"/>
      <c r="BG4279"/>
      <c r="BH4279"/>
      <c r="BI4279"/>
      <c r="BJ4279"/>
      <c r="BK4279"/>
      <c r="BL4279"/>
      <c r="BM4279"/>
      <c r="BN4279"/>
      <c r="BO4279"/>
      <c r="BP4279"/>
      <c r="BQ4279"/>
      <c r="BR4279"/>
      <c r="BS4279"/>
      <c r="BT4279"/>
      <c r="BU4279"/>
      <c r="BV4279"/>
      <c r="BW4279"/>
      <c r="BX4279"/>
      <c r="BY4279"/>
      <c r="BZ4279"/>
    </row>
    <row r="4280" spans="3:78" x14ac:dyDescent="0.25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  <c r="BF4280"/>
      <c r="BG4280"/>
      <c r="BH4280"/>
      <c r="BI4280"/>
      <c r="BJ4280"/>
      <c r="BK4280"/>
      <c r="BL4280"/>
      <c r="BM4280"/>
      <c r="BN4280"/>
      <c r="BO4280"/>
      <c r="BP4280"/>
      <c r="BQ4280"/>
      <c r="BR4280"/>
      <c r="BS4280"/>
      <c r="BT4280"/>
      <c r="BU4280"/>
      <c r="BV4280"/>
      <c r="BW4280"/>
      <c r="BX4280"/>
      <c r="BY4280"/>
      <c r="BZ4280"/>
    </row>
    <row r="4281" spans="3:78" x14ac:dyDescent="0.25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  <c r="BF4281"/>
      <c r="BG4281"/>
      <c r="BH4281"/>
      <c r="BI4281"/>
      <c r="BJ4281"/>
      <c r="BK4281"/>
      <c r="BL4281"/>
      <c r="BM4281"/>
      <c r="BN4281"/>
      <c r="BO4281"/>
      <c r="BP4281"/>
      <c r="BQ4281"/>
      <c r="BR4281"/>
      <c r="BS4281"/>
      <c r="BT4281"/>
      <c r="BU4281"/>
      <c r="BV4281"/>
      <c r="BW4281"/>
      <c r="BX4281"/>
      <c r="BY4281"/>
      <c r="BZ4281"/>
    </row>
    <row r="4282" spans="3:78" x14ac:dyDescent="0.25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  <c r="BF4282"/>
      <c r="BG4282"/>
      <c r="BH4282"/>
      <c r="BI4282"/>
      <c r="BJ4282"/>
      <c r="BK4282"/>
      <c r="BL4282"/>
      <c r="BM4282"/>
      <c r="BN4282"/>
      <c r="BO4282"/>
      <c r="BP4282"/>
      <c r="BQ4282"/>
      <c r="BR4282"/>
      <c r="BS4282"/>
      <c r="BT4282"/>
      <c r="BU4282"/>
      <c r="BV4282"/>
      <c r="BW4282"/>
      <c r="BX4282"/>
      <c r="BY4282"/>
      <c r="BZ4282"/>
    </row>
    <row r="4283" spans="3:78" x14ac:dyDescent="0.25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  <c r="BF4283"/>
      <c r="BG4283"/>
      <c r="BH4283"/>
      <c r="BI4283"/>
      <c r="BJ4283"/>
      <c r="BK4283"/>
      <c r="BL4283"/>
      <c r="BM4283"/>
      <c r="BN4283"/>
      <c r="BO4283"/>
      <c r="BP4283"/>
      <c r="BQ4283"/>
      <c r="BR4283"/>
      <c r="BS4283"/>
      <c r="BT4283"/>
      <c r="BU4283"/>
      <c r="BV4283"/>
      <c r="BW4283"/>
      <c r="BX4283"/>
      <c r="BY4283"/>
      <c r="BZ4283"/>
    </row>
    <row r="4284" spans="3:78" x14ac:dyDescent="0.25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  <c r="BF4284"/>
      <c r="BG4284"/>
      <c r="BH4284"/>
      <c r="BI4284"/>
      <c r="BJ4284"/>
      <c r="BK4284"/>
      <c r="BL4284"/>
      <c r="BM4284"/>
      <c r="BN4284"/>
      <c r="BO4284"/>
      <c r="BP4284"/>
      <c r="BQ4284"/>
      <c r="BR4284"/>
      <c r="BS4284"/>
      <c r="BT4284"/>
      <c r="BU4284"/>
      <c r="BV4284"/>
      <c r="BW4284"/>
      <c r="BX4284"/>
      <c r="BY4284"/>
      <c r="BZ4284"/>
    </row>
    <row r="4285" spans="3:78" x14ac:dyDescent="0.25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  <c r="BF4285"/>
      <c r="BG4285"/>
      <c r="BH4285"/>
      <c r="BI4285"/>
      <c r="BJ4285"/>
      <c r="BK4285"/>
      <c r="BL4285"/>
      <c r="BM4285"/>
      <c r="BN4285"/>
      <c r="BO4285"/>
      <c r="BP4285"/>
      <c r="BQ4285"/>
      <c r="BR4285"/>
      <c r="BS4285"/>
      <c r="BT4285"/>
      <c r="BU4285"/>
      <c r="BV4285"/>
      <c r="BW4285"/>
      <c r="BX4285"/>
      <c r="BY4285"/>
      <c r="BZ4285"/>
    </row>
    <row r="4286" spans="3:78" x14ac:dyDescent="0.25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  <c r="BF4286"/>
      <c r="BG4286"/>
      <c r="BH4286"/>
      <c r="BI4286"/>
      <c r="BJ4286"/>
      <c r="BK4286"/>
      <c r="BL4286"/>
      <c r="BM4286"/>
      <c r="BN4286"/>
      <c r="BO4286"/>
      <c r="BP4286"/>
      <c r="BQ4286"/>
      <c r="BR4286"/>
      <c r="BS4286"/>
      <c r="BT4286"/>
      <c r="BU4286"/>
      <c r="BV4286"/>
      <c r="BW4286"/>
      <c r="BX4286"/>
      <c r="BY4286"/>
      <c r="BZ4286"/>
    </row>
    <row r="4287" spans="3:78" x14ac:dyDescent="0.25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  <c r="BF4287"/>
      <c r="BG4287"/>
      <c r="BH4287"/>
      <c r="BI4287"/>
      <c r="BJ4287"/>
      <c r="BK4287"/>
      <c r="BL4287"/>
      <c r="BM4287"/>
      <c r="BN4287"/>
      <c r="BO4287"/>
      <c r="BP4287"/>
      <c r="BQ4287"/>
      <c r="BR4287"/>
      <c r="BS4287"/>
      <c r="BT4287"/>
      <c r="BU4287"/>
      <c r="BV4287"/>
      <c r="BW4287"/>
      <c r="BX4287"/>
      <c r="BY4287"/>
      <c r="BZ4287"/>
    </row>
    <row r="4288" spans="3:78" x14ac:dyDescent="0.25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  <c r="BF4288"/>
      <c r="BG4288"/>
      <c r="BH4288"/>
      <c r="BI4288"/>
      <c r="BJ4288"/>
      <c r="BK4288"/>
      <c r="BL4288"/>
      <c r="BM4288"/>
      <c r="BN4288"/>
      <c r="BO4288"/>
      <c r="BP4288"/>
      <c r="BQ4288"/>
      <c r="BR4288"/>
      <c r="BS4288"/>
      <c r="BT4288"/>
      <c r="BU4288"/>
      <c r="BV4288"/>
      <c r="BW4288"/>
      <c r="BX4288"/>
      <c r="BY4288"/>
      <c r="BZ4288"/>
    </row>
    <row r="4289" spans="3:78" x14ac:dyDescent="0.25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  <c r="BF4289"/>
      <c r="BG4289"/>
      <c r="BH4289"/>
      <c r="BI4289"/>
      <c r="BJ4289"/>
      <c r="BK4289"/>
      <c r="BL4289"/>
      <c r="BM4289"/>
      <c r="BN4289"/>
      <c r="BO4289"/>
      <c r="BP4289"/>
      <c r="BQ4289"/>
      <c r="BR4289"/>
      <c r="BS4289"/>
      <c r="BT4289"/>
      <c r="BU4289"/>
      <c r="BV4289"/>
      <c r="BW4289"/>
      <c r="BX4289"/>
      <c r="BY4289"/>
      <c r="BZ4289"/>
    </row>
    <row r="4290" spans="3:78" x14ac:dyDescent="0.25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  <c r="BF4290"/>
      <c r="BG4290"/>
      <c r="BH4290"/>
      <c r="BI4290"/>
      <c r="BJ4290"/>
      <c r="BK4290"/>
      <c r="BL4290"/>
      <c r="BM4290"/>
      <c r="BN4290"/>
      <c r="BO4290"/>
      <c r="BP4290"/>
      <c r="BQ4290"/>
      <c r="BR4290"/>
      <c r="BS4290"/>
      <c r="BT4290"/>
      <c r="BU4290"/>
      <c r="BV4290"/>
      <c r="BW4290"/>
      <c r="BX4290"/>
      <c r="BY4290"/>
      <c r="BZ4290"/>
    </row>
    <row r="4291" spans="3:78" x14ac:dyDescent="0.25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  <c r="BF4291"/>
      <c r="BG4291"/>
      <c r="BH4291"/>
      <c r="BI4291"/>
      <c r="BJ4291"/>
      <c r="BK4291"/>
      <c r="BL4291"/>
      <c r="BM4291"/>
      <c r="BN4291"/>
      <c r="BO4291"/>
      <c r="BP4291"/>
      <c r="BQ4291"/>
      <c r="BR4291"/>
      <c r="BS4291"/>
      <c r="BT4291"/>
      <c r="BU4291"/>
      <c r="BV4291"/>
      <c r="BW4291"/>
      <c r="BX4291"/>
      <c r="BY4291"/>
      <c r="BZ4291"/>
    </row>
    <row r="4292" spans="3:78" x14ac:dyDescent="0.25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  <c r="BF4292"/>
      <c r="BG4292"/>
      <c r="BH4292"/>
      <c r="BI4292"/>
      <c r="BJ4292"/>
      <c r="BK4292"/>
      <c r="BL4292"/>
      <c r="BM4292"/>
      <c r="BN4292"/>
      <c r="BO4292"/>
      <c r="BP4292"/>
      <c r="BQ4292"/>
      <c r="BR4292"/>
      <c r="BS4292"/>
      <c r="BT4292"/>
      <c r="BU4292"/>
      <c r="BV4292"/>
      <c r="BW4292"/>
      <c r="BX4292"/>
      <c r="BY4292"/>
      <c r="BZ4292"/>
    </row>
    <row r="4293" spans="3:78" x14ac:dyDescent="0.25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  <c r="BF4293"/>
      <c r="BG4293"/>
      <c r="BH4293"/>
      <c r="BI4293"/>
      <c r="BJ4293"/>
      <c r="BK4293"/>
      <c r="BL4293"/>
      <c r="BM4293"/>
      <c r="BN4293"/>
      <c r="BO4293"/>
      <c r="BP4293"/>
      <c r="BQ4293"/>
      <c r="BR4293"/>
      <c r="BS4293"/>
      <c r="BT4293"/>
      <c r="BU4293"/>
      <c r="BV4293"/>
      <c r="BW4293"/>
      <c r="BX4293"/>
      <c r="BY4293"/>
      <c r="BZ4293"/>
    </row>
    <row r="4294" spans="3:78" x14ac:dyDescent="0.25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  <c r="BF4294"/>
      <c r="BG4294"/>
      <c r="BH4294"/>
      <c r="BI4294"/>
      <c r="BJ4294"/>
      <c r="BK4294"/>
      <c r="BL4294"/>
      <c r="BM4294"/>
      <c r="BN4294"/>
      <c r="BO4294"/>
      <c r="BP4294"/>
      <c r="BQ4294"/>
      <c r="BR4294"/>
      <c r="BS4294"/>
      <c r="BT4294"/>
      <c r="BU4294"/>
      <c r="BV4294"/>
      <c r="BW4294"/>
      <c r="BX4294"/>
      <c r="BY4294"/>
      <c r="BZ4294"/>
    </row>
    <row r="4295" spans="3:78" x14ac:dyDescent="0.25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  <c r="BF4295"/>
      <c r="BG4295"/>
      <c r="BH4295"/>
      <c r="BI4295"/>
      <c r="BJ4295"/>
      <c r="BK4295"/>
      <c r="BL4295"/>
      <c r="BM4295"/>
      <c r="BN4295"/>
      <c r="BO4295"/>
      <c r="BP4295"/>
      <c r="BQ4295"/>
      <c r="BR4295"/>
      <c r="BS4295"/>
      <c r="BT4295"/>
      <c r="BU4295"/>
      <c r="BV4295"/>
      <c r="BW4295"/>
      <c r="BX4295"/>
      <c r="BY4295"/>
      <c r="BZ4295"/>
    </row>
    <row r="4296" spans="3:78" x14ac:dyDescent="0.25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  <c r="BF4296"/>
      <c r="BG4296"/>
      <c r="BH4296"/>
      <c r="BI4296"/>
      <c r="BJ4296"/>
      <c r="BK4296"/>
      <c r="BL4296"/>
      <c r="BM4296"/>
      <c r="BN4296"/>
      <c r="BO4296"/>
      <c r="BP4296"/>
      <c r="BQ4296"/>
      <c r="BR4296"/>
      <c r="BS4296"/>
      <c r="BT4296"/>
      <c r="BU4296"/>
      <c r="BV4296"/>
      <c r="BW4296"/>
      <c r="BX4296"/>
      <c r="BY4296"/>
      <c r="BZ4296"/>
    </row>
    <row r="4297" spans="3:78" x14ac:dyDescent="0.25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  <c r="BF4297"/>
      <c r="BG4297"/>
      <c r="BH4297"/>
      <c r="BI4297"/>
      <c r="BJ4297"/>
      <c r="BK4297"/>
      <c r="BL4297"/>
      <c r="BM4297"/>
      <c r="BN4297"/>
      <c r="BO4297"/>
      <c r="BP4297"/>
      <c r="BQ4297"/>
      <c r="BR4297"/>
      <c r="BS4297"/>
      <c r="BT4297"/>
      <c r="BU4297"/>
      <c r="BV4297"/>
      <c r="BW4297"/>
      <c r="BX4297"/>
      <c r="BY4297"/>
      <c r="BZ4297"/>
    </row>
    <row r="4298" spans="3:78" x14ac:dyDescent="0.25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  <c r="BF4298"/>
      <c r="BG4298"/>
      <c r="BH4298"/>
      <c r="BI4298"/>
      <c r="BJ4298"/>
      <c r="BK4298"/>
      <c r="BL4298"/>
      <c r="BM4298"/>
      <c r="BN4298"/>
      <c r="BO4298"/>
      <c r="BP4298"/>
      <c r="BQ4298"/>
      <c r="BR4298"/>
      <c r="BS4298"/>
      <c r="BT4298"/>
      <c r="BU4298"/>
      <c r="BV4298"/>
      <c r="BW4298"/>
      <c r="BX4298"/>
      <c r="BY4298"/>
      <c r="BZ4298"/>
    </row>
    <row r="4299" spans="3:78" x14ac:dyDescent="0.25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  <c r="BF4299"/>
      <c r="BG4299"/>
      <c r="BH4299"/>
      <c r="BI4299"/>
      <c r="BJ4299"/>
      <c r="BK4299"/>
      <c r="BL4299"/>
      <c r="BM4299"/>
      <c r="BN4299"/>
      <c r="BO4299"/>
      <c r="BP4299"/>
      <c r="BQ4299"/>
      <c r="BR4299"/>
      <c r="BS4299"/>
      <c r="BT4299"/>
      <c r="BU4299"/>
      <c r="BV4299"/>
      <c r="BW4299"/>
      <c r="BX4299"/>
      <c r="BY4299"/>
      <c r="BZ4299"/>
    </row>
    <row r="4300" spans="3:78" x14ac:dyDescent="0.25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  <c r="BF4300"/>
      <c r="BG4300"/>
      <c r="BH4300"/>
      <c r="BI4300"/>
      <c r="BJ4300"/>
      <c r="BK4300"/>
      <c r="BL4300"/>
      <c r="BM4300"/>
      <c r="BN4300"/>
      <c r="BO4300"/>
      <c r="BP4300"/>
      <c r="BQ4300"/>
      <c r="BR4300"/>
      <c r="BS4300"/>
      <c r="BT4300"/>
      <c r="BU4300"/>
      <c r="BV4300"/>
      <c r="BW4300"/>
      <c r="BX4300"/>
      <c r="BY4300"/>
      <c r="BZ4300"/>
    </row>
    <row r="4301" spans="3:78" x14ac:dyDescent="0.25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  <c r="BG4301"/>
      <c r="BH4301"/>
      <c r="BI4301"/>
      <c r="BJ4301"/>
      <c r="BK4301"/>
      <c r="BL4301"/>
      <c r="BM4301"/>
      <c r="BN4301"/>
      <c r="BO4301"/>
      <c r="BP4301"/>
      <c r="BQ4301"/>
      <c r="BR4301"/>
      <c r="BS4301"/>
      <c r="BT4301"/>
      <c r="BU4301"/>
      <c r="BV4301"/>
      <c r="BW4301"/>
      <c r="BX4301"/>
      <c r="BY4301"/>
      <c r="BZ4301"/>
    </row>
    <row r="4302" spans="3:78" x14ac:dyDescent="0.25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  <c r="BG4302"/>
      <c r="BH4302"/>
      <c r="BI4302"/>
      <c r="BJ4302"/>
      <c r="BK4302"/>
      <c r="BL4302"/>
      <c r="BM4302"/>
      <c r="BN4302"/>
      <c r="BO4302"/>
      <c r="BP4302"/>
      <c r="BQ4302"/>
      <c r="BR4302"/>
      <c r="BS4302"/>
      <c r="BT4302"/>
      <c r="BU4302"/>
      <c r="BV4302"/>
      <c r="BW4302"/>
      <c r="BX4302"/>
      <c r="BY4302"/>
      <c r="BZ4302"/>
    </row>
    <row r="4303" spans="3:78" x14ac:dyDescent="0.25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  <c r="BF4303"/>
      <c r="BG4303"/>
      <c r="BH4303"/>
      <c r="BI4303"/>
      <c r="BJ4303"/>
      <c r="BK4303"/>
      <c r="BL4303"/>
      <c r="BM4303"/>
      <c r="BN4303"/>
      <c r="BO4303"/>
      <c r="BP4303"/>
      <c r="BQ4303"/>
      <c r="BR4303"/>
      <c r="BS4303"/>
      <c r="BT4303"/>
      <c r="BU4303"/>
      <c r="BV4303"/>
      <c r="BW4303"/>
      <c r="BX4303"/>
      <c r="BY4303"/>
      <c r="BZ4303"/>
    </row>
    <row r="4304" spans="3:78" x14ac:dyDescent="0.25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  <c r="BF4304"/>
      <c r="BG4304"/>
      <c r="BH4304"/>
      <c r="BI4304"/>
      <c r="BJ4304"/>
      <c r="BK4304"/>
      <c r="BL4304"/>
      <c r="BM4304"/>
      <c r="BN4304"/>
      <c r="BO4304"/>
      <c r="BP4304"/>
      <c r="BQ4304"/>
      <c r="BR4304"/>
      <c r="BS4304"/>
      <c r="BT4304"/>
      <c r="BU4304"/>
      <c r="BV4304"/>
      <c r="BW4304"/>
      <c r="BX4304"/>
      <c r="BY4304"/>
      <c r="BZ4304"/>
    </row>
    <row r="4305" spans="3:78" x14ac:dyDescent="0.25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  <c r="BF4305"/>
      <c r="BG4305"/>
      <c r="BH4305"/>
      <c r="BI4305"/>
      <c r="BJ4305"/>
      <c r="BK4305"/>
      <c r="BL4305"/>
      <c r="BM4305"/>
      <c r="BN4305"/>
      <c r="BO4305"/>
      <c r="BP4305"/>
      <c r="BQ4305"/>
      <c r="BR4305"/>
      <c r="BS4305"/>
      <c r="BT4305"/>
      <c r="BU4305"/>
      <c r="BV4305"/>
      <c r="BW4305"/>
      <c r="BX4305"/>
      <c r="BY4305"/>
      <c r="BZ4305"/>
    </row>
    <row r="4306" spans="3:78" x14ac:dyDescent="0.25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  <c r="BF4306"/>
      <c r="BG4306"/>
      <c r="BH4306"/>
      <c r="BI4306"/>
      <c r="BJ4306"/>
      <c r="BK4306"/>
      <c r="BL4306"/>
      <c r="BM4306"/>
      <c r="BN4306"/>
      <c r="BO4306"/>
      <c r="BP4306"/>
      <c r="BQ4306"/>
      <c r="BR4306"/>
      <c r="BS4306"/>
      <c r="BT4306"/>
      <c r="BU4306"/>
      <c r="BV4306"/>
      <c r="BW4306"/>
      <c r="BX4306"/>
      <c r="BY4306"/>
      <c r="BZ4306"/>
    </row>
    <row r="4307" spans="3:78" x14ac:dyDescent="0.25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  <c r="BF4307"/>
      <c r="BG4307"/>
      <c r="BH4307"/>
      <c r="BI4307"/>
      <c r="BJ4307"/>
      <c r="BK4307"/>
      <c r="BL4307"/>
      <c r="BM4307"/>
      <c r="BN4307"/>
      <c r="BO4307"/>
      <c r="BP4307"/>
      <c r="BQ4307"/>
      <c r="BR4307"/>
      <c r="BS4307"/>
      <c r="BT4307"/>
      <c r="BU4307"/>
      <c r="BV4307"/>
      <c r="BW4307"/>
      <c r="BX4307"/>
      <c r="BY4307"/>
      <c r="BZ4307"/>
    </row>
    <row r="4308" spans="3:78" x14ac:dyDescent="0.25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  <c r="BF4308"/>
      <c r="BG4308"/>
      <c r="BH4308"/>
      <c r="BI4308"/>
      <c r="BJ4308"/>
      <c r="BK4308"/>
      <c r="BL4308"/>
      <c r="BM4308"/>
      <c r="BN4308"/>
      <c r="BO4308"/>
      <c r="BP4308"/>
      <c r="BQ4308"/>
      <c r="BR4308"/>
      <c r="BS4308"/>
      <c r="BT4308"/>
      <c r="BU4308"/>
      <c r="BV4308"/>
      <c r="BW4308"/>
      <c r="BX4308"/>
      <c r="BY4308"/>
      <c r="BZ4308"/>
    </row>
    <row r="4309" spans="3:78" x14ac:dyDescent="0.25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  <c r="BG4309"/>
      <c r="BH4309"/>
      <c r="BI4309"/>
      <c r="BJ4309"/>
      <c r="BK4309"/>
      <c r="BL4309"/>
      <c r="BM4309"/>
      <c r="BN4309"/>
      <c r="BO4309"/>
      <c r="BP4309"/>
      <c r="BQ4309"/>
      <c r="BR4309"/>
      <c r="BS4309"/>
      <c r="BT4309"/>
      <c r="BU4309"/>
      <c r="BV4309"/>
      <c r="BW4309"/>
      <c r="BX4309"/>
      <c r="BY4309"/>
      <c r="BZ4309"/>
    </row>
    <row r="4310" spans="3:78" x14ac:dyDescent="0.25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  <c r="BF4310"/>
      <c r="BG4310"/>
      <c r="BH4310"/>
      <c r="BI4310"/>
      <c r="BJ4310"/>
      <c r="BK4310"/>
      <c r="BL4310"/>
      <c r="BM4310"/>
      <c r="BN4310"/>
      <c r="BO4310"/>
      <c r="BP4310"/>
      <c r="BQ4310"/>
      <c r="BR4310"/>
      <c r="BS4310"/>
      <c r="BT4310"/>
      <c r="BU4310"/>
      <c r="BV4310"/>
      <c r="BW4310"/>
      <c r="BX4310"/>
      <c r="BY4310"/>
      <c r="BZ4310"/>
    </row>
    <row r="4311" spans="3:78" x14ac:dyDescent="0.25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  <c r="BF4311"/>
      <c r="BG4311"/>
      <c r="BH4311"/>
      <c r="BI4311"/>
      <c r="BJ4311"/>
      <c r="BK4311"/>
      <c r="BL4311"/>
      <c r="BM4311"/>
      <c r="BN4311"/>
      <c r="BO4311"/>
      <c r="BP4311"/>
      <c r="BQ4311"/>
      <c r="BR4311"/>
      <c r="BS4311"/>
      <c r="BT4311"/>
      <c r="BU4311"/>
      <c r="BV4311"/>
      <c r="BW4311"/>
      <c r="BX4311"/>
      <c r="BY4311"/>
      <c r="BZ4311"/>
    </row>
    <row r="4312" spans="3:78" x14ac:dyDescent="0.25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  <c r="BF4312"/>
      <c r="BG4312"/>
      <c r="BH4312"/>
      <c r="BI4312"/>
      <c r="BJ4312"/>
      <c r="BK4312"/>
      <c r="BL4312"/>
      <c r="BM4312"/>
      <c r="BN4312"/>
      <c r="BO4312"/>
      <c r="BP4312"/>
      <c r="BQ4312"/>
      <c r="BR4312"/>
      <c r="BS4312"/>
      <c r="BT4312"/>
      <c r="BU4312"/>
      <c r="BV4312"/>
      <c r="BW4312"/>
      <c r="BX4312"/>
      <c r="BY4312"/>
      <c r="BZ4312"/>
    </row>
    <row r="4313" spans="3:78" x14ac:dyDescent="0.25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  <c r="BF4313"/>
      <c r="BG4313"/>
      <c r="BH4313"/>
      <c r="BI4313"/>
      <c r="BJ4313"/>
      <c r="BK4313"/>
      <c r="BL4313"/>
      <c r="BM4313"/>
      <c r="BN4313"/>
      <c r="BO4313"/>
      <c r="BP4313"/>
      <c r="BQ4313"/>
      <c r="BR4313"/>
      <c r="BS4313"/>
      <c r="BT4313"/>
      <c r="BU4313"/>
      <c r="BV4313"/>
      <c r="BW4313"/>
      <c r="BX4313"/>
      <c r="BY4313"/>
      <c r="BZ4313"/>
    </row>
    <row r="4314" spans="3:78" x14ac:dyDescent="0.25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  <c r="BF4314"/>
      <c r="BG4314"/>
      <c r="BH4314"/>
      <c r="BI4314"/>
      <c r="BJ4314"/>
      <c r="BK4314"/>
      <c r="BL4314"/>
      <c r="BM4314"/>
      <c r="BN4314"/>
      <c r="BO4314"/>
      <c r="BP4314"/>
      <c r="BQ4314"/>
      <c r="BR4314"/>
      <c r="BS4314"/>
      <c r="BT4314"/>
      <c r="BU4314"/>
      <c r="BV4314"/>
      <c r="BW4314"/>
      <c r="BX4314"/>
      <c r="BY4314"/>
      <c r="BZ4314"/>
    </row>
    <row r="4315" spans="3:78" x14ac:dyDescent="0.25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  <c r="BF4315"/>
      <c r="BG4315"/>
      <c r="BH4315"/>
      <c r="BI4315"/>
      <c r="BJ4315"/>
      <c r="BK4315"/>
      <c r="BL4315"/>
      <c r="BM4315"/>
      <c r="BN4315"/>
      <c r="BO4315"/>
      <c r="BP4315"/>
      <c r="BQ4315"/>
      <c r="BR4315"/>
      <c r="BS4315"/>
      <c r="BT4315"/>
      <c r="BU4315"/>
      <c r="BV4315"/>
      <c r="BW4315"/>
      <c r="BX4315"/>
      <c r="BY4315"/>
      <c r="BZ4315"/>
    </row>
    <row r="4316" spans="3:78" x14ac:dyDescent="0.25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  <c r="BF4316"/>
      <c r="BG4316"/>
      <c r="BH4316"/>
      <c r="BI4316"/>
      <c r="BJ4316"/>
      <c r="BK4316"/>
      <c r="BL4316"/>
      <c r="BM4316"/>
      <c r="BN4316"/>
      <c r="BO4316"/>
      <c r="BP4316"/>
      <c r="BQ4316"/>
      <c r="BR4316"/>
      <c r="BS4316"/>
      <c r="BT4316"/>
      <c r="BU4316"/>
      <c r="BV4316"/>
      <c r="BW4316"/>
      <c r="BX4316"/>
      <c r="BY4316"/>
      <c r="BZ4316"/>
    </row>
    <row r="4317" spans="3:78" x14ac:dyDescent="0.25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  <c r="BF4317"/>
      <c r="BG4317"/>
      <c r="BH4317"/>
      <c r="BI4317"/>
      <c r="BJ4317"/>
      <c r="BK4317"/>
      <c r="BL4317"/>
      <c r="BM4317"/>
      <c r="BN4317"/>
      <c r="BO4317"/>
      <c r="BP4317"/>
      <c r="BQ4317"/>
      <c r="BR4317"/>
      <c r="BS4317"/>
      <c r="BT4317"/>
      <c r="BU4317"/>
      <c r="BV4317"/>
      <c r="BW4317"/>
      <c r="BX4317"/>
      <c r="BY4317"/>
      <c r="BZ4317"/>
    </row>
    <row r="4318" spans="3:78" x14ac:dyDescent="0.25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  <c r="BF4318"/>
      <c r="BG4318"/>
      <c r="BH4318"/>
      <c r="BI4318"/>
      <c r="BJ4318"/>
      <c r="BK4318"/>
      <c r="BL4318"/>
      <c r="BM4318"/>
      <c r="BN4318"/>
      <c r="BO4318"/>
      <c r="BP4318"/>
      <c r="BQ4318"/>
      <c r="BR4318"/>
      <c r="BS4318"/>
      <c r="BT4318"/>
      <c r="BU4318"/>
      <c r="BV4318"/>
      <c r="BW4318"/>
      <c r="BX4318"/>
      <c r="BY4318"/>
      <c r="BZ4318"/>
    </row>
    <row r="4319" spans="3:78" x14ac:dyDescent="0.25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  <c r="BF4319"/>
      <c r="BG4319"/>
      <c r="BH4319"/>
      <c r="BI4319"/>
      <c r="BJ4319"/>
      <c r="BK4319"/>
      <c r="BL4319"/>
      <c r="BM4319"/>
      <c r="BN4319"/>
      <c r="BO4319"/>
      <c r="BP4319"/>
      <c r="BQ4319"/>
      <c r="BR4319"/>
      <c r="BS4319"/>
      <c r="BT4319"/>
      <c r="BU4319"/>
      <c r="BV4319"/>
      <c r="BW4319"/>
      <c r="BX4319"/>
      <c r="BY4319"/>
      <c r="BZ4319"/>
    </row>
    <row r="4320" spans="3:78" x14ac:dyDescent="0.25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  <c r="BF4320"/>
      <c r="BG4320"/>
      <c r="BH4320"/>
      <c r="BI4320"/>
      <c r="BJ4320"/>
      <c r="BK4320"/>
      <c r="BL4320"/>
      <c r="BM4320"/>
      <c r="BN4320"/>
      <c r="BO4320"/>
      <c r="BP4320"/>
      <c r="BQ4320"/>
      <c r="BR4320"/>
      <c r="BS4320"/>
      <c r="BT4320"/>
      <c r="BU4320"/>
      <c r="BV4320"/>
      <c r="BW4320"/>
      <c r="BX4320"/>
      <c r="BY4320"/>
      <c r="BZ4320"/>
    </row>
    <row r="4321" spans="3:78" x14ac:dyDescent="0.25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  <c r="BF4321"/>
      <c r="BG4321"/>
      <c r="BH4321"/>
      <c r="BI4321"/>
      <c r="BJ4321"/>
      <c r="BK4321"/>
      <c r="BL4321"/>
      <c r="BM4321"/>
      <c r="BN4321"/>
      <c r="BO4321"/>
      <c r="BP4321"/>
      <c r="BQ4321"/>
      <c r="BR4321"/>
      <c r="BS4321"/>
      <c r="BT4321"/>
      <c r="BU4321"/>
      <c r="BV4321"/>
      <c r="BW4321"/>
      <c r="BX4321"/>
      <c r="BY4321"/>
      <c r="BZ4321"/>
    </row>
    <row r="4322" spans="3:78" x14ac:dyDescent="0.25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  <c r="BF4322"/>
      <c r="BG4322"/>
      <c r="BH4322"/>
      <c r="BI4322"/>
      <c r="BJ4322"/>
      <c r="BK4322"/>
      <c r="BL4322"/>
      <c r="BM4322"/>
      <c r="BN4322"/>
      <c r="BO4322"/>
      <c r="BP4322"/>
      <c r="BQ4322"/>
      <c r="BR4322"/>
      <c r="BS4322"/>
      <c r="BT4322"/>
      <c r="BU4322"/>
      <c r="BV4322"/>
      <c r="BW4322"/>
      <c r="BX4322"/>
      <c r="BY4322"/>
      <c r="BZ4322"/>
    </row>
    <row r="4323" spans="3:78" x14ac:dyDescent="0.25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  <c r="BF4323"/>
      <c r="BG4323"/>
      <c r="BH4323"/>
      <c r="BI4323"/>
      <c r="BJ4323"/>
      <c r="BK4323"/>
      <c r="BL4323"/>
      <c r="BM4323"/>
      <c r="BN4323"/>
      <c r="BO4323"/>
      <c r="BP4323"/>
      <c r="BQ4323"/>
      <c r="BR4323"/>
      <c r="BS4323"/>
      <c r="BT4323"/>
      <c r="BU4323"/>
      <c r="BV4323"/>
      <c r="BW4323"/>
      <c r="BX4323"/>
      <c r="BY4323"/>
      <c r="BZ4323"/>
    </row>
    <row r="4324" spans="3:78" x14ac:dyDescent="0.25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  <c r="BF4324"/>
      <c r="BG4324"/>
      <c r="BH4324"/>
      <c r="BI4324"/>
      <c r="BJ4324"/>
      <c r="BK4324"/>
      <c r="BL4324"/>
      <c r="BM4324"/>
      <c r="BN4324"/>
      <c r="BO4324"/>
      <c r="BP4324"/>
      <c r="BQ4324"/>
      <c r="BR4324"/>
      <c r="BS4324"/>
      <c r="BT4324"/>
      <c r="BU4324"/>
      <c r="BV4324"/>
      <c r="BW4324"/>
      <c r="BX4324"/>
      <c r="BY4324"/>
      <c r="BZ4324"/>
    </row>
    <row r="4325" spans="3:78" x14ac:dyDescent="0.25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  <c r="BF4325"/>
      <c r="BG4325"/>
      <c r="BH4325"/>
      <c r="BI4325"/>
      <c r="BJ4325"/>
      <c r="BK4325"/>
      <c r="BL4325"/>
      <c r="BM4325"/>
      <c r="BN4325"/>
      <c r="BO4325"/>
      <c r="BP4325"/>
      <c r="BQ4325"/>
      <c r="BR4325"/>
      <c r="BS4325"/>
      <c r="BT4325"/>
      <c r="BU4325"/>
      <c r="BV4325"/>
      <c r="BW4325"/>
      <c r="BX4325"/>
      <c r="BY4325"/>
      <c r="BZ4325"/>
    </row>
    <row r="4326" spans="3:78" x14ac:dyDescent="0.25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  <c r="BF4326"/>
      <c r="BG4326"/>
      <c r="BH4326"/>
      <c r="BI4326"/>
      <c r="BJ4326"/>
      <c r="BK4326"/>
      <c r="BL4326"/>
      <c r="BM4326"/>
      <c r="BN4326"/>
      <c r="BO4326"/>
      <c r="BP4326"/>
      <c r="BQ4326"/>
      <c r="BR4326"/>
      <c r="BS4326"/>
      <c r="BT4326"/>
      <c r="BU4326"/>
      <c r="BV4326"/>
      <c r="BW4326"/>
      <c r="BX4326"/>
      <c r="BY4326"/>
      <c r="BZ4326"/>
    </row>
    <row r="4327" spans="3:78" x14ac:dyDescent="0.25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  <c r="BF4327"/>
      <c r="BG4327"/>
      <c r="BH4327"/>
      <c r="BI4327"/>
      <c r="BJ4327"/>
      <c r="BK4327"/>
      <c r="BL4327"/>
      <c r="BM4327"/>
      <c r="BN4327"/>
      <c r="BO4327"/>
      <c r="BP4327"/>
      <c r="BQ4327"/>
      <c r="BR4327"/>
      <c r="BS4327"/>
      <c r="BT4327"/>
      <c r="BU4327"/>
      <c r="BV4327"/>
      <c r="BW4327"/>
      <c r="BX4327"/>
      <c r="BY4327"/>
      <c r="BZ4327"/>
    </row>
    <row r="4328" spans="3:78" x14ac:dyDescent="0.25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  <c r="BF4328"/>
      <c r="BG4328"/>
      <c r="BH4328"/>
      <c r="BI4328"/>
      <c r="BJ4328"/>
      <c r="BK4328"/>
      <c r="BL4328"/>
      <c r="BM4328"/>
      <c r="BN4328"/>
      <c r="BO4328"/>
      <c r="BP4328"/>
      <c r="BQ4328"/>
      <c r="BR4328"/>
      <c r="BS4328"/>
      <c r="BT4328"/>
      <c r="BU4328"/>
      <c r="BV4328"/>
      <c r="BW4328"/>
      <c r="BX4328"/>
      <c r="BY4328"/>
      <c r="BZ4328"/>
    </row>
    <row r="4329" spans="3:78" x14ac:dyDescent="0.25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  <c r="BF4329"/>
      <c r="BG4329"/>
      <c r="BH4329"/>
      <c r="BI4329"/>
      <c r="BJ4329"/>
      <c r="BK4329"/>
      <c r="BL4329"/>
      <c r="BM4329"/>
      <c r="BN4329"/>
      <c r="BO4329"/>
      <c r="BP4329"/>
      <c r="BQ4329"/>
      <c r="BR4329"/>
      <c r="BS4329"/>
      <c r="BT4329"/>
      <c r="BU4329"/>
      <c r="BV4329"/>
      <c r="BW4329"/>
      <c r="BX4329"/>
      <c r="BY4329"/>
      <c r="BZ4329"/>
    </row>
    <row r="4330" spans="3:78" x14ac:dyDescent="0.25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  <c r="BF4330"/>
      <c r="BG4330"/>
      <c r="BH4330"/>
      <c r="BI4330"/>
      <c r="BJ4330"/>
      <c r="BK4330"/>
      <c r="BL4330"/>
      <c r="BM4330"/>
      <c r="BN4330"/>
      <c r="BO4330"/>
      <c r="BP4330"/>
      <c r="BQ4330"/>
      <c r="BR4330"/>
      <c r="BS4330"/>
      <c r="BT4330"/>
      <c r="BU4330"/>
      <c r="BV4330"/>
      <c r="BW4330"/>
      <c r="BX4330"/>
      <c r="BY4330"/>
      <c r="BZ4330"/>
    </row>
    <row r="4331" spans="3:78" x14ac:dyDescent="0.25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  <c r="BF4331"/>
      <c r="BG4331"/>
      <c r="BH4331"/>
      <c r="BI4331"/>
      <c r="BJ4331"/>
      <c r="BK4331"/>
      <c r="BL4331"/>
      <c r="BM4331"/>
      <c r="BN4331"/>
      <c r="BO4331"/>
      <c r="BP4331"/>
      <c r="BQ4331"/>
      <c r="BR4331"/>
      <c r="BS4331"/>
      <c r="BT4331"/>
      <c r="BU4331"/>
      <c r="BV4331"/>
      <c r="BW4331"/>
      <c r="BX4331"/>
      <c r="BY4331"/>
      <c r="BZ4331"/>
    </row>
    <row r="4332" spans="3:78" x14ac:dyDescent="0.25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  <c r="BF4332"/>
      <c r="BG4332"/>
      <c r="BH4332"/>
      <c r="BI4332"/>
      <c r="BJ4332"/>
      <c r="BK4332"/>
      <c r="BL4332"/>
      <c r="BM4332"/>
      <c r="BN4332"/>
      <c r="BO4332"/>
      <c r="BP4332"/>
      <c r="BQ4332"/>
      <c r="BR4332"/>
      <c r="BS4332"/>
      <c r="BT4332"/>
      <c r="BU4332"/>
      <c r="BV4332"/>
      <c r="BW4332"/>
      <c r="BX4332"/>
      <c r="BY4332"/>
      <c r="BZ4332"/>
    </row>
    <row r="4333" spans="3:78" x14ac:dyDescent="0.25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  <c r="BF4333"/>
      <c r="BG4333"/>
      <c r="BH4333"/>
      <c r="BI4333"/>
      <c r="BJ4333"/>
      <c r="BK4333"/>
      <c r="BL4333"/>
      <c r="BM4333"/>
      <c r="BN4333"/>
      <c r="BO4333"/>
      <c r="BP4333"/>
      <c r="BQ4333"/>
      <c r="BR4333"/>
      <c r="BS4333"/>
      <c r="BT4333"/>
      <c r="BU4333"/>
      <c r="BV4333"/>
      <c r="BW4333"/>
      <c r="BX4333"/>
      <c r="BY4333"/>
      <c r="BZ4333"/>
    </row>
    <row r="4334" spans="3:78" x14ac:dyDescent="0.25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  <c r="BF4334"/>
      <c r="BG4334"/>
      <c r="BH4334"/>
      <c r="BI4334"/>
      <c r="BJ4334"/>
      <c r="BK4334"/>
      <c r="BL4334"/>
      <c r="BM4334"/>
      <c r="BN4334"/>
      <c r="BO4334"/>
      <c r="BP4334"/>
      <c r="BQ4334"/>
      <c r="BR4334"/>
      <c r="BS4334"/>
      <c r="BT4334"/>
      <c r="BU4334"/>
      <c r="BV4334"/>
      <c r="BW4334"/>
      <c r="BX4334"/>
      <c r="BY4334"/>
      <c r="BZ4334"/>
    </row>
    <row r="4335" spans="3:78" x14ac:dyDescent="0.25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  <c r="BF4335"/>
      <c r="BG4335"/>
      <c r="BH4335"/>
      <c r="BI4335"/>
      <c r="BJ4335"/>
      <c r="BK4335"/>
      <c r="BL4335"/>
      <c r="BM4335"/>
      <c r="BN4335"/>
      <c r="BO4335"/>
      <c r="BP4335"/>
      <c r="BQ4335"/>
      <c r="BR4335"/>
      <c r="BS4335"/>
      <c r="BT4335"/>
      <c r="BU4335"/>
      <c r="BV4335"/>
      <c r="BW4335"/>
      <c r="BX4335"/>
      <c r="BY4335"/>
      <c r="BZ4335"/>
    </row>
    <row r="4336" spans="3:78" x14ac:dyDescent="0.25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  <c r="BF4336"/>
      <c r="BG4336"/>
      <c r="BH4336"/>
      <c r="BI4336"/>
      <c r="BJ4336"/>
      <c r="BK4336"/>
      <c r="BL4336"/>
      <c r="BM4336"/>
      <c r="BN4336"/>
      <c r="BO4336"/>
      <c r="BP4336"/>
      <c r="BQ4336"/>
      <c r="BR4336"/>
      <c r="BS4336"/>
      <c r="BT4336"/>
      <c r="BU4336"/>
      <c r="BV4336"/>
      <c r="BW4336"/>
      <c r="BX4336"/>
      <c r="BY4336"/>
      <c r="BZ4336"/>
    </row>
    <row r="4337" spans="3:78" x14ac:dyDescent="0.25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  <c r="BF4337"/>
      <c r="BG4337"/>
      <c r="BH4337"/>
      <c r="BI4337"/>
      <c r="BJ4337"/>
      <c r="BK4337"/>
      <c r="BL4337"/>
      <c r="BM4337"/>
      <c r="BN4337"/>
      <c r="BO4337"/>
      <c r="BP4337"/>
      <c r="BQ4337"/>
      <c r="BR4337"/>
      <c r="BS4337"/>
      <c r="BT4337"/>
      <c r="BU4337"/>
      <c r="BV4337"/>
      <c r="BW4337"/>
      <c r="BX4337"/>
      <c r="BY4337"/>
      <c r="BZ4337"/>
    </row>
    <row r="4338" spans="3:78" x14ac:dyDescent="0.25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  <c r="BF4338"/>
      <c r="BG4338"/>
      <c r="BH4338"/>
      <c r="BI4338"/>
      <c r="BJ4338"/>
      <c r="BK4338"/>
      <c r="BL4338"/>
      <c r="BM4338"/>
      <c r="BN4338"/>
      <c r="BO4338"/>
      <c r="BP4338"/>
      <c r="BQ4338"/>
      <c r="BR4338"/>
      <c r="BS4338"/>
      <c r="BT4338"/>
      <c r="BU4338"/>
      <c r="BV4338"/>
      <c r="BW4338"/>
      <c r="BX4338"/>
      <c r="BY4338"/>
      <c r="BZ4338"/>
    </row>
    <row r="4339" spans="3:78" x14ac:dyDescent="0.25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  <c r="BF4339"/>
      <c r="BG4339"/>
      <c r="BH4339"/>
      <c r="BI4339"/>
      <c r="BJ4339"/>
      <c r="BK4339"/>
      <c r="BL4339"/>
      <c r="BM4339"/>
      <c r="BN4339"/>
      <c r="BO4339"/>
      <c r="BP4339"/>
      <c r="BQ4339"/>
      <c r="BR4339"/>
      <c r="BS4339"/>
      <c r="BT4339"/>
      <c r="BU4339"/>
      <c r="BV4339"/>
      <c r="BW4339"/>
      <c r="BX4339"/>
      <c r="BY4339"/>
      <c r="BZ4339"/>
    </row>
    <row r="4340" spans="3:78" x14ac:dyDescent="0.25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  <c r="BF4340"/>
      <c r="BG4340"/>
      <c r="BH4340"/>
      <c r="BI4340"/>
      <c r="BJ4340"/>
      <c r="BK4340"/>
      <c r="BL4340"/>
      <c r="BM4340"/>
      <c r="BN4340"/>
      <c r="BO4340"/>
      <c r="BP4340"/>
      <c r="BQ4340"/>
      <c r="BR4340"/>
      <c r="BS4340"/>
      <c r="BT4340"/>
      <c r="BU4340"/>
      <c r="BV4340"/>
      <c r="BW4340"/>
      <c r="BX4340"/>
      <c r="BY4340"/>
      <c r="BZ4340"/>
    </row>
    <row r="4341" spans="3:78" x14ac:dyDescent="0.25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  <c r="BF4341"/>
      <c r="BG4341"/>
      <c r="BH4341"/>
      <c r="BI4341"/>
      <c r="BJ4341"/>
      <c r="BK4341"/>
      <c r="BL4341"/>
      <c r="BM4341"/>
      <c r="BN4341"/>
      <c r="BO4341"/>
      <c r="BP4341"/>
      <c r="BQ4341"/>
      <c r="BR4341"/>
      <c r="BS4341"/>
      <c r="BT4341"/>
      <c r="BU4341"/>
      <c r="BV4341"/>
      <c r="BW4341"/>
      <c r="BX4341"/>
      <c r="BY4341"/>
      <c r="BZ4341"/>
    </row>
    <row r="4342" spans="3:78" x14ac:dyDescent="0.25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  <c r="BF4342"/>
      <c r="BG4342"/>
      <c r="BH4342"/>
      <c r="BI4342"/>
      <c r="BJ4342"/>
      <c r="BK4342"/>
      <c r="BL4342"/>
      <c r="BM4342"/>
      <c r="BN4342"/>
      <c r="BO4342"/>
      <c r="BP4342"/>
      <c r="BQ4342"/>
      <c r="BR4342"/>
      <c r="BS4342"/>
      <c r="BT4342"/>
      <c r="BU4342"/>
      <c r="BV4342"/>
      <c r="BW4342"/>
      <c r="BX4342"/>
      <c r="BY4342"/>
      <c r="BZ4342"/>
    </row>
    <row r="4343" spans="3:78" x14ac:dyDescent="0.25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  <c r="BF4343"/>
      <c r="BG4343"/>
      <c r="BH4343"/>
      <c r="BI4343"/>
      <c r="BJ4343"/>
      <c r="BK4343"/>
      <c r="BL4343"/>
      <c r="BM4343"/>
      <c r="BN4343"/>
      <c r="BO4343"/>
      <c r="BP4343"/>
      <c r="BQ4343"/>
      <c r="BR4343"/>
      <c r="BS4343"/>
      <c r="BT4343"/>
      <c r="BU4343"/>
      <c r="BV4343"/>
      <c r="BW4343"/>
      <c r="BX4343"/>
      <c r="BY4343"/>
      <c r="BZ4343"/>
    </row>
    <row r="4344" spans="3:78" x14ac:dyDescent="0.25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  <c r="BF4344"/>
      <c r="BG4344"/>
      <c r="BH4344"/>
      <c r="BI4344"/>
      <c r="BJ4344"/>
      <c r="BK4344"/>
      <c r="BL4344"/>
      <c r="BM4344"/>
      <c r="BN4344"/>
      <c r="BO4344"/>
      <c r="BP4344"/>
      <c r="BQ4344"/>
      <c r="BR4344"/>
      <c r="BS4344"/>
      <c r="BT4344"/>
      <c r="BU4344"/>
      <c r="BV4344"/>
      <c r="BW4344"/>
      <c r="BX4344"/>
      <c r="BY4344"/>
      <c r="BZ4344"/>
    </row>
    <row r="4345" spans="3:78" x14ac:dyDescent="0.25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  <c r="BF4345"/>
      <c r="BG4345"/>
      <c r="BH4345"/>
      <c r="BI4345"/>
      <c r="BJ4345"/>
      <c r="BK4345"/>
      <c r="BL4345"/>
      <c r="BM4345"/>
      <c r="BN4345"/>
      <c r="BO4345"/>
      <c r="BP4345"/>
      <c r="BQ4345"/>
      <c r="BR4345"/>
      <c r="BS4345"/>
      <c r="BT4345"/>
      <c r="BU4345"/>
      <c r="BV4345"/>
      <c r="BW4345"/>
      <c r="BX4345"/>
      <c r="BY4345"/>
      <c r="BZ4345"/>
    </row>
    <row r="4346" spans="3:78" x14ac:dyDescent="0.25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  <c r="BF4346"/>
      <c r="BG4346"/>
      <c r="BH4346"/>
      <c r="BI4346"/>
      <c r="BJ4346"/>
      <c r="BK4346"/>
      <c r="BL4346"/>
      <c r="BM4346"/>
      <c r="BN4346"/>
      <c r="BO4346"/>
      <c r="BP4346"/>
      <c r="BQ4346"/>
      <c r="BR4346"/>
      <c r="BS4346"/>
      <c r="BT4346"/>
      <c r="BU4346"/>
      <c r="BV4346"/>
      <c r="BW4346"/>
      <c r="BX4346"/>
      <c r="BY4346"/>
      <c r="BZ4346"/>
    </row>
    <row r="4347" spans="3:78" x14ac:dyDescent="0.25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  <c r="BF4347"/>
      <c r="BG4347"/>
      <c r="BH4347"/>
      <c r="BI4347"/>
      <c r="BJ4347"/>
      <c r="BK4347"/>
      <c r="BL4347"/>
      <c r="BM4347"/>
      <c r="BN4347"/>
      <c r="BO4347"/>
      <c r="BP4347"/>
      <c r="BQ4347"/>
      <c r="BR4347"/>
      <c r="BS4347"/>
      <c r="BT4347"/>
      <c r="BU4347"/>
      <c r="BV4347"/>
      <c r="BW4347"/>
      <c r="BX4347"/>
      <c r="BY4347"/>
      <c r="BZ4347"/>
    </row>
    <row r="4348" spans="3:78" x14ac:dyDescent="0.25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  <c r="BF4348"/>
      <c r="BG4348"/>
      <c r="BH4348"/>
      <c r="BI4348"/>
      <c r="BJ4348"/>
      <c r="BK4348"/>
      <c r="BL4348"/>
      <c r="BM4348"/>
      <c r="BN4348"/>
      <c r="BO4348"/>
      <c r="BP4348"/>
      <c r="BQ4348"/>
      <c r="BR4348"/>
      <c r="BS4348"/>
      <c r="BT4348"/>
      <c r="BU4348"/>
      <c r="BV4348"/>
      <c r="BW4348"/>
      <c r="BX4348"/>
      <c r="BY4348"/>
      <c r="BZ4348"/>
    </row>
    <row r="4349" spans="3:78" x14ac:dyDescent="0.25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  <c r="BF4349"/>
      <c r="BG4349"/>
      <c r="BH4349"/>
      <c r="BI4349"/>
      <c r="BJ4349"/>
      <c r="BK4349"/>
      <c r="BL4349"/>
      <c r="BM4349"/>
      <c r="BN4349"/>
      <c r="BO4349"/>
      <c r="BP4349"/>
      <c r="BQ4349"/>
      <c r="BR4349"/>
      <c r="BS4349"/>
      <c r="BT4349"/>
      <c r="BU4349"/>
      <c r="BV4349"/>
      <c r="BW4349"/>
      <c r="BX4349"/>
      <c r="BY4349"/>
      <c r="BZ4349"/>
    </row>
    <row r="4350" spans="3:78" x14ac:dyDescent="0.25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  <c r="BF4350"/>
      <c r="BG4350"/>
      <c r="BH4350"/>
      <c r="BI4350"/>
      <c r="BJ4350"/>
      <c r="BK4350"/>
      <c r="BL4350"/>
      <c r="BM4350"/>
      <c r="BN4350"/>
      <c r="BO4350"/>
      <c r="BP4350"/>
      <c r="BQ4350"/>
      <c r="BR4350"/>
      <c r="BS4350"/>
      <c r="BT4350"/>
      <c r="BU4350"/>
      <c r="BV4350"/>
      <c r="BW4350"/>
      <c r="BX4350"/>
      <c r="BY4350"/>
      <c r="BZ4350"/>
    </row>
    <row r="4351" spans="3:78" x14ac:dyDescent="0.25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  <c r="BF4351"/>
      <c r="BG4351"/>
      <c r="BH4351"/>
      <c r="BI4351"/>
      <c r="BJ4351"/>
      <c r="BK4351"/>
      <c r="BL4351"/>
      <c r="BM4351"/>
      <c r="BN4351"/>
      <c r="BO4351"/>
      <c r="BP4351"/>
      <c r="BQ4351"/>
      <c r="BR4351"/>
      <c r="BS4351"/>
      <c r="BT4351"/>
      <c r="BU4351"/>
      <c r="BV4351"/>
      <c r="BW4351"/>
      <c r="BX4351"/>
      <c r="BY4351"/>
      <c r="BZ4351"/>
    </row>
    <row r="4352" spans="3:78" x14ac:dyDescent="0.25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  <c r="BF4352"/>
      <c r="BG4352"/>
      <c r="BH4352"/>
      <c r="BI4352"/>
      <c r="BJ4352"/>
      <c r="BK4352"/>
      <c r="BL4352"/>
      <c r="BM4352"/>
      <c r="BN4352"/>
      <c r="BO4352"/>
      <c r="BP4352"/>
      <c r="BQ4352"/>
      <c r="BR4352"/>
      <c r="BS4352"/>
      <c r="BT4352"/>
      <c r="BU4352"/>
      <c r="BV4352"/>
      <c r="BW4352"/>
      <c r="BX4352"/>
      <c r="BY4352"/>
      <c r="BZ4352"/>
    </row>
    <row r="4353" spans="3:78" x14ac:dyDescent="0.25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  <c r="BF4353"/>
      <c r="BG4353"/>
      <c r="BH4353"/>
      <c r="BI4353"/>
      <c r="BJ4353"/>
      <c r="BK4353"/>
      <c r="BL4353"/>
      <c r="BM4353"/>
      <c r="BN4353"/>
      <c r="BO4353"/>
      <c r="BP4353"/>
      <c r="BQ4353"/>
      <c r="BR4353"/>
      <c r="BS4353"/>
      <c r="BT4353"/>
      <c r="BU4353"/>
      <c r="BV4353"/>
      <c r="BW4353"/>
      <c r="BX4353"/>
      <c r="BY4353"/>
      <c r="BZ4353"/>
    </row>
    <row r="4354" spans="3:78" x14ac:dyDescent="0.25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  <c r="BF4354"/>
      <c r="BG4354"/>
      <c r="BH4354"/>
      <c r="BI4354"/>
      <c r="BJ4354"/>
      <c r="BK4354"/>
      <c r="BL4354"/>
      <c r="BM4354"/>
      <c r="BN4354"/>
      <c r="BO4354"/>
      <c r="BP4354"/>
      <c r="BQ4354"/>
      <c r="BR4354"/>
      <c r="BS4354"/>
      <c r="BT4354"/>
      <c r="BU4354"/>
      <c r="BV4354"/>
      <c r="BW4354"/>
      <c r="BX4354"/>
      <c r="BY4354"/>
      <c r="BZ4354"/>
    </row>
    <row r="4355" spans="3:78" x14ac:dyDescent="0.25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  <c r="BF4355"/>
      <c r="BG4355"/>
      <c r="BH4355"/>
      <c r="BI4355"/>
      <c r="BJ4355"/>
      <c r="BK4355"/>
      <c r="BL4355"/>
      <c r="BM4355"/>
      <c r="BN4355"/>
      <c r="BO4355"/>
      <c r="BP4355"/>
      <c r="BQ4355"/>
      <c r="BR4355"/>
      <c r="BS4355"/>
      <c r="BT4355"/>
      <c r="BU4355"/>
      <c r="BV4355"/>
      <c r="BW4355"/>
      <c r="BX4355"/>
      <c r="BY4355"/>
      <c r="BZ4355"/>
    </row>
    <row r="4356" spans="3:78" x14ac:dyDescent="0.25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  <c r="BF4356"/>
      <c r="BG4356"/>
      <c r="BH4356"/>
      <c r="BI4356"/>
      <c r="BJ4356"/>
      <c r="BK4356"/>
      <c r="BL4356"/>
      <c r="BM4356"/>
      <c r="BN4356"/>
      <c r="BO4356"/>
      <c r="BP4356"/>
      <c r="BQ4356"/>
      <c r="BR4356"/>
      <c r="BS4356"/>
      <c r="BT4356"/>
      <c r="BU4356"/>
      <c r="BV4356"/>
      <c r="BW4356"/>
      <c r="BX4356"/>
      <c r="BY4356"/>
      <c r="BZ4356"/>
    </row>
    <row r="4357" spans="3:78" x14ac:dyDescent="0.25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  <c r="BF4357"/>
      <c r="BG4357"/>
      <c r="BH4357"/>
      <c r="BI4357"/>
      <c r="BJ4357"/>
      <c r="BK4357"/>
      <c r="BL4357"/>
      <c r="BM4357"/>
      <c r="BN4357"/>
      <c r="BO4357"/>
      <c r="BP4357"/>
      <c r="BQ4357"/>
      <c r="BR4357"/>
      <c r="BS4357"/>
      <c r="BT4357"/>
      <c r="BU4357"/>
      <c r="BV4357"/>
      <c r="BW4357"/>
      <c r="BX4357"/>
      <c r="BY4357"/>
      <c r="BZ4357"/>
    </row>
    <row r="4358" spans="3:78" x14ac:dyDescent="0.25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  <c r="BF4358"/>
      <c r="BG4358"/>
      <c r="BH4358"/>
      <c r="BI4358"/>
      <c r="BJ4358"/>
      <c r="BK4358"/>
      <c r="BL4358"/>
      <c r="BM4358"/>
      <c r="BN4358"/>
      <c r="BO4358"/>
      <c r="BP4358"/>
      <c r="BQ4358"/>
      <c r="BR4358"/>
      <c r="BS4358"/>
      <c r="BT4358"/>
      <c r="BU4358"/>
      <c r="BV4358"/>
      <c r="BW4358"/>
      <c r="BX4358"/>
      <c r="BY4358"/>
      <c r="BZ4358"/>
    </row>
    <row r="4359" spans="3:78" x14ac:dyDescent="0.25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  <c r="BF4359"/>
      <c r="BG4359"/>
      <c r="BH4359"/>
      <c r="BI4359"/>
      <c r="BJ4359"/>
      <c r="BK4359"/>
      <c r="BL4359"/>
      <c r="BM4359"/>
      <c r="BN4359"/>
      <c r="BO4359"/>
      <c r="BP4359"/>
      <c r="BQ4359"/>
      <c r="BR4359"/>
      <c r="BS4359"/>
      <c r="BT4359"/>
      <c r="BU4359"/>
      <c r="BV4359"/>
      <c r="BW4359"/>
      <c r="BX4359"/>
      <c r="BY4359"/>
      <c r="BZ4359"/>
    </row>
    <row r="4360" spans="3:78" x14ac:dyDescent="0.25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  <c r="BF4360"/>
      <c r="BG4360"/>
      <c r="BH4360"/>
      <c r="BI4360"/>
      <c r="BJ4360"/>
      <c r="BK4360"/>
      <c r="BL4360"/>
      <c r="BM4360"/>
      <c r="BN4360"/>
      <c r="BO4360"/>
      <c r="BP4360"/>
      <c r="BQ4360"/>
      <c r="BR4360"/>
      <c r="BS4360"/>
      <c r="BT4360"/>
      <c r="BU4360"/>
      <c r="BV4360"/>
      <c r="BW4360"/>
      <c r="BX4360"/>
      <c r="BY4360"/>
      <c r="BZ4360"/>
    </row>
    <row r="4361" spans="3:78" x14ac:dyDescent="0.25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  <c r="BF4361"/>
      <c r="BG4361"/>
      <c r="BH4361"/>
      <c r="BI4361"/>
      <c r="BJ4361"/>
      <c r="BK4361"/>
      <c r="BL4361"/>
      <c r="BM4361"/>
      <c r="BN4361"/>
      <c r="BO4361"/>
      <c r="BP4361"/>
      <c r="BQ4361"/>
      <c r="BR4361"/>
      <c r="BS4361"/>
      <c r="BT4361"/>
      <c r="BU4361"/>
      <c r="BV4361"/>
      <c r="BW4361"/>
      <c r="BX4361"/>
      <c r="BY4361"/>
      <c r="BZ4361"/>
    </row>
    <row r="4362" spans="3:78" x14ac:dyDescent="0.25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  <c r="BF4362"/>
      <c r="BG4362"/>
      <c r="BH4362"/>
      <c r="BI4362"/>
      <c r="BJ4362"/>
      <c r="BK4362"/>
      <c r="BL4362"/>
      <c r="BM4362"/>
      <c r="BN4362"/>
      <c r="BO4362"/>
      <c r="BP4362"/>
      <c r="BQ4362"/>
      <c r="BR4362"/>
      <c r="BS4362"/>
      <c r="BT4362"/>
      <c r="BU4362"/>
      <c r="BV4362"/>
      <c r="BW4362"/>
      <c r="BX4362"/>
      <c r="BY4362"/>
      <c r="BZ4362"/>
    </row>
    <row r="4363" spans="3:78" x14ac:dyDescent="0.25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  <c r="BF4363"/>
      <c r="BG4363"/>
      <c r="BH4363"/>
      <c r="BI4363"/>
      <c r="BJ4363"/>
      <c r="BK4363"/>
      <c r="BL4363"/>
      <c r="BM4363"/>
      <c r="BN4363"/>
      <c r="BO4363"/>
      <c r="BP4363"/>
      <c r="BQ4363"/>
      <c r="BR4363"/>
      <c r="BS4363"/>
      <c r="BT4363"/>
      <c r="BU4363"/>
      <c r="BV4363"/>
      <c r="BW4363"/>
      <c r="BX4363"/>
      <c r="BY4363"/>
      <c r="BZ4363"/>
    </row>
    <row r="4364" spans="3:78" x14ac:dyDescent="0.25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  <c r="BF4364"/>
      <c r="BG4364"/>
      <c r="BH4364"/>
      <c r="BI4364"/>
      <c r="BJ4364"/>
      <c r="BK4364"/>
      <c r="BL4364"/>
      <c r="BM4364"/>
      <c r="BN4364"/>
      <c r="BO4364"/>
      <c r="BP4364"/>
      <c r="BQ4364"/>
      <c r="BR4364"/>
      <c r="BS4364"/>
      <c r="BT4364"/>
      <c r="BU4364"/>
      <c r="BV4364"/>
      <c r="BW4364"/>
      <c r="BX4364"/>
      <c r="BY4364"/>
      <c r="BZ4364"/>
    </row>
    <row r="4365" spans="3:78" x14ac:dyDescent="0.25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  <c r="BF4365"/>
      <c r="BG4365"/>
      <c r="BH4365"/>
      <c r="BI4365"/>
      <c r="BJ4365"/>
      <c r="BK4365"/>
      <c r="BL4365"/>
      <c r="BM4365"/>
      <c r="BN4365"/>
      <c r="BO4365"/>
      <c r="BP4365"/>
      <c r="BQ4365"/>
      <c r="BR4365"/>
      <c r="BS4365"/>
      <c r="BT4365"/>
      <c r="BU4365"/>
      <c r="BV4365"/>
      <c r="BW4365"/>
      <c r="BX4365"/>
      <c r="BY4365"/>
      <c r="BZ4365"/>
    </row>
    <row r="4366" spans="3:78" x14ac:dyDescent="0.25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  <c r="BF4366"/>
      <c r="BG4366"/>
      <c r="BH4366"/>
      <c r="BI4366"/>
      <c r="BJ4366"/>
      <c r="BK4366"/>
      <c r="BL4366"/>
      <c r="BM4366"/>
      <c r="BN4366"/>
      <c r="BO4366"/>
      <c r="BP4366"/>
      <c r="BQ4366"/>
      <c r="BR4366"/>
      <c r="BS4366"/>
      <c r="BT4366"/>
      <c r="BU4366"/>
      <c r="BV4366"/>
      <c r="BW4366"/>
      <c r="BX4366"/>
      <c r="BY4366"/>
      <c r="BZ4366"/>
    </row>
    <row r="4367" spans="3:78" x14ac:dyDescent="0.25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  <c r="BF4367"/>
      <c r="BG4367"/>
      <c r="BH4367"/>
      <c r="BI4367"/>
      <c r="BJ4367"/>
      <c r="BK4367"/>
      <c r="BL4367"/>
      <c r="BM4367"/>
      <c r="BN4367"/>
      <c r="BO4367"/>
      <c r="BP4367"/>
      <c r="BQ4367"/>
      <c r="BR4367"/>
      <c r="BS4367"/>
      <c r="BT4367"/>
      <c r="BU4367"/>
      <c r="BV4367"/>
      <c r="BW4367"/>
      <c r="BX4367"/>
      <c r="BY4367"/>
      <c r="BZ4367"/>
    </row>
    <row r="4368" spans="3:78" x14ac:dyDescent="0.25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  <c r="BF4368"/>
      <c r="BG4368"/>
      <c r="BH4368"/>
      <c r="BI4368"/>
      <c r="BJ4368"/>
      <c r="BK4368"/>
      <c r="BL4368"/>
      <c r="BM4368"/>
      <c r="BN4368"/>
      <c r="BO4368"/>
      <c r="BP4368"/>
      <c r="BQ4368"/>
      <c r="BR4368"/>
      <c r="BS4368"/>
      <c r="BT4368"/>
      <c r="BU4368"/>
      <c r="BV4368"/>
      <c r="BW4368"/>
      <c r="BX4368"/>
      <c r="BY4368"/>
      <c r="BZ4368"/>
    </row>
    <row r="4369" spans="3:78" x14ac:dyDescent="0.25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  <c r="BF4369"/>
      <c r="BG4369"/>
      <c r="BH4369"/>
      <c r="BI4369"/>
      <c r="BJ4369"/>
      <c r="BK4369"/>
      <c r="BL4369"/>
      <c r="BM4369"/>
      <c r="BN4369"/>
      <c r="BO4369"/>
      <c r="BP4369"/>
      <c r="BQ4369"/>
      <c r="BR4369"/>
      <c r="BS4369"/>
      <c r="BT4369"/>
      <c r="BU4369"/>
      <c r="BV4369"/>
      <c r="BW4369"/>
      <c r="BX4369"/>
      <c r="BY4369"/>
      <c r="BZ4369"/>
    </row>
    <row r="4370" spans="3:78" x14ac:dyDescent="0.25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  <c r="BF4370"/>
      <c r="BG4370"/>
      <c r="BH4370"/>
      <c r="BI4370"/>
      <c r="BJ4370"/>
      <c r="BK4370"/>
      <c r="BL4370"/>
      <c r="BM4370"/>
      <c r="BN4370"/>
      <c r="BO4370"/>
      <c r="BP4370"/>
      <c r="BQ4370"/>
      <c r="BR4370"/>
      <c r="BS4370"/>
      <c r="BT4370"/>
      <c r="BU4370"/>
      <c r="BV4370"/>
      <c r="BW4370"/>
      <c r="BX4370"/>
      <c r="BY4370"/>
      <c r="BZ4370"/>
    </row>
    <row r="4371" spans="3:78" x14ac:dyDescent="0.25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  <c r="BF4371"/>
      <c r="BG4371"/>
      <c r="BH4371"/>
      <c r="BI4371"/>
      <c r="BJ4371"/>
      <c r="BK4371"/>
      <c r="BL4371"/>
      <c r="BM4371"/>
      <c r="BN4371"/>
      <c r="BO4371"/>
      <c r="BP4371"/>
      <c r="BQ4371"/>
      <c r="BR4371"/>
      <c r="BS4371"/>
      <c r="BT4371"/>
      <c r="BU4371"/>
      <c r="BV4371"/>
      <c r="BW4371"/>
      <c r="BX4371"/>
      <c r="BY4371"/>
      <c r="BZ4371"/>
    </row>
    <row r="4372" spans="3:78" x14ac:dyDescent="0.25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  <c r="BF4372"/>
      <c r="BG4372"/>
      <c r="BH4372"/>
      <c r="BI4372"/>
      <c r="BJ4372"/>
      <c r="BK4372"/>
      <c r="BL4372"/>
      <c r="BM4372"/>
      <c r="BN4372"/>
      <c r="BO4372"/>
      <c r="BP4372"/>
      <c r="BQ4372"/>
      <c r="BR4372"/>
      <c r="BS4372"/>
      <c r="BT4372"/>
      <c r="BU4372"/>
      <c r="BV4372"/>
      <c r="BW4372"/>
      <c r="BX4372"/>
      <c r="BY4372"/>
      <c r="BZ4372"/>
    </row>
    <row r="4373" spans="3:78" x14ac:dyDescent="0.25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  <c r="BF4373"/>
      <c r="BG4373"/>
      <c r="BH4373"/>
      <c r="BI4373"/>
      <c r="BJ4373"/>
      <c r="BK4373"/>
      <c r="BL4373"/>
      <c r="BM4373"/>
      <c r="BN4373"/>
      <c r="BO4373"/>
      <c r="BP4373"/>
      <c r="BQ4373"/>
      <c r="BR4373"/>
      <c r="BS4373"/>
      <c r="BT4373"/>
      <c r="BU4373"/>
      <c r="BV4373"/>
      <c r="BW4373"/>
      <c r="BX4373"/>
      <c r="BY4373"/>
      <c r="BZ4373"/>
    </row>
    <row r="4374" spans="3:78" x14ac:dyDescent="0.25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  <c r="BF4374"/>
      <c r="BG4374"/>
      <c r="BH4374"/>
      <c r="BI4374"/>
      <c r="BJ4374"/>
      <c r="BK4374"/>
      <c r="BL4374"/>
      <c r="BM4374"/>
      <c r="BN4374"/>
      <c r="BO4374"/>
      <c r="BP4374"/>
      <c r="BQ4374"/>
      <c r="BR4374"/>
      <c r="BS4374"/>
      <c r="BT4374"/>
      <c r="BU4374"/>
      <c r="BV4374"/>
      <c r="BW4374"/>
      <c r="BX4374"/>
      <c r="BY4374"/>
      <c r="BZ4374"/>
    </row>
    <row r="4375" spans="3:78" x14ac:dyDescent="0.25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  <c r="BF4375"/>
      <c r="BG4375"/>
      <c r="BH4375"/>
      <c r="BI4375"/>
      <c r="BJ4375"/>
      <c r="BK4375"/>
      <c r="BL4375"/>
      <c r="BM4375"/>
      <c r="BN4375"/>
      <c r="BO4375"/>
      <c r="BP4375"/>
      <c r="BQ4375"/>
      <c r="BR4375"/>
      <c r="BS4375"/>
      <c r="BT4375"/>
      <c r="BU4375"/>
      <c r="BV4375"/>
      <c r="BW4375"/>
      <c r="BX4375"/>
      <c r="BY4375"/>
      <c r="BZ4375"/>
    </row>
    <row r="4376" spans="3:78" x14ac:dyDescent="0.25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  <c r="BF4376"/>
      <c r="BG4376"/>
      <c r="BH4376"/>
      <c r="BI4376"/>
      <c r="BJ4376"/>
      <c r="BK4376"/>
      <c r="BL4376"/>
      <c r="BM4376"/>
      <c r="BN4376"/>
      <c r="BO4376"/>
      <c r="BP4376"/>
      <c r="BQ4376"/>
      <c r="BR4376"/>
      <c r="BS4376"/>
      <c r="BT4376"/>
      <c r="BU4376"/>
      <c r="BV4376"/>
      <c r="BW4376"/>
      <c r="BX4376"/>
      <c r="BY4376"/>
      <c r="BZ4376"/>
    </row>
    <row r="4377" spans="3:78" x14ac:dyDescent="0.25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  <c r="BF4377"/>
      <c r="BG4377"/>
      <c r="BH4377"/>
      <c r="BI4377"/>
      <c r="BJ4377"/>
      <c r="BK4377"/>
      <c r="BL4377"/>
      <c r="BM4377"/>
      <c r="BN4377"/>
      <c r="BO4377"/>
      <c r="BP4377"/>
      <c r="BQ4377"/>
      <c r="BR4377"/>
      <c r="BS4377"/>
      <c r="BT4377"/>
      <c r="BU4377"/>
      <c r="BV4377"/>
      <c r="BW4377"/>
      <c r="BX4377"/>
      <c r="BY4377"/>
      <c r="BZ4377"/>
    </row>
    <row r="4378" spans="3:78" x14ac:dyDescent="0.25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  <c r="BF4378"/>
      <c r="BG4378"/>
      <c r="BH4378"/>
      <c r="BI4378"/>
      <c r="BJ4378"/>
      <c r="BK4378"/>
      <c r="BL4378"/>
      <c r="BM4378"/>
      <c r="BN4378"/>
      <c r="BO4378"/>
      <c r="BP4378"/>
      <c r="BQ4378"/>
      <c r="BR4378"/>
      <c r="BS4378"/>
      <c r="BT4378"/>
      <c r="BU4378"/>
      <c r="BV4378"/>
      <c r="BW4378"/>
      <c r="BX4378"/>
      <c r="BY4378"/>
      <c r="BZ4378"/>
    </row>
    <row r="4379" spans="3:78" x14ac:dyDescent="0.25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  <c r="BF4379"/>
      <c r="BG4379"/>
      <c r="BH4379"/>
      <c r="BI4379"/>
      <c r="BJ4379"/>
      <c r="BK4379"/>
      <c r="BL4379"/>
      <c r="BM4379"/>
      <c r="BN4379"/>
      <c r="BO4379"/>
      <c r="BP4379"/>
      <c r="BQ4379"/>
      <c r="BR4379"/>
      <c r="BS4379"/>
      <c r="BT4379"/>
      <c r="BU4379"/>
      <c r="BV4379"/>
      <c r="BW4379"/>
      <c r="BX4379"/>
      <c r="BY4379"/>
      <c r="BZ4379"/>
    </row>
    <row r="4380" spans="3:78" x14ac:dyDescent="0.25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  <c r="BF4380"/>
      <c r="BG4380"/>
      <c r="BH4380"/>
      <c r="BI4380"/>
      <c r="BJ4380"/>
      <c r="BK4380"/>
      <c r="BL4380"/>
      <c r="BM4380"/>
      <c r="BN4380"/>
      <c r="BO4380"/>
      <c r="BP4380"/>
      <c r="BQ4380"/>
      <c r="BR4380"/>
      <c r="BS4380"/>
      <c r="BT4380"/>
      <c r="BU4380"/>
      <c r="BV4380"/>
      <c r="BW4380"/>
      <c r="BX4380"/>
      <c r="BY4380"/>
      <c r="BZ4380"/>
    </row>
    <row r="4381" spans="3:78" x14ac:dyDescent="0.25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  <c r="BF4381"/>
      <c r="BG4381"/>
      <c r="BH4381"/>
      <c r="BI4381"/>
      <c r="BJ4381"/>
      <c r="BK4381"/>
      <c r="BL4381"/>
      <c r="BM4381"/>
      <c r="BN4381"/>
      <c r="BO4381"/>
      <c r="BP4381"/>
      <c r="BQ4381"/>
      <c r="BR4381"/>
      <c r="BS4381"/>
      <c r="BT4381"/>
      <c r="BU4381"/>
      <c r="BV4381"/>
      <c r="BW4381"/>
      <c r="BX4381"/>
      <c r="BY4381"/>
      <c r="BZ4381"/>
    </row>
    <row r="4382" spans="3:78" x14ac:dyDescent="0.25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  <c r="BF4382"/>
      <c r="BG4382"/>
      <c r="BH4382"/>
      <c r="BI4382"/>
      <c r="BJ4382"/>
      <c r="BK4382"/>
      <c r="BL4382"/>
      <c r="BM4382"/>
      <c r="BN4382"/>
      <c r="BO4382"/>
      <c r="BP4382"/>
      <c r="BQ4382"/>
      <c r="BR4382"/>
      <c r="BS4382"/>
      <c r="BT4382"/>
      <c r="BU4382"/>
      <c r="BV4382"/>
      <c r="BW4382"/>
      <c r="BX4382"/>
      <c r="BY4382"/>
      <c r="BZ4382"/>
    </row>
    <row r="4383" spans="3:78" x14ac:dyDescent="0.25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  <c r="BF4383"/>
      <c r="BG4383"/>
      <c r="BH4383"/>
      <c r="BI4383"/>
      <c r="BJ4383"/>
      <c r="BK4383"/>
      <c r="BL4383"/>
      <c r="BM4383"/>
      <c r="BN4383"/>
      <c r="BO4383"/>
      <c r="BP4383"/>
      <c r="BQ4383"/>
      <c r="BR4383"/>
      <c r="BS4383"/>
      <c r="BT4383"/>
      <c r="BU4383"/>
      <c r="BV4383"/>
      <c r="BW4383"/>
      <c r="BX4383"/>
      <c r="BY4383"/>
      <c r="BZ4383"/>
    </row>
    <row r="4384" spans="3:78" x14ac:dyDescent="0.25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  <c r="BF4384"/>
      <c r="BG4384"/>
      <c r="BH4384"/>
      <c r="BI4384"/>
      <c r="BJ4384"/>
      <c r="BK4384"/>
      <c r="BL4384"/>
      <c r="BM4384"/>
      <c r="BN4384"/>
      <c r="BO4384"/>
      <c r="BP4384"/>
      <c r="BQ4384"/>
      <c r="BR4384"/>
      <c r="BS4384"/>
      <c r="BT4384"/>
      <c r="BU4384"/>
      <c r="BV4384"/>
      <c r="BW4384"/>
      <c r="BX4384"/>
      <c r="BY4384"/>
      <c r="BZ4384"/>
    </row>
    <row r="4385" spans="3:78" x14ac:dyDescent="0.25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  <c r="BF4385"/>
      <c r="BG4385"/>
      <c r="BH4385"/>
      <c r="BI4385"/>
      <c r="BJ4385"/>
      <c r="BK4385"/>
      <c r="BL4385"/>
      <c r="BM4385"/>
      <c r="BN4385"/>
      <c r="BO4385"/>
      <c r="BP4385"/>
      <c r="BQ4385"/>
      <c r="BR4385"/>
      <c r="BS4385"/>
      <c r="BT4385"/>
      <c r="BU4385"/>
      <c r="BV4385"/>
      <c r="BW4385"/>
      <c r="BX4385"/>
      <c r="BY4385"/>
      <c r="BZ4385"/>
    </row>
    <row r="4386" spans="3:78" x14ac:dyDescent="0.25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  <c r="BF4386"/>
      <c r="BG4386"/>
      <c r="BH4386"/>
      <c r="BI4386"/>
      <c r="BJ4386"/>
      <c r="BK4386"/>
      <c r="BL4386"/>
      <c r="BM4386"/>
      <c r="BN4386"/>
      <c r="BO4386"/>
      <c r="BP4386"/>
      <c r="BQ4386"/>
      <c r="BR4386"/>
      <c r="BS4386"/>
      <c r="BT4386"/>
      <c r="BU4386"/>
      <c r="BV4386"/>
      <c r="BW4386"/>
      <c r="BX4386"/>
      <c r="BY4386"/>
      <c r="BZ4386"/>
    </row>
    <row r="4387" spans="3:78" x14ac:dyDescent="0.25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  <c r="BF4387"/>
      <c r="BG4387"/>
      <c r="BH4387"/>
      <c r="BI4387"/>
      <c r="BJ4387"/>
      <c r="BK4387"/>
      <c r="BL4387"/>
      <c r="BM4387"/>
      <c r="BN4387"/>
      <c r="BO4387"/>
      <c r="BP4387"/>
      <c r="BQ4387"/>
      <c r="BR4387"/>
      <c r="BS4387"/>
      <c r="BT4387"/>
      <c r="BU4387"/>
      <c r="BV4387"/>
      <c r="BW4387"/>
      <c r="BX4387"/>
      <c r="BY4387"/>
      <c r="BZ4387"/>
    </row>
    <row r="4388" spans="3:78" x14ac:dyDescent="0.25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  <c r="BF4388"/>
      <c r="BG4388"/>
      <c r="BH4388"/>
      <c r="BI4388"/>
      <c r="BJ4388"/>
      <c r="BK4388"/>
      <c r="BL4388"/>
      <c r="BM4388"/>
      <c r="BN4388"/>
      <c r="BO4388"/>
      <c r="BP4388"/>
      <c r="BQ4388"/>
      <c r="BR4388"/>
      <c r="BS4388"/>
      <c r="BT4388"/>
      <c r="BU4388"/>
      <c r="BV4388"/>
      <c r="BW4388"/>
      <c r="BX4388"/>
      <c r="BY4388"/>
      <c r="BZ4388"/>
    </row>
    <row r="4389" spans="3:78" x14ac:dyDescent="0.25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  <c r="BF4389"/>
      <c r="BG4389"/>
      <c r="BH4389"/>
      <c r="BI4389"/>
      <c r="BJ4389"/>
      <c r="BK4389"/>
      <c r="BL4389"/>
      <c r="BM4389"/>
      <c r="BN4389"/>
      <c r="BO4389"/>
      <c r="BP4389"/>
      <c r="BQ4389"/>
      <c r="BR4389"/>
      <c r="BS4389"/>
      <c r="BT4389"/>
      <c r="BU4389"/>
      <c r="BV4389"/>
      <c r="BW4389"/>
      <c r="BX4389"/>
      <c r="BY4389"/>
      <c r="BZ4389"/>
    </row>
    <row r="4390" spans="3:78" x14ac:dyDescent="0.25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  <c r="BF4390"/>
      <c r="BG4390"/>
      <c r="BH4390"/>
      <c r="BI4390"/>
      <c r="BJ4390"/>
      <c r="BK4390"/>
      <c r="BL4390"/>
      <c r="BM4390"/>
      <c r="BN4390"/>
      <c r="BO4390"/>
      <c r="BP4390"/>
      <c r="BQ4390"/>
      <c r="BR4390"/>
      <c r="BS4390"/>
      <c r="BT4390"/>
      <c r="BU4390"/>
      <c r="BV4390"/>
      <c r="BW4390"/>
      <c r="BX4390"/>
      <c r="BY4390"/>
      <c r="BZ4390"/>
    </row>
    <row r="4391" spans="3:78" x14ac:dyDescent="0.25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  <c r="BF4391"/>
      <c r="BG4391"/>
      <c r="BH4391"/>
      <c r="BI4391"/>
      <c r="BJ4391"/>
      <c r="BK4391"/>
      <c r="BL4391"/>
      <c r="BM4391"/>
      <c r="BN4391"/>
      <c r="BO4391"/>
      <c r="BP4391"/>
      <c r="BQ4391"/>
      <c r="BR4391"/>
      <c r="BS4391"/>
      <c r="BT4391"/>
      <c r="BU4391"/>
      <c r="BV4391"/>
      <c r="BW4391"/>
      <c r="BX4391"/>
      <c r="BY4391"/>
      <c r="BZ4391"/>
    </row>
    <row r="4392" spans="3:78" x14ac:dyDescent="0.25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  <c r="BF4392"/>
      <c r="BG4392"/>
      <c r="BH4392"/>
      <c r="BI4392"/>
      <c r="BJ4392"/>
      <c r="BK4392"/>
      <c r="BL4392"/>
      <c r="BM4392"/>
      <c r="BN4392"/>
      <c r="BO4392"/>
      <c r="BP4392"/>
      <c r="BQ4392"/>
      <c r="BR4392"/>
      <c r="BS4392"/>
      <c r="BT4392"/>
      <c r="BU4392"/>
      <c r="BV4392"/>
      <c r="BW4392"/>
      <c r="BX4392"/>
      <c r="BY4392"/>
      <c r="BZ4392"/>
    </row>
    <row r="4393" spans="3:78" x14ac:dyDescent="0.25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  <c r="BF4393"/>
      <c r="BG4393"/>
      <c r="BH4393"/>
      <c r="BI4393"/>
      <c r="BJ4393"/>
      <c r="BK4393"/>
      <c r="BL4393"/>
      <c r="BM4393"/>
      <c r="BN4393"/>
      <c r="BO4393"/>
      <c r="BP4393"/>
      <c r="BQ4393"/>
      <c r="BR4393"/>
      <c r="BS4393"/>
      <c r="BT4393"/>
      <c r="BU4393"/>
      <c r="BV4393"/>
      <c r="BW4393"/>
      <c r="BX4393"/>
      <c r="BY4393"/>
      <c r="BZ4393"/>
    </row>
    <row r="4394" spans="3:78" x14ac:dyDescent="0.25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  <c r="BF4394"/>
      <c r="BG4394"/>
      <c r="BH4394"/>
      <c r="BI4394"/>
      <c r="BJ4394"/>
      <c r="BK4394"/>
      <c r="BL4394"/>
      <c r="BM4394"/>
      <c r="BN4394"/>
      <c r="BO4394"/>
      <c r="BP4394"/>
      <c r="BQ4394"/>
      <c r="BR4394"/>
      <c r="BS4394"/>
      <c r="BT4394"/>
      <c r="BU4394"/>
      <c r="BV4394"/>
      <c r="BW4394"/>
      <c r="BX4394"/>
      <c r="BY4394"/>
      <c r="BZ4394"/>
    </row>
    <row r="4395" spans="3:78" x14ac:dyDescent="0.25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  <c r="BF4395"/>
      <c r="BG4395"/>
      <c r="BH4395"/>
      <c r="BI4395"/>
      <c r="BJ4395"/>
      <c r="BK4395"/>
      <c r="BL4395"/>
      <c r="BM4395"/>
      <c r="BN4395"/>
      <c r="BO4395"/>
      <c r="BP4395"/>
      <c r="BQ4395"/>
      <c r="BR4395"/>
      <c r="BS4395"/>
      <c r="BT4395"/>
      <c r="BU4395"/>
      <c r="BV4395"/>
      <c r="BW4395"/>
      <c r="BX4395"/>
      <c r="BY4395"/>
      <c r="BZ4395"/>
    </row>
    <row r="4396" spans="3:78" x14ac:dyDescent="0.25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  <c r="BF4396"/>
      <c r="BG4396"/>
      <c r="BH4396"/>
      <c r="BI4396"/>
      <c r="BJ4396"/>
      <c r="BK4396"/>
      <c r="BL4396"/>
      <c r="BM4396"/>
      <c r="BN4396"/>
      <c r="BO4396"/>
      <c r="BP4396"/>
      <c r="BQ4396"/>
      <c r="BR4396"/>
      <c r="BS4396"/>
      <c r="BT4396"/>
      <c r="BU4396"/>
      <c r="BV4396"/>
      <c r="BW4396"/>
      <c r="BX4396"/>
      <c r="BY4396"/>
      <c r="BZ4396"/>
    </row>
    <row r="4397" spans="3:78" x14ac:dyDescent="0.25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  <c r="BF4397"/>
      <c r="BG4397"/>
      <c r="BH4397"/>
      <c r="BI4397"/>
      <c r="BJ4397"/>
      <c r="BK4397"/>
      <c r="BL4397"/>
      <c r="BM4397"/>
      <c r="BN4397"/>
      <c r="BO4397"/>
      <c r="BP4397"/>
      <c r="BQ4397"/>
      <c r="BR4397"/>
      <c r="BS4397"/>
      <c r="BT4397"/>
      <c r="BU4397"/>
      <c r="BV4397"/>
      <c r="BW4397"/>
      <c r="BX4397"/>
      <c r="BY4397"/>
      <c r="BZ4397"/>
    </row>
    <row r="4398" spans="3:78" x14ac:dyDescent="0.25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  <c r="BF4398"/>
      <c r="BG4398"/>
      <c r="BH4398"/>
      <c r="BI4398"/>
      <c r="BJ4398"/>
      <c r="BK4398"/>
      <c r="BL4398"/>
      <c r="BM4398"/>
      <c r="BN4398"/>
      <c r="BO4398"/>
      <c r="BP4398"/>
      <c r="BQ4398"/>
      <c r="BR4398"/>
      <c r="BS4398"/>
      <c r="BT4398"/>
      <c r="BU4398"/>
      <c r="BV4398"/>
      <c r="BW4398"/>
      <c r="BX4398"/>
      <c r="BY4398"/>
      <c r="BZ4398"/>
    </row>
    <row r="4399" spans="3:78" x14ac:dyDescent="0.25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  <c r="BF4399"/>
      <c r="BG4399"/>
      <c r="BH4399"/>
      <c r="BI4399"/>
      <c r="BJ4399"/>
      <c r="BK4399"/>
      <c r="BL4399"/>
      <c r="BM4399"/>
      <c r="BN4399"/>
      <c r="BO4399"/>
      <c r="BP4399"/>
      <c r="BQ4399"/>
      <c r="BR4399"/>
      <c r="BS4399"/>
      <c r="BT4399"/>
      <c r="BU4399"/>
      <c r="BV4399"/>
      <c r="BW4399"/>
      <c r="BX4399"/>
      <c r="BY4399"/>
      <c r="BZ4399"/>
    </row>
    <row r="4400" spans="3:78" x14ac:dyDescent="0.25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  <c r="BF4400"/>
      <c r="BG4400"/>
      <c r="BH4400"/>
      <c r="BI4400"/>
      <c r="BJ4400"/>
      <c r="BK4400"/>
      <c r="BL4400"/>
      <c r="BM4400"/>
      <c r="BN4400"/>
      <c r="BO4400"/>
      <c r="BP4400"/>
      <c r="BQ4400"/>
      <c r="BR4400"/>
      <c r="BS4400"/>
      <c r="BT4400"/>
      <c r="BU4400"/>
      <c r="BV4400"/>
      <c r="BW4400"/>
      <c r="BX4400"/>
      <c r="BY4400"/>
      <c r="BZ4400"/>
    </row>
    <row r="4401" spans="3:78" x14ac:dyDescent="0.25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  <c r="BF4401"/>
      <c r="BG4401"/>
      <c r="BH4401"/>
      <c r="BI4401"/>
      <c r="BJ4401"/>
      <c r="BK4401"/>
      <c r="BL4401"/>
      <c r="BM4401"/>
      <c r="BN4401"/>
      <c r="BO4401"/>
      <c r="BP4401"/>
      <c r="BQ4401"/>
      <c r="BR4401"/>
      <c r="BS4401"/>
      <c r="BT4401"/>
      <c r="BU4401"/>
      <c r="BV4401"/>
      <c r="BW4401"/>
      <c r="BX4401"/>
      <c r="BY4401"/>
      <c r="BZ4401"/>
    </row>
    <row r="4402" spans="3:78" x14ac:dyDescent="0.25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  <c r="BF4402"/>
      <c r="BG4402"/>
      <c r="BH4402"/>
      <c r="BI4402"/>
      <c r="BJ4402"/>
      <c r="BK4402"/>
      <c r="BL4402"/>
      <c r="BM4402"/>
      <c r="BN4402"/>
      <c r="BO4402"/>
      <c r="BP4402"/>
      <c r="BQ4402"/>
      <c r="BR4402"/>
      <c r="BS4402"/>
      <c r="BT4402"/>
      <c r="BU4402"/>
      <c r="BV4402"/>
      <c r="BW4402"/>
      <c r="BX4402"/>
      <c r="BY4402"/>
      <c r="BZ4402"/>
    </row>
    <row r="4403" spans="3:78" x14ac:dyDescent="0.25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  <c r="BF4403"/>
      <c r="BG4403"/>
      <c r="BH4403"/>
      <c r="BI4403"/>
      <c r="BJ4403"/>
      <c r="BK4403"/>
      <c r="BL4403"/>
      <c r="BM4403"/>
      <c r="BN4403"/>
      <c r="BO4403"/>
      <c r="BP4403"/>
      <c r="BQ4403"/>
      <c r="BR4403"/>
      <c r="BS4403"/>
      <c r="BT4403"/>
      <c r="BU4403"/>
      <c r="BV4403"/>
      <c r="BW4403"/>
      <c r="BX4403"/>
      <c r="BY4403"/>
      <c r="BZ4403"/>
    </row>
    <row r="4404" spans="3:78" x14ac:dyDescent="0.25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  <c r="BF4404"/>
      <c r="BG4404"/>
      <c r="BH4404"/>
      <c r="BI4404"/>
      <c r="BJ4404"/>
      <c r="BK4404"/>
      <c r="BL4404"/>
      <c r="BM4404"/>
      <c r="BN4404"/>
      <c r="BO4404"/>
      <c r="BP4404"/>
      <c r="BQ4404"/>
      <c r="BR4404"/>
      <c r="BS4404"/>
      <c r="BT4404"/>
      <c r="BU4404"/>
      <c r="BV4404"/>
      <c r="BW4404"/>
      <c r="BX4404"/>
      <c r="BY4404"/>
      <c r="BZ4404"/>
    </row>
    <row r="4405" spans="3:78" x14ac:dyDescent="0.25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  <c r="BF4405"/>
      <c r="BG4405"/>
      <c r="BH4405"/>
      <c r="BI4405"/>
      <c r="BJ4405"/>
      <c r="BK4405"/>
      <c r="BL4405"/>
      <c r="BM4405"/>
      <c r="BN4405"/>
      <c r="BO4405"/>
      <c r="BP4405"/>
      <c r="BQ4405"/>
      <c r="BR4405"/>
      <c r="BS4405"/>
      <c r="BT4405"/>
      <c r="BU4405"/>
      <c r="BV4405"/>
      <c r="BW4405"/>
      <c r="BX4405"/>
      <c r="BY4405"/>
      <c r="BZ4405"/>
    </row>
    <row r="4406" spans="3:78" x14ac:dyDescent="0.25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  <c r="BF4406"/>
      <c r="BG4406"/>
      <c r="BH4406"/>
      <c r="BI4406"/>
      <c r="BJ4406"/>
      <c r="BK4406"/>
      <c r="BL4406"/>
      <c r="BM4406"/>
      <c r="BN4406"/>
      <c r="BO4406"/>
      <c r="BP4406"/>
      <c r="BQ4406"/>
      <c r="BR4406"/>
      <c r="BS4406"/>
      <c r="BT4406"/>
      <c r="BU4406"/>
      <c r="BV4406"/>
      <c r="BW4406"/>
      <c r="BX4406"/>
      <c r="BY4406"/>
      <c r="BZ4406"/>
    </row>
    <row r="4407" spans="3:78" x14ac:dyDescent="0.25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  <c r="BF4407"/>
      <c r="BG4407"/>
      <c r="BH4407"/>
      <c r="BI4407"/>
      <c r="BJ4407"/>
      <c r="BK4407"/>
      <c r="BL4407"/>
      <c r="BM4407"/>
      <c r="BN4407"/>
      <c r="BO4407"/>
      <c r="BP4407"/>
      <c r="BQ4407"/>
      <c r="BR4407"/>
      <c r="BS4407"/>
      <c r="BT4407"/>
      <c r="BU4407"/>
      <c r="BV4407"/>
      <c r="BW4407"/>
      <c r="BX4407"/>
      <c r="BY4407"/>
      <c r="BZ4407"/>
    </row>
    <row r="4408" spans="3:78" x14ac:dyDescent="0.25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  <c r="BF4408"/>
      <c r="BG4408"/>
      <c r="BH4408"/>
      <c r="BI4408"/>
      <c r="BJ4408"/>
      <c r="BK4408"/>
      <c r="BL4408"/>
      <c r="BM4408"/>
      <c r="BN4408"/>
      <c r="BO4408"/>
      <c r="BP4408"/>
      <c r="BQ4408"/>
      <c r="BR4408"/>
      <c r="BS4408"/>
      <c r="BT4408"/>
      <c r="BU4408"/>
      <c r="BV4408"/>
      <c r="BW4408"/>
      <c r="BX4408"/>
      <c r="BY4408"/>
      <c r="BZ4408"/>
    </row>
    <row r="4409" spans="3:78" x14ac:dyDescent="0.25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  <c r="BF4409"/>
      <c r="BG4409"/>
      <c r="BH4409"/>
      <c r="BI4409"/>
      <c r="BJ4409"/>
      <c r="BK4409"/>
      <c r="BL4409"/>
      <c r="BM4409"/>
      <c r="BN4409"/>
      <c r="BO4409"/>
      <c r="BP4409"/>
      <c r="BQ4409"/>
      <c r="BR4409"/>
      <c r="BS4409"/>
      <c r="BT4409"/>
      <c r="BU4409"/>
      <c r="BV4409"/>
      <c r="BW4409"/>
      <c r="BX4409"/>
      <c r="BY4409"/>
      <c r="BZ4409"/>
    </row>
    <row r="4410" spans="3:78" x14ac:dyDescent="0.25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  <c r="BF4410"/>
      <c r="BG4410"/>
      <c r="BH4410"/>
      <c r="BI4410"/>
      <c r="BJ4410"/>
      <c r="BK4410"/>
      <c r="BL4410"/>
      <c r="BM4410"/>
      <c r="BN4410"/>
      <c r="BO4410"/>
      <c r="BP4410"/>
      <c r="BQ4410"/>
      <c r="BR4410"/>
      <c r="BS4410"/>
      <c r="BT4410"/>
      <c r="BU4410"/>
      <c r="BV4410"/>
      <c r="BW4410"/>
      <c r="BX4410"/>
      <c r="BY4410"/>
      <c r="BZ4410"/>
    </row>
    <row r="4411" spans="3:78" x14ac:dyDescent="0.25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  <c r="BF4411"/>
      <c r="BG4411"/>
      <c r="BH4411"/>
      <c r="BI4411"/>
      <c r="BJ4411"/>
      <c r="BK4411"/>
      <c r="BL4411"/>
      <c r="BM4411"/>
      <c r="BN4411"/>
      <c r="BO4411"/>
      <c r="BP4411"/>
      <c r="BQ4411"/>
      <c r="BR4411"/>
      <c r="BS4411"/>
      <c r="BT4411"/>
      <c r="BU4411"/>
      <c r="BV4411"/>
      <c r="BW4411"/>
      <c r="BX4411"/>
      <c r="BY4411"/>
      <c r="BZ4411"/>
    </row>
    <row r="4412" spans="3:78" x14ac:dyDescent="0.25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  <c r="BF4412"/>
      <c r="BG4412"/>
      <c r="BH4412"/>
      <c r="BI4412"/>
      <c r="BJ4412"/>
      <c r="BK4412"/>
      <c r="BL4412"/>
      <c r="BM4412"/>
      <c r="BN4412"/>
      <c r="BO4412"/>
      <c r="BP4412"/>
      <c r="BQ4412"/>
      <c r="BR4412"/>
      <c r="BS4412"/>
      <c r="BT4412"/>
      <c r="BU4412"/>
      <c r="BV4412"/>
      <c r="BW4412"/>
      <c r="BX4412"/>
      <c r="BY4412"/>
      <c r="BZ4412"/>
    </row>
    <row r="4413" spans="3:78" x14ac:dyDescent="0.25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  <c r="BF4413"/>
      <c r="BG4413"/>
      <c r="BH4413"/>
      <c r="BI4413"/>
      <c r="BJ4413"/>
      <c r="BK4413"/>
      <c r="BL4413"/>
      <c r="BM4413"/>
      <c r="BN4413"/>
      <c r="BO4413"/>
      <c r="BP4413"/>
      <c r="BQ4413"/>
      <c r="BR4413"/>
      <c r="BS4413"/>
      <c r="BT4413"/>
      <c r="BU4413"/>
      <c r="BV4413"/>
      <c r="BW4413"/>
      <c r="BX4413"/>
      <c r="BY4413"/>
      <c r="BZ4413"/>
    </row>
    <row r="4414" spans="3:78" x14ac:dyDescent="0.25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  <c r="BF4414"/>
      <c r="BG4414"/>
      <c r="BH4414"/>
      <c r="BI4414"/>
      <c r="BJ4414"/>
      <c r="BK4414"/>
      <c r="BL4414"/>
      <c r="BM4414"/>
      <c r="BN4414"/>
      <c r="BO4414"/>
      <c r="BP4414"/>
      <c r="BQ4414"/>
      <c r="BR4414"/>
      <c r="BS4414"/>
      <c r="BT4414"/>
      <c r="BU4414"/>
      <c r="BV4414"/>
      <c r="BW4414"/>
      <c r="BX4414"/>
      <c r="BY4414"/>
      <c r="BZ4414"/>
    </row>
    <row r="4415" spans="3:78" x14ac:dyDescent="0.25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  <c r="BF4415"/>
      <c r="BG4415"/>
      <c r="BH4415"/>
      <c r="BI4415"/>
      <c r="BJ4415"/>
      <c r="BK4415"/>
      <c r="BL4415"/>
      <c r="BM4415"/>
      <c r="BN4415"/>
      <c r="BO4415"/>
      <c r="BP4415"/>
      <c r="BQ4415"/>
      <c r="BR4415"/>
      <c r="BS4415"/>
      <c r="BT4415"/>
      <c r="BU4415"/>
      <c r="BV4415"/>
      <c r="BW4415"/>
      <c r="BX4415"/>
      <c r="BY4415"/>
      <c r="BZ4415"/>
    </row>
    <row r="4416" spans="3:78" x14ac:dyDescent="0.25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  <c r="BF4416"/>
      <c r="BG4416"/>
      <c r="BH4416"/>
      <c r="BI4416"/>
      <c r="BJ4416"/>
      <c r="BK4416"/>
      <c r="BL4416"/>
      <c r="BM4416"/>
      <c r="BN4416"/>
      <c r="BO4416"/>
      <c r="BP4416"/>
      <c r="BQ4416"/>
      <c r="BR4416"/>
      <c r="BS4416"/>
      <c r="BT4416"/>
      <c r="BU4416"/>
      <c r="BV4416"/>
      <c r="BW4416"/>
      <c r="BX4416"/>
      <c r="BY4416"/>
      <c r="BZ4416"/>
    </row>
    <row r="4417" spans="3:78" x14ac:dyDescent="0.25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  <c r="BF4417"/>
      <c r="BG4417"/>
      <c r="BH4417"/>
      <c r="BI4417"/>
      <c r="BJ4417"/>
      <c r="BK4417"/>
      <c r="BL4417"/>
      <c r="BM4417"/>
      <c r="BN4417"/>
      <c r="BO4417"/>
      <c r="BP4417"/>
      <c r="BQ4417"/>
      <c r="BR4417"/>
      <c r="BS4417"/>
      <c r="BT4417"/>
      <c r="BU4417"/>
      <c r="BV4417"/>
      <c r="BW4417"/>
      <c r="BX4417"/>
      <c r="BY4417"/>
      <c r="BZ4417"/>
    </row>
    <row r="4418" spans="3:78" x14ac:dyDescent="0.25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  <c r="BF4418"/>
      <c r="BG4418"/>
      <c r="BH4418"/>
      <c r="BI4418"/>
      <c r="BJ4418"/>
      <c r="BK4418"/>
      <c r="BL4418"/>
      <c r="BM4418"/>
      <c r="BN4418"/>
      <c r="BO4418"/>
      <c r="BP4418"/>
      <c r="BQ4418"/>
      <c r="BR4418"/>
      <c r="BS4418"/>
      <c r="BT4418"/>
      <c r="BU4418"/>
      <c r="BV4418"/>
      <c r="BW4418"/>
      <c r="BX4418"/>
      <c r="BY4418"/>
      <c r="BZ4418"/>
    </row>
    <row r="4419" spans="3:78" x14ac:dyDescent="0.25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  <c r="BF4419"/>
      <c r="BG4419"/>
      <c r="BH4419"/>
      <c r="BI4419"/>
      <c r="BJ4419"/>
      <c r="BK4419"/>
      <c r="BL4419"/>
      <c r="BM4419"/>
      <c r="BN4419"/>
      <c r="BO4419"/>
      <c r="BP4419"/>
      <c r="BQ4419"/>
      <c r="BR4419"/>
      <c r="BS4419"/>
      <c r="BT4419"/>
      <c r="BU4419"/>
      <c r="BV4419"/>
      <c r="BW4419"/>
      <c r="BX4419"/>
      <c r="BY4419"/>
      <c r="BZ4419"/>
    </row>
    <row r="4420" spans="3:78" x14ac:dyDescent="0.25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  <c r="BF4420"/>
      <c r="BG4420"/>
      <c r="BH4420"/>
      <c r="BI4420"/>
      <c r="BJ4420"/>
      <c r="BK4420"/>
      <c r="BL4420"/>
      <c r="BM4420"/>
      <c r="BN4420"/>
      <c r="BO4420"/>
      <c r="BP4420"/>
      <c r="BQ4420"/>
      <c r="BR4420"/>
      <c r="BS4420"/>
      <c r="BT4420"/>
      <c r="BU4420"/>
      <c r="BV4420"/>
      <c r="BW4420"/>
      <c r="BX4420"/>
      <c r="BY4420"/>
      <c r="BZ4420"/>
    </row>
    <row r="4421" spans="3:78" x14ac:dyDescent="0.25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  <c r="BF4421"/>
      <c r="BG4421"/>
      <c r="BH4421"/>
      <c r="BI4421"/>
      <c r="BJ4421"/>
      <c r="BK4421"/>
      <c r="BL4421"/>
      <c r="BM4421"/>
      <c r="BN4421"/>
      <c r="BO4421"/>
      <c r="BP4421"/>
      <c r="BQ4421"/>
      <c r="BR4421"/>
      <c r="BS4421"/>
      <c r="BT4421"/>
      <c r="BU4421"/>
      <c r="BV4421"/>
      <c r="BW4421"/>
      <c r="BX4421"/>
      <c r="BY4421"/>
      <c r="BZ4421"/>
    </row>
    <row r="4422" spans="3:78" x14ac:dyDescent="0.25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  <c r="BF4422"/>
      <c r="BG4422"/>
      <c r="BH4422"/>
      <c r="BI4422"/>
      <c r="BJ4422"/>
      <c r="BK4422"/>
      <c r="BL4422"/>
      <c r="BM4422"/>
      <c r="BN4422"/>
      <c r="BO4422"/>
      <c r="BP4422"/>
      <c r="BQ4422"/>
      <c r="BR4422"/>
      <c r="BS4422"/>
      <c r="BT4422"/>
      <c r="BU4422"/>
      <c r="BV4422"/>
      <c r="BW4422"/>
      <c r="BX4422"/>
      <c r="BY4422"/>
      <c r="BZ4422"/>
    </row>
    <row r="4423" spans="3:78" x14ac:dyDescent="0.25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  <c r="BF4423"/>
      <c r="BG4423"/>
      <c r="BH4423"/>
      <c r="BI4423"/>
      <c r="BJ4423"/>
      <c r="BK4423"/>
      <c r="BL4423"/>
      <c r="BM4423"/>
      <c r="BN4423"/>
      <c r="BO4423"/>
      <c r="BP4423"/>
      <c r="BQ4423"/>
      <c r="BR4423"/>
      <c r="BS4423"/>
      <c r="BT4423"/>
      <c r="BU4423"/>
      <c r="BV4423"/>
      <c r="BW4423"/>
      <c r="BX4423"/>
      <c r="BY4423"/>
      <c r="BZ4423"/>
    </row>
    <row r="4424" spans="3:78" x14ac:dyDescent="0.25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  <c r="BF4424"/>
      <c r="BG4424"/>
      <c r="BH4424"/>
      <c r="BI4424"/>
      <c r="BJ4424"/>
      <c r="BK4424"/>
      <c r="BL4424"/>
      <c r="BM4424"/>
      <c r="BN4424"/>
      <c r="BO4424"/>
      <c r="BP4424"/>
      <c r="BQ4424"/>
      <c r="BR4424"/>
      <c r="BS4424"/>
      <c r="BT4424"/>
      <c r="BU4424"/>
      <c r="BV4424"/>
      <c r="BW4424"/>
      <c r="BX4424"/>
      <c r="BY4424"/>
      <c r="BZ4424"/>
    </row>
    <row r="4425" spans="3:78" x14ac:dyDescent="0.25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  <c r="BF4425"/>
      <c r="BG4425"/>
      <c r="BH4425"/>
      <c r="BI4425"/>
      <c r="BJ4425"/>
      <c r="BK4425"/>
      <c r="BL4425"/>
      <c r="BM4425"/>
      <c r="BN4425"/>
      <c r="BO4425"/>
      <c r="BP4425"/>
      <c r="BQ4425"/>
      <c r="BR4425"/>
      <c r="BS4425"/>
      <c r="BT4425"/>
      <c r="BU4425"/>
      <c r="BV4425"/>
      <c r="BW4425"/>
      <c r="BX4425"/>
      <c r="BY4425"/>
      <c r="BZ4425"/>
    </row>
    <row r="4426" spans="3:78" x14ac:dyDescent="0.25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  <c r="BF4426"/>
      <c r="BG4426"/>
      <c r="BH4426"/>
      <c r="BI4426"/>
      <c r="BJ4426"/>
      <c r="BK4426"/>
      <c r="BL4426"/>
      <c r="BM4426"/>
      <c r="BN4426"/>
      <c r="BO4426"/>
      <c r="BP4426"/>
      <c r="BQ4426"/>
      <c r="BR4426"/>
      <c r="BS4426"/>
      <c r="BT4426"/>
      <c r="BU4426"/>
      <c r="BV4426"/>
      <c r="BW4426"/>
      <c r="BX4426"/>
      <c r="BY4426"/>
      <c r="BZ4426"/>
    </row>
    <row r="4427" spans="3:78" x14ac:dyDescent="0.25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  <c r="BF4427"/>
      <c r="BG4427"/>
      <c r="BH4427"/>
      <c r="BI4427"/>
      <c r="BJ4427"/>
      <c r="BK4427"/>
      <c r="BL4427"/>
      <c r="BM4427"/>
      <c r="BN4427"/>
      <c r="BO4427"/>
      <c r="BP4427"/>
      <c r="BQ4427"/>
      <c r="BR4427"/>
      <c r="BS4427"/>
      <c r="BT4427"/>
      <c r="BU4427"/>
      <c r="BV4427"/>
      <c r="BW4427"/>
      <c r="BX4427"/>
      <c r="BY4427"/>
      <c r="BZ4427"/>
    </row>
    <row r="4428" spans="3:78" x14ac:dyDescent="0.25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  <c r="BF4428"/>
      <c r="BG4428"/>
      <c r="BH4428"/>
      <c r="BI4428"/>
      <c r="BJ4428"/>
      <c r="BK4428"/>
      <c r="BL4428"/>
      <c r="BM4428"/>
      <c r="BN4428"/>
      <c r="BO4428"/>
      <c r="BP4428"/>
      <c r="BQ4428"/>
      <c r="BR4428"/>
      <c r="BS4428"/>
      <c r="BT4428"/>
      <c r="BU4428"/>
      <c r="BV4428"/>
      <c r="BW4428"/>
      <c r="BX4428"/>
      <c r="BY4428"/>
      <c r="BZ4428"/>
    </row>
    <row r="4429" spans="3:78" x14ac:dyDescent="0.25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  <c r="BF4429"/>
      <c r="BG4429"/>
      <c r="BH4429"/>
      <c r="BI4429"/>
      <c r="BJ4429"/>
      <c r="BK4429"/>
      <c r="BL4429"/>
      <c r="BM4429"/>
      <c r="BN4429"/>
      <c r="BO4429"/>
      <c r="BP4429"/>
      <c r="BQ4429"/>
      <c r="BR4429"/>
      <c r="BS4429"/>
      <c r="BT4429"/>
      <c r="BU4429"/>
      <c r="BV4429"/>
      <c r="BW4429"/>
      <c r="BX4429"/>
      <c r="BY4429"/>
      <c r="BZ4429"/>
    </row>
    <row r="4430" spans="3:78" x14ac:dyDescent="0.25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  <c r="BF4430"/>
      <c r="BG4430"/>
      <c r="BH4430"/>
      <c r="BI4430"/>
      <c r="BJ4430"/>
      <c r="BK4430"/>
      <c r="BL4430"/>
      <c r="BM4430"/>
      <c r="BN4430"/>
      <c r="BO4430"/>
      <c r="BP4430"/>
      <c r="BQ4430"/>
      <c r="BR4430"/>
      <c r="BS4430"/>
      <c r="BT4430"/>
      <c r="BU4430"/>
      <c r="BV4430"/>
      <c r="BW4430"/>
      <c r="BX4430"/>
      <c r="BY4430"/>
      <c r="BZ4430"/>
    </row>
    <row r="4431" spans="3:78" x14ac:dyDescent="0.25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  <c r="BF4431"/>
      <c r="BG4431"/>
      <c r="BH4431"/>
      <c r="BI4431"/>
      <c r="BJ4431"/>
      <c r="BK4431"/>
      <c r="BL4431"/>
      <c r="BM4431"/>
      <c r="BN4431"/>
      <c r="BO4431"/>
      <c r="BP4431"/>
      <c r="BQ4431"/>
      <c r="BR4431"/>
      <c r="BS4431"/>
      <c r="BT4431"/>
      <c r="BU4431"/>
      <c r="BV4431"/>
      <c r="BW4431"/>
      <c r="BX4431"/>
      <c r="BY4431"/>
      <c r="BZ4431"/>
    </row>
    <row r="4432" spans="3:78" x14ac:dyDescent="0.25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  <c r="BI4432"/>
      <c r="BJ4432"/>
      <c r="BK4432"/>
      <c r="BL4432"/>
      <c r="BM4432"/>
      <c r="BN4432"/>
      <c r="BO4432"/>
      <c r="BP4432"/>
      <c r="BQ4432"/>
      <c r="BR4432"/>
      <c r="BS4432"/>
      <c r="BT4432"/>
      <c r="BU4432"/>
      <c r="BV4432"/>
      <c r="BW4432"/>
      <c r="BX4432"/>
      <c r="BY4432"/>
      <c r="BZ4432"/>
    </row>
    <row r="4433" spans="3:78" x14ac:dyDescent="0.25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  <c r="BF4433"/>
      <c r="BG4433"/>
      <c r="BH4433"/>
      <c r="BI4433"/>
      <c r="BJ4433"/>
      <c r="BK4433"/>
      <c r="BL4433"/>
      <c r="BM4433"/>
      <c r="BN4433"/>
      <c r="BO4433"/>
      <c r="BP4433"/>
      <c r="BQ4433"/>
      <c r="BR4433"/>
      <c r="BS4433"/>
      <c r="BT4433"/>
      <c r="BU4433"/>
      <c r="BV4433"/>
      <c r="BW4433"/>
      <c r="BX4433"/>
      <c r="BY4433"/>
      <c r="BZ4433"/>
    </row>
    <row r="4434" spans="3:78" x14ac:dyDescent="0.25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  <c r="BF4434"/>
      <c r="BG4434"/>
      <c r="BH4434"/>
      <c r="BI4434"/>
      <c r="BJ4434"/>
      <c r="BK4434"/>
      <c r="BL4434"/>
      <c r="BM4434"/>
      <c r="BN4434"/>
      <c r="BO4434"/>
      <c r="BP4434"/>
      <c r="BQ4434"/>
      <c r="BR4434"/>
      <c r="BS4434"/>
      <c r="BT4434"/>
      <c r="BU4434"/>
      <c r="BV4434"/>
      <c r="BW4434"/>
      <c r="BX4434"/>
      <c r="BY4434"/>
      <c r="BZ4434"/>
    </row>
    <row r="4435" spans="3:78" x14ac:dyDescent="0.25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  <c r="BF4435"/>
      <c r="BG4435"/>
      <c r="BH4435"/>
      <c r="BI4435"/>
      <c r="BJ4435"/>
      <c r="BK4435"/>
      <c r="BL4435"/>
      <c r="BM4435"/>
      <c r="BN4435"/>
      <c r="BO4435"/>
      <c r="BP4435"/>
      <c r="BQ4435"/>
      <c r="BR4435"/>
      <c r="BS4435"/>
      <c r="BT4435"/>
      <c r="BU4435"/>
      <c r="BV4435"/>
      <c r="BW4435"/>
      <c r="BX4435"/>
      <c r="BY4435"/>
      <c r="BZ4435"/>
    </row>
    <row r="4436" spans="3:78" x14ac:dyDescent="0.25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  <c r="BF4436"/>
      <c r="BG4436"/>
      <c r="BH4436"/>
      <c r="BI4436"/>
      <c r="BJ4436"/>
      <c r="BK4436"/>
      <c r="BL4436"/>
      <c r="BM4436"/>
      <c r="BN4436"/>
      <c r="BO4436"/>
      <c r="BP4436"/>
      <c r="BQ4436"/>
      <c r="BR4436"/>
      <c r="BS4436"/>
      <c r="BT4436"/>
      <c r="BU4436"/>
      <c r="BV4436"/>
      <c r="BW4436"/>
      <c r="BX4436"/>
      <c r="BY4436"/>
      <c r="BZ4436"/>
    </row>
    <row r="4437" spans="3:78" x14ac:dyDescent="0.25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  <c r="BI4437"/>
      <c r="BJ4437"/>
      <c r="BK4437"/>
      <c r="BL4437"/>
      <c r="BM4437"/>
      <c r="BN4437"/>
      <c r="BO4437"/>
      <c r="BP4437"/>
      <c r="BQ4437"/>
      <c r="BR4437"/>
      <c r="BS4437"/>
      <c r="BT4437"/>
      <c r="BU4437"/>
      <c r="BV4437"/>
      <c r="BW4437"/>
      <c r="BX4437"/>
      <c r="BY4437"/>
      <c r="BZ4437"/>
    </row>
    <row r="4438" spans="3:78" x14ac:dyDescent="0.25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  <c r="BI4438"/>
      <c r="BJ4438"/>
      <c r="BK4438"/>
      <c r="BL4438"/>
      <c r="BM4438"/>
      <c r="BN4438"/>
      <c r="BO4438"/>
      <c r="BP4438"/>
      <c r="BQ4438"/>
      <c r="BR4438"/>
      <c r="BS4438"/>
      <c r="BT4438"/>
      <c r="BU4438"/>
      <c r="BV4438"/>
      <c r="BW4438"/>
      <c r="BX4438"/>
      <c r="BY4438"/>
      <c r="BZ4438"/>
    </row>
    <row r="4439" spans="3:78" x14ac:dyDescent="0.25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  <c r="BI4439"/>
      <c r="BJ4439"/>
      <c r="BK4439"/>
      <c r="BL4439"/>
      <c r="BM4439"/>
      <c r="BN4439"/>
      <c r="BO4439"/>
      <c r="BP4439"/>
      <c r="BQ4439"/>
      <c r="BR4439"/>
      <c r="BS4439"/>
      <c r="BT4439"/>
      <c r="BU4439"/>
      <c r="BV4439"/>
      <c r="BW4439"/>
      <c r="BX4439"/>
      <c r="BY4439"/>
      <c r="BZ4439"/>
    </row>
    <row r="4440" spans="3:78" x14ac:dyDescent="0.25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  <c r="BF4440"/>
      <c r="BG4440"/>
      <c r="BH4440"/>
      <c r="BI4440"/>
      <c r="BJ4440"/>
      <c r="BK4440"/>
      <c r="BL4440"/>
      <c r="BM4440"/>
      <c r="BN4440"/>
      <c r="BO4440"/>
      <c r="BP4440"/>
      <c r="BQ4440"/>
      <c r="BR4440"/>
      <c r="BS4440"/>
      <c r="BT4440"/>
      <c r="BU4440"/>
      <c r="BV4440"/>
      <c r="BW4440"/>
      <c r="BX4440"/>
      <c r="BY4440"/>
      <c r="BZ4440"/>
    </row>
    <row r="4441" spans="3:78" x14ac:dyDescent="0.25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  <c r="BF4441"/>
      <c r="BG4441"/>
      <c r="BH4441"/>
      <c r="BI4441"/>
      <c r="BJ4441"/>
      <c r="BK4441"/>
      <c r="BL4441"/>
      <c r="BM4441"/>
      <c r="BN4441"/>
      <c r="BO4441"/>
      <c r="BP4441"/>
      <c r="BQ4441"/>
      <c r="BR4441"/>
      <c r="BS4441"/>
      <c r="BT4441"/>
      <c r="BU4441"/>
      <c r="BV4441"/>
      <c r="BW4441"/>
      <c r="BX4441"/>
      <c r="BY4441"/>
      <c r="BZ4441"/>
    </row>
    <row r="4442" spans="3:78" x14ac:dyDescent="0.25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  <c r="BF4442"/>
      <c r="BG4442"/>
      <c r="BH4442"/>
      <c r="BI4442"/>
      <c r="BJ4442"/>
      <c r="BK4442"/>
      <c r="BL4442"/>
      <c r="BM4442"/>
      <c r="BN4442"/>
      <c r="BO4442"/>
      <c r="BP4442"/>
      <c r="BQ4442"/>
      <c r="BR4442"/>
      <c r="BS4442"/>
      <c r="BT4442"/>
      <c r="BU4442"/>
      <c r="BV4442"/>
      <c r="BW4442"/>
      <c r="BX4442"/>
      <c r="BY4442"/>
      <c r="BZ4442"/>
    </row>
    <row r="4443" spans="3:78" x14ac:dyDescent="0.25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  <c r="BF4443"/>
      <c r="BG4443"/>
      <c r="BH4443"/>
      <c r="BI4443"/>
      <c r="BJ4443"/>
      <c r="BK4443"/>
      <c r="BL4443"/>
      <c r="BM4443"/>
      <c r="BN4443"/>
      <c r="BO4443"/>
      <c r="BP4443"/>
      <c r="BQ4443"/>
      <c r="BR4443"/>
      <c r="BS4443"/>
      <c r="BT4443"/>
      <c r="BU4443"/>
      <c r="BV4443"/>
      <c r="BW4443"/>
      <c r="BX4443"/>
      <c r="BY4443"/>
      <c r="BZ4443"/>
    </row>
    <row r="4444" spans="3:78" x14ac:dyDescent="0.25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  <c r="BI4444"/>
      <c r="BJ4444"/>
      <c r="BK4444"/>
      <c r="BL4444"/>
      <c r="BM4444"/>
      <c r="BN4444"/>
      <c r="BO4444"/>
      <c r="BP4444"/>
      <c r="BQ4444"/>
      <c r="BR4444"/>
      <c r="BS4444"/>
      <c r="BT4444"/>
      <c r="BU4444"/>
      <c r="BV4444"/>
      <c r="BW4444"/>
      <c r="BX4444"/>
      <c r="BY4444"/>
      <c r="BZ4444"/>
    </row>
    <row r="4445" spans="3:78" x14ac:dyDescent="0.25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  <c r="BI4445"/>
      <c r="BJ4445"/>
      <c r="BK4445"/>
      <c r="BL4445"/>
      <c r="BM4445"/>
      <c r="BN4445"/>
      <c r="BO4445"/>
      <c r="BP4445"/>
      <c r="BQ4445"/>
      <c r="BR4445"/>
      <c r="BS4445"/>
      <c r="BT4445"/>
      <c r="BU4445"/>
      <c r="BV4445"/>
      <c r="BW4445"/>
      <c r="BX4445"/>
      <c r="BY4445"/>
      <c r="BZ4445"/>
    </row>
    <row r="4446" spans="3:78" x14ac:dyDescent="0.25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  <c r="BI4446"/>
      <c r="BJ4446"/>
      <c r="BK4446"/>
      <c r="BL4446"/>
      <c r="BM4446"/>
      <c r="BN4446"/>
      <c r="BO4446"/>
      <c r="BP4446"/>
      <c r="BQ4446"/>
      <c r="BR4446"/>
      <c r="BS4446"/>
      <c r="BT4446"/>
      <c r="BU4446"/>
      <c r="BV4446"/>
      <c r="BW4446"/>
      <c r="BX4446"/>
      <c r="BY4446"/>
      <c r="BZ4446"/>
    </row>
    <row r="4447" spans="3:78" x14ac:dyDescent="0.25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  <c r="BI4447"/>
      <c r="BJ4447"/>
      <c r="BK4447"/>
      <c r="BL4447"/>
      <c r="BM4447"/>
      <c r="BN4447"/>
      <c r="BO4447"/>
      <c r="BP4447"/>
      <c r="BQ4447"/>
      <c r="BR4447"/>
      <c r="BS4447"/>
      <c r="BT4447"/>
      <c r="BU4447"/>
      <c r="BV4447"/>
      <c r="BW4447"/>
      <c r="BX4447"/>
      <c r="BY4447"/>
      <c r="BZ4447"/>
    </row>
    <row r="4448" spans="3:78" x14ac:dyDescent="0.25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  <c r="BI4448"/>
      <c r="BJ4448"/>
      <c r="BK4448"/>
      <c r="BL4448"/>
      <c r="BM4448"/>
      <c r="BN4448"/>
      <c r="BO4448"/>
      <c r="BP4448"/>
      <c r="BQ4448"/>
      <c r="BR4448"/>
      <c r="BS4448"/>
      <c r="BT4448"/>
      <c r="BU4448"/>
      <c r="BV4448"/>
      <c r="BW4448"/>
      <c r="BX4448"/>
      <c r="BY4448"/>
      <c r="BZ4448"/>
    </row>
    <row r="4449" spans="3:78" x14ac:dyDescent="0.25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  <c r="BF4449"/>
      <c r="BG4449"/>
      <c r="BH4449"/>
      <c r="BI4449"/>
      <c r="BJ4449"/>
      <c r="BK4449"/>
      <c r="BL4449"/>
      <c r="BM4449"/>
      <c r="BN4449"/>
      <c r="BO4449"/>
      <c r="BP4449"/>
      <c r="BQ4449"/>
      <c r="BR4449"/>
      <c r="BS4449"/>
      <c r="BT4449"/>
      <c r="BU4449"/>
      <c r="BV4449"/>
      <c r="BW4449"/>
      <c r="BX4449"/>
      <c r="BY4449"/>
      <c r="BZ4449"/>
    </row>
    <row r="4450" spans="3:78" x14ac:dyDescent="0.25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  <c r="BF4450"/>
      <c r="BG4450"/>
      <c r="BH4450"/>
      <c r="BI4450"/>
      <c r="BJ4450"/>
      <c r="BK4450"/>
      <c r="BL4450"/>
      <c r="BM4450"/>
      <c r="BN4450"/>
      <c r="BO4450"/>
      <c r="BP4450"/>
      <c r="BQ4450"/>
      <c r="BR4450"/>
      <c r="BS4450"/>
      <c r="BT4450"/>
      <c r="BU4450"/>
      <c r="BV4450"/>
      <c r="BW4450"/>
      <c r="BX4450"/>
      <c r="BY4450"/>
      <c r="BZ4450"/>
    </row>
    <row r="4451" spans="3:78" x14ac:dyDescent="0.25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  <c r="BF4451"/>
      <c r="BG4451"/>
      <c r="BH4451"/>
      <c r="BI4451"/>
      <c r="BJ4451"/>
      <c r="BK4451"/>
      <c r="BL4451"/>
      <c r="BM4451"/>
      <c r="BN4451"/>
      <c r="BO4451"/>
      <c r="BP4451"/>
      <c r="BQ4451"/>
      <c r="BR4451"/>
      <c r="BS4451"/>
      <c r="BT4451"/>
      <c r="BU4451"/>
      <c r="BV4451"/>
      <c r="BW4451"/>
      <c r="BX4451"/>
      <c r="BY4451"/>
      <c r="BZ4451"/>
    </row>
    <row r="4452" spans="3:78" x14ac:dyDescent="0.25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  <c r="BF4452"/>
      <c r="BG4452"/>
      <c r="BH4452"/>
      <c r="BI4452"/>
      <c r="BJ4452"/>
      <c r="BK4452"/>
      <c r="BL4452"/>
      <c r="BM4452"/>
      <c r="BN4452"/>
      <c r="BO4452"/>
      <c r="BP4452"/>
      <c r="BQ4452"/>
      <c r="BR4452"/>
      <c r="BS4452"/>
      <c r="BT4452"/>
      <c r="BU4452"/>
      <c r="BV4452"/>
      <c r="BW4452"/>
      <c r="BX4452"/>
      <c r="BY4452"/>
      <c r="BZ4452"/>
    </row>
    <row r="4453" spans="3:78" x14ac:dyDescent="0.25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  <c r="BF4453"/>
      <c r="BG4453"/>
      <c r="BH4453"/>
      <c r="BI4453"/>
      <c r="BJ4453"/>
      <c r="BK4453"/>
      <c r="BL4453"/>
      <c r="BM4453"/>
      <c r="BN4453"/>
      <c r="BO4453"/>
      <c r="BP4453"/>
      <c r="BQ4453"/>
      <c r="BR4453"/>
      <c r="BS4453"/>
      <c r="BT4453"/>
      <c r="BU4453"/>
      <c r="BV4453"/>
      <c r="BW4453"/>
      <c r="BX4453"/>
      <c r="BY4453"/>
      <c r="BZ4453"/>
    </row>
    <row r="4454" spans="3:78" x14ac:dyDescent="0.25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  <c r="BF4454"/>
      <c r="BG4454"/>
      <c r="BH4454"/>
      <c r="BI4454"/>
      <c r="BJ4454"/>
      <c r="BK4454"/>
      <c r="BL4454"/>
      <c r="BM4454"/>
      <c r="BN4454"/>
      <c r="BO4454"/>
      <c r="BP4454"/>
      <c r="BQ4454"/>
      <c r="BR4454"/>
      <c r="BS4454"/>
      <c r="BT4454"/>
      <c r="BU4454"/>
      <c r="BV4454"/>
      <c r="BW4454"/>
      <c r="BX4454"/>
      <c r="BY4454"/>
      <c r="BZ4454"/>
    </row>
    <row r="4455" spans="3:78" x14ac:dyDescent="0.25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  <c r="BF4455"/>
      <c r="BG4455"/>
      <c r="BH4455"/>
      <c r="BI4455"/>
      <c r="BJ4455"/>
      <c r="BK4455"/>
      <c r="BL4455"/>
      <c r="BM4455"/>
      <c r="BN4455"/>
      <c r="BO4455"/>
      <c r="BP4455"/>
      <c r="BQ4455"/>
      <c r="BR4455"/>
      <c r="BS4455"/>
      <c r="BT4455"/>
      <c r="BU4455"/>
      <c r="BV4455"/>
      <c r="BW4455"/>
      <c r="BX4455"/>
      <c r="BY4455"/>
      <c r="BZ4455"/>
    </row>
    <row r="4456" spans="3:78" x14ac:dyDescent="0.25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  <c r="BF4456"/>
      <c r="BG4456"/>
      <c r="BH4456"/>
      <c r="BI4456"/>
      <c r="BJ4456"/>
      <c r="BK4456"/>
      <c r="BL4456"/>
      <c r="BM4456"/>
      <c r="BN4456"/>
      <c r="BO4456"/>
      <c r="BP4456"/>
      <c r="BQ4456"/>
      <c r="BR4456"/>
      <c r="BS4456"/>
      <c r="BT4456"/>
      <c r="BU4456"/>
      <c r="BV4456"/>
      <c r="BW4456"/>
      <c r="BX4456"/>
      <c r="BY4456"/>
      <c r="BZ4456"/>
    </row>
    <row r="4457" spans="3:78" x14ac:dyDescent="0.25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  <c r="BF4457"/>
      <c r="BG4457"/>
      <c r="BH4457"/>
      <c r="BI4457"/>
      <c r="BJ4457"/>
      <c r="BK4457"/>
      <c r="BL4457"/>
      <c r="BM4457"/>
      <c r="BN4457"/>
      <c r="BO4457"/>
      <c r="BP4457"/>
      <c r="BQ4457"/>
      <c r="BR4457"/>
      <c r="BS4457"/>
      <c r="BT4457"/>
      <c r="BU4457"/>
      <c r="BV4457"/>
      <c r="BW4457"/>
      <c r="BX4457"/>
      <c r="BY4457"/>
      <c r="BZ4457"/>
    </row>
    <row r="4458" spans="3:78" x14ac:dyDescent="0.25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  <c r="BF4458"/>
      <c r="BG4458"/>
      <c r="BH4458"/>
      <c r="BI4458"/>
      <c r="BJ4458"/>
      <c r="BK4458"/>
      <c r="BL4458"/>
      <c r="BM4458"/>
      <c r="BN4458"/>
      <c r="BO4458"/>
      <c r="BP4458"/>
      <c r="BQ4458"/>
      <c r="BR4458"/>
      <c r="BS4458"/>
      <c r="BT4458"/>
      <c r="BU4458"/>
      <c r="BV4458"/>
      <c r="BW4458"/>
      <c r="BX4458"/>
      <c r="BY4458"/>
      <c r="BZ4458"/>
    </row>
    <row r="4459" spans="3:78" x14ac:dyDescent="0.25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  <c r="BF4459"/>
      <c r="BG4459"/>
      <c r="BH4459"/>
      <c r="BI4459"/>
      <c r="BJ4459"/>
      <c r="BK4459"/>
      <c r="BL4459"/>
      <c r="BM4459"/>
      <c r="BN4459"/>
      <c r="BO4459"/>
      <c r="BP4459"/>
      <c r="BQ4459"/>
      <c r="BR4459"/>
      <c r="BS4459"/>
      <c r="BT4459"/>
      <c r="BU4459"/>
      <c r="BV4459"/>
      <c r="BW4459"/>
      <c r="BX4459"/>
      <c r="BY4459"/>
      <c r="BZ4459"/>
    </row>
    <row r="4460" spans="3:78" x14ac:dyDescent="0.25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  <c r="BF4460"/>
      <c r="BG4460"/>
      <c r="BH4460"/>
      <c r="BI4460"/>
      <c r="BJ4460"/>
      <c r="BK4460"/>
      <c r="BL4460"/>
      <c r="BM4460"/>
      <c r="BN4460"/>
      <c r="BO4460"/>
      <c r="BP4460"/>
      <c r="BQ4460"/>
      <c r="BR4460"/>
      <c r="BS4460"/>
      <c r="BT4460"/>
      <c r="BU4460"/>
      <c r="BV4460"/>
      <c r="BW4460"/>
      <c r="BX4460"/>
      <c r="BY4460"/>
      <c r="BZ4460"/>
    </row>
    <row r="4461" spans="3:78" x14ac:dyDescent="0.25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  <c r="BF4461"/>
      <c r="BG4461"/>
      <c r="BH4461"/>
      <c r="BI4461"/>
      <c r="BJ4461"/>
      <c r="BK4461"/>
      <c r="BL4461"/>
      <c r="BM4461"/>
      <c r="BN4461"/>
      <c r="BO4461"/>
      <c r="BP4461"/>
      <c r="BQ4461"/>
      <c r="BR4461"/>
      <c r="BS4461"/>
      <c r="BT4461"/>
      <c r="BU4461"/>
      <c r="BV4461"/>
      <c r="BW4461"/>
      <c r="BX4461"/>
      <c r="BY4461"/>
      <c r="BZ4461"/>
    </row>
    <row r="4462" spans="3:78" x14ac:dyDescent="0.25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  <c r="BF4462"/>
      <c r="BG4462"/>
      <c r="BH4462"/>
      <c r="BI4462"/>
      <c r="BJ4462"/>
      <c r="BK4462"/>
      <c r="BL4462"/>
      <c r="BM4462"/>
      <c r="BN4462"/>
      <c r="BO4462"/>
      <c r="BP4462"/>
      <c r="BQ4462"/>
      <c r="BR4462"/>
      <c r="BS4462"/>
      <c r="BT4462"/>
      <c r="BU4462"/>
      <c r="BV4462"/>
      <c r="BW4462"/>
      <c r="BX4462"/>
      <c r="BY4462"/>
      <c r="BZ4462"/>
    </row>
    <row r="4463" spans="3:78" x14ac:dyDescent="0.25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  <c r="BF4463"/>
      <c r="BG4463"/>
      <c r="BH4463"/>
      <c r="BI4463"/>
      <c r="BJ4463"/>
      <c r="BK4463"/>
      <c r="BL4463"/>
      <c r="BM4463"/>
      <c r="BN4463"/>
      <c r="BO4463"/>
      <c r="BP4463"/>
      <c r="BQ4463"/>
      <c r="BR4463"/>
      <c r="BS4463"/>
      <c r="BT4463"/>
      <c r="BU4463"/>
      <c r="BV4463"/>
      <c r="BW4463"/>
      <c r="BX4463"/>
      <c r="BY4463"/>
      <c r="BZ4463"/>
    </row>
    <row r="4464" spans="3:78" x14ac:dyDescent="0.25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  <c r="BF4464"/>
      <c r="BG4464"/>
      <c r="BH4464"/>
      <c r="BI4464"/>
      <c r="BJ4464"/>
      <c r="BK4464"/>
      <c r="BL4464"/>
      <c r="BM4464"/>
      <c r="BN4464"/>
      <c r="BO4464"/>
      <c r="BP4464"/>
      <c r="BQ4464"/>
      <c r="BR4464"/>
      <c r="BS4464"/>
      <c r="BT4464"/>
      <c r="BU4464"/>
      <c r="BV4464"/>
      <c r="BW4464"/>
      <c r="BX4464"/>
      <c r="BY4464"/>
      <c r="BZ4464"/>
    </row>
    <row r="4465" spans="3:78" x14ac:dyDescent="0.25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  <c r="BF4465"/>
      <c r="BG4465"/>
      <c r="BH4465"/>
      <c r="BI4465"/>
      <c r="BJ4465"/>
      <c r="BK4465"/>
      <c r="BL4465"/>
      <c r="BM4465"/>
      <c r="BN4465"/>
      <c r="BO4465"/>
      <c r="BP4465"/>
      <c r="BQ4465"/>
      <c r="BR4465"/>
      <c r="BS4465"/>
      <c r="BT4465"/>
      <c r="BU4465"/>
      <c r="BV4465"/>
      <c r="BW4465"/>
      <c r="BX4465"/>
      <c r="BY4465"/>
      <c r="BZ4465"/>
    </row>
    <row r="4466" spans="3:78" x14ac:dyDescent="0.25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  <c r="BF4466"/>
      <c r="BG4466"/>
      <c r="BH4466"/>
      <c r="BI4466"/>
      <c r="BJ4466"/>
      <c r="BK4466"/>
      <c r="BL4466"/>
      <c r="BM4466"/>
      <c r="BN4466"/>
      <c r="BO4466"/>
      <c r="BP4466"/>
      <c r="BQ4466"/>
      <c r="BR4466"/>
      <c r="BS4466"/>
      <c r="BT4466"/>
      <c r="BU4466"/>
      <c r="BV4466"/>
      <c r="BW4466"/>
      <c r="BX4466"/>
      <c r="BY4466"/>
      <c r="BZ4466"/>
    </row>
    <row r="4467" spans="3:78" x14ac:dyDescent="0.25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  <c r="BF4467"/>
      <c r="BG4467"/>
      <c r="BH4467"/>
      <c r="BI4467"/>
      <c r="BJ4467"/>
      <c r="BK4467"/>
      <c r="BL4467"/>
      <c r="BM4467"/>
      <c r="BN4467"/>
      <c r="BO4467"/>
      <c r="BP4467"/>
      <c r="BQ4467"/>
      <c r="BR4467"/>
      <c r="BS4467"/>
      <c r="BT4467"/>
      <c r="BU4467"/>
      <c r="BV4467"/>
      <c r="BW4467"/>
      <c r="BX4467"/>
      <c r="BY4467"/>
      <c r="BZ4467"/>
    </row>
    <row r="4468" spans="3:78" x14ac:dyDescent="0.25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  <c r="BF4468"/>
      <c r="BG4468"/>
      <c r="BH4468"/>
      <c r="BI4468"/>
      <c r="BJ4468"/>
      <c r="BK4468"/>
      <c r="BL4468"/>
      <c r="BM4468"/>
      <c r="BN4468"/>
      <c r="BO4468"/>
      <c r="BP4468"/>
      <c r="BQ4468"/>
      <c r="BR4468"/>
      <c r="BS4468"/>
      <c r="BT4468"/>
      <c r="BU4468"/>
      <c r="BV4468"/>
      <c r="BW4468"/>
      <c r="BX4468"/>
      <c r="BY4468"/>
      <c r="BZ4468"/>
    </row>
    <row r="4469" spans="3:78" x14ac:dyDescent="0.25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  <c r="BF4469"/>
      <c r="BG4469"/>
      <c r="BH4469"/>
      <c r="BI4469"/>
      <c r="BJ4469"/>
      <c r="BK4469"/>
      <c r="BL4469"/>
      <c r="BM4469"/>
      <c r="BN4469"/>
      <c r="BO4469"/>
      <c r="BP4469"/>
      <c r="BQ4469"/>
      <c r="BR4469"/>
      <c r="BS4469"/>
      <c r="BT4469"/>
      <c r="BU4469"/>
      <c r="BV4469"/>
      <c r="BW4469"/>
      <c r="BX4469"/>
      <c r="BY4469"/>
      <c r="BZ4469"/>
    </row>
    <row r="4470" spans="3:78" x14ac:dyDescent="0.25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  <c r="BF4470"/>
      <c r="BG4470"/>
      <c r="BH4470"/>
      <c r="BI4470"/>
      <c r="BJ4470"/>
      <c r="BK4470"/>
      <c r="BL4470"/>
      <c r="BM4470"/>
      <c r="BN4470"/>
      <c r="BO4470"/>
      <c r="BP4470"/>
      <c r="BQ4470"/>
      <c r="BR4470"/>
      <c r="BS4470"/>
      <c r="BT4470"/>
      <c r="BU4470"/>
      <c r="BV4470"/>
      <c r="BW4470"/>
      <c r="BX4470"/>
      <c r="BY4470"/>
      <c r="BZ4470"/>
    </row>
    <row r="4471" spans="3:78" x14ac:dyDescent="0.25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  <c r="BF4471"/>
      <c r="BG4471"/>
      <c r="BH4471"/>
      <c r="BI4471"/>
      <c r="BJ4471"/>
      <c r="BK4471"/>
      <c r="BL4471"/>
      <c r="BM4471"/>
      <c r="BN4471"/>
      <c r="BO4471"/>
      <c r="BP4471"/>
      <c r="BQ4471"/>
      <c r="BR4471"/>
      <c r="BS4471"/>
      <c r="BT4471"/>
      <c r="BU4471"/>
      <c r="BV4471"/>
      <c r="BW4471"/>
      <c r="BX4471"/>
      <c r="BY4471"/>
      <c r="BZ4471"/>
    </row>
    <row r="4472" spans="3:78" x14ac:dyDescent="0.25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  <c r="BF4472"/>
      <c r="BG4472"/>
      <c r="BH4472"/>
      <c r="BI4472"/>
      <c r="BJ4472"/>
      <c r="BK4472"/>
      <c r="BL4472"/>
      <c r="BM4472"/>
      <c r="BN4472"/>
      <c r="BO4472"/>
      <c r="BP4472"/>
      <c r="BQ4472"/>
      <c r="BR4472"/>
      <c r="BS4472"/>
      <c r="BT4472"/>
      <c r="BU4472"/>
      <c r="BV4472"/>
      <c r="BW4472"/>
      <c r="BX4472"/>
      <c r="BY4472"/>
      <c r="BZ4472"/>
    </row>
    <row r="4473" spans="3:78" x14ac:dyDescent="0.25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  <c r="BF4473"/>
      <c r="BG4473"/>
      <c r="BH4473"/>
      <c r="BI4473"/>
      <c r="BJ4473"/>
      <c r="BK4473"/>
      <c r="BL4473"/>
      <c r="BM4473"/>
      <c r="BN4473"/>
      <c r="BO4473"/>
      <c r="BP4473"/>
      <c r="BQ4473"/>
      <c r="BR4473"/>
      <c r="BS4473"/>
      <c r="BT4473"/>
      <c r="BU4473"/>
      <c r="BV4473"/>
      <c r="BW4473"/>
      <c r="BX4473"/>
      <c r="BY4473"/>
      <c r="BZ4473"/>
    </row>
    <row r="4474" spans="3:78" x14ac:dyDescent="0.25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  <c r="BF4474"/>
      <c r="BG4474"/>
      <c r="BH4474"/>
      <c r="BI4474"/>
      <c r="BJ4474"/>
      <c r="BK4474"/>
      <c r="BL4474"/>
      <c r="BM4474"/>
      <c r="BN4474"/>
      <c r="BO4474"/>
      <c r="BP4474"/>
      <c r="BQ4474"/>
      <c r="BR4474"/>
      <c r="BS4474"/>
      <c r="BT4474"/>
      <c r="BU4474"/>
      <c r="BV4474"/>
      <c r="BW4474"/>
      <c r="BX4474"/>
      <c r="BY4474"/>
      <c r="BZ4474"/>
    </row>
    <row r="4475" spans="3:78" x14ac:dyDescent="0.25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  <c r="BF4475"/>
      <c r="BG4475"/>
      <c r="BH4475"/>
      <c r="BI4475"/>
      <c r="BJ4475"/>
      <c r="BK4475"/>
      <c r="BL4475"/>
      <c r="BM4475"/>
      <c r="BN4475"/>
      <c r="BO4475"/>
      <c r="BP4475"/>
      <c r="BQ4475"/>
      <c r="BR4475"/>
      <c r="BS4475"/>
      <c r="BT4475"/>
      <c r="BU4475"/>
      <c r="BV4475"/>
      <c r="BW4475"/>
      <c r="BX4475"/>
      <c r="BY4475"/>
      <c r="BZ4475"/>
    </row>
    <row r="4476" spans="3:78" x14ac:dyDescent="0.25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  <c r="BF4476"/>
      <c r="BG4476"/>
      <c r="BH4476"/>
      <c r="BI4476"/>
      <c r="BJ4476"/>
      <c r="BK4476"/>
      <c r="BL4476"/>
      <c r="BM4476"/>
      <c r="BN4476"/>
      <c r="BO4476"/>
      <c r="BP4476"/>
      <c r="BQ4476"/>
      <c r="BR4476"/>
      <c r="BS4476"/>
      <c r="BT4476"/>
      <c r="BU4476"/>
      <c r="BV4476"/>
      <c r="BW4476"/>
      <c r="BX4476"/>
      <c r="BY4476"/>
      <c r="BZ4476"/>
    </row>
    <row r="4477" spans="3:78" x14ac:dyDescent="0.25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  <c r="BF4477"/>
      <c r="BG4477"/>
      <c r="BH4477"/>
      <c r="BI4477"/>
      <c r="BJ4477"/>
      <c r="BK4477"/>
      <c r="BL4477"/>
      <c r="BM4477"/>
      <c r="BN4477"/>
      <c r="BO4477"/>
      <c r="BP4477"/>
      <c r="BQ4477"/>
      <c r="BR4477"/>
      <c r="BS4477"/>
      <c r="BT4477"/>
      <c r="BU4477"/>
      <c r="BV4477"/>
      <c r="BW4477"/>
      <c r="BX4477"/>
      <c r="BY4477"/>
      <c r="BZ4477"/>
    </row>
    <row r="4478" spans="3:78" x14ac:dyDescent="0.25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  <c r="BF4478"/>
      <c r="BG4478"/>
      <c r="BH4478"/>
      <c r="BI4478"/>
      <c r="BJ4478"/>
      <c r="BK4478"/>
      <c r="BL4478"/>
      <c r="BM4478"/>
      <c r="BN4478"/>
      <c r="BO4478"/>
      <c r="BP4478"/>
      <c r="BQ4478"/>
      <c r="BR4478"/>
      <c r="BS4478"/>
      <c r="BT4478"/>
      <c r="BU4478"/>
      <c r="BV4478"/>
      <c r="BW4478"/>
      <c r="BX4478"/>
      <c r="BY4478"/>
      <c r="BZ4478"/>
    </row>
    <row r="4479" spans="3:78" x14ac:dyDescent="0.25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  <c r="BF4479"/>
      <c r="BG4479"/>
      <c r="BH4479"/>
      <c r="BI4479"/>
      <c r="BJ4479"/>
      <c r="BK4479"/>
      <c r="BL4479"/>
      <c r="BM4479"/>
      <c r="BN4479"/>
      <c r="BO4479"/>
      <c r="BP4479"/>
      <c r="BQ4479"/>
      <c r="BR4479"/>
      <c r="BS4479"/>
      <c r="BT4479"/>
      <c r="BU4479"/>
      <c r="BV4479"/>
      <c r="BW4479"/>
      <c r="BX4479"/>
      <c r="BY4479"/>
      <c r="BZ4479"/>
    </row>
    <row r="4480" spans="3:78" x14ac:dyDescent="0.25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  <c r="BF4480"/>
      <c r="BG4480"/>
      <c r="BH4480"/>
      <c r="BI4480"/>
      <c r="BJ4480"/>
      <c r="BK4480"/>
      <c r="BL4480"/>
      <c r="BM4480"/>
      <c r="BN4480"/>
      <c r="BO4480"/>
      <c r="BP4480"/>
      <c r="BQ4480"/>
      <c r="BR4480"/>
      <c r="BS4480"/>
      <c r="BT4480"/>
      <c r="BU4480"/>
      <c r="BV4480"/>
      <c r="BW4480"/>
      <c r="BX4480"/>
      <c r="BY4480"/>
      <c r="BZ4480"/>
    </row>
    <row r="4481" spans="3:78" x14ac:dyDescent="0.25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  <c r="BF4481"/>
      <c r="BG4481"/>
      <c r="BH4481"/>
      <c r="BI4481"/>
      <c r="BJ4481"/>
      <c r="BK4481"/>
      <c r="BL4481"/>
      <c r="BM4481"/>
      <c r="BN4481"/>
      <c r="BO4481"/>
      <c r="BP4481"/>
      <c r="BQ4481"/>
      <c r="BR4481"/>
      <c r="BS4481"/>
      <c r="BT4481"/>
      <c r="BU4481"/>
      <c r="BV4481"/>
      <c r="BW4481"/>
      <c r="BX4481"/>
      <c r="BY4481"/>
      <c r="BZ4481"/>
    </row>
    <row r="4482" spans="3:78" x14ac:dyDescent="0.25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  <c r="BF4482"/>
      <c r="BG4482"/>
      <c r="BH4482"/>
      <c r="BI4482"/>
      <c r="BJ4482"/>
      <c r="BK4482"/>
      <c r="BL4482"/>
      <c r="BM4482"/>
      <c r="BN4482"/>
      <c r="BO4482"/>
      <c r="BP4482"/>
      <c r="BQ4482"/>
      <c r="BR4482"/>
      <c r="BS4482"/>
      <c r="BT4482"/>
      <c r="BU4482"/>
      <c r="BV4482"/>
      <c r="BW4482"/>
      <c r="BX4482"/>
      <c r="BY4482"/>
      <c r="BZ4482"/>
    </row>
    <row r="4483" spans="3:78" x14ac:dyDescent="0.25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  <c r="BF4483"/>
      <c r="BG4483"/>
      <c r="BH4483"/>
      <c r="BI4483"/>
      <c r="BJ4483"/>
      <c r="BK4483"/>
      <c r="BL4483"/>
      <c r="BM4483"/>
      <c r="BN4483"/>
      <c r="BO4483"/>
      <c r="BP4483"/>
      <c r="BQ4483"/>
      <c r="BR4483"/>
      <c r="BS4483"/>
      <c r="BT4483"/>
      <c r="BU4483"/>
      <c r="BV4483"/>
      <c r="BW4483"/>
      <c r="BX4483"/>
      <c r="BY4483"/>
      <c r="BZ4483"/>
    </row>
    <row r="4484" spans="3:78" x14ac:dyDescent="0.25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  <c r="BF4484"/>
      <c r="BG4484"/>
      <c r="BH4484"/>
      <c r="BI4484"/>
      <c r="BJ4484"/>
      <c r="BK4484"/>
      <c r="BL4484"/>
      <c r="BM4484"/>
      <c r="BN4484"/>
      <c r="BO4484"/>
      <c r="BP4484"/>
      <c r="BQ4484"/>
      <c r="BR4484"/>
      <c r="BS4484"/>
      <c r="BT4484"/>
      <c r="BU4484"/>
      <c r="BV4484"/>
      <c r="BW4484"/>
      <c r="BX4484"/>
      <c r="BY4484"/>
      <c r="BZ4484"/>
    </row>
    <row r="4485" spans="3:78" x14ac:dyDescent="0.25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  <c r="BF4485"/>
      <c r="BG4485"/>
      <c r="BH4485"/>
      <c r="BI4485"/>
      <c r="BJ4485"/>
      <c r="BK4485"/>
      <c r="BL4485"/>
      <c r="BM4485"/>
      <c r="BN4485"/>
      <c r="BO4485"/>
      <c r="BP4485"/>
      <c r="BQ4485"/>
      <c r="BR4485"/>
      <c r="BS4485"/>
      <c r="BT4485"/>
      <c r="BU4485"/>
      <c r="BV4485"/>
      <c r="BW4485"/>
      <c r="BX4485"/>
      <c r="BY4485"/>
      <c r="BZ4485"/>
    </row>
    <row r="4486" spans="3:78" x14ac:dyDescent="0.25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  <c r="BF4486"/>
      <c r="BG4486"/>
      <c r="BH4486"/>
      <c r="BI4486"/>
      <c r="BJ4486"/>
      <c r="BK4486"/>
      <c r="BL4486"/>
      <c r="BM4486"/>
      <c r="BN4486"/>
      <c r="BO4486"/>
      <c r="BP4486"/>
      <c r="BQ4486"/>
      <c r="BR4486"/>
      <c r="BS4486"/>
      <c r="BT4486"/>
      <c r="BU4486"/>
      <c r="BV4486"/>
      <c r="BW4486"/>
      <c r="BX4486"/>
      <c r="BY4486"/>
      <c r="BZ4486"/>
    </row>
    <row r="4487" spans="3:78" x14ac:dyDescent="0.25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  <c r="BF4487"/>
      <c r="BG4487"/>
      <c r="BH4487"/>
      <c r="BI4487"/>
      <c r="BJ4487"/>
      <c r="BK4487"/>
      <c r="BL4487"/>
      <c r="BM4487"/>
      <c r="BN4487"/>
      <c r="BO4487"/>
      <c r="BP4487"/>
      <c r="BQ4487"/>
      <c r="BR4487"/>
      <c r="BS4487"/>
      <c r="BT4487"/>
      <c r="BU4487"/>
      <c r="BV4487"/>
      <c r="BW4487"/>
      <c r="BX4487"/>
      <c r="BY4487"/>
      <c r="BZ4487"/>
    </row>
    <row r="4488" spans="3:78" x14ac:dyDescent="0.25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  <c r="BF4488"/>
      <c r="BG4488"/>
      <c r="BH4488"/>
      <c r="BI4488"/>
      <c r="BJ4488"/>
      <c r="BK4488"/>
      <c r="BL4488"/>
      <c r="BM4488"/>
      <c r="BN4488"/>
      <c r="BO4488"/>
      <c r="BP4488"/>
      <c r="BQ4488"/>
      <c r="BR4488"/>
      <c r="BS4488"/>
      <c r="BT4488"/>
      <c r="BU4488"/>
      <c r="BV4488"/>
      <c r="BW4488"/>
      <c r="BX4488"/>
      <c r="BY4488"/>
      <c r="BZ4488"/>
    </row>
    <row r="4489" spans="3:78" x14ac:dyDescent="0.25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  <c r="BF4489"/>
      <c r="BG4489"/>
      <c r="BH4489"/>
      <c r="BI4489"/>
      <c r="BJ4489"/>
      <c r="BK4489"/>
      <c r="BL4489"/>
      <c r="BM4489"/>
      <c r="BN4489"/>
      <c r="BO4489"/>
      <c r="BP4489"/>
      <c r="BQ4489"/>
      <c r="BR4489"/>
      <c r="BS4489"/>
      <c r="BT4489"/>
      <c r="BU4489"/>
      <c r="BV4489"/>
      <c r="BW4489"/>
      <c r="BX4489"/>
      <c r="BY4489"/>
      <c r="BZ4489"/>
    </row>
    <row r="4490" spans="3:78" x14ac:dyDescent="0.25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  <c r="BF4490"/>
      <c r="BG4490"/>
      <c r="BH4490"/>
      <c r="BI4490"/>
      <c r="BJ4490"/>
      <c r="BK4490"/>
      <c r="BL4490"/>
      <c r="BM4490"/>
      <c r="BN4490"/>
      <c r="BO4490"/>
      <c r="BP4490"/>
      <c r="BQ4490"/>
      <c r="BR4490"/>
      <c r="BS4490"/>
      <c r="BT4490"/>
      <c r="BU4490"/>
      <c r="BV4490"/>
      <c r="BW4490"/>
      <c r="BX4490"/>
      <c r="BY4490"/>
      <c r="BZ4490"/>
    </row>
    <row r="4491" spans="3:78" x14ac:dyDescent="0.25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  <c r="BF4491"/>
      <c r="BG4491"/>
      <c r="BH4491"/>
      <c r="BI4491"/>
      <c r="BJ4491"/>
      <c r="BK4491"/>
      <c r="BL4491"/>
      <c r="BM4491"/>
      <c r="BN4491"/>
      <c r="BO4491"/>
      <c r="BP4491"/>
      <c r="BQ4491"/>
      <c r="BR4491"/>
      <c r="BS4491"/>
      <c r="BT4491"/>
      <c r="BU4491"/>
      <c r="BV4491"/>
      <c r="BW4491"/>
      <c r="BX4491"/>
      <c r="BY4491"/>
      <c r="BZ4491"/>
    </row>
    <row r="4492" spans="3:78" x14ac:dyDescent="0.25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  <c r="BF4492"/>
      <c r="BG4492"/>
      <c r="BH4492"/>
      <c r="BI4492"/>
      <c r="BJ4492"/>
      <c r="BK4492"/>
      <c r="BL4492"/>
      <c r="BM4492"/>
      <c r="BN4492"/>
      <c r="BO4492"/>
      <c r="BP4492"/>
      <c r="BQ4492"/>
      <c r="BR4492"/>
      <c r="BS4492"/>
      <c r="BT4492"/>
      <c r="BU4492"/>
      <c r="BV4492"/>
      <c r="BW4492"/>
      <c r="BX4492"/>
      <c r="BY4492"/>
      <c r="BZ4492"/>
    </row>
    <row r="4493" spans="3:78" x14ac:dyDescent="0.25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  <c r="BF4493"/>
      <c r="BG4493"/>
      <c r="BH4493"/>
      <c r="BI4493"/>
      <c r="BJ4493"/>
      <c r="BK4493"/>
      <c r="BL4493"/>
      <c r="BM4493"/>
      <c r="BN4493"/>
      <c r="BO4493"/>
      <c r="BP4493"/>
      <c r="BQ4493"/>
      <c r="BR4493"/>
      <c r="BS4493"/>
      <c r="BT4493"/>
      <c r="BU4493"/>
      <c r="BV4493"/>
      <c r="BW4493"/>
      <c r="BX4493"/>
      <c r="BY4493"/>
      <c r="BZ4493"/>
    </row>
    <row r="4494" spans="3:78" x14ac:dyDescent="0.25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  <c r="BF4494"/>
      <c r="BG4494"/>
      <c r="BH4494"/>
      <c r="BI4494"/>
      <c r="BJ4494"/>
      <c r="BK4494"/>
      <c r="BL4494"/>
      <c r="BM4494"/>
      <c r="BN4494"/>
      <c r="BO4494"/>
      <c r="BP4494"/>
      <c r="BQ4494"/>
      <c r="BR4494"/>
      <c r="BS4494"/>
      <c r="BT4494"/>
      <c r="BU4494"/>
      <c r="BV4494"/>
      <c r="BW4494"/>
      <c r="BX4494"/>
      <c r="BY4494"/>
      <c r="BZ4494"/>
    </row>
    <row r="4495" spans="3:78" x14ac:dyDescent="0.25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  <c r="BF4495"/>
      <c r="BG4495"/>
      <c r="BH4495"/>
      <c r="BI4495"/>
      <c r="BJ4495"/>
      <c r="BK4495"/>
      <c r="BL4495"/>
      <c r="BM4495"/>
      <c r="BN4495"/>
      <c r="BO4495"/>
      <c r="BP4495"/>
      <c r="BQ4495"/>
      <c r="BR4495"/>
      <c r="BS4495"/>
      <c r="BT4495"/>
      <c r="BU4495"/>
      <c r="BV4495"/>
      <c r="BW4495"/>
      <c r="BX4495"/>
      <c r="BY4495"/>
      <c r="BZ4495"/>
    </row>
    <row r="4496" spans="3:78" x14ac:dyDescent="0.25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  <c r="BF4496"/>
      <c r="BG4496"/>
      <c r="BH4496"/>
      <c r="BI4496"/>
      <c r="BJ4496"/>
      <c r="BK4496"/>
      <c r="BL4496"/>
      <c r="BM4496"/>
      <c r="BN4496"/>
      <c r="BO4496"/>
      <c r="BP4496"/>
      <c r="BQ4496"/>
      <c r="BR4496"/>
      <c r="BS4496"/>
      <c r="BT4496"/>
      <c r="BU4496"/>
      <c r="BV4496"/>
      <c r="BW4496"/>
      <c r="BX4496"/>
      <c r="BY4496"/>
      <c r="BZ4496"/>
    </row>
    <row r="4497" spans="3:78" x14ac:dyDescent="0.25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  <c r="BF4497"/>
      <c r="BG4497"/>
      <c r="BH4497"/>
      <c r="BI4497"/>
      <c r="BJ4497"/>
      <c r="BK4497"/>
      <c r="BL4497"/>
      <c r="BM4497"/>
      <c r="BN4497"/>
      <c r="BO4497"/>
      <c r="BP4497"/>
      <c r="BQ4497"/>
      <c r="BR4497"/>
      <c r="BS4497"/>
      <c r="BT4497"/>
      <c r="BU4497"/>
      <c r="BV4497"/>
      <c r="BW4497"/>
      <c r="BX4497"/>
      <c r="BY4497"/>
      <c r="BZ4497"/>
    </row>
    <row r="4498" spans="3:78" x14ac:dyDescent="0.25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  <c r="BF4498"/>
      <c r="BG4498"/>
      <c r="BH4498"/>
      <c r="BI4498"/>
      <c r="BJ4498"/>
      <c r="BK4498"/>
      <c r="BL4498"/>
      <c r="BM4498"/>
      <c r="BN4498"/>
      <c r="BO4498"/>
      <c r="BP4498"/>
      <c r="BQ4498"/>
      <c r="BR4498"/>
      <c r="BS4498"/>
      <c r="BT4498"/>
      <c r="BU4498"/>
      <c r="BV4498"/>
      <c r="BW4498"/>
      <c r="BX4498"/>
      <c r="BY4498"/>
      <c r="BZ4498"/>
    </row>
    <row r="4499" spans="3:78" x14ac:dyDescent="0.25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  <c r="BF4499"/>
      <c r="BG4499"/>
      <c r="BH4499"/>
      <c r="BI4499"/>
      <c r="BJ4499"/>
      <c r="BK4499"/>
      <c r="BL4499"/>
      <c r="BM4499"/>
      <c r="BN4499"/>
      <c r="BO4499"/>
      <c r="BP4499"/>
      <c r="BQ4499"/>
      <c r="BR4499"/>
      <c r="BS4499"/>
      <c r="BT4499"/>
      <c r="BU4499"/>
      <c r="BV4499"/>
      <c r="BW4499"/>
      <c r="BX4499"/>
      <c r="BY4499"/>
      <c r="BZ4499"/>
    </row>
    <row r="4500" spans="3:78" x14ac:dyDescent="0.25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  <c r="BF4500"/>
      <c r="BG4500"/>
      <c r="BH4500"/>
      <c r="BI4500"/>
      <c r="BJ4500"/>
      <c r="BK4500"/>
      <c r="BL4500"/>
      <c r="BM4500"/>
      <c r="BN4500"/>
      <c r="BO4500"/>
      <c r="BP4500"/>
      <c r="BQ4500"/>
      <c r="BR4500"/>
      <c r="BS4500"/>
      <c r="BT4500"/>
      <c r="BU4500"/>
      <c r="BV4500"/>
      <c r="BW4500"/>
      <c r="BX4500"/>
      <c r="BY4500"/>
      <c r="BZ4500"/>
    </row>
    <row r="4501" spans="3:78" x14ac:dyDescent="0.25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  <c r="BF4501"/>
      <c r="BG4501"/>
      <c r="BH4501"/>
      <c r="BI4501"/>
      <c r="BJ4501"/>
      <c r="BK4501"/>
      <c r="BL4501"/>
      <c r="BM4501"/>
      <c r="BN4501"/>
      <c r="BO4501"/>
      <c r="BP4501"/>
      <c r="BQ4501"/>
      <c r="BR4501"/>
      <c r="BS4501"/>
      <c r="BT4501"/>
      <c r="BU4501"/>
      <c r="BV4501"/>
      <c r="BW4501"/>
      <c r="BX4501"/>
      <c r="BY4501"/>
      <c r="BZ4501"/>
    </row>
    <row r="4502" spans="3:78" x14ac:dyDescent="0.25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  <c r="BF4502"/>
      <c r="BG4502"/>
      <c r="BH4502"/>
      <c r="BI4502"/>
      <c r="BJ4502"/>
      <c r="BK4502"/>
      <c r="BL4502"/>
      <c r="BM4502"/>
      <c r="BN4502"/>
      <c r="BO4502"/>
      <c r="BP4502"/>
      <c r="BQ4502"/>
      <c r="BR4502"/>
      <c r="BS4502"/>
      <c r="BT4502"/>
      <c r="BU4502"/>
      <c r="BV4502"/>
      <c r="BW4502"/>
      <c r="BX4502"/>
      <c r="BY4502"/>
      <c r="BZ4502"/>
    </row>
    <row r="4503" spans="3:78" x14ac:dyDescent="0.25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  <c r="BF4503"/>
      <c r="BG4503"/>
      <c r="BH4503"/>
      <c r="BI4503"/>
      <c r="BJ4503"/>
      <c r="BK4503"/>
      <c r="BL4503"/>
      <c r="BM4503"/>
      <c r="BN4503"/>
      <c r="BO4503"/>
      <c r="BP4503"/>
      <c r="BQ4503"/>
      <c r="BR4503"/>
      <c r="BS4503"/>
      <c r="BT4503"/>
      <c r="BU4503"/>
      <c r="BV4503"/>
      <c r="BW4503"/>
      <c r="BX4503"/>
      <c r="BY4503"/>
      <c r="BZ4503"/>
    </row>
    <row r="4504" spans="3:78" x14ac:dyDescent="0.25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  <c r="BF4504"/>
      <c r="BG4504"/>
      <c r="BH4504"/>
      <c r="BI4504"/>
      <c r="BJ4504"/>
      <c r="BK4504"/>
      <c r="BL4504"/>
      <c r="BM4504"/>
      <c r="BN4504"/>
      <c r="BO4504"/>
      <c r="BP4504"/>
      <c r="BQ4504"/>
      <c r="BR4504"/>
      <c r="BS4504"/>
      <c r="BT4504"/>
      <c r="BU4504"/>
      <c r="BV4504"/>
      <c r="BW4504"/>
      <c r="BX4504"/>
      <c r="BY4504"/>
      <c r="BZ4504"/>
    </row>
    <row r="4505" spans="3:78" x14ac:dyDescent="0.25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  <c r="BF4505"/>
      <c r="BG4505"/>
      <c r="BH4505"/>
      <c r="BI4505"/>
      <c r="BJ4505"/>
      <c r="BK4505"/>
      <c r="BL4505"/>
      <c r="BM4505"/>
      <c r="BN4505"/>
      <c r="BO4505"/>
      <c r="BP4505"/>
      <c r="BQ4505"/>
      <c r="BR4505"/>
      <c r="BS4505"/>
      <c r="BT4505"/>
      <c r="BU4505"/>
      <c r="BV4505"/>
      <c r="BW4505"/>
      <c r="BX4505"/>
      <c r="BY4505"/>
      <c r="BZ4505"/>
    </row>
    <row r="4506" spans="3:78" x14ac:dyDescent="0.25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  <c r="BF4506"/>
      <c r="BG4506"/>
      <c r="BH4506"/>
      <c r="BI4506"/>
      <c r="BJ4506"/>
      <c r="BK4506"/>
      <c r="BL4506"/>
      <c r="BM4506"/>
      <c r="BN4506"/>
      <c r="BO4506"/>
      <c r="BP4506"/>
      <c r="BQ4506"/>
      <c r="BR4506"/>
      <c r="BS4506"/>
      <c r="BT4506"/>
      <c r="BU4506"/>
      <c r="BV4506"/>
      <c r="BW4506"/>
      <c r="BX4506"/>
      <c r="BY4506"/>
      <c r="BZ4506"/>
    </row>
    <row r="4507" spans="3:78" x14ac:dyDescent="0.25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  <c r="BF4507"/>
      <c r="BG4507"/>
      <c r="BH4507"/>
      <c r="BI4507"/>
      <c r="BJ4507"/>
      <c r="BK4507"/>
      <c r="BL4507"/>
      <c r="BM4507"/>
      <c r="BN4507"/>
      <c r="BO4507"/>
      <c r="BP4507"/>
      <c r="BQ4507"/>
      <c r="BR4507"/>
      <c r="BS4507"/>
      <c r="BT4507"/>
      <c r="BU4507"/>
      <c r="BV4507"/>
      <c r="BW4507"/>
      <c r="BX4507"/>
      <c r="BY4507"/>
      <c r="BZ4507"/>
    </row>
    <row r="4508" spans="3:78" x14ac:dyDescent="0.25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  <c r="BF4508"/>
      <c r="BG4508"/>
      <c r="BH4508"/>
      <c r="BI4508"/>
      <c r="BJ4508"/>
      <c r="BK4508"/>
      <c r="BL4508"/>
      <c r="BM4508"/>
      <c r="BN4508"/>
      <c r="BO4508"/>
      <c r="BP4508"/>
      <c r="BQ4508"/>
      <c r="BR4508"/>
      <c r="BS4508"/>
      <c r="BT4508"/>
      <c r="BU4508"/>
      <c r="BV4508"/>
      <c r="BW4508"/>
      <c r="BX4508"/>
      <c r="BY4508"/>
      <c r="BZ4508"/>
    </row>
    <row r="4509" spans="3:78" x14ac:dyDescent="0.25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  <c r="BF4509"/>
      <c r="BG4509"/>
      <c r="BH4509"/>
      <c r="BI4509"/>
      <c r="BJ4509"/>
      <c r="BK4509"/>
      <c r="BL4509"/>
      <c r="BM4509"/>
      <c r="BN4509"/>
      <c r="BO4509"/>
      <c r="BP4509"/>
      <c r="BQ4509"/>
      <c r="BR4509"/>
      <c r="BS4509"/>
      <c r="BT4509"/>
      <c r="BU4509"/>
      <c r="BV4509"/>
      <c r="BW4509"/>
      <c r="BX4509"/>
      <c r="BY4509"/>
      <c r="BZ4509"/>
    </row>
    <row r="4510" spans="3:78" x14ac:dyDescent="0.25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  <c r="BF4510"/>
      <c r="BG4510"/>
      <c r="BH4510"/>
      <c r="BI4510"/>
      <c r="BJ4510"/>
      <c r="BK4510"/>
      <c r="BL4510"/>
      <c r="BM4510"/>
      <c r="BN4510"/>
      <c r="BO4510"/>
      <c r="BP4510"/>
      <c r="BQ4510"/>
      <c r="BR4510"/>
      <c r="BS4510"/>
      <c r="BT4510"/>
      <c r="BU4510"/>
      <c r="BV4510"/>
      <c r="BW4510"/>
      <c r="BX4510"/>
      <c r="BY4510"/>
      <c r="BZ4510"/>
    </row>
    <row r="4511" spans="3:78" x14ac:dyDescent="0.25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  <c r="BF4511"/>
      <c r="BG4511"/>
      <c r="BH4511"/>
      <c r="BI4511"/>
      <c r="BJ4511"/>
      <c r="BK4511"/>
      <c r="BL4511"/>
      <c r="BM4511"/>
      <c r="BN4511"/>
      <c r="BO4511"/>
      <c r="BP4511"/>
      <c r="BQ4511"/>
      <c r="BR4511"/>
      <c r="BS4511"/>
      <c r="BT4511"/>
      <c r="BU4511"/>
      <c r="BV4511"/>
      <c r="BW4511"/>
      <c r="BX4511"/>
      <c r="BY4511"/>
      <c r="BZ4511"/>
    </row>
    <row r="4512" spans="3:78" x14ac:dyDescent="0.25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  <c r="BF4512"/>
      <c r="BG4512"/>
      <c r="BH4512"/>
      <c r="BI4512"/>
      <c r="BJ4512"/>
      <c r="BK4512"/>
      <c r="BL4512"/>
      <c r="BM4512"/>
      <c r="BN4512"/>
      <c r="BO4512"/>
      <c r="BP4512"/>
      <c r="BQ4512"/>
      <c r="BR4512"/>
      <c r="BS4512"/>
      <c r="BT4512"/>
      <c r="BU4512"/>
      <c r="BV4512"/>
      <c r="BW4512"/>
      <c r="BX4512"/>
      <c r="BY4512"/>
      <c r="BZ4512"/>
    </row>
    <row r="4513" spans="3:78" x14ac:dyDescent="0.25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  <c r="BF4513"/>
      <c r="BG4513"/>
      <c r="BH4513"/>
      <c r="BI4513"/>
      <c r="BJ4513"/>
      <c r="BK4513"/>
      <c r="BL4513"/>
      <c r="BM4513"/>
      <c r="BN4513"/>
      <c r="BO4513"/>
      <c r="BP4513"/>
      <c r="BQ4513"/>
      <c r="BR4513"/>
      <c r="BS4513"/>
      <c r="BT4513"/>
      <c r="BU4513"/>
      <c r="BV4513"/>
      <c r="BW4513"/>
      <c r="BX4513"/>
      <c r="BY4513"/>
      <c r="BZ4513"/>
    </row>
    <row r="4514" spans="3:78" x14ac:dyDescent="0.25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  <c r="BF4514"/>
      <c r="BG4514"/>
      <c r="BH4514"/>
      <c r="BI4514"/>
      <c r="BJ4514"/>
      <c r="BK4514"/>
      <c r="BL4514"/>
      <c r="BM4514"/>
      <c r="BN4514"/>
      <c r="BO4514"/>
      <c r="BP4514"/>
      <c r="BQ4514"/>
      <c r="BR4514"/>
      <c r="BS4514"/>
      <c r="BT4514"/>
      <c r="BU4514"/>
      <c r="BV4514"/>
      <c r="BW4514"/>
      <c r="BX4514"/>
      <c r="BY4514"/>
      <c r="BZ4514"/>
    </row>
    <row r="4515" spans="3:78" x14ac:dyDescent="0.25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  <c r="BF4515"/>
      <c r="BG4515"/>
      <c r="BH4515"/>
      <c r="BI4515"/>
      <c r="BJ4515"/>
      <c r="BK4515"/>
      <c r="BL4515"/>
      <c r="BM4515"/>
      <c r="BN4515"/>
      <c r="BO4515"/>
      <c r="BP4515"/>
      <c r="BQ4515"/>
      <c r="BR4515"/>
      <c r="BS4515"/>
      <c r="BT4515"/>
      <c r="BU4515"/>
      <c r="BV4515"/>
      <c r="BW4515"/>
      <c r="BX4515"/>
      <c r="BY4515"/>
      <c r="BZ4515"/>
    </row>
    <row r="4516" spans="3:78" x14ac:dyDescent="0.25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  <c r="BI4516"/>
      <c r="BJ4516"/>
      <c r="BK4516"/>
      <c r="BL4516"/>
      <c r="BM4516"/>
      <c r="BN4516"/>
      <c r="BO4516"/>
      <c r="BP4516"/>
      <c r="BQ4516"/>
      <c r="BR4516"/>
      <c r="BS4516"/>
      <c r="BT4516"/>
      <c r="BU4516"/>
      <c r="BV4516"/>
      <c r="BW4516"/>
      <c r="BX4516"/>
      <c r="BY4516"/>
      <c r="BZ4516"/>
    </row>
    <row r="4517" spans="3:78" x14ac:dyDescent="0.25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  <c r="BF4517"/>
      <c r="BG4517"/>
      <c r="BH4517"/>
      <c r="BI4517"/>
      <c r="BJ4517"/>
      <c r="BK4517"/>
      <c r="BL4517"/>
      <c r="BM4517"/>
      <c r="BN4517"/>
      <c r="BO4517"/>
      <c r="BP4517"/>
      <c r="BQ4517"/>
      <c r="BR4517"/>
      <c r="BS4517"/>
      <c r="BT4517"/>
      <c r="BU4517"/>
      <c r="BV4517"/>
      <c r="BW4517"/>
      <c r="BX4517"/>
      <c r="BY4517"/>
      <c r="BZ4517"/>
    </row>
    <row r="4518" spans="3:78" x14ac:dyDescent="0.25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  <c r="BF4518"/>
      <c r="BG4518"/>
      <c r="BH4518"/>
      <c r="BI4518"/>
      <c r="BJ4518"/>
      <c r="BK4518"/>
      <c r="BL4518"/>
      <c r="BM4518"/>
      <c r="BN4518"/>
      <c r="BO4518"/>
      <c r="BP4518"/>
      <c r="BQ4518"/>
      <c r="BR4518"/>
      <c r="BS4518"/>
      <c r="BT4518"/>
      <c r="BU4518"/>
      <c r="BV4518"/>
      <c r="BW4518"/>
      <c r="BX4518"/>
      <c r="BY4518"/>
      <c r="BZ4518"/>
    </row>
    <row r="4519" spans="3:78" x14ac:dyDescent="0.25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  <c r="BF4519"/>
      <c r="BG4519"/>
      <c r="BH4519"/>
      <c r="BI4519"/>
      <c r="BJ4519"/>
      <c r="BK4519"/>
      <c r="BL4519"/>
      <c r="BM4519"/>
      <c r="BN4519"/>
      <c r="BO4519"/>
      <c r="BP4519"/>
      <c r="BQ4519"/>
      <c r="BR4519"/>
      <c r="BS4519"/>
      <c r="BT4519"/>
      <c r="BU4519"/>
      <c r="BV4519"/>
      <c r="BW4519"/>
      <c r="BX4519"/>
      <c r="BY4519"/>
      <c r="BZ4519"/>
    </row>
    <row r="4520" spans="3:78" x14ac:dyDescent="0.25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  <c r="BF4520"/>
      <c r="BG4520"/>
      <c r="BH4520"/>
      <c r="BI4520"/>
      <c r="BJ4520"/>
      <c r="BK4520"/>
      <c r="BL4520"/>
      <c r="BM4520"/>
      <c r="BN4520"/>
      <c r="BO4520"/>
      <c r="BP4520"/>
      <c r="BQ4520"/>
      <c r="BR4520"/>
      <c r="BS4520"/>
      <c r="BT4520"/>
      <c r="BU4520"/>
      <c r="BV4520"/>
      <c r="BW4520"/>
      <c r="BX4520"/>
      <c r="BY4520"/>
      <c r="BZ4520"/>
    </row>
    <row r="4521" spans="3:78" x14ac:dyDescent="0.25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  <c r="BI4521"/>
      <c r="BJ4521"/>
      <c r="BK4521"/>
      <c r="BL4521"/>
      <c r="BM4521"/>
      <c r="BN4521"/>
      <c r="BO4521"/>
      <c r="BP4521"/>
      <c r="BQ4521"/>
      <c r="BR4521"/>
      <c r="BS4521"/>
      <c r="BT4521"/>
      <c r="BU4521"/>
      <c r="BV4521"/>
      <c r="BW4521"/>
      <c r="BX4521"/>
      <c r="BY4521"/>
      <c r="BZ4521"/>
    </row>
    <row r="4522" spans="3:78" x14ac:dyDescent="0.25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  <c r="BI4522"/>
      <c r="BJ4522"/>
      <c r="BK4522"/>
      <c r="BL4522"/>
      <c r="BM4522"/>
      <c r="BN4522"/>
      <c r="BO4522"/>
      <c r="BP4522"/>
      <c r="BQ4522"/>
      <c r="BR4522"/>
      <c r="BS4522"/>
      <c r="BT4522"/>
      <c r="BU4522"/>
      <c r="BV4522"/>
      <c r="BW4522"/>
      <c r="BX4522"/>
      <c r="BY4522"/>
      <c r="BZ4522"/>
    </row>
    <row r="4523" spans="3:78" x14ac:dyDescent="0.25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  <c r="BF4523"/>
      <c r="BG4523"/>
      <c r="BH4523"/>
      <c r="BI4523"/>
      <c r="BJ4523"/>
      <c r="BK4523"/>
      <c r="BL4523"/>
      <c r="BM4523"/>
      <c r="BN4523"/>
      <c r="BO4523"/>
      <c r="BP4523"/>
      <c r="BQ4523"/>
      <c r="BR4523"/>
      <c r="BS4523"/>
      <c r="BT4523"/>
      <c r="BU4523"/>
      <c r="BV4523"/>
      <c r="BW4523"/>
      <c r="BX4523"/>
      <c r="BY4523"/>
      <c r="BZ4523"/>
    </row>
    <row r="4524" spans="3:78" x14ac:dyDescent="0.25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  <c r="BF4524"/>
      <c r="BG4524"/>
      <c r="BH4524"/>
      <c r="BI4524"/>
      <c r="BJ4524"/>
      <c r="BK4524"/>
      <c r="BL4524"/>
      <c r="BM4524"/>
      <c r="BN4524"/>
      <c r="BO4524"/>
      <c r="BP4524"/>
      <c r="BQ4524"/>
      <c r="BR4524"/>
      <c r="BS4524"/>
      <c r="BT4524"/>
      <c r="BU4524"/>
      <c r="BV4524"/>
      <c r="BW4524"/>
      <c r="BX4524"/>
      <c r="BY4524"/>
      <c r="BZ4524"/>
    </row>
    <row r="4525" spans="3:78" x14ac:dyDescent="0.25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  <c r="BF4525"/>
      <c r="BG4525"/>
      <c r="BH4525"/>
      <c r="BI4525"/>
      <c r="BJ4525"/>
      <c r="BK4525"/>
      <c r="BL4525"/>
      <c r="BM4525"/>
      <c r="BN4525"/>
      <c r="BO4525"/>
      <c r="BP4525"/>
      <c r="BQ4525"/>
      <c r="BR4525"/>
      <c r="BS4525"/>
      <c r="BT4525"/>
      <c r="BU4525"/>
      <c r="BV4525"/>
      <c r="BW4525"/>
      <c r="BX4525"/>
      <c r="BY4525"/>
      <c r="BZ4525"/>
    </row>
    <row r="4526" spans="3:78" x14ac:dyDescent="0.25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  <c r="BF4526"/>
      <c r="BG4526"/>
      <c r="BH4526"/>
      <c r="BI4526"/>
      <c r="BJ4526"/>
      <c r="BK4526"/>
      <c r="BL4526"/>
      <c r="BM4526"/>
      <c r="BN4526"/>
      <c r="BO4526"/>
      <c r="BP4526"/>
      <c r="BQ4526"/>
      <c r="BR4526"/>
      <c r="BS4526"/>
      <c r="BT4526"/>
      <c r="BU4526"/>
      <c r="BV4526"/>
      <c r="BW4526"/>
      <c r="BX4526"/>
      <c r="BY4526"/>
      <c r="BZ4526"/>
    </row>
    <row r="4527" spans="3:78" x14ac:dyDescent="0.25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  <c r="BI4527"/>
      <c r="BJ4527"/>
      <c r="BK4527"/>
      <c r="BL4527"/>
      <c r="BM4527"/>
      <c r="BN4527"/>
      <c r="BO4527"/>
      <c r="BP4527"/>
      <c r="BQ4527"/>
      <c r="BR4527"/>
      <c r="BS4527"/>
      <c r="BT4527"/>
      <c r="BU4527"/>
      <c r="BV4527"/>
      <c r="BW4527"/>
      <c r="BX4527"/>
      <c r="BY4527"/>
      <c r="BZ4527"/>
    </row>
    <row r="4528" spans="3:78" x14ac:dyDescent="0.25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  <c r="BI4528"/>
      <c r="BJ4528"/>
      <c r="BK4528"/>
      <c r="BL4528"/>
      <c r="BM4528"/>
      <c r="BN4528"/>
      <c r="BO4528"/>
      <c r="BP4528"/>
      <c r="BQ4528"/>
      <c r="BR4528"/>
      <c r="BS4528"/>
      <c r="BT4528"/>
      <c r="BU4528"/>
      <c r="BV4528"/>
      <c r="BW4528"/>
      <c r="BX4528"/>
      <c r="BY4528"/>
      <c r="BZ4528"/>
    </row>
    <row r="4529" spans="3:78" x14ac:dyDescent="0.25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  <c r="BI4529"/>
      <c r="BJ4529"/>
      <c r="BK4529"/>
      <c r="BL4529"/>
      <c r="BM4529"/>
      <c r="BN4529"/>
      <c r="BO4529"/>
      <c r="BP4529"/>
      <c r="BQ4529"/>
      <c r="BR4529"/>
      <c r="BS4529"/>
      <c r="BT4529"/>
      <c r="BU4529"/>
      <c r="BV4529"/>
      <c r="BW4529"/>
      <c r="BX4529"/>
      <c r="BY4529"/>
      <c r="BZ4529"/>
    </row>
    <row r="4530" spans="3:78" x14ac:dyDescent="0.25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  <c r="BI4530"/>
      <c r="BJ4530"/>
      <c r="BK4530"/>
      <c r="BL4530"/>
      <c r="BM4530"/>
      <c r="BN4530"/>
      <c r="BO4530"/>
      <c r="BP4530"/>
      <c r="BQ4530"/>
      <c r="BR4530"/>
      <c r="BS4530"/>
      <c r="BT4530"/>
      <c r="BU4530"/>
      <c r="BV4530"/>
      <c r="BW4530"/>
      <c r="BX4530"/>
      <c r="BY4530"/>
      <c r="BZ4530"/>
    </row>
    <row r="4531" spans="3:78" x14ac:dyDescent="0.25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  <c r="BI4531"/>
      <c r="BJ4531"/>
      <c r="BK4531"/>
      <c r="BL4531"/>
      <c r="BM4531"/>
      <c r="BN4531"/>
      <c r="BO4531"/>
      <c r="BP4531"/>
      <c r="BQ4531"/>
      <c r="BR4531"/>
      <c r="BS4531"/>
      <c r="BT4531"/>
      <c r="BU4531"/>
      <c r="BV4531"/>
      <c r="BW4531"/>
      <c r="BX4531"/>
      <c r="BY4531"/>
      <c r="BZ4531"/>
    </row>
    <row r="4532" spans="3:78" x14ac:dyDescent="0.25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  <c r="BI4532"/>
      <c r="BJ4532"/>
      <c r="BK4532"/>
      <c r="BL4532"/>
      <c r="BM4532"/>
      <c r="BN4532"/>
      <c r="BO4532"/>
      <c r="BP4532"/>
      <c r="BQ4532"/>
      <c r="BR4532"/>
      <c r="BS4532"/>
      <c r="BT4532"/>
      <c r="BU4532"/>
      <c r="BV4532"/>
      <c r="BW4532"/>
      <c r="BX4532"/>
      <c r="BY4532"/>
      <c r="BZ4532"/>
    </row>
    <row r="4533" spans="3:78" x14ac:dyDescent="0.25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  <c r="BF4533"/>
      <c r="BG4533"/>
      <c r="BH4533"/>
      <c r="BI4533"/>
      <c r="BJ4533"/>
      <c r="BK4533"/>
      <c r="BL4533"/>
      <c r="BM4533"/>
      <c r="BN4533"/>
      <c r="BO4533"/>
      <c r="BP4533"/>
      <c r="BQ4533"/>
      <c r="BR4533"/>
      <c r="BS4533"/>
      <c r="BT4533"/>
      <c r="BU4533"/>
      <c r="BV4533"/>
      <c r="BW4533"/>
      <c r="BX4533"/>
      <c r="BY4533"/>
      <c r="BZ4533"/>
    </row>
    <row r="4534" spans="3:78" x14ac:dyDescent="0.25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  <c r="BF4534"/>
      <c r="BG4534"/>
      <c r="BH4534"/>
      <c r="BI4534"/>
      <c r="BJ4534"/>
      <c r="BK4534"/>
      <c r="BL4534"/>
      <c r="BM4534"/>
      <c r="BN4534"/>
      <c r="BO4534"/>
      <c r="BP4534"/>
      <c r="BQ4534"/>
      <c r="BR4534"/>
      <c r="BS4534"/>
      <c r="BT4534"/>
      <c r="BU4534"/>
      <c r="BV4534"/>
      <c r="BW4534"/>
      <c r="BX4534"/>
      <c r="BY4534"/>
      <c r="BZ4534"/>
    </row>
    <row r="4535" spans="3:78" x14ac:dyDescent="0.25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  <c r="BF4535"/>
      <c r="BG4535"/>
      <c r="BH4535"/>
      <c r="BI4535"/>
      <c r="BJ4535"/>
      <c r="BK4535"/>
      <c r="BL4535"/>
      <c r="BM4535"/>
      <c r="BN4535"/>
      <c r="BO4535"/>
      <c r="BP4535"/>
      <c r="BQ4535"/>
      <c r="BR4535"/>
      <c r="BS4535"/>
      <c r="BT4535"/>
      <c r="BU4535"/>
      <c r="BV4535"/>
      <c r="BW4535"/>
      <c r="BX4535"/>
      <c r="BY4535"/>
      <c r="BZ4535"/>
    </row>
    <row r="4536" spans="3:78" x14ac:dyDescent="0.25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  <c r="BF4536"/>
      <c r="BG4536"/>
      <c r="BH4536"/>
      <c r="BI4536"/>
      <c r="BJ4536"/>
      <c r="BK4536"/>
      <c r="BL4536"/>
      <c r="BM4536"/>
      <c r="BN4536"/>
      <c r="BO4536"/>
      <c r="BP4536"/>
      <c r="BQ4536"/>
      <c r="BR4536"/>
      <c r="BS4536"/>
      <c r="BT4536"/>
      <c r="BU4536"/>
      <c r="BV4536"/>
      <c r="BW4536"/>
      <c r="BX4536"/>
      <c r="BY4536"/>
      <c r="BZ4536"/>
    </row>
    <row r="4537" spans="3:78" x14ac:dyDescent="0.25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  <c r="BI4537"/>
      <c r="BJ4537"/>
      <c r="BK4537"/>
      <c r="BL4537"/>
      <c r="BM4537"/>
      <c r="BN4537"/>
      <c r="BO4537"/>
      <c r="BP4537"/>
      <c r="BQ4537"/>
      <c r="BR4537"/>
      <c r="BS4537"/>
      <c r="BT4537"/>
      <c r="BU4537"/>
      <c r="BV4537"/>
      <c r="BW4537"/>
      <c r="BX4537"/>
      <c r="BY4537"/>
      <c r="BZ4537"/>
    </row>
    <row r="4538" spans="3:78" x14ac:dyDescent="0.25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  <c r="BI4538"/>
      <c r="BJ4538"/>
      <c r="BK4538"/>
      <c r="BL4538"/>
      <c r="BM4538"/>
      <c r="BN4538"/>
      <c r="BO4538"/>
      <c r="BP4538"/>
      <c r="BQ4538"/>
      <c r="BR4538"/>
      <c r="BS4538"/>
      <c r="BT4538"/>
      <c r="BU4538"/>
      <c r="BV4538"/>
      <c r="BW4538"/>
      <c r="BX4538"/>
      <c r="BY4538"/>
      <c r="BZ4538"/>
    </row>
    <row r="4539" spans="3:78" x14ac:dyDescent="0.25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  <c r="BF4539"/>
      <c r="BG4539"/>
      <c r="BH4539"/>
      <c r="BI4539"/>
      <c r="BJ4539"/>
      <c r="BK4539"/>
      <c r="BL4539"/>
      <c r="BM4539"/>
      <c r="BN4539"/>
      <c r="BO4539"/>
      <c r="BP4539"/>
      <c r="BQ4539"/>
      <c r="BR4539"/>
      <c r="BS4539"/>
      <c r="BT4539"/>
      <c r="BU4539"/>
      <c r="BV4539"/>
      <c r="BW4539"/>
      <c r="BX4539"/>
      <c r="BY4539"/>
      <c r="BZ4539"/>
    </row>
    <row r="4540" spans="3:78" x14ac:dyDescent="0.25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  <c r="BF4540"/>
      <c r="BG4540"/>
      <c r="BH4540"/>
      <c r="BI4540"/>
      <c r="BJ4540"/>
      <c r="BK4540"/>
      <c r="BL4540"/>
      <c r="BM4540"/>
      <c r="BN4540"/>
      <c r="BO4540"/>
      <c r="BP4540"/>
      <c r="BQ4540"/>
      <c r="BR4540"/>
      <c r="BS4540"/>
      <c r="BT4540"/>
      <c r="BU4540"/>
      <c r="BV4540"/>
      <c r="BW4540"/>
      <c r="BX4540"/>
      <c r="BY4540"/>
      <c r="BZ4540"/>
    </row>
    <row r="4541" spans="3:78" x14ac:dyDescent="0.25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  <c r="BF4541"/>
      <c r="BG4541"/>
      <c r="BH4541"/>
      <c r="BI4541"/>
      <c r="BJ4541"/>
      <c r="BK4541"/>
      <c r="BL4541"/>
      <c r="BM4541"/>
      <c r="BN4541"/>
      <c r="BO4541"/>
      <c r="BP4541"/>
      <c r="BQ4541"/>
      <c r="BR4541"/>
      <c r="BS4541"/>
      <c r="BT4541"/>
      <c r="BU4541"/>
      <c r="BV4541"/>
      <c r="BW4541"/>
      <c r="BX4541"/>
      <c r="BY4541"/>
      <c r="BZ4541"/>
    </row>
    <row r="4542" spans="3:78" x14ac:dyDescent="0.25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  <c r="BF4542"/>
      <c r="BG4542"/>
      <c r="BH4542"/>
      <c r="BI4542"/>
      <c r="BJ4542"/>
      <c r="BK4542"/>
      <c r="BL4542"/>
      <c r="BM4542"/>
      <c r="BN4542"/>
      <c r="BO4542"/>
      <c r="BP4542"/>
      <c r="BQ4542"/>
      <c r="BR4542"/>
      <c r="BS4542"/>
      <c r="BT4542"/>
      <c r="BU4542"/>
      <c r="BV4542"/>
      <c r="BW4542"/>
      <c r="BX4542"/>
      <c r="BY4542"/>
      <c r="BZ4542"/>
    </row>
    <row r="4543" spans="3:78" x14ac:dyDescent="0.25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  <c r="BI4543"/>
      <c r="BJ4543"/>
      <c r="BK4543"/>
      <c r="BL4543"/>
      <c r="BM4543"/>
      <c r="BN4543"/>
      <c r="BO4543"/>
      <c r="BP4543"/>
      <c r="BQ4543"/>
      <c r="BR4543"/>
      <c r="BS4543"/>
      <c r="BT4543"/>
      <c r="BU4543"/>
      <c r="BV4543"/>
      <c r="BW4543"/>
      <c r="BX4543"/>
      <c r="BY4543"/>
      <c r="BZ4543"/>
    </row>
    <row r="4544" spans="3:78" x14ac:dyDescent="0.25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  <c r="BI4544"/>
      <c r="BJ4544"/>
      <c r="BK4544"/>
      <c r="BL4544"/>
      <c r="BM4544"/>
      <c r="BN4544"/>
      <c r="BO4544"/>
      <c r="BP4544"/>
      <c r="BQ4544"/>
      <c r="BR4544"/>
      <c r="BS4544"/>
      <c r="BT4544"/>
      <c r="BU4544"/>
      <c r="BV4544"/>
      <c r="BW4544"/>
      <c r="BX4544"/>
      <c r="BY4544"/>
      <c r="BZ4544"/>
    </row>
    <row r="4545" spans="3:78" x14ac:dyDescent="0.25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  <c r="BI4545"/>
      <c r="BJ4545"/>
      <c r="BK4545"/>
      <c r="BL4545"/>
      <c r="BM4545"/>
      <c r="BN4545"/>
      <c r="BO4545"/>
      <c r="BP4545"/>
      <c r="BQ4545"/>
      <c r="BR4545"/>
      <c r="BS4545"/>
      <c r="BT4545"/>
      <c r="BU4545"/>
      <c r="BV4545"/>
      <c r="BW4545"/>
      <c r="BX4545"/>
      <c r="BY4545"/>
      <c r="BZ4545"/>
    </row>
    <row r="4546" spans="3:78" x14ac:dyDescent="0.25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  <c r="BI4546"/>
      <c r="BJ4546"/>
      <c r="BK4546"/>
      <c r="BL4546"/>
      <c r="BM4546"/>
      <c r="BN4546"/>
      <c r="BO4546"/>
      <c r="BP4546"/>
      <c r="BQ4546"/>
      <c r="BR4546"/>
      <c r="BS4546"/>
      <c r="BT4546"/>
      <c r="BU4546"/>
      <c r="BV4546"/>
      <c r="BW4546"/>
      <c r="BX4546"/>
      <c r="BY4546"/>
      <c r="BZ4546"/>
    </row>
    <row r="4547" spans="3:78" x14ac:dyDescent="0.25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  <c r="BI4547"/>
      <c r="BJ4547"/>
      <c r="BK4547"/>
      <c r="BL4547"/>
      <c r="BM4547"/>
      <c r="BN4547"/>
      <c r="BO4547"/>
      <c r="BP4547"/>
      <c r="BQ4547"/>
      <c r="BR4547"/>
      <c r="BS4547"/>
      <c r="BT4547"/>
      <c r="BU4547"/>
      <c r="BV4547"/>
      <c r="BW4547"/>
      <c r="BX4547"/>
      <c r="BY4547"/>
      <c r="BZ4547"/>
    </row>
    <row r="4548" spans="3:78" x14ac:dyDescent="0.25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  <c r="BF4548"/>
      <c r="BG4548"/>
      <c r="BH4548"/>
      <c r="BI4548"/>
      <c r="BJ4548"/>
      <c r="BK4548"/>
      <c r="BL4548"/>
      <c r="BM4548"/>
      <c r="BN4548"/>
      <c r="BO4548"/>
      <c r="BP4548"/>
      <c r="BQ4548"/>
      <c r="BR4548"/>
      <c r="BS4548"/>
      <c r="BT4548"/>
      <c r="BU4548"/>
      <c r="BV4548"/>
      <c r="BW4548"/>
      <c r="BX4548"/>
      <c r="BY4548"/>
      <c r="BZ4548"/>
    </row>
    <row r="4549" spans="3:78" x14ac:dyDescent="0.25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  <c r="BF4549"/>
      <c r="BG4549"/>
      <c r="BH4549"/>
      <c r="BI4549"/>
      <c r="BJ4549"/>
      <c r="BK4549"/>
      <c r="BL4549"/>
      <c r="BM4549"/>
      <c r="BN4549"/>
      <c r="BO4549"/>
      <c r="BP4549"/>
      <c r="BQ4549"/>
      <c r="BR4549"/>
      <c r="BS4549"/>
      <c r="BT4549"/>
      <c r="BU4549"/>
      <c r="BV4549"/>
      <c r="BW4549"/>
      <c r="BX4549"/>
      <c r="BY4549"/>
      <c r="BZ4549"/>
    </row>
    <row r="4550" spans="3:78" x14ac:dyDescent="0.25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  <c r="BF4550"/>
      <c r="BG4550"/>
      <c r="BH4550"/>
      <c r="BI4550"/>
      <c r="BJ4550"/>
      <c r="BK4550"/>
      <c r="BL4550"/>
      <c r="BM4550"/>
      <c r="BN4550"/>
      <c r="BO4550"/>
      <c r="BP4550"/>
      <c r="BQ4550"/>
      <c r="BR4550"/>
      <c r="BS4550"/>
      <c r="BT4550"/>
      <c r="BU4550"/>
      <c r="BV4550"/>
      <c r="BW4550"/>
      <c r="BX4550"/>
      <c r="BY4550"/>
      <c r="BZ4550"/>
    </row>
    <row r="4551" spans="3:78" x14ac:dyDescent="0.25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  <c r="BF4551"/>
      <c r="BG4551"/>
      <c r="BH4551"/>
      <c r="BI4551"/>
      <c r="BJ4551"/>
      <c r="BK4551"/>
      <c r="BL4551"/>
      <c r="BM4551"/>
      <c r="BN4551"/>
      <c r="BO4551"/>
      <c r="BP4551"/>
      <c r="BQ4551"/>
      <c r="BR4551"/>
      <c r="BS4551"/>
      <c r="BT4551"/>
      <c r="BU4551"/>
      <c r="BV4551"/>
      <c r="BW4551"/>
      <c r="BX4551"/>
      <c r="BY4551"/>
      <c r="BZ4551"/>
    </row>
    <row r="4552" spans="3:78" x14ac:dyDescent="0.25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  <c r="BF4552"/>
      <c r="BG4552"/>
      <c r="BH4552"/>
      <c r="BI4552"/>
      <c r="BJ4552"/>
      <c r="BK4552"/>
      <c r="BL4552"/>
      <c r="BM4552"/>
      <c r="BN4552"/>
      <c r="BO4552"/>
      <c r="BP4552"/>
      <c r="BQ4552"/>
      <c r="BR4552"/>
      <c r="BS4552"/>
      <c r="BT4552"/>
      <c r="BU4552"/>
      <c r="BV4552"/>
      <c r="BW4552"/>
      <c r="BX4552"/>
      <c r="BY4552"/>
      <c r="BZ4552"/>
    </row>
    <row r="4553" spans="3:78" x14ac:dyDescent="0.25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  <c r="BF4553"/>
      <c r="BG4553"/>
      <c r="BH4553"/>
      <c r="BI4553"/>
      <c r="BJ4553"/>
      <c r="BK4553"/>
      <c r="BL4553"/>
      <c r="BM4553"/>
      <c r="BN4553"/>
      <c r="BO4553"/>
      <c r="BP4553"/>
      <c r="BQ4553"/>
      <c r="BR4553"/>
      <c r="BS4553"/>
      <c r="BT4553"/>
      <c r="BU4553"/>
      <c r="BV4553"/>
      <c r="BW4553"/>
      <c r="BX4553"/>
      <c r="BY4553"/>
      <c r="BZ4553"/>
    </row>
    <row r="4554" spans="3:78" x14ac:dyDescent="0.25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  <c r="BF4554"/>
      <c r="BG4554"/>
      <c r="BH4554"/>
      <c r="BI4554"/>
      <c r="BJ4554"/>
      <c r="BK4554"/>
      <c r="BL4554"/>
      <c r="BM4554"/>
      <c r="BN4554"/>
      <c r="BO4554"/>
      <c r="BP4554"/>
      <c r="BQ4554"/>
      <c r="BR4554"/>
      <c r="BS4554"/>
      <c r="BT4554"/>
      <c r="BU4554"/>
      <c r="BV4554"/>
      <c r="BW4554"/>
      <c r="BX4554"/>
      <c r="BY4554"/>
      <c r="BZ4554"/>
    </row>
    <row r="4555" spans="3:78" x14ac:dyDescent="0.25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  <c r="BF4555"/>
      <c r="BG4555"/>
      <c r="BH4555"/>
      <c r="BI4555"/>
      <c r="BJ4555"/>
      <c r="BK4555"/>
      <c r="BL4555"/>
      <c r="BM4555"/>
      <c r="BN4555"/>
      <c r="BO4555"/>
      <c r="BP4555"/>
      <c r="BQ4555"/>
      <c r="BR4555"/>
      <c r="BS4555"/>
      <c r="BT4555"/>
      <c r="BU4555"/>
      <c r="BV4555"/>
      <c r="BW4555"/>
      <c r="BX4555"/>
      <c r="BY4555"/>
      <c r="BZ4555"/>
    </row>
    <row r="4556" spans="3:78" x14ac:dyDescent="0.25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  <c r="BF4556"/>
      <c r="BG4556"/>
      <c r="BH4556"/>
      <c r="BI4556"/>
      <c r="BJ4556"/>
      <c r="BK4556"/>
      <c r="BL4556"/>
      <c r="BM4556"/>
      <c r="BN4556"/>
      <c r="BO4556"/>
      <c r="BP4556"/>
      <c r="BQ4556"/>
      <c r="BR4556"/>
      <c r="BS4556"/>
      <c r="BT4556"/>
      <c r="BU4556"/>
      <c r="BV4556"/>
      <c r="BW4556"/>
      <c r="BX4556"/>
      <c r="BY4556"/>
      <c r="BZ4556"/>
    </row>
    <row r="4557" spans="3:78" x14ac:dyDescent="0.25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  <c r="BF4557"/>
      <c r="BG4557"/>
      <c r="BH4557"/>
      <c r="BI4557"/>
      <c r="BJ4557"/>
      <c r="BK4557"/>
      <c r="BL4557"/>
      <c r="BM4557"/>
      <c r="BN4557"/>
      <c r="BO4557"/>
      <c r="BP4557"/>
      <c r="BQ4557"/>
      <c r="BR4557"/>
      <c r="BS4557"/>
      <c r="BT4557"/>
      <c r="BU4557"/>
      <c r="BV4557"/>
      <c r="BW4557"/>
      <c r="BX4557"/>
      <c r="BY4557"/>
      <c r="BZ4557"/>
    </row>
    <row r="4558" spans="3:78" x14ac:dyDescent="0.25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  <c r="BF4558"/>
      <c r="BG4558"/>
      <c r="BH4558"/>
      <c r="BI4558"/>
      <c r="BJ4558"/>
      <c r="BK4558"/>
      <c r="BL4558"/>
      <c r="BM4558"/>
      <c r="BN4558"/>
      <c r="BO4558"/>
      <c r="BP4558"/>
      <c r="BQ4558"/>
      <c r="BR4558"/>
      <c r="BS4558"/>
      <c r="BT4558"/>
      <c r="BU4558"/>
      <c r="BV4558"/>
      <c r="BW4558"/>
      <c r="BX4558"/>
      <c r="BY4558"/>
      <c r="BZ4558"/>
    </row>
    <row r="4559" spans="3:78" x14ac:dyDescent="0.25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  <c r="BF4559"/>
      <c r="BG4559"/>
      <c r="BH4559"/>
      <c r="BI4559"/>
      <c r="BJ4559"/>
      <c r="BK4559"/>
      <c r="BL4559"/>
      <c r="BM4559"/>
      <c r="BN4559"/>
      <c r="BO4559"/>
      <c r="BP4559"/>
      <c r="BQ4559"/>
      <c r="BR4559"/>
      <c r="BS4559"/>
      <c r="BT4559"/>
      <c r="BU4559"/>
      <c r="BV4559"/>
      <c r="BW4559"/>
      <c r="BX4559"/>
      <c r="BY4559"/>
      <c r="BZ4559"/>
    </row>
    <row r="4560" spans="3:78" x14ac:dyDescent="0.25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  <c r="BF4560"/>
      <c r="BG4560"/>
      <c r="BH4560"/>
      <c r="BI4560"/>
      <c r="BJ4560"/>
      <c r="BK4560"/>
      <c r="BL4560"/>
      <c r="BM4560"/>
      <c r="BN4560"/>
      <c r="BO4560"/>
      <c r="BP4560"/>
      <c r="BQ4560"/>
      <c r="BR4560"/>
      <c r="BS4560"/>
      <c r="BT4560"/>
      <c r="BU4560"/>
      <c r="BV4560"/>
      <c r="BW4560"/>
      <c r="BX4560"/>
      <c r="BY4560"/>
      <c r="BZ4560"/>
    </row>
    <row r="4561" spans="3:78" x14ac:dyDescent="0.25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  <c r="BF4561"/>
      <c r="BG4561"/>
      <c r="BH4561"/>
      <c r="BI4561"/>
      <c r="BJ4561"/>
      <c r="BK4561"/>
      <c r="BL4561"/>
      <c r="BM4561"/>
      <c r="BN4561"/>
      <c r="BO4561"/>
      <c r="BP4561"/>
      <c r="BQ4561"/>
      <c r="BR4561"/>
      <c r="BS4561"/>
      <c r="BT4561"/>
      <c r="BU4561"/>
      <c r="BV4561"/>
      <c r="BW4561"/>
      <c r="BX4561"/>
      <c r="BY4561"/>
      <c r="BZ4561"/>
    </row>
    <row r="4562" spans="3:78" x14ac:dyDescent="0.25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  <c r="BF4562"/>
      <c r="BG4562"/>
      <c r="BH4562"/>
      <c r="BI4562"/>
      <c r="BJ4562"/>
      <c r="BK4562"/>
      <c r="BL4562"/>
      <c r="BM4562"/>
      <c r="BN4562"/>
      <c r="BO4562"/>
      <c r="BP4562"/>
      <c r="BQ4562"/>
      <c r="BR4562"/>
      <c r="BS4562"/>
      <c r="BT4562"/>
      <c r="BU4562"/>
      <c r="BV4562"/>
      <c r="BW4562"/>
      <c r="BX4562"/>
      <c r="BY4562"/>
      <c r="BZ4562"/>
    </row>
    <row r="4563" spans="3:78" x14ac:dyDescent="0.25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  <c r="BF4563"/>
      <c r="BG4563"/>
      <c r="BH4563"/>
      <c r="BI4563"/>
      <c r="BJ4563"/>
      <c r="BK4563"/>
      <c r="BL4563"/>
      <c r="BM4563"/>
      <c r="BN4563"/>
      <c r="BO4563"/>
      <c r="BP4563"/>
      <c r="BQ4563"/>
      <c r="BR4563"/>
      <c r="BS4563"/>
      <c r="BT4563"/>
      <c r="BU4563"/>
      <c r="BV4563"/>
      <c r="BW4563"/>
      <c r="BX4563"/>
      <c r="BY4563"/>
      <c r="BZ4563"/>
    </row>
    <row r="4564" spans="3:78" x14ac:dyDescent="0.25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  <c r="BF4564"/>
      <c r="BG4564"/>
      <c r="BH4564"/>
      <c r="BI4564"/>
      <c r="BJ4564"/>
      <c r="BK4564"/>
      <c r="BL4564"/>
      <c r="BM4564"/>
      <c r="BN4564"/>
      <c r="BO4564"/>
      <c r="BP4564"/>
      <c r="BQ4564"/>
      <c r="BR4564"/>
      <c r="BS4564"/>
      <c r="BT4564"/>
      <c r="BU4564"/>
      <c r="BV4564"/>
      <c r="BW4564"/>
      <c r="BX4564"/>
      <c r="BY4564"/>
      <c r="BZ4564"/>
    </row>
    <row r="4565" spans="3:78" x14ac:dyDescent="0.25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  <c r="BF4565"/>
      <c r="BG4565"/>
      <c r="BH4565"/>
      <c r="BI4565"/>
      <c r="BJ4565"/>
      <c r="BK4565"/>
      <c r="BL4565"/>
      <c r="BM4565"/>
      <c r="BN4565"/>
      <c r="BO4565"/>
      <c r="BP4565"/>
      <c r="BQ4565"/>
      <c r="BR4565"/>
      <c r="BS4565"/>
      <c r="BT4565"/>
      <c r="BU4565"/>
      <c r="BV4565"/>
      <c r="BW4565"/>
      <c r="BX4565"/>
      <c r="BY4565"/>
      <c r="BZ4565"/>
    </row>
    <row r="4566" spans="3:78" x14ac:dyDescent="0.25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  <c r="BF4566"/>
      <c r="BG4566"/>
      <c r="BH4566"/>
      <c r="BI4566"/>
      <c r="BJ4566"/>
      <c r="BK4566"/>
      <c r="BL4566"/>
      <c r="BM4566"/>
      <c r="BN4566"/>
      <c r="BO4566"/>
      <c r="BP4566"/>
      <c r="BQ4566"/>
      <c r="BR4566"/>
      <c r="BS4566"/>
      <c r="BT4566"/>
      <c r="BU4566"/>
      <c r="BV4566"/>
      <c r="BW4566"/>
      <c r="BX4566"/>
      <c r="BY4566"/>
      <c r="BZ4566"/>
    </row>
    <row r="4567" spans="3:78" x14ac:dyDescent="0.25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  <c r="BF4567"/>
      <c r="BG4567"/>
      <c r="BH4567"/>
      <c r="BI4567"/>
      <c r="BJ4567"/>
      <c r="BK4567"/>
      <c r="BL4567"/>
      <c r="BM4567"/>
      <c r="BN4567"/>
      <c r="BO4567"/>
      <c r="BP4567"/>
      <c r="BQ4567"/>
      <c r="BR4567"/>
      <c r="BS4567"/>
      <c r="BT4567"/>
      <c r="BU4567"/>
      <c r="BV4567"/>
      <c r="BW4567"/>
      <c r="BX4567"/>
      <c r="BY4567"/>
      <c r="BZ4567"/>
    </row>
    <row r="4568" spans="3:78" x14ac:dyDescent="0.25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  <c r="BF4568"/>
      <c r="BG4568"/>
      <c r="BH4568"/>
      <c r="BI4568"/>
      <c r="BJ4568"/>
      <c r="BK4568"/>
      <c r="BL4568"/>
      <c r="BM4568"/>
      <c r="BN4568"/>
      <c r="BO4568"/>
      <c r="BP4568"/>
      <c r="BQ4568"/>
      <c r="BR4568"/>
      <c r="BS4568"/>
      <c r="BT4568"/>
      <c r="BU4568"/>
      <c r="BV4568"/>
      <c r="BW4568"/>
      <c r="BX4568"/>
      <c r="BY4568"/>
      <c r="BZ4568"/>
    </row>
    <row r="4569" spans="3:78" x14ac:dyDescent="0.25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  <c r="BF4569"/>
      <c r="BG4569"/>
      <c r="BH4569"/>
      <c r="BI4569"/>
      <c r="BJ4569"/>
      <c r="BK4569"/>
      <c r="BL4569"/>
      <c r="BM4569"/>
      <c r="BN4569"/>
      <c r="BO4569"/>
      <c r="BP4569"/>
      <c r="BQ4569"/>
      <c r="BR4569"/>
      <c r="BS4569"/>
      <c r="BT4569"/>
      <c r="BU4569"/>
      <c r="BV4569"/>
      <c r="BW4569"/>
      <c r="BX4569"/>
      <c r="BY4569"/>
      <c r="BZ4569"/>
    </row>
    <row r="4570" spans="3:78" x14ac:dyDescent="0.25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  <c r="BF4570"/>
      <c r="BG4570"/>
      <c r="BH4570"/>
      <c r="BI4570"/>
      <c r="BJ4570"/>
      <c r="BK4570"/>
      <c r="BL4570"/>
      <c r="BM4570"/>
      <c r="BN4570"/>
      <c r="BO4570"/>
      <c r="BP4570"/>
      <c r="BQ4570"/>
      <c r="BR4570"/>
      <c r="BS4570"/>
      <c r="BT4570"/>
      <c r="BU4570"/>
      <c r="BV4570"/>
      <c r="BW4570"/>
      <c r="BX4570"/>
      <c r="BY4570"/>
      <c r="BZ4570"/>
    </row>
    <row r="4571" spans="3:78" x14ac:dyDescent="0.25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  <c r="BF4571"/>
      <c r="BG4571"/>
      <c r="BH4571"/>
      <c r="BI4571"/>
      <c r="BJ4571"/>
      <c r="BK4571"/>
      <c r="BL4571"/>
      <c r="BM4571"/>
      <c r="BN4571"/>
      <c r="BO4571"/>
      <c r="BP4571"/>
      <c r="BQ4571"/>
      <c r="BR4571"/>
      <c r="BS4571"/>
      <c r="BT4571"/>
      <c r="BU4571"/>
      <c r="BV4571"/>
      <c r="BW4571"/>
      <c r="BX4571"/>
      <c r="BY4571"/>
      <c r="BZ4571"/>
    </row>
    <row r="4572" spans="3:78" x14ac:dyDescent="0.25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  <c r="BF4572"/>
      <c r="BG4572"/>
      <c r="BH4572"/>
      <c r="BI4572"/>
      <c r="BJ4572"/>
      <c r="BK4572"/>
      <c r="BL4572"/>
      <c r="BM4572"/>
      <c r="BN4572"/>
      <c r="BO4572"/>
      <c r="BP4572"/>
      <c r="BQ4572"/>
      <c r="BR4572"/>
      <c r="BS4572"/>
      <c r="BT4572"/>
      <c r="BU4572"/>
      <c r="BV4572"/>
      <c r="BW4572"/>
      <c r="BX4572"/>
      <c r="BY4572"/>
      <c r="BZ4572"/>
    </row>
    <row r="4573" spans="3:78" x14ac:dyDescent="0.25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  <c r="BF4573"/>
      <c r="BG4573"/>
      <c r="BH4573"/>
      <c r="BI4573"/>
      <c r="BJ4573"/>
      <c r="BK4573"/>
      <c r="BL4573"/>
      <c r="BM4573"/>
      <c r="BN4573"/>
      <c r="BO4573"/>
      <c r="BP4573"/>
      <c r="BQ4573"/>
      <c r="BR4573"/>
      <c r="BS4573"/>
      <c r="BT4573"/>
      <c r="BU4573"/>
      <c r="BV4573"/>
      <c r="BW4573"/>
      <c r="BX4573"/>
      <c r="BY4573"/>
      <c r="BZ4573"/>
    </row>
    <row r="4574" spans="3:78" x14ac:dyDescent="0.25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  <c r="BF4574"/>
      <c r="BG4574"/>
      <c r="BH4574"/>
      <c r="BI4574"/>
      <c r="BJ4574"/>
      <c r="BK4574"/>
      <c r="BL4574"/>
      <c r="BM4574"/>
      <c r="BN4574"/>
      <c r="BO4574"/>
      <c r="BP4574"/>
      <c r="BQ4574"/>
      <c r="BR4574"/>
      <c r="BS4574"/>
      <c r="BT4574"/>
      <c r="BU4574"/>
      <c r="BV4574"/>
      <c r="BW4574"/>
      <c r="BX4574"/>
      <c r="BY4574"/>
      <c r="BZ4574"/>
    </row>
    <row r="4575" spans="3:78" x14ac:dyDescent="0.25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  <c r="BF4575"/>
      <c r="BG4575"/>
      <c r="BH4575"/>
      <c r="BI4575"/>
      <c r="BJ4575"/>
      <c r="BK4575"/>
      <c r="BL4575"/>
      <c r="BM4575"/>
      <c r="BN4575"/>
      <c r="BO4575"/>
      <c r="BP4575"/>
      <c r="BQ4575"/>
      <c r="BR4575"/>
      <c r="BS4575"/>
      <c r="BT4575"/>
      <c r="BU4575"/>
      <c r="BV4575"/>
      <c r="BW4575"/>
      <c r="BX4575"/>
      <c r="BY4575"/>
      <c r="BZ4575"/>
    </row>
    <row r="4576" spans="3:78" x14ac:dyDescent="0.25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  <c r="BF4576"/>
      <c r="BG4576"/>
      <c r="BH4576"/>
      <c r="BI4576"/>
      <c r="BJ4576"/>
      <c r="BK4576"/>
      <c r="BL4576"/>
      <c r="BM4576"/>
      <c r="BN4576"/>
      <c r="BO4576"/>
      <c r="BP4576"/>
      <c r="BQ4576"/>
      <c r="BR4576"/>
      <c r="BS4576"/>
      <c r="BT4576"/>
      <c r="BU4576"/>
      <c r="BV4576"/>
      <c r="BW4576"/>
      <c r="BX4576"/>
      <c r="BY4576"/>
      <c r="BZ4576"/>
    </row>
    <row r="4577" spans="3:78" x14ac:dyDescent="0.25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  <c r="BF4577"/>
      <c r="BG4577"/>
      <c r="BH4577"/>
      <c r="BI4577"/>
      <c r="BJ4577"/>
      <c r="BK4577"/>
      <c r="BL4577"/>
      <c r="BM4577"/>
      <c r="BN4577"/>
      <c r="BO4577"/>
      <c r="BP4577"/>
      <c r="BQ4577"/>
      <c r="BR4577"/>
      <c r="BS4577"/>
      <c r="BT4577"/>
      <c r="BU4577"/>
      <c r="BV4577"/>
      <c r="BW4577"/>
      <c r="BX4577"/>
      <c r="BY4577"/>
      <c r="BZ4577"/>
    </row>
    <row r="4578" spans="3:78" x14ac:dyDescent="0.25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  <c r="BF4578"/>
      <c r="BG4578"/>
      <c r="BH4578"/>
      <c r="BI4578"/>
      <c r="BJ4578"/>
      <c r="BK4578"/>
      <c r="BL4578"/>
      <c r="BM4578"/>
      <c r="BN4578"/>
      <c r="BO4578"/>
      <c r="BP4578"/>
      <c r="BQ4578"/>
      <c r="BR4578"/>
      <c r="BS4578"/>
      <c r="BT4578"/>
      <c r="BU4578"/>
      <c r="BV4578"/>
      <c r="BW4578"/>
      <c r="BX4578"/>
      <c r="BY4578"/>
      <c r="BZ4578"/>
    </row>
    <row r="4579" spans="3:78" x14ac:dyDescent="0.25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  <c r="BF4579"/>
      <c r="BG4579"/>
      <c r="BH4579"/>
      <c r="BI4579"/>
      <c r="BJ4579"/>
      <c r="BK4579"/>
      <c r="BL4579"/>
      <c r="BM4579"/>
      <c r="BN4579"/>
      <c r="BO4579"/>
      <c r="BP4579"/>
      <c r="BQ4579"/>
      <c r="BR4579"/>
      <c r="BS4579"/>
      <c r="BT4579"/>
      <c r="BU4579"/>
      <c r="BV4579"/>
      <c r="BW4579"/>
      <c r="BX4579"/>
      <c r="BY4579"/>
      <c r="BZ4579"/>
    </row>
    <row r="4580" spans="3:78" x14ac:dyDescent="0.25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  <c r="BF4580"/>
      <c r="BG4580"/>
      <c r="BH4580"/>
      <c r="BI4580"/>
      <c r="BJ4580"/>
      <c r="BK4580"/>
      <c r="BL4580"/>
      <c r="BM4580"/>
      <c r="BN4580"/>
      <c r="BO4580"/>
      <c r="BP4580"/>
      <c r="BQ4580"/>
      <c r="BR4580"/>
      <c r="BS4580"/>
      <c r="BT4580"/>
      <c r="BU4580"/>
      <c r="BV4580"/>
      <c r="BW4580"/>
      <c r="BX4580"/>
      <c r="BY4580"/>
      <c r="BZ4580"/>
    </row>
    <row r="4581" spans="3:78" x14ac:dyDescent="0.25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  <c r="BF4581"/>
      <c r="BG4581"/>
      <c r="BH4581"/>
      <c r="BI4581"/>
      <c r="BJ4581"/>
      <c r="BK4581"/>
      <c r="BL4581"/>
      <c r="BM4581"/>
      <c r="BN4581"/>
      <c r="BO4581"/>
      <c r="BP4581"/>
      <c r="BQ4581"/>
      <c r="BR4581"/>
      <c r="BS4581"/>
      <c r="BT4581"/>
      <c r="BU4581"/>
      <c r="BV4581"/>
      <c r="BW4581"/>
      <c r="BX4581"/>
      <c r="BY4581"/>
      <c r="BZ4581"/>
    </row>
    <row r="4582" spans="3:78" x14ac:dyDescent="0.25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  <c r="BF4582"/>
      <c r="BG4582"/>
      <c r="BH4582"/>
      <c r="BI4582"/>
      <c r="BJ4582"/>
      <c r="BK4582"/>
      <c r="BL4582"/>
      <c r="BM4582"/>
      <c r="BN4582"/>
      <c r="BO4582"/>
      <c r="BP4582"/>
      <c r="BQ4582"/>
      <c r="BR4582"/>
      <c r="BS4582"/>
      <c r="BT4582"/>
      <c r="BU4582"/>
      <c r="BV4582"/>
      <c r="BW4582"/>
      <c r="BX4582"/>
      <c r="BY4582"/>
      <c r="BZ4582"/>
    </row>
    <row r="4583" spans="3:78" x14ac:dyDescent="0.25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  <c r="BF4583"/>
      <c r="BG4583"/>
      <c r="BH4583"/>
      <c r="BI4583"/>
      <c r="BJ4583"/>
      <c r="BK4583"/>
      <c r="BL4583"/>
      <c r="BM4583"/>
      <c r="BN4583"/>
      <c r="BO4583"/>
      <c r="BP4583"/>
      <c r="BQ4583"/>
      <c r="BR4583"/>
      <c r="BS4583"/>
      <c r="BT4583"/>
      <c r="BU4583"/>
      <c r="BV4583"/>
      <c r="BW4583"/>
      <c r="BX4583"/>
      <c r="BY4583"/>
      <c r="BZ4583"/>
    </row>
    <row r="4584" spans="3:78" x14ac:dyDescent="0.25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  <c r="BF4584"/>
      <c r="BG4584"/>
      <c r="BH4584"/>
      <c r="BI4584"/>
      <c r="BJ4584"/>
      <c r="BK4584"/>
      <c r="BL4584"/>
      <c r="BM4584"/>
      <c r="BN4584"/>
      <c r="BO4584"/>
      <c r="BP4584"/>
      <c r="BQ4584"/>
      <c r="BR4584"/>
      <c r="BS4584"/>
      <c r="BT4584"/>
      <c r="BU4584"/>
      <c r="BV4584"/>
      <c r="BW4584"/>
      <c r="BX4584"/>
      <c r="BY4584"/>
      <c r="BZ4584"/>
    </row>
    <row r="4585" spans="3:78" x14ac:dyDescent="0.25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  <c r="BF4585"/>
      <c r="BG4585"/>
      <c r="BH4585"/>
      <c r="BI4585"/>
      <c r="BJ4585"/>
      <c r="BK4585"/>
      <c r="BL4585"/>
      <c r="BM4585"/>
      <c r="BN4585"/>
      <c r="BO4585"/>
      <c r="BP4585"/>
      <c r="BQ4585"/>
      <c r="BR4585"/>
      <c r="BS4585"/>
      <c r="BT4585"/>
      <c r="BU4585"/>
      <c r="BV4585"/>
      <c r="BW4585"/>
      <c r="BX4585"/>
      <c r="BY4585"/>
      <c r="BZ4585"/>
    </row>
    <row r="4586" spans="3:78" x14ac:dyDescent="0.25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  <c r="BF4586"/>
      <c r="BG4586"/>
      <c r="BH4586"/>
      <c r="BI4586"/>
      <c r="BJ4586"/>
      <c r="BK4586"/>
      <c r="BL4586"/>
      <c r="BM4586"/>
      <c r="BN4586"/>
      <c r="BO4586"/>
      <c r="BP4586"/>
      <c r="BQ4586"/>
      <c r="BR4586"/>
      <c r="BS4586"/>
      <c r="BT4586"/>
      <c r="BU4586"/>
      <c r="BV4586"/>
      <c r="BW4586"/>
      <c r="BX4586"/>
      <c r="BY4586"/>
      <c r="BZ4586"/>
    </row>
    <row r="4587" spans="3:78" x14ac:dyDescent="0.25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  <c r="BF4587"/>
      <c r="BG4587"/>
      <c r="BH4587"/>
      <c r="BI4587"/>
      <c r="BJ4587"/>
      <c r="BK4587"/>
      <c r="BL4587"/>
      <c r="BM4587"/>
      <c r="BN4587"/>
      <c r="BO4587"/>
      <c r="BP4587"/>
      <c r="BQ4587"/>
      <c r="BR4587"/>
      <c r="BS4587"/>
      <c r="BT4587"/>
      <c r="BU4587"/>
      <c r="BV4587"/>
      <c r="BW4587"/>
      <c r="BX4587"/>
      <c r="BY4587"/>
      <c r="BZ4587"/>
    </row>
    <row r="4588" spans="3:78" x14ac:dyDescent="0.25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  <c r="BF4588"/>
      <c r="BG4588"/>
      <c r="BH4588"/>
      <c r="BI4588"/>
      <c r="BJ4588"/>
      <c r="BK4588"/>
      <c r="BL4588"/>
      <c r="BM4588"/>
      <c r="BN4588"/>
      <c r="BO4588"/>
      <c r="BP4588"/>
      <c r="BQ4588"/>
      <c r="BR4588"/>
      <c r="BS4588"/>
      <c r="BT4588"/>
      <c r="BU4588"/>
      <c r="BV4588"/>
      <c r="BW4588"/>
      <c r="BX4588"/>
      <c r="BY4588"/>
      <c r="BZ4588"/>
    </row>
    <row r="4589" spans="3:78" x14ac:dyDescent="0.25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  <c r="BF4589"/>
      <c r="BG4589"/>
      <c r="BH4589"/>
      <c r="BI4589"/>
      <c r="BJ4589"/>
      <c r="BK4589"/>
      <c r="BL4589"/>
      <c r="BM4589"/>
      <c r="BN4589"/>
      <c r="BO4589"/>
      <c r="BP4589"/>
      <c r="BQ4589"/>
      <c r="BR4589"/>
      <c r="BS4589"/>
      <c r="BT4589"/>
      <c r="BU4589"/>
      <c r="BV4589"/>
      <c r="BW4589"/>
      <c r="BX4589"/>
      <c r="BY4589"/>
      <c r="BZ4589"/>
    </row>
    <row r="4590" spans="3:78" x14ac:dyDescent="0.25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  <c r="BF4590"/>
      <c r="BG4590"/>
      <c r="BH4590"/>
      <c r="BI4590"/>
      <c r="BJ4590"/>
      <c r="BK4590"/>
      <c r="BL4590"/>
      <c r="BM4590"/>
      <c r="BN4590"/>
      <c r="BO4590"/>
      <c r="BP4590"/>
      <c r="BQ4590"/>
      <c r="BR4590"/>
      <c r="BS4590"/>
      <c r="BT4590"/>
      <c r="BU4590"/>
      <c r="BV4590"/>
      <c r="BW4590"/>
      <c r="BX4590"/>
      <c r="BY4590"/>
      <c r="BZ4590"/>
    </row>
    <row r="4591" spans="3:78" x14ac:dyDescent="0.25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  <c r="BF4591"/>
      <c r="BG4591"/>
      <c r="BH4591"/>
      <c r="BI4591"/>
      <c r="BJ4591"/>
      <c r="BK4591"/>
      <c r="BL4591"/>
      <c r="BM4591"/>
      <c r="BN4591"/>
      <c r="BO4591"/>
      <c r="BP4591"/>
      <c r="BQ4591"/>
      <c r="BR4591"/>
      <c r="BS4591"/>
      <c r="BT4591"/>
      <c r="BU4591"/>
      <c r="BV4591"/>
      <c r="BW4591"/>
      <c r="BX4591"/>
      <c r="BY4591"/>
      <c r="BZ4591"/>
    </row>
    <row r="4592" spans="3:78" x14ac:dyDescent="0.25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  <c r="BF4592"/>
      <c r="BG4592"/>
      <c r="BH4592"/>
      <c r="BI4592"/>
      <c r="BJ4592"/>
      <c r="BK4592"/>
      <c r="BL4592"/>
      <c r="BM4592"/>
      <c r="BN4592"/>
      <c r="BO4592"/>
      <c r="BP4592"/>
      <c r="BQ4592"/>
      <c r="BR4592"/>
      <c r="BS4592"/>
      <c r="BT4592"/>
      <c r="BU4592"/>
      <c r="BV4592"/>
      <c r="BW4592"/>
      <c r="BX4592"/>
      <c r="BY4592"/>
      <c r="BZ4592"/>
    </row>
    <row r="4593" spans="3:78" x14ac:dyDescent="0.25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  <c r="BF4593"/>
      <c r="BG4593"/>
      <c r="BH4593"/>
      <c r="BI4593"/>
      <c r="BJ4593"/>
      <c r="BK4593"/>
      <c r="BL4593"/>
      <c r="BM4593"/>
      <c r="BN4593"/>
      <c r="BO4593"/>
      <c r="BP4593"/>
      <c r="BQ4593"/>
      <c r="BR4593"/>
      <c r="BS4593"/>
      <c r="BT4593"/>
      <c r="BU4593"/>
      <c r="BV4593"/>
      <c r="BW4593"/>
      <c r="BX4593"/>
      <c r="BY4593"/>
      <c r="BZ4593"/>
    </row>
    <row r="4594" spans="3:78" x14ac:dyDescent="0.25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  <c r="BF4594"/>
      <c r="BG4594"/>
      <c r="BH4594"/>
      <c r="BI4594"/>
      <c r="BJ4594"/>
      <c r="BK4594"/>
      <c r="BL4594"/>
      <c r="BM4594"/>
      <c r="BN4594"/>
      <c r="BO4594"/>
      <c r="BP4594"/>
      <c r="BQ4594"/>
      <c r="BR4594"/>
      <c r="BS4594"/>
      <c r="BT4594"/>
      <c r="BU4594"/>
      <c r="BV4594"/>
      <c r="BW4594"/>
      <c r="BX4594"/>
      <c r="BY4594"/>
      <c r="BZ4594"/>
    </row>
    <row r="4595" spans="3:78" x14ac:dyDescent="0.25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  <c r="BF4595"/>
      <c r="BG4595"/>
      <c r="BH4595"/>
      <c r="BI4595"/>
      <c r="BJ4595"/>
      <c r="BK4595"/>
      <c r="BL4595"/>
      <c r="BM4595"/>
      <c r="BN4595"/>
      <c r="BO4595"/>
      <c r="BP4595"/>
      <c r="BQ4595"/>
      <c r="BR4595"/>
      <c r="BS4595"/>
      <c r="BT4595"/>
      <c r="BU4595"/>
      <c r="BV4595"/>
      <c r="BW4595"/>
      <c r="BX4595"/>
      <c r="BY4595"/>
      <c r="BZ4595"/>
    </row>
    <row r="4596" spans="3:78" x14ac:dyDescent="0.25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  <c r="BF4596"/>
      <c r="BG4596"/>
      <c r="BH4596"/>
      <c r="BI4596"/>
      <c r="BJ4596"/>
      <c r="BK4596"/>
      <c r="BL4596"/>
      <c r="BM4596"/>
      <c r="BN4596"/>
      <c r="BO4596"/>
      <c r="BP4596"/>
      <c r="BQ4596"/>
      <c r="BR4596"/>
      <c r="BS4596"/>
      <c r="BT4596"/>
      <c r="BU4596"/>
      <c r="BV4596"/>
      <c r="BW4596"/>
      <c r="BX4596"/>
      <c r="BY4596"/>
      <c r="BZ4596"/>
    </row>
    <row r="4597" spans="3:78" x14ac:dyDescent="0.25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  <c r="BF4597"/>
      <c r="BG4597"/>
      <c r="BH4597"/>
      <c r="BI4597"/>
      <c r="BJ4597"/>
      <c r="BK4597"/>
      <c r="BL4597"/>
      <c r="BM4597"/>
      <c r="BN4597"/>
      <c r="BO4597"/>
      <c r="BP4597"/>
      <c r="BQ4597"/>
      <c r="BR4597"/>
      <c r="BS4597"/>
      <c r="BT4597"/>
      <c r="BU4597"/>
      <c r="BV4597"/>
      <c r="BW4597"/>
      <c r="BX4597"/>
      <c r="BY4597"/>
      <c r="BZ4597"/>
    </row>
    <row r="4598" spans="3:78" x14ac:dyDescent="0.25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  <c r="BF4598"/>
      <c r="BG4598"/>
      <c r="BH4598"/>
      <c r="BI4598"/>
      <c r="BJ4598"/>
      <c r="BK4598"/>
      <c r="BL4598"/>
      <c r="BM4598"/>
      <c r="BN4598"/>
      <c r="BO4598"/>
      <c r="BP4598"/>
      <c r="BQ4598"/>
      <c r="BR4598"/>
      <c r="BS4598"/>
      <c r="BT4598"/>
      <c r="BU4598"/>
      <c r="BV4598"/>
      <c r="BW4598"/>
      <c r="BX4598"/>
      <c r="BY4598"/>
      <c r="BZ4598"/>
    </row>
    <row r="4599" spans="3:78" x14ac:dyDescent="0.25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  <c r="BF4599"/>
      <c r="BG4599"/>
      <c r="BH4599"/>
      <c r="BI4599"/>
      <c r="BJ4599"/>
      <c r="BK4599"/>
      <c r="BL4599"/>
      <c r="BM4599"/>
      <c r="BN4599"/>
      <c r="BO4599"/>
      <c r="BP4599"/>
      <c r="BQ4599"/>
      <c r="BR4599"/>
      <c r="BS4599"/>
      <c r="BT4599"/>
      <c r="BU4599"/>
      <c r="BV4599"/>
      <c r="BW4599"/>
      <c r="BX4599"/>
      <c r="BY4599"/>
      <c r="BZ4599"/>
    </row>
    <row r="4600" spans="3:78" x14ac:dyDescent="0.25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  <c r="BF4600"/>
      <c r="BG4600"/>
      <c r="BH4600"/>
      <c r="BI4600"/>
      <c r="BJ4600"/>
      <c r="BK4600"/>
      <c r="BL4600"/>
      <c r="BM4600"/>
      <c r="BN4600"/>
      <c r="BO4600"/>
      <c r="BP4600"/>
      <c r="BQ4600"/>
      <c r="BR4600"/>
      <c r="BS4600"/>
      <c r="BT4600"/>
      <c r="BU4600"/>
      <c r="BV4600"/>
      <c r="BW4600"/>
      <c r="BX4600"/>
      <c r="BY4600"/>
      <c r="BZ4600"/>
    </row>
    <row r="4601" spans="3:78" x14ac:dyDescent="0.25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  <c r="BF4601"/>
      <c r="BG4601"/>
      <c r="BH4601"/>
      <c r="BI4601"/>
      <c r="BJ4601"/>
      <c r="BK4601"/>
      <c r="BL4601"/>
      <c r="BM4601"/>
      <c r="BN4601"/>
      <c r="BO4601"/>
      <c r="BP4601"/>
      <c r="BQ4601"/>
      <c r="BR4601"/>
      <c r="BS4601"/>
      <c r="BT4601"/>
      <c r="BU4601"/>
      <c r="BV4601"/>
      <c r="BW4601"/>
      <c r="BX4601"/>
      <c r="BY4601"/>
      <c r="BZ4601"/>
    </row>
    <row r="4602" spans="3:78" x14ac:dyDescent="0.25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  <c r="BF4602"/>
      <c r="BG4602"/>
      <c r="BH4602"/>
      <c r="BI4602"/>
      <c r="BJ4602"/>
      <c r="BK4602"/>
      <c r="BL4602"/>
      <c r="BM4602"/>
      <c r="BN4602"/>
      <c r="BO4602"/>
      <c r="BP4602"/>
      <c r="BQ4602"/>
      <c r="BR4602"/>
      <c r="BS4602"/>
      <c r="BT4602"/>
      <c r="BU4602"/>
      <c r="BV4602"/>
      <c r="BW4602"/>
      <c r="BX4602"/>
      <c r="BY4602"/>
      <c r="BZ4602"/>
    </row>
    <row r="4603" spans="3:78" x14ac:dyDescent="0.25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  <c r="BF4603"/>
      <c r="BG4603"/>
      <c r="BH4603"/>
      <c r="BI4603"/>
      <c r="BJ4603"/>
      <c r="BK4603"/>
      <c r="BL4603"/>
      <c r="BM4603"/>
      <c r="BN4603"/>
      <c r="BO4603"/>
      <c r="BP4603"/>
      <c r="BQ4603"/>
      <c r="BR4603"/>
      <c r="BS4603"/>
      <c r="BT4603"/>
      <c r="BU4603"/>
      <c r="BV4603"/>
      <c r="BW4603"/>
      <c r="BX4603"/>
      <c r="BY4603"/>
      <c r="BZ4603"/>
    </row>
    <row r="4604" spans="3:78" x14ac:dyDescent="0.25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  <c r="BF4604"/>
      <c r="BG4604"/>
      <c r="BH4604"/>
      <c r="BI4604"/>
      <c r="BJ4604"/>
      <c r="BK4604"/>
      <c r="BL4604"/>
      <c r="BM4604"/>
      <c r="BN4604"/>
      <c r="BO4604"/>
      <c r="BP4604"/>
      <c r="BQ4604"/>
      <c r="BR4604"/>
      <c r="BS4604"/>
      <c r="BT4604"/>
      <c r="BU4604"/>
      <c r="BV4604"/>
      <c r="BW4604"/>
      <c r="BX4604"/>
      <c r="BY4604"/>
      <c r="BZ4604"/>
    </row>
    <row r="4605" spans="3:78" x14ac:dyDescent="0.25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  <c r="BF4605"/>
      <c r="BG4605"/>
      <c r="BH4605"/>
      <c r="BI4605"/>
      <c r="BJ4605"/>
      <c r="BK4605"/>
      <c r="BL4605"/>
      <c r="BM4605"/>
      <c r="BN4605"/>
      <c r="BO4605"/>
      <c r="BP4605"/>
      <c r="BQ4605"/>
      <c r="BR4605"/>
      <c r="BS4605"/>
      <c r="BT4605"/>
      <c r="BU4605"/>
      <c r="BV4605"/>
      <c r="BW4605"/>
      <c r="BX4605"/>
      <c r="BY4605"/>
      <c r="BZ4605"/>
    </row>
    <row r="4606" spans="3:78" x14ac:dyDescent="0.25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  <c r="BF4606"/>
      <c r="BG4606"/>
      <c r="BH4606"/>
      <c r="BI4606"/>
      <c r="BJ4606"/>
      <c r="BK4606"/>
      <c r="BL4606"/>
      <c r="BM4606"/>
      <c r="BN4606"/>
      <c r="BO4606"/>
      <c r="BP4606"/>
      <c r="BQ4606"/>
      <c r="BR4606"/>
      <c r="BS4606"/>
      <c r="BT4606"/>
      <c r="BU4606"/>
      <c r="BV4606"/>
      <c r="BW4606"/>
      <c r="BX4606"/>
      <c r="BY4606"/>
      <c r="BZ4606"/>
    </row>
    <row r="4607" spans="3:78" x14ac:dyDescent="0.25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  <c r="BF4607"/>
      <c r="BG4607"/>
      <c r="BH4607"/>
      <c r="BI4607"/>
      <c r="BJ4607"/>
      <c r="BK4607"/>
      <c r="BL4607"/>
      <c r="BM4607"/>
      <c r="BN4607"/>
      <c r="BO4607"/>
      <c r="BP4607"/>
      <c r="BQ4607"/>
      <c r="BR4607"/>
      <c r="BS4607"/>
      <c r="BT4607"/>
      <c r="BU4607"/>
      <c r="BV4607"/>
      <c r="BW4607"/>
      <c r="BX4607"/>
      <c r="BY4607"/>
      <c r="BZ4607"/>
    </row>
    <row r="4608" spans="3:78" x14ac:dyDescent="0.25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  <c r="BF4608"/>
      <c r="BG4608"/>
      <c r="BH4608"/>
      <c r="BI4608"/>
      <c r="BJ4608"/>
      <c r="BK4608"/>
      <c r="BL4608"/>
      <c r="BM4608"/>
      <c r="BN4608"/>
      <c r="BO4608"/>
      <c r="BP4608"/>
      <c r="BQ4608"/>
      <c r="BR4608"/>
      <c r="BS4608"/>
      <c r="BT4608"/>
      <c r="BU4608"/>
      <c r="BV4608"/>
      <c r="BW4608"/>
      <c r="BX4608"/>
      <c r="BY4608"/>
      <c r="BZ4608"/>
    </row>
    <row r="4609" spans="3:78" x14ac:dyDescent="0.25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  <c r="BF4609"/>
      <c r="BG4609"/>
      <c r="BH4609"/>
      <c r="BI4609"/>
      <c r="BJ4609"/>
      <c r="BK4609"/>
      <c r="BL4609"/>
      <c r="BM4609"/>
      <c r="BN4609"/>
      <c r="BO4609"/>
      <c r="BP4609"/>
      <c r="BQ4609"/>
      <c r="BR4609"/>
      <c r="BS4609"/>
      <c r="BT4609"/>
      <c r="BU4609"/>
      <c r="BV4609"/>
      <c r="BW4609"/>
      <c r="BX4609"/>
      <c r="BY4609"/>
      <c r="BZ4609"/>
    </row>
    <row r="4610" spans="3:78" x14ac:dyDescent="0.25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  <c r="BF4610"/>
      <c r="BG4610"/>
      <c r="BH4610"/>
      <c r="BI4610"/>
      <c r="BJ4610"/>
      <c r="BK4610"/>
      <c r="BL4610"/>
      <c r="BM4610"/>
      <c r="BN4610"/>
      <c r="BO4610"/>
      <c r="BP4610"/>
      <c r="BQ4610"/>
      <c r="BR4610"/>
      <c r="BS4610"/>
      <c r="BT4610"/>
      <c r="BU4610"/>
      <c r="BV4610"/>
      <c r="BW4610"/>
      <c r="BX4610"/>
      <c r="BY4610"/>
      <c r="BZ4610"/>
    </row>
    <row r="4611" spans="3:78" x14ac:dyDescent="0.25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  <c r="BF4611"/>
      <c r="BG4611"/>
      <c r="BH4611"/>
      <c r="BI4611"/>
      <c r="BJ4611"/>
      <c r="BK4611"/>
      <c r="BL4611"/>
      <c r="BM4611"/>
      <c r="BN4611"/>
      <c r="BO4611"/>
      <c r="BP4611"/>
      <c r="BQ4611"/>
      <c r="BR4611"/>
      <c r="BS4611"/>
      <c r="BT4611"/>
      <c r="BU4611"/>
      <c r="BV4611"/>
      <c r="BW4611"/>
      <c r="BX4611"/>
      <c r="BY4611"/>
      <c r="BZ4611"/>
    </row>
    <row r="4612" spans="3:78" x14ac:dyDescent="0.25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  <c r="BF4612"/>
      <c r="BG4612"/>
      <c r="BH4612"/>
      <c r="BI4612"/>
      <c r="BJ4612"/>
      <c r="BK4612"/>
      <c r="BL4612"/>
      <c r="BM4612"/>
      <c r="BN4612"/>
      <c r="BO4612"/>
      <c r="BP4612"/>
      <c r="BQ4612"/>
      <c r="BR4612"/>
      <c r="BS4612"/>
      <c r="BT4612"/>
      <c r="BU4612"/>
      <c r="BV4612"/>
      <c r="BW4612"/>
      <c r="BX4612"/>
      <c r="BY4612"/>
      <c r="BZ4612"/>
    </row>
    <row r="4613" spans="3:78" x14ac:dyDescent="0.25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  <c r="BF4613"/>
      <c r="BG4613"/>
      <c r="BH4613"/>
      <c r="BI4613"/>
      <c r="BJ4613"/>
      <c r="BK4613"/>
      <c r="BL4613"/>
      <c r="BM4613"/>
      <c r="BN4613"/>
      <c r="BO4613"/>
      <c r="BP4613"/>
      <c r="BQ4613"/>
      <c r="BR4613"/>
      <c r="BS4613"/>
      <c r="BT4613"/>
      <c r="BU4613"/>
      <c r="BV4613"/>
      <c r="BW4613"/>
      <c r="BX4613"/>
      <c r="BY4613"/>
      <c r="BZ4613"/>
    </row>
    <row r="4614" spans="3:78" x14ac:dyDescent="0.25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  <c r="BF4614"/>
      <c r="BG4614"/>
      <c r="BH4614"/>
      <c r="BI4614"/>
      <c r="BJ4614"/>
      <c r="BK4614"/>
      <c r="BL4614"/>
      <c r="BM4614"/>
      <c r="BN4614"/>
      <c r="BO4614"/>
      <c r="BP4614"/>
      <c r="BQ4614"/>
      <c r="BR4614"/>
      <c r="BS4614"/>
      <c r="BT4614"/>
      <c r="BU4614"/>
      <c r="BV4614"/>
      <c r="BW4614"/>
      <c r="BX4614"/>
      <c r="BY4614"/>
      <c r="BZ4614"/>
    </row>
    <row r="4615" spans="3:78" x14ac:dyDescent="0.25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  <c r="BF4615"/>
      <c r="BG4615"/>
      <c r="BH4615"/>
      <c r="BI4615"/>
      <c r="BJ4615"/>
      <c r="BK4615"/>
      <c r="BL4615"/>
      <c r="BM4615"/>
      <c r="BN4615"/>
      <c r="BO4615"/>
      <c r="BP4615"/>
      <c r="BQ4615"/>
      <c r="BR4615"/>
      <c r="BS4615"/>
      <c r="BT4615"/>
      <c r="BU4615"/>
      <c r="BV4615"/>
      <c r="BW4615"/>
      <c r="BX4615"/>
      <c r="BY4615"/>
      <c r="BZ4615"/>
    </row>
    <row r="4616" spans="3:78" x14ac:dyDescent="0.25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  <c r="BF4616"/>
      <c r="BG4616"/>
      <c r="BH4616"/>
      <c r="BI4616"/>
      <c r="BJ4616"/>
      <c r="BK4616"/>
      <c r="BL4616"/>
      <c r="BM4616"/>
      <c r="BN4616"/>
      <c r="BO4616"/>
      <c r="BP4616"/>
      <c r="BQ4616"/>
      <c r="BR4616"/>
      <c r="BS4616"/>
      <c r="BT4616"/>
      <c r="BU4616"/>
      <c r="BV4616"/>
      <c r="BW4616"/>
      <c r="BX4616"/>
      <c r="BY4616"/>
      <c r="BZ4616"/>
    </row>
    <row r="4617" spans="3:78" x14ac:dyDescent="0.25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  <c r="BF4617"/>
      <c r="BG4617"/>
      <c r="BH4617"/>
      <c r="BI4617"/>
      <c r="BJ4617"/>
      <c r="BK4617"/>
      <c r="BL4617"/>
      <c r="BM4617"/>
      <c r="BN4617"/>
      <c r="BO4617"/>
      <c r="BP4617"/>
      <c r="BQ4617"/>
      <c r="BR4617"/>
      <c r="BS4617"/>
      <c r="BT4617"/>
      <c r="BU4617"/>
      <c r="BV4617"/>
      <c r="BW4617"/>
      <c r="BX4617"/>
      <c r="BY4617"/>
      <c r="BZ4617"/>
    </row>
    <row r="4618" spans="3:78" x14ac:dyDescent="0.25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  <c r="BF4618"/>
      <c r="BG4618"/>
      <c r="BH4618"/>
      <c r="BI4618"/>
      <c r="BJ4618"/>
      <c r="BK4618"/>
      <c r="BL4618"/>
      <c r="BM4618"/>
      <c r="BN4618"/>
      <c r="BO4618"/>
      <c r="BP4618"/>
      <c r="BQ4618"/>
      <c r="BR4618"/>
      <c r="BS4618"/>
      <c r="BT4618"/>
      <c r="BU4618"/>
      <c r="BV4618"/>
      <c r="BW4618"/>
      <c r="BX4618"/>
      <c r="BY4618"/>
      <c r="BZ4618"/>
    </row>
    <row r="4619" spans="3:78" x14ac:dyDescent="0.25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  <c r="BF4619"/>
      <c r="BG4619"/>
      <c r="BH4619"/>
      <c r="BI4619"/>
      <c r="BJ4619"/>
      <c r="BK4619"/>
      <c r="BL4619"/>
      <c r="BM4619"/>
      <c r="BN4619"/>
      <c r="BO4619"/>
      <c r="BP4619"/>
      <c r="BQ4619"/>
      <c r="BR4619"/>
      <c r="BS4619"/>
      <c r="BT4619"/>
      <c r="BU4619"/>
      <c r="BV4619"/>
      <c r="BW4619"/>
      <c r="BX4619"/>
      <c r="BY4619"/>
      <c r="BZ4619"/>
    </row>
    <row r="4620" spans="3:78" x14ac:dyDescent="0.25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  <c r="BF4620"/>
      <c r="BG4620"/>
      <c r="BH4620"/>
      <c r="BI4620"/>
      <c r="BJ4620"/>
      <c r="BK4620"/>
      <c r="BL4620"/>
      <c r="BM4620"/>
      <c r="BN4620"/>
      <c r="BO4620"/>
      <c r="BP4620"/>
      <c r="BQ4620"/>
      <c r="BR4620"/>
      <c r="BS4620"/>
      <c r="BT4620"/>
      <c r="BU4620"/>
      <c r="BV4620"/>
      <c r="BW4620"/>
      <c r="BX4620"/>
      <c r="BY4620"/>
      <c r="BZ4620"/>
    </row>
    <row r="4621" spans="3:78" x14ac:dyDescent="0.25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  <c r="BF4621"/>
      <c r="BG4621"/>
      <c r="BH4621"/>
      <c r="BI4621"/>
      <c r="BJ4621"/>
      <c r="BK4621"/>
      <c r="BL4621"/>
      <c r="BM4621"/>
      <c r="BN4621"/>
      <c r="BO4621"/>
      <c r="BP4621"/>
      <c r="BQ4621"/>
      <c r="BR4621"/>
      <c r="BS4621"/>
      <c r="BT4621"/>
      <c r="BU4621"/>
      <c r="BV4621"/>
      <c r="BW4621"/>
      <c r="BX4621"/>
      <c r="BY4621"/>
      <c r="BZ4621"/>
    </row>
    <row r="4622" spans="3:78" x14ac:dyDescent="0.25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  <c r="BF4622"/>
      <c r="BG4622"/>
      <c r="BH4622"/>
      <c r="BI4622"/>
      <c r="BJ4622"/>
      <c r="BK4622"/>
      <c r="BL4622"/>
      <c r="BM4622"/>
      <c r="BN4622"/>
      <c r="BO4622"/>
      <c r="BP4622"/>
      <c r="BQ4622"/>
      <c r="BR4622"/>
      <c r="BS4622"/>
      <c r="BT4622"/>
      <c r="BU4622"/>
      <c r="BV4622"/>
      <c r="BW4622"/>
      <c r="BX4622"/>
      <c r="BY4622"/>
      <c r="BZ4622"/>
    </row>
    <row r="4623" spans="3:78" x14ac:dyDescent="0.25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  <c r="BF4623"/>
      <c r="BG4623"/>
      <c r="BH4623"/>
      <c r="BI4623"/>
      <c r="BJ4623"/>
      <c r="BK4623"/>
      <c r="BL4623"/>
      <c r="BM4623"/>
      <c r="BN4623"/>
      <c r="BO4623"/>
      <c r="BP4623"/>
      <c r="BQ4623"/>
      <c r="BR4623"/>
      <c r="BS4623"/>
      <c r="BT4623"/>
      <c r="BU4623"/>
      <c r="BV4623"/>
      <c r="BW4623"/>
      <c r="BX4623"/>
      <c r="BY4623"/>
      <c r="BZ4623"/>
    </row>
    <row r="4624" spans="3:78" x14ac:dyDescent="0.25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  <c r="BF4624"/>
      <c r="BG4624"/>
      <c r="BH4624"/>
      <c r="BI4624"/>
      <c r="BJ4624"/>
      <c r="BK4624"/>
      <c r="BL4624"/>
      <c r="BM4624"/>
      <c r="BN4624"/>
      <c r="BO4624"/>
      <c r="BP4624"/>
      <c r="BQ4624"/>
      <c r="BR4624"/>
      <c r="BS4624"/>
      <c r="BT4624"/>
      <c r="BU4624"/>
      <c r="BV4624"/>
      <c r="BW4624"/>
      <c r="BX4624"/>
      <c r="BY4624"/>
      <c r="BZ4624"/>
    </row>
    <row r="4625" spans="3:78" x14ac:dyDescent="0.25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  <c r="BF4625"/>
      <c r="BG4625"/>
      <c r="BH4625"/>
      <c r="BI4625"/>
      <c r="BJ4625"/>
      <c r="BK4625"/>
      <c r="BL4625"/>
      <c r="BM4625"/>
      <c r="BN4625"/>
      <c r="BO4625"/>
      <c r="BP4625"/>
      <c r="BQ4625"/>
      <c r="BR4625"/>
      <c r="BS4625"/>
      <c r="BT4625"/>
      <c r="BU4625"/>
      <c r="BV4625"/>
      <c r="BW4625"/>
      <c r="BX4625"/>
      <c r="BY4625"/>
      <c r="BZ4625"/>
    </row>
    <row r="4626" spans="3:78" x14ac:dyDescent="0.25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  <c r="BF4626"/>
      <c r="BG4626"/>
      <c r="BH4626"/>
      <c r="BI4626"/>
      <c r="BJ4626"/>
      <c r="BK4626"/>
      <c r="BL4626"/>
      <c r="BM4626"/>
      <c r="BN4626"/>
      <c r="BO4626"/>
      <c r="BP4626"/>
      <c r="BQ4626"/>
      <c r="BR4626"/>
      <c r="BS4626"/>
      <c r="BT4626"/>
      <c r="BU4626"/>
      <c r="BV4626"/>
      <c r="BW4626"/>
      <c r="BX4626"/>
      <c r="BY4626"/>
      <c r="BZ4626"/>
    </row>
    <row r="4627" spans="3:78" x14ac:dyDescent="0.25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  <c r="BF4627"/>
      <c r="BG4627"/>
      <c r="BH4627"/>
      <c r="BI4627"/>
      <c r="BJ4627"/>
      <c r="BK4627"/>
      <c r="BL4627"/>
      <c r="BM4627"/>
      <c r="BN4627"/>
      <c r="BO4627"/>
      <c r="BP4627"/>
      <c r="BQ4627"/>
      <c r="BR4627"/>
      <c r="BS4627"/>
      <c r="BT4627"/>
      <c r="BU4627"/>
      <c r="BV4627"/>
      <c r="BW4627"/>
      <c r="BX4627"/>
      <c r="BY4627"/>
      <c r="BZ4627"/>
    </row>
    <row r="4628" spans="3:78" x14ac:dyDescent="0.25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  <c r="BF4628"/>
      <c r="BG4628"/>
      <c r="BH4628"/>
      <c r="BI4628"/>
      <c r="BJ4628"/>
      <c r="BK4628"/>
      <c r="BL4628"/>
      <c r="BM4628"/>
      <c r="BN4628"/>
      <c r="BO4628"/>
      <c r="BP4628"/>
      <c r="BQ4628"/>
      <c r="BR4628"/>
      <c r="BS4628"/>
      <c r="BT4628"/>
      <c r="BU4628"/>
      <c r="BV4628"/>
      <c r="BW4628"/>
      <c r="BX4628"/>
      <c r="BY4628"/>
      <c r="BZ4628"/>
    </row>
    <row r="4629" spans="3:78" x14ac:dyDescent="0.25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  <c r="BF4629"/>
      <c r="BG4629"/>
      <c r="BH4629"/>
      <c r="BI4629"/>
      <c r="BJ4629"/>
      <c r="BK4629"/>
      <c r="BL4629"/>
      <c r="BM4629"/>
      <c r="BN4629"/>
      <c r="BO4629"/>
      <c r="BP4629"/>
      <c r="BQ4629"/>
      <c r="BR4629"/>
      <c r="BS4629"/>
      <c r="BT4629"/>
      <c r="BU4629"/>
      <c r="BV4629"/>
      <c r="BW4629"/>
      <c r="BX4629"/>
      <c r="BY4629"/>
      <c r="BZ4629"/>
    </row>
    <row r="4630" spans="3:78" x14ac:dyDescent="0.25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  <c r="BF4630"/>
      <c r="BG4630"/>
      <c r="BH4630"/>
      <c r="BI4630"/>
      <c r="BJ4630"/>
      <c r="BK4630"/>
      <c r="BL4630"/>
      <c r="BM4630"/>
      <c r="BN4630"/>
      <c r="BO4630"/>
      <c r="BP4630"/>
      <c r="BQ4630"/>
      <c r="BR4630"/>
      <c r="BS4630"/>
      <c r="BT4630"/>
      <c r="BU4630"/>
      <c r="BV4630"/>
      <c r="BW4630"/>
      <c r="BX4630"/>
      <c r="BY4630"/>
      <c r="BZ4630"/>
    </row>
    <row r="4631" spans="3:78" x14ac:dyDescent="0.25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  <c r="BF4631"/>
      <c r="BG4631"/>
      <c r="BH4631"/>
      <c r="BI4631"/>
      <c r="BJ4631"/>
      <c r="BK4631"/>
      <c r="BL4631"/>
      <c r="BM4631"/>
      <c r="BN4631"/>
      <c r="BO4631"/>
      <c r="BP4631"/>
      <c r="BQ4631"/>
      <c r="BR4631"/>
      <c r="BS4631"/>
      <c r="BT4631"/>
      <c r="BU4631"/>
      <c r="BV4631"/>
      <c r="BW4631"/>
      <c r="BX4631"/>
      <c r="BY4631"/>
      <c r="BZ4631"/>
    </row>
    <row r="4632" spans="3:78" x14ac:dyDescent="0.25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  <c r="BF4632"/>
      <c r="BG4632"/>
      <c r="BH4632"/>
      <c r="BI4632"/>
      <c r="BJ4632"/>
      <c r="BK4632"/>
      <c r="BL4632"/>
      <c r="BM4632"/>
      <c r="BN4632"/>
      <c r="BO4632"/>
      <c r="BP4632"/>
      <c r="BQ4632"/>
      <c r="BR4632"/>
      <c r="BS4632"/>
      <c r="BT4632"/>
      <c r="BU4632"/>
      <c r="BV4632"/>
      <c r="BW4632"/>
      <c r="BX4632"/>
      <c r="BY4632"/>
      <c r="BZ4632"/>
    </row>
    <row r="4633" spans="3:78" x14ac:dyDescent="0.25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  <c r="BF4633"/>
      <c r="BG4633"/>
      <c r="BH4633"/>
      <c r="BI4633"/>
      <c r="BJ4633"/>
      <c r="BK4633"/>
      <c r="BL4633"/>
      <c r="BM4633"/>
      <c r="BN4633"/>
      <c r="BO4633"/>
      <c r="BP4633"/>
      <c r="BQ4633"/>
      <c r="BR4633"/>
      <c r="BS4633"/>
      <c r="BT4633"/>
      <c r="BU4633"/>
      <c r="BV4633"/>
      <c r="BW4633"/>
      <c r="BX4633"/>
      <c r="BY4633"/>
      <c r="BZ4633"/>
    </row>
    <row r="4634" spans="3:78" x14ac:dyDescent="0.25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/>
      <c r="BX4634"/>
      <c r="BY4634"/>
      <c r="BZ4634"/>
    </row>
    <row r="4635" spans="3:78" x14ac:dyDescent="0.25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/>
      <c r="BX4635"/>
      <c r="BY4635"/>
      <c r="BZ4635"/>
    </row>
    <row r="4636" spans="3:78" x14ac:dyDescent="0.25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  <c r="BF4636"/>
      <c r="BG4636"/>
      <c r="BH4636"/>
      <c r="BI4636"/>
      <c r="BJ4636"/>
      <c r="BK4636"/>
      <c r="BL4636"/>
      <c r="BM4636"/>
      <c r="BN4636"/>
      <c r="BO4636"/>
      <c r="BP4636"/>
      <c r="BQ4636"/>
      <c r="BR4636"/>
      <c r="BS4636"/>
      <c r="BT4636"/>
      <c r="BU4636"/>
      <c r="BV4636"/>
      <c r="BW4636"/>
      <c r="BX4636"/>
      <c r="BY4636"/>
      <c r="BZ4636"/>
    </row>
    <row r="4637" spans="3:78" x14ac:dyDescent="0.25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  <c r="BF4637"/>
      <c r="BG4637"/>
      <c r="BH4637"/>
      <c r="BI4637"/>
      <c r="BJ4637"/>
      <c r="BK4637"/>
      <c r="BL4637"/>
      <c r="BM4637"/>
      <c r="BN4637"/>
      <c r="BO4637"/>
      <c r="BP4637"/>
      <c r="BQ4637"/>
      <c r="BR4637"/>
      <c r="BS4637"/>
      <c r="BT4637"/>
      <c r="BU4637"/>
      <c r="BV4637"/>
      <c r="BW4637"/>
      <c r="BX4637"/>
      <c r="BY4637"/>
      <c r="BZ4637"/>
    </row>
    <row r="4638" spans="3:78" x14ac:dyDescent="0.25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  <c r="BF4638"/>
      <c r="BG4638"/>
      <c r="BH4638"/>
      <c r="BI4638"/>
      <c r="BJ4638"/>
      <c r="BK4638"/>
      <c r="BL4638"/>
      <c r="BM4638"/>
      <c r="BN4638"/>
      <c r="BO4638"/>
      <c r="BP4638"/>
      <c r="BQ4638"/>
      <c r="BR4638"/>
      <c r="BS4638"/>
      <c r="BT4638"/>
      <c r="BU4638"/>
      <c r="BV4638"/>
      <c r="BW4638"/>
      <c r="BX4638"/>
      <c r="BY4638"/>
      <c r="BZ4638"/>
    </row>
    <row r="4639" spans="3:78" x14ac:dyDescent="0.25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  <c r="BF4639"/>
      <c r="BG4639"/>
      <c r="BH4639"/>
      <c r="BI4639"/>
      <c r="BJ4639"/>
      <c r="BK4639"/>
      <c r="BL4639"/>
      <c r="BM4639"/>
      <c r="BN4639"/>
      <c r="BO4639"/>
      <c r="BP4639"/>
      <c r="BQ4639"/>
      <c r="BR4639"/>
      <c r="BS4639"/>
      <c r="BT4639"/>
      <c r="BU4639"/>
      <c r="BV4639"/>
      <c r="BW4639"/>
      <c r="BX4639"/>
      <c r="BY4639"/>
      <c r="BZ4639"/>
    </row>
    <row r="4640" spans="3:78" x14ac:dyDescent="0.25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  <c r="BF4640"/>
      <c r="BG4640"/>
      <c r="BH4640"/>
      <c r="BI4640"/>
      <c r="BJ4640"/>
      <c r="BK4640"/>
      <c r="BL4640"/>
      <c r="BM4640"/>
      <c r="BN4640"/>
      <c r="BO4640"/>
      <c r="BP4640"/>
      <c r="BQ4640"/>
      <c r="BR4640"/>
      <c r="BS4640"/>
      <c r="BT4640"/>
      <c r="BU4640"/>
      <c r="BV4640"/>
      <c r="BW4640"/>
      <c r="BX4640"/>
      <c r="BY4640"/>
      <c r="BZ4640"/>
    </row>
    <row r="4641" spans="3:78" x14ac:dyDescent="0.25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  <c r="BF4641"/>
      <c r="BG4641"/>
      <c r="BH4641"/>
      <c r="BI4641"/>
      <c r="BJ4641"/>
      <c r="BK4641"/>
      <c r="BL4641"/>
      <c r="BM4641"/>
      <c r="BN4641"/>
      <c r="BO4641"/>
      <c r="BP4641"/>
      <c r="BQ4641"/>
      <c r="BR4641"/>
      <c r="BS4641"/>
      <c r="BT4641"/>
      <c r="BU4641"/>
      <c r="BV4641"/>
      <c r="BW4641"/>
      <c r="BX4641"/>
      <c r="BY4641"/>
      <c r="BZ4641"/>
    </row>
    <row r="4642" spans="3:78" x14ac:dyDescent="0.25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  <c r="BF4642"/>
      <c r="BG4642"/>
      <c r="BH4642"/>
      <c r="BI4642"/>
      <c r="BJ4642"/>
      <c r="BK4642"/>
      <c r="BL4642"/>
      <c r="BM4642"/>
      <c r="BN4642"/>
      <c r="BO4642"/>
      <c r="BP4642"/>
      <c r="BQ4642"/>
      <c r="BR4642"/>
      <c r="BS4642"/>
      <c r="BT4642"/>
      <c r="BU4642"/>
      <c r="BV4642"/>
      <c r="BW4642"/>
      <c r="BX4642"/>
      <c r="BY4642"/>
      <c r="BZ4642"/>
    </row>
    <row r="4643" spans="3:78" x14ac:dyDescent="0.25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  <c r="BF4643"/>
      <c r="BG4643"/>
      <c r="BH4643"/>
      <c r="BI4643"/>
      <c r="BJ4643"/>
      <c r="BK4643"/>
      <c r="BL4643"/>
      <c r="BM4643"/>
      <c r="BN4643"/>
      <c r="BO4643"/>
      <c r="BP4643"/>
      <c r="BQ4643"/>
      <c r="BR4643"/>
      <c r="BS4643"/>
      <c r="BT4643"/>
      <c r="BU4643"/>
      <c r="BV4643"/>
      <c r="BW4643"/>
      <c r="BX4643"/>
      <c r="BY4643"/>
      <c r="BZ4643"/>
    </row>
    <row r="4644" spans="3:78" x14ac:dyDescent="0.25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  <c r="BF4644"/>
      <c r="BG4644"/>
      <c r="BH4644"/>
      <c r="BI4644"/>
      <c r="BJ4644"/>
      <c r="BK4644"/>
      <c r="BL4644"/>
      <c r="BM4644"/>
      <c r="BN4644"/>
      <c r="BO4644"/>
      <c r="BP4644"/>
      <c r="BQ4644"/>
      <c r="BR4644"/>
      <c r="BS4644"/>
      <c r="BT4644"/>
      <c r="BU4644"/>
      <c r="BV4644"/>
      <c r="BW4644"/>
      <c r="BX4644"/>
      <c r="BY4644"/>
      <c r="BZ4644"/>
    </row>
    <row r="4645" spans="3:78" x14ac:dyDescent="0.25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  <c r="BF4645"/>
      <c r="BG4645"/>
      <c r="BH4645"/>
      <c r="BI4645"/>
      <c r="BJ4645"/>
      <c r="BK4645"/>
      <c r="BL4645"/>
      <c r="BM4645"/>
      <c r="BN4645"/>
      <c r="BO4645"/>
      <c r="BP4645"/>
      <c r="BQ4645"/>
      <c r="BR4645"/>
      <c r="BS4645"/>
      <c r="BT4645"/>
      <c r="BU4645"/>
      <c r="BV4645"/>
      <c r="BW4645"/>
      <c r="BX4645"/>
      <c r="BY4645"/>
      <c r="BZ4645"/>
    </row>
    <row r="4646" spans="3:78" x14ac:dyDescent="0.25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  <c r="BF4646"/>
      <c r="BG4646"/>
      <c r="BH4646"/>
      <c r="BI4646"/>
      <c r="BJ4646"/>
      <c r="BK4646"/>
      <c r="BL4646"/>
      <c r="BM4646"/>
      <c r="BN4646"/>
      <c r="BO4646"/>
      <c r="BP4646"/>
      <c r="BQ4646"/>
      <c r="BR4646"/>
      <c r="BS4646"/>
      <c r="BT4646"/>
      <c r="BU4646"/>
      <c r="BV4646"/>
      <c r="BW4646"/>
      <c r="BX4646"/>
      <c r="BY4646"/>
      <c r="BZ4646"/>
    </row>
    <row r="4647" spans="3:78" x14ac:dyDescent="0.25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  <c r="BF4647"/>
      <c r="BG4647"/>
      <c r="BH4647"/>
      <c r="BI4647"/>
      <c r="BJ4647"/>
      <c r="BK4647"/>
      <c r="BL4647"/>
      <c r="BM4647"/>
      <c r="BN4647"/>
      <c r="BO4647"/>
      <c r="BP4647"/>
      <c r="BQ4647"/>
      <c r="BR4647"/>
      <c r="BS4647"/>
      <c r="BT4647"/>
      <c r="BU4647"/>
      <c r="BV4647"/>
      <c r="BW4647"/>
      <c r="BX4647"/>
      <c r="BY4647"/>
      <c r="BZ4647"/>
    </row>
    <row r="4648" spans="3:78" x14ac:dyDescent="0.25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  <c r="BF4648"/>
      <c r="BG4648"/>
      <c r="BH4648"/>
      <c r="BI4648"/>
      <c r="BJ4648"/>
      <c r="BK4648"/>
      <c r="BL4648"/>
      <c r="BM4648"/>
      <c r="BN4648"/>
      <c r="BO4648"/>
      <c r="BP4648"/>
      <c r="BQ4648"/>
      <c r="BR4648"/>
      <c r="BS4648"/>
      <c r="BT4648"/>
      <c r="BU4648"/>
      <c r="BV4648"/>
      <c r="BW4648"/>
      <c r="BX4648"/>
      <c r="BY4648"/>
      <c r="BZ4648"/>
    </row>
    <row r="4649" spans="3:78" x14ac:dyDescent="0.25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  <c r="BF4649"/>
      <c r="BG4649"/>
      <c r="BH4649"/>
      <c r="BI4649"/>
      <c r="BJ4649"/>
      <c r="BK4649"/>
      <c r="BL4649"/>
      <c r="BM4649"/>
      <c r="BN4649"/>
      <c r="BO4649"/>
      <c r="BP4649"/>
      <c r="BQ4649"/>
      <c r="BR4649"/>
      <c r="BS4649"/>
      <c r="BT4649"/>
      <c r="BU4649"/>
      <c r="BV4649"/>
      <c r="BW4649"/>
      <c r="BX4649"/>
      <c r="BY4649"/>
      <c r="BZ4649"/>
    </row>
    <row r="4650" spans="3:78" x14ac:dyDescent="0.25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  <c r="BF4650"/>
      <c r="BG4650"/>
      <c r="BH4650"/>
      <c r="BI4650"/>
      <c r="BJ4650"/>
      <c r="BK4650"/>
      <c r="BL4650"/>
      <c r="BM4650"/>
      <c r="BN4650"/>
      <c r="BO4650"/>
      <c r="BP4650"/>
      <c r="BQ4650"/>
      <c r="BR4650"/>
      <c r="BS4650"/>
      <c r="BT4650"/>
      <c r="BU4650"/>
      <c r="BV4650"/>
      <c r="BW4650"/>
      <c r="BX4650"/>
      <c r="BY4650"/>
      <c r="BZ4650"/>
    </row>
    <row r="4651" spans="3:78" x14ac:dyDescent="0.25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  <c r="BF4651"/>
      <c r="BG4651"/>
      <c r="BH4651"/>
      <c r="BI4651"/>
      <c r="BJ4651"/>
      <c r="BK4651"/>
      <c r="BL4651"/>
      <c r="BM4651"/>
      <c r="BN4651"/>
      <c r="BO4651"/>
      <c r="BP4651"/>
      <c r="BQ4651"/>
      <c r="BR4651"/>
      <c r="BS4651"/>
      <c r="BT4651"/>
      <c r="BU4651"/>
      <c r="BV4651"/>
      <c r="BW4651"/>
      <c r="BX4651"/>
      <c r="BY4651"/>
      <c r="BZ4651"/>
    </row>
    <row r="4652" spans="3:78" x14ac:dyDescent="0.25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  <c r="BF4652"/>
      <c r="BG4652"/>
      <c r="BH4652"/>
      <c r="BI4652"/>
      <c r="BJ4652"/>
      <c r="BK4652"/>
      <c r="BL4652"/>
      <c r="BM4652"/>
      <c r="BN4652"/>
      <c r="BO4652"/>
      <c r="BP4652"/>
      <c r="BQ4652"/>
      <c r="BR4652"/>
      <c r="BS4652"/>
      <c r="BT4652"/>
      <c r="BU4652"/>
      <c r="BV4652"/>
      <c r="BW4652"/>
      <c r="BX4652"/>
      <c r="BY4652"/>
      <c r="BZ4652"/>
    </row>
    <row r="4653" spans="3:78" x14ac:dyDescent="0.25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  <c r="BF4653"/>
      <c r="BG4653"/>
      <c r="BH4653"/>
      <c r="BI4653"/>
      <c r="BJ4653"/>
      <c r="BK4653"/>
      <c r="BL4653"/>
      <c r="BM4653"/>
      <c r="BN4653"/>
      <c r="BO4653"/>
      <c r="BP4653"/>
      <c r="BQ4653"/>
      <c r="BR4653"/>
      <c r="BS4653"/>
      <c r="BT4653"/>
      <c r="BU4653"/>
      <c r="BV4653"/>
      <c r="BW4653"/>
      <c r="BX4653"/>
      <c r="BY4653"/>
      <c r="BZ4653"/>
    </row>
    <row r="4654" spans="3:78" x14ac:dyDescent="0.25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  <c r="BF4654"/>
      <c r="BG4654"/>
      <c r="BH4654"/>
      <c r="BI4654"/>
      <c r="BJ4654"/>
      <c r="BK4654"/>
      <c r="BL4654"/>
      <c r="BM4654"/>
      <c r="BN4654"/>
      <c r="BO4654"/>
      <c r="BP4654"/>
      <c r="BQ4654"/>
      <c r="BR4654"/>
      <c r="BS4654"/>
      <c r="BT4654"/>
      <c r="BU4654"/>
      <c r="BV4654"/>
      <c r="BW4654"/>
      <c r="BX4654"/>
      <c r="BY4654"/>
      <c r="BZ4654"/>
    </row>
    <row r="4655" spans="3:78" x14ac:dyDescent="0.25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  <c r="BF4655"/>
      <c r="BG4655"/>
      <c r="BH4655"/>
      <c r="BI4655"/>
      <c r="BJ4655"/>
      <c r="BK4655"/>
      <c r="BL4655"/>
      <c r="BM4655"/>
      <c r="BN4655"/>
      <c r="BO4655"/>
      <c r="BP4655"/>
      <c r="BQ4655"/>
      <c r="BR4655"/>
      <c r="BS4655"/>
      <c r="BT4655"/>
      <c r="BU4655"/>
      <c r="BV4655"/>
      <c r="BW4655"/>
      <c r="BX4655"/>
      <c r="BY4655"/>
      <c r="BZ4655"/>
    </row>
    <row r="4656" spans="3:78" x14ac:dyDescent="0.25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  <c r="BF4656"/>
      <c r="BG4656"/>
      <c r="BH4656"/>
      <c r="BI4656"/>
      <c r="BJ4656"/>
      <c r="BK4656"/>
      <c r="BL4656"/>
      <c r="BM4656"/>
      <c r="BN4656"/>
      <c r="BO4656"/>
      <c r="BP4656"/>
      <c r="BQ4656"/>
      <c r="BR4656"/>
      <c r="BS4656"/>
      <c r="BT4656"/>
      <c r="BU4656"/>
      <c r="BV4656"/>
      <c r="BW4656"/>
      <c r="BX4656"/>
      <c r="BY4656"/>
      <c r="BZ4656"/>
    </row>
    <row r="4657" spans="3:78" x14ac:dyDescent="0.25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  <c r="BF4657"/>
      <c r="BG4657"/>
      <c r="BH4657"/>
      <c r="BI4657"/>
      <c r="BJ4657"/>
      <c r="BK4657"/>
      <c r="BL4657"/>
      <c r="BM4657"/>
      <c r="BN4657"/>
      <c r="BO4657"/>
      <c r="BP4657"/>
      <c r="BQ4657"/>
      <c r="BR4657"/>
      <c r="BS4657"/>
      <c r="BT4657"/>
      <c r="BU4657"/>
      <c r="BV4657"/>
      <c r="BW4657"/>
      <c r="BX4657"/>
      <c r="BY4657"/>
      <c r="BZ4657"/>
    </row>
    <row r="4658" spans="3:78" x14ac:dyDescent="0.25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  <c r="BF4658"/>
      <c r="BG4658"/>
      <c r="BH4658"/>
      <c r="BI4658"/>
      <c r="BJ4658"/>
      <c r="BK4658"/>
      <c r="BL4658"/>
      <c r="BM4658"/>
      <c r="BN4658"/>
      <c r="BO4658"/>
      <c r="BP4658"/>
      <c r="BQ4658"/>
      <c r="BR4658"/>
      <c r="BS4658"/>
      <c r="BT4658"/>
      <c r="BU4658"/>
      <c r="BV4658"/>
      <c r="BW4658"/>
      <c r="BX4658"/>
      <c r="BY4658"/>
      <c r="BZ4658"/>
    </row>
    <row r="4659" spans="3:78" x14ac:dyDescent="0.25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  <c r="BF4659"/>
      <c r="BG4659"/>
      <c r="BH4659"/>
      <c r="BI4659"/>
      <c r="BJ4659"/>
      <c r="BK4659"/>
      <c r="BL4659"/>
      <c r="BM4659"/>
      <c r="BN4659"/>
      <c r="BO4659"/>
      <c r="BP4659"/>
      <c r="BQ4659"/>
      <c r="BR4659"/>
      <c r="BS4659"/>
      <c r="BT4659"/>
      <c r="BU4659"/>
      <c r="BV4659"/>
      <c r="BW4659"/>
      <c r="BX4659"/>
      <c r="BY4659"/>
      <c r="BZ4659"/>
    </row>
    <row r="4660" spans="3:78" x14ac:dyDescent="0.25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  <c r="BF4660"/>
      <c r="BG4660"/>
      <c r="BH4660"/>
      <c r="BI4660"/>
      <c r="BJ4660"/>
      <c r="BK4660"/>
      <c r="BL4660"/>
      <c r="BM4660"/>
      <c r="BN4660"/>
      <c r="BO4660"/>
      <c r="BP4660"/>
      <c r="BQ4660"/>
      <c r="BR4660"/>
      <c r="BS4660"/>
      <c r="BT4660"/>
      <c r="BU4660"/>
      <c r="BV4660"/>
      <c r="BW4660"/>
      <c r="BX4660"/>
      <c r="BY4660"/>
      <c r="BZ4660"/>
    </row>
    <row r="4661" spans="3:78" x14ac:dyDescent="0.25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  <c r="BF4661"/>
      <c r="BG4661"/>
      <c r="BH4661"/>
      <c r="BI4661"/>
      <c r="BJ4661"/>
      <c r="BK4661"/>
      <c r="BL4661"/>
      <c r="BM4661"/>
      <c r="BN4661"/>
      <c r="BO4661"/>
      <c r="BP4661"/>
      <c r="BQ4661"/>
      <c r="BR4661"/>
      <c r="BS4661"/>
      <c r="BT4661"/>
      <c r="BU4661"/>
      <c r="BV4661"/>
      <c r="BW4661"/>
      <c r="BX4661"/>
      <c r="BY4661"/>
      <c r="BZ4661"/>
    </row>
    <row r="4662" spans="3:78" x14ac:dyDescent="0.25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  <c r="BF4662"/>
      <c r="BG4662"/>
      <c r="BH4662"/>
      <c r="BI4662"/>
      <c r="BJ4662"/>
      <c r="BK4662"/>
      <c r="BL4662"/>
      <c r="BM4662"/>
      <c r="BN4662"/>
      <c r="BO4662"/>
      <c r="BP4662"/>
      <c r="BQ4662"/>
      <c r="BR4662"/>
      <c r="BS4662"/>
      <c r="BT4662"/>
      <c r="BU4662"/>
      <c r="BV4662"/>
      <c r="BW4662"/>
      <c r="BX4662"/>
      <c r="BY4662"/>
      <c r="BZ4662"/>
    </row>
    <row r="4663" spans="3:78" x14ac:dyDescent="0.25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  <c r="BF4663"/>
      <c r="BG4663"/>
      <c r="BH4663"/>
      <c r="BI4663"/>
      <c r="BJ4663"/>
      <c r="BK4663"/>
      <c r="BL4663"/>
      <c r="BM4663"/>
      <c r="BN4663"/>
      <c r="BO4663"/>
      <c r="BP4663"/>
      <c r="BQ4663"/>
      <c r="BR4663"/>
      <c r="BS4663"/>
      <c r="BT4663"/>
      <c r="BU4663"/>
      <c r="BV4663"/>
      <c r="BW4663"/>
      <c r="BX4663"/>
      <c r="BY4663"/>
      <c r="BZ4663"/>
    </row>
    <row r="4664" spans="3:78" x14ac:dyDescent="0.25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  <c r="BF4664"/>
      <c r="BG4664"/>
      <c r="BH4664"/>
      <c r="BI4664"/>
      <c r="BJ4664"/>
      <c r="BK4664"/>
      <c r="BL4664"/>
      <c r="BM4664"/>
      <c r="BN4664"/>
      <c r="BO4664"/>
      <c r="BP4664"/>
      <c r="BQ4664"/>
      <c r="BR4664"/>
      <c r="BS4664"/>
      <c r="BT4664"/>
      <c r="BU4664"/>
      <c r="BV4664"/>
      <c r="BW4664"/>
      <c r="BX4664"/>
      <c r="BY4664"/>
      <c r="BZ4664"/>
    </row>
    <row r="4665" spans="3:78" x14ac:dyDescent="0.25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  <c r="BF4665"/>
      <c r="BG4665"/>
      <c r="BH4665"/>
      <c r="BI4665"/>
      <c r="BJ4665"/>
      <c r="BK4665"/>
      <c r="BL4665"/>
      <c r="BM4665"/>
      <c r="BN4665"/>
      <c r="BO4665"/>
      <c r="BP4665"/>
      <c r="BQ4665"/>
      <c r="BR4665"/>
      <c r="BS4665"/>
      <c r="BT4665"/>
      <c r="BU4665"/>
      <c r="BV4665"/>
      <c r="BW4665"/>
      <c r="BX4665"/>
      <c r="BY4665"/>
      <c r="BZ4665"/>
    </row>
    <row r="4666" spans="3:78" x14ac:dyDescent="0.25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  <c r="BF4666"/>
      <c r="BG4666"/>
      <c r="BH4666"/>
      <c r="BI4666"/>
      <c r="BJ4666"/>
      <c r="BK4666"/>
      <c r="BL4666"/>
      <c r="BM4666"/>
      <c r="BN4666"/>
      <c r="BO4666"/>
      <c r="BP4666"/>
      <c r="BQ4666"/>
      <c r="BR4666"/>
      <c r="BS4666"/>
      <c r="BT4666"/>
      <c r="BU4666"/>
      <c r="BV4666"/>
      <c r="BW4666"/>
      <c r="BX4666"/>
      <c r="BY4666"/>
      <c r="BZ4666"/>
    </row>
    <row r="4667" spans="3:78" x14ac:dyDescent="0.25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  <c r="BF4667"/>
      <c r="BG4667"/>
      <c r="BH4667"/>
      <c r="BI4667"/>
      <c r="BJ4667"/>
      <c r="BK4667"/>
      <c r="BL4667"/>
      <c r="BM4667"/>
      <c r="BN4667"/>
      <c r="BO4667"/>
      <c r="BP4667"/>
      <c r="BQ4667"/>
      <c r="BR4667"/>
      <c r="BS4667"/>
      <c r="BT4667"/>
      <c r="BU4667"/>
      <c r="BV4667"/>
      <c r="BW4667"/>
      <c r="BX4667"/>
      <c r="BY4667"/>
      <c r="BZ4667"/>
    </row>
    <row r="4668" spans="3:78" x14ac:dyDescent="0.25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  <c r="BF4668"/>
      <c r="BG4668"/>
      <c r="BH4668"/>
      <c r="BI4668"/>
      <c r="BJ4668"/>
      <c r="BK4668"/>
      <c r="BL4668"/>
      <c r="BM4668"/>
      <c r="BN4668"/>
      <c r="BO4668"/>
      <c r="BP4668"/>
      <c r="BQ4668"/>
      <c r="BR4668"/>
      <c r="BS4668"/>
      <c r="BT4668"/>
      <c r="BU4668"/>
      <c r="BV4668"/>
      <c r="BW4668"/>
      <c r="BX4668"/>
      <c r="BY4668"/>
      <c r="BZ4668"/>
    </row>
    <row r="4669" spans="3:78" x14ac:dyDescent="0.25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  <c r="BF4669"/>
      <c r="BG4669"/>
      <c r="BH4669"/>
      <c r="BI4669"/>
      <c r="BJ4669"/>
      <c r="BK4669"/>
      <c r="BL4669"/>
      <c r="BM4669"/>
      <c r="BN4669"/>
      <c r="BO4669"/>
      <c r="BP4669"/>
      <c r="BQ4669"/>
      <c r="BR4669"/>
      <c r="BS4669"/>
      <c r="BT4669"/>
      <c r="BU4669"/>
      <c r="BV4669"/>
      <c r="BW4669"/>
      <c r="BX4669"/>
      <c r="BY4669"/>
      <c r="BZ4669"/>
    </row>
    <row r="4670" spans="3:78" x14ac:dyDescent="0.25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  <c r="BF4670"/>
      <c r="BG4670"/>
      <c r="BH4670"/>
      <c r="BI4670"/>
      <c r="BJ4670"/>
      <c r="BK4670"/>
      <c r="BL4670"/>
      <c r="BM4670"/>
      <c r="BN4670"/>
      <c r="BO4670"/>
      <c r="BP4670"/>
      <c r="BQ4670"/>
      <c r="BR4670"/>
      <c r="BS4670"/>
      <c r="BT4670"/>
      <c r="BU4670"/>
      <c r="BV4670"/>
      <c r="BW4670"/>
      <c r="BX4670"/>
      <c r="BY4670"/>
      <c r="BZ4670"/>
    </row>
    <row r="4671" spans="3:78" x14ac:dyDescent="0.25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  <c r="BF4671"/>
      <c r="BG4671"/>
      <c r="BH4671"/>
      <c r="BI4671"/>
      <c r="BJ4671"/>
      <c r="BK4671"/>
      <c r="BL4671"/>
      <c r="BM4671"/>
      <c r="BN4671"/>
      <c r="BO4671"/>
      <c r="BP4671"/>
      <c r="BQ4671"/>
      <c r="BR4671"/>
      <c r="BS4671"/>
      <c r="BT4671"/>
      <c r="BU4671"/>
      <c r="BV4671"/>
      <c r="BW4671"/>
      <c r="BX4671"/>
      <c r="BY4671"/>
      <c r="BZ4671"/>
    </row>
    <row r="4672" spans="3:78" x14ac:dyDescent="0.25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  <c r="BF4672"/>
      <c r="BG4672"/>
      <c r="BH4672"/>
      <c r="BI4672"/>
      <c r="BJ4672"/>
      <c r="BK4672"/>
      <c r="BL4672"/>
      <c r="BM4672"/>
      <c r="BN4672"/>
      <c r="BO4672"/>
      <c r="BP4672"/>
      <c r="BQ4672"/>
      <c r="BR4672"/>
      <c r="BS4672"/>
      <c r="BT4672"/>
      <c r="BU4672"/>
      <c r="BV4672"/>
      <c r="BW4672"/>
      <c r="BX4672"/>
      <c r="BY4672"/>
      <c r="BZ4672"/>
    </row>
    <row r="4673" spans="3:78" x14ac:dyDescent="0.25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  <c r="BF4673"/>
      <c r="BG4673"/>
      <c r="BH4673"/>
      <c r="BI4673"/>
      <c r="BJ4673"/>
      <c r="BK4673"/>
      <c r="BL4673"/>
      <c r="BM4673"/>
      <c r="BN4673"/>
      <c r="BO4673"/>
      <c r="BP4673"/>
      <c r="BQ4673"/>
      <c r="BR4673"/>
      <c r="BS4673"/>
      <c r="BT4673"/>
      <c r="BU4673"/>
      <c r="BV4673"/>
      <c r="BW4673"/>
      <c r="BX4673"/>
      <c r="BY4673"/>
      <c r="BZ4673"/>
    </row>
    <row r="4674" spans="3:78" x14ac:dyDescent="0.25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  <c r="BF4674"/>
      <c r="BG4674"/>
      <c r="BH4674"/>
      <c r="BI4674"/>
      <c r="BJ4674"/>
      <c r="BK4674"/>
      <c r="BL4674"/>
      <c r="BM4674"/>
      <c r="BN4674"/>
      <c r="BO4674"/>
      <c r="BP4674"/>
      <c r="BQ4674"/>
      <c r="BR4674"/>
      <c r="BS4674"/>
      <c r="BT4674"/>
      <c r="BU4674"/>
      <c r="BV4674"/>
      <c r="BW4674"/>
      <c r="BX4674"/>
      <c r="BY4674"/>
      <c r="BZ4674"/>
    </row>
    <row r="4675" spans="3:78" x14ac:dyDescent="0.25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  <c r="BF4675"/>
      <c r="BG4675"/>
      <c r="BH4675"/>
      <c r="BI4675"/>
      <c r="BJ4675"/>
      <c r="BK4675"/>
      <c r="BL4675"/>
      <c r="BM4675"/>
      <c r="BN4675"/>
      <c r="BO4675"/>
      <c r="BP4675"/>
      <c r="BQ4675"/>
      <c r="BR4675"/>
      <c r="BS4675"/>
      <c r="BT4675"/>
      <c r="BU4675"/>
      <c r="BV4675"/>
      <c r="BW4675"/>
      <c r="BX4675"/>
      <c r="BY4675"/>
      <c r="BZ4675"/>
    </row>
    <row r="4676" spans="3:78" x14ac:dyDescent="0.25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  <c r="BF4676"/>
      <c r="BG4676"/>
      <c r="BH4676"/>
      <c r="BI4676"/>
      <c r="BJ4676"/>
      <c r="BK4676"/>
      <c r="BL4676"/>
      <c r="BM4676"/>
      <c r="BN4676"/>
      <c r="BO4676"/>
      <c r="BP4676"/>
      <c r="BQ4676"/>
      <c r="BR4676"/>
      <c r="BS4676"/>
      <c r="BT4676"/>
      <c r="BU4676"/>
      <c r="BV4676"/>
      <c r="BW4676"/>
      <c r="BX4676"/>
      <c r="BY4676"/>
      <c r="BZ4676"/>
    </row>
    <row r="4677" spans="3:78" x14ac:dyDescent="0.25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  <c r="BF4677"/>
      <c r="BG4677"/>
      <c r="BH4677"/>
      <c r="BI4677"/>
      <c r="BJ4677"/>
      <c r="BK4677"/>
      <c r="BL4677"/>
      <c r="BM4677"/>
      <c r="BN4677"/>
      <c r="BO4677"/>
      <c r="BP4677"/>
      <c r="BQ4677"/>
      <c r="BR4677"/>
      <c r="BS4677"/>
      <c r="BT4677"/>
      <c r="BU4677"/>
      <c r="BV4677"/>
      <c r="BW4677"/>
      <c r="BX4677"/>
      <c r="BY4677"/>
      <c r="BZ4677"/>
    </row>
    <row r="4678" spans="3:78" x14ac:dyDescent="0.25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  <c r="BF4678"/>
      <c r="BG4678"/>
      <c r="BH4678"/>
      <c r="BI4678"/>
      <c r="BJ4678"/>
      <c r="BK4678"/>
      <c r="BL4678"/>
      <c r="BM4678"/>
      <c r="BN4678"/>
      <c r="BO4678"/>
      <c r="BP4678"/>
      <c r="BQ4678"/>
      <c r="BR4678"/>
      <c r="BS4678"/>
      <c r="BT4678"/>
      <c r="BU4678"/>
      <c r="BV4678"/>
      <c r="BW4678"/>
      <c r="BX4678"/>
      <c r="BY4678"/>
      <c r="BZ4678"/>
    </row>
    <row r="4679" spans="3:78" x14ac:dyDescent="0.25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  <c r="BF4679"/>
      <c r="BG4679"/>
      <c r="BH4679"/>
      <c r="BI4679"/>
      <c r="BJ4679"/>
      <c r="BK4679"/>
      <c r="BL4679"/>
      <c r="BM4679"/>
      <c r="BN4679"/>
      <c r="BO4679"/>
      <c r="BP4679"/>
      <c r="BQ4679"/>
      <c r="BR4679"/>
      <c r="BS4679"/>
      <c r="BT4679"/>
      <c r="BU4679"/>
      <c r="BV4679"/>
      <c r="BW4679"/>
      <c r="BX4679"/>
      <c r="BY4679"/>
      <c r="BZ4679"/>
    </row>
    <row r="4680" spans="3:78" x14ac:dyDescent="0.25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  <c r="BF4680"/>
      <c r="BG4680"/>
      <c r="BH4680"/>
      <c r="BI4680"/>
      <c r="BJ4680"/>
      <c r="BK4680"/>
      <c r="BL4680"/>
      <c r="BM4680"/>
      <c r="BN4680"/>
      <c r="BO4680"/>
      <c r="BP4680"/>
      <c r="BQ4680"/>
      <c r="BR4680"/>
      <c r="BS4680"/>
      <c r="BT4680"/>
      <c r="BU4680"/>
      <c r="BV4680"/>
      <c r="BW4680"/>
      <c r="BX4680"/>
      <c r="BY4680"/>
      <c r="BZ4680"/>
    </row>
    <row r="4681" spans="3:78" x14ac:dyDescent="0.25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  <c r="BF4681"/>
      <c r="BG4681"/>
      <c r="BH4681"/>
      <c r="BI4681"/>
      <c r="BJ4681"/>
      <c r="BK4681"/>
      <c r="BL4681"/>
      <c r="BM4681"/>
      <c r="BN4681"/>
      <c r="BO4681"/>
      <c r="BP4681"/>
      <c r="BQ4681"/>
      <c r="BR4681"/>
      <c r="BS4681"/>
      <c r="BT4681"/>
      <c r="BU4681"/>
      <c r="BV4681"/>
      <c r="BW4681"/>
      <c r="BX4681"/>
      <c r="BY4681"/>
      <c r="BZ4681"/>
    </row>
    <row r="4682" spans="3:78" x14ac:dyDescent="0.25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  <c r="BF4682"/>
      <c r="BG4682"/>
      <c r="BH4682"/>
      <c r="BI4682"/>
      <c r="BJ4682"/>
      <c r="BK4682"/>
      <c r="BL4682"/>
      <c r="BM4682"/>
      <c r="BN4682"/>
      <c r="BO4682"/>
      <c r="BP4682"/>
      <c r="BQ4682"/>
      <c r="BR4682"/>
      <c r="BS4682"/>
      <c r="BT4682"/>
      <c r="BU4682"/>
      <c r="BV4682"/>
      <c r="BW4682"/>
      <c r="BX4682"/>
      <c r="BY4682"/>
      <c r="BZ4682"/>
    </row>
    <row r="4683" spans="3:78" x14ac:dyDescent="0.25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  <c r="BF4683"/>
      <c r="BG4683"/>
      <c r="BH4683"/>
      <c r="BI4683"/>
      <c r="BJ4683"/>
      <c r="BK4683"/>
      <c r="BL4683"/>
      <c r="BM4683"/>
      <c r="BN4683"/>
      <c r="BO4683"/>
      <c r="BP4683"/>
      <c r="BQ4683"/>
      <c r="BR4683"/>
      <c r="BS4683"/>
      <c r="BT4683"/>
      <c r="BU4683"/>
      <c r="BV4683"/>
      <c r="BW4683"/>
      <c r="BX4683"/>
      <c r="BY4683"/>
      <c r="BZ4683"/>
    </row>
    <row r="4684" spans="3:78" x14ac:dyDescent="0.25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  <c r="BF4684"/>
      <c r="BG4684"/>
      <c r="BH4684"/>
      <c r="BI4684"/>
      <c r="BJ4684"/>
      <c r="BK4684"/>
      <c r="BL4684"/>
      <c r="BM4684"/>
      <c r="BN4684"/>
      <c r="BO4684"/>
      <c r="BP4684"/>
      <c r="BQ4684"/>
      <c r="BR4684"/>
      <c r="BS4684"/>
      <c r="BT4684"/>
      <c r="BU4684"/>
      <c r="BV4684"/>
      <c r="BW4684"/>
      <c r="BX4684"/>
      <c r="BY4684"/>
      <c r="BZ4684"/>
    </row>
    <row r="4685" spans="3:78" x14ac:dyDescent="0.25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  <c r="BF4685"/>
      <c r="BG4685"/>
      <c r="BH4685"/>
      <c r="BI4685"/>
      <c r="BJ4685"/>
      <c r="BK4685"/>
      <c r="BL4685"/>
      <c r="BM4685"/>
      <c r="BN4685"/>
      <c r="BO4685"/>
      <c r="BP4685"/>
      <c r="BQ4685"/>
      <c r="BR4685"/>
      <c r="BS4685"/>
      <c r="BT4685"/>
      <c r="BU4685"/>
      <c r="BV4685"/>
      <c r="BW4685"/>
      <c r="BX4685"/>
      <c r="BY4685"/>
      <c r="BZ4685"/>
    </row>
    <row r="4686" spans="3:78" x14ac:dyDescent="0.25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  <c r="BF4686"/>
      <c r="BG4686"/>
      <c r="BH4686"/>
      <c r="BI4686"/>
      <c r="BJ4686"/>
      <c r="BK4686"/>
      <c r="BL4686"/>
      <c r="BM4686"/>
      <c r="BN4686"/>
      <c r="BO4686"/>
      <c r="BP4686"/>
      <c r="BQ4686"/>
      <c r="BR4686"/>
      <c r="BS4686"/>
      <c r="BT4686"/>
      <c r="BU4686"/>
      <c r="BV4686"/>
      <c r="BW4686"/>
      <c r="BX4686"/>
      <c r="BY4686"/>
      <c r="BZ4686"/>
    </row>
    <row r="4687" spans="3:78" x14ac:dyDescent="0.25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  <c r="BF4687"/>
      <c r="BG4687"/>
      <c r="BH4687"/>
      <c r="BI4687"/>
      <c r="BJ4687"/>
      <c r="BK4687"/>
      <c r="BL4687"/>
      <c r="BM4687"/>
      <c r="BN4687"/>
      <c r="BO4687"/>
      <c r="BP4687"/>
      <c r="BQ4687"/>
      <c r="BR4687"/>
      <c r="BS4687"/>
      <c r="BT4687"/>
      <c r="BU4687"/>
      <c r="BV4687"/>
      <c r="BW4687"/>
      <c r="BX4687"/>
      <c r="BY4687"/>
      <c r="BZ4687"/>
    </row>
    <row r="4688" spans="3:78" x14ac:dyDescent="0.25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  <c r="BF4688"/>
      <c r="BG4688"/>
      <c r="BH4688"/>
      <c r="BI4688"/>
      <c r="BJ4688"/>
      <c r="BK4688"/>
      <c r="BL4688"/>
      <c r="BM4688"/>
      <c r="BN4688"/>
      <c r="BO4688"/>
      <c r="BP4688"/>
      <c r="BQ4688"/>
      <c r="BR4688"/>
      <c r="BS4688"/>
      <c r="BT4688"/>
      <c r="BU4688"/>
      <c r="BV4688"/>
      <c r="BW4688"/>
      <c r="BX4688"/>
      <c r="BY4688"/>
      <c r="BZ4688"/>
    </row>
    <row r="4689" spans="3:78" x14ac:dyDescent="0.25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  <c r="BF4689"/>
      <c r="BG4689"/>
      <c r="BH4689"/>
      <c r="BI4689"/>
      <c r="BJ4689"/>
      <c r="BK4689"/>
      <c r="BL4689"/>
      <c r="BM4689"/>
      <c r="BN4689"/>
      <c r="BO4689"/>
      <c r="BP4689"/>
      <c r="BQ4689"/>
      <c r="BR4689"/>
      <c r="BS4689"/>
      <c r="BT4689"/>
      <c r="BU4689"/>
      <c r="BV4689"/>
      <c r="BW4689"/>
      <c r="BX4689"/>
      <c r="BY4689"/>
      <c r="BZ4689"/>
    </row>
    <row r="4690" spans="3:78" x14ac:dyDescent="0.25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  <c r="BF4690"/>
      <c r="BG4690"/>
      <c r="BH4690"/>
      <c r="BI4690"/>
      <c r="BJ4690"/>
      <c r="BK4690"/>
      <c r="BL4690"/>
      <c r="BM4690"/>
      <c r="BN4690"/>
      <c r="BO4690"/>
      <c r="BP4690"/>
      <c r="BQ4690"/>
      <c r="BR4690"/>
      <c r="BS4690"/>
      <c r="BT4690"/>
      <c r="BU4690"/>
      <c r="BV4690"/>
      <c r="BW4690"/>
      <c r="BX4690"/>
      <c r="BY4690"/>
      <c r="BZ4690"/>
    </row>
    <row r="4691" spans="3:78" x14ac:dyDescent="0.25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  <c r="BF4691"/>
      <c r="BG4691"/>
      <c r="BH4691"/>
      <c r="BI4691"/>
      <c r="BJ4691"/>
      <c r="BK4691"/>
      <c r="BL4691"/>
      <c r="BM4691"/>
      <c r="BN4691"/>
      <c r="BO4691"/>
      <c r="BP4691"/>
      <c r="BQ4691"/>
      <c r="BR4691"/>
      <c r="BS4691"/>
      <c r="BT4691"/>
      <c r="BU4691"/>
      <c r="BV4691"/>
      <c r="BW4691"/>
      <c r="BX4691"/>
      <c r="BY4691"/>
      <c r="BZ4691"/>
    </row>
    <row r="4692" spans="3:78" x14ac:dyDescent="0.25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  <c r="BF4692"/>
      <c r="BG4692"/>
      <c r="BH4692"/>
      <c r="BI4692"/>
      <c r="BJ4692"/>
      <c r="BK4692"/>
      <c r="BL4692"/>
      <c r="BM4692"/>
      <c r="BN4692"/>
      <c r="BO4692"/>
      <c r="BP4692"/>
      <c r="BQ4692"/>
      <c r="BR4692"/>
      <c r="BS4692"/>
      <c r="BT4692"/>
      <c r="BU4692"/>
      <c r="BV4692"/>
      <c r="BW4692"/>
      <c r="BX4692"/>
      <c r="BY4692"/>
      <c r="BZ4692"/>
    </row>
    <row r="4693" spans="3:78" x14ac:dyDescent="0.25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  <c r="BF4693"/>
      <c r="BG4693"/>
      <c r="BH4693"/>
      <c r="BI4693"/>
      <c r="BJ4693"/>
      <c r="BK4693"/>
      <c r="BL4693"/>
      <c r="BM4693"/>
      <c r="BN4693"/>
      <c r="BO4693"/>
      <c r="BP4693"/>
      <c r="BQ4693"/>
      <c r="BR4693"/>
      <c r="BS4693"/>
      <c r="BT4693"/>
      <c r="BU4693"/>
      <c r="BV4693"/>
      <c r="BW4693"/>
      <c r="BX4693"/>
      <c r="BY4693"/>
      <c r="BZ4693"/>
    </row>
    <row r="4694" spans="3:78" x14ac:dyDescent="0.25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  <c r="BF4694"/>
      <c r="BG4694"/>
      <c r="BH4694"/>
      <c r="BI4694"/>
      <c r="BJ4694"/>
      <c r="BK4694"/>
      <c r="BL4694"/>
      <c r="BM4694"/>
      <c r="BN4694"/>
      <c r="BO4694"/>
      <c r="BP4694"/>
      <c r="BQ4694"/>
      <c r="BR4694"/>
      <c r="BS4694"/>
      <c r="BT4694"/>
      <c r="BU4694"/>
      <c r="BV4694"/>
      <c r="BW4694"/>
      <c r="BX4694"/>
      <c r="BY4694"/>
      <c r="BZ4694"/>
    </row>
    <row r="4695" spans="3:78" x14ac:dyDescent="0.25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  <c r="BF4695"/>
      <c r="BG4695"/>
      <c r="BH4695"/>
      <c r="BI4695"/>
      <c r="BJ4695"/>
      <c r="BK4695"/>
      <c r="BL4695"/>
      <c r="BM4695"/>
      <c r="BN4695"/>
      <c r="BO4695"/>
      <c r="BP4695"/>
      <c r="BQ4695"/>
      <c r="BR4695"/>
      <c r="BS4695"/>
      <c r="BT4695"/>
      <c r="BU4695"/>
      <c r="BV4695"/>
      <c r="BW4695"/>
      <c r="BX4695"/>
      <c r="BY4695"/>
      <c r="BZ4695"/>
    </row>
    <row r="4696" spans="3:78" x14ac:dyDescent="0.25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  <c r="BF4696"/>
      <c r="BG4696"/>
      <c r="BH4696"/>
      <c r="BI4696"/>
      <c r="BJ4696"/>
      <c r="BK4696"/>
      <c r="BL4696"/>
      <c r="BM4696"/>
      <c r="BN4696"/>
      <c r="BO4696"/>
      <c r="BP4696"/>
      <c r="BQ4696"/>
      <c r="BR4696"/>
      <c r="BS4696"/>
      <c r="BT4696"/>
      <c r="BU4696"/>
      <c r="BV4696"/>
      <c r="BW4696"/>
      <c r="BX4696"/>
      <c r="BY4696"/>
      <c r="BZ4696"/>
    </row>
    <row r="4697" spans="3:78" x14ac:dyDescent="0.25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  <c r="BF4697"/>
      <c r="BG4697"/>
      <c r="BH4697"/>
      <c r="BI4697"/>
      <c r="BJ4697"/>
      <c r="BK4697"/>
      <c r="BL4697"/>
      <c r="BM4697"/>
      <c r="BN4697"/>
      <c r="BO4697"/>
      <c r="BP4697"/>
      <c r="BQ4697"/>
      <c r="BR4697"/>
      <c r="BS4697"/>
      <c r="BT4697"/>
      <c r="BU4697"/>
      <c r="BV4697"/>
      <c r="BW4697"/>
      <c r="BX4697"/>
      <c r="BY4697"/>
      <c r="BZ4697"/>
    </row>
    <row r="4698" spans="3:78" x14ac:dyDescent="0.25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  <c r="BF4698"/>
      <c r="BG4698"/>
      <c r="BH4698"/>
      <c r="BI4698"/>
      <c r="BJ4698"/>
      <c r="BK4698"/>
      <c r="BL4698"/>
      <c r="BM4698"/>
      <c r="BN4698"/>
      <c r="BO4698"/>
      <c r="BP4698"/>
      <c r="BQ4698"/>
      <c r="BR4698"/>
      <c r="BS4698"/>
      <c r="BT4698"/>
      <c r="BU4698"/>
      <c r="BV4698"/>
      <c r="BW4698"/>
      <c r="BX4698"/>
      <c r="BY4698"/>
      <c r="BZ4698"/>
    </row>
    <row r="4699" spans="3:78" x14ac:dyDescent="0.25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  <c r="BF4699"/>
      <c r="BG4699"/>
      <c r="BH4699"/>
      <c r="BI4699"/>
      <c r="BJ4699"/>
      <c r="BK4699"/>
      <c r="BL4699"/>
      <c r="BM4699"/>
      <c r="BN4699"/>
      <c r="BO4699"/>
      <c r="BP4699"/>
      <c r="BQ4699"/>
      <c r="BR4699"/>
      <c r="BS4699"/>
      <c r="BT4699"/>
      <c r="BU4699"/>
      <c r="BV4699"/>
      <c r="BW4699"/>
      <c r="BX4699"/>
      <c r="BY4699"/>
      <c r="BZ4699"/>
    </row>
    <row r="4700" spans="3:78" x14ac:dyDescent="0.25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  <c r="BF4700"/>
      <c r="BG4700"/>
      <c r="BH4700"/>
      <c r="BI4700"/>
      <c r="BJ4700"/>
      <c r="BK4700"/>
      <c r="BL4700"/>
      <c r="BM4700"/>
      <c r="BN4700"/>
      <c r="BO4700"/>
      <c r="BP4700"/>
      <c r="BQ4700"/>
      <c r="BR4700"/>
      <c r="BS4700"/>
      <c r="BT4700"/>
      <c r="BU4700"/>
      <c r="BV4700"/>
      <c r="BW4700"/>
      <c r="BX4700"/>
      <c r="BY4700"/>
      <c r="BZ4700"/>
    </row>
    <row r="4701" spans="3:78" x14ac:dyDescent="0.25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  <c r="BF4701"/>
      <c r="BG4701"/>
      <c r="BH4701"/>
      <c r="BI4701"/>
      <c r="BJ4701"/>
      <c r="BK4701"/>
      <c r="BL4701"/>
      <c r="BM4701"/>
      <c r="BN4701"/>
      <c r="BO4701"/>
      <c r="BP4701"/>
      <c r="BQ4701"/>
      <c r="BR4701"/>
      <c r="BS4701"/>
      <c r="BT4701"/>
      <c r="BU4701"/>
      <c r="BV4701"/>
      <c r="BW4701"/>
      <c r="BX4701"/>
      <c r="BY4701"/>
      <c r="BZ4701"/>
    </row>
    <row r="4702" spans="3:78" x14ac:dyDescent="0.25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  <c r="BF4702"/>
      <c r="BG4702"/>
      <c r="BH4702"/>
      <c r="BI4702"/>
      <c r="BJ4702"/>
      <c r="BK4702"/>
      <c r="BL4702"/>
      <c r="BM4702"/>
      <c r="BN4702"/>
      <c r="BO4702"/>
      <c r="BP4702"/>
      <c r="BQ4702"/>
      <c r="BR4702"/>
      <c r="BS4702"/>
      <c r="BT4702"/>
      <c r="BU4702"/>
      <c r="BV4702"/>
      <c r="BW4702"/>
      <c r="BX4702"/>
      <c r="BY4702"/>
      <c r="BZ4702"/>
    </row>
    <row r="4703" spans="3:78" x14ac:dyDescent="0.25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  <c r="BF4703"/>
      <c r="BG4703"/>
      <c r="BH4703"/>
      <c r="BI4703"/>
      <c r="BJ4703"/>
      <c r="BK4703"/>
      <c r="BL4703"/>
      <c r="BM4703"/>
      <c r="BN4703"/>
      <c r="BO4703"/>
      <c r="BP4703"/>
      <c r="BQ4703"/>
      <c r="BR4703"/>
      <c r="BS4703"/>
      <c r="BT4703"/>
      <c r="BU4703"/>
      <c r="BV4703"/>
      <c r="BW4703"/>
      <c r="BX4703"/>
      <c r="BY4703"/>
      <c r="BZ4703"/>
    </row>
    <row r="4704" spans="3:78" x14ac:dyDescent="0.25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  <c r="BF4704"/>
      <c r="BG4704"/>
      <c r="BH4704"/>
      <c r="BI4704"/>
      <c r="BJ4704"/>
      <c r="BK4704"/>
      <c r="BL4704"/>
      <c r="BM4704"/>
      <c r="BN4704"/>
      <c r="BO4704"/>
      <c r="BP4704"/>
      <c r="BQ4704"/>
      <c r="BR4704"/>
      <c r="BS4704"/>
      <c r="BT4704"/>
      <c r="BU4704"/>
      <c r="BV4704"/>
      <c r="BW4704"/>
      <c r="BX4704"/>
      <c r="BY4704"/>
      <c r="BZ4704"/>
    </row>
    <row r="4705" spans="3:78" x14ac:dyDescent="0.25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  <c r="BF4705"/>
      <c r="BG4705"/>
      <c r="BH4705"/>
      <c r="BI4705"/>
      <c r="BJ4705"/>
      <c r="BK4705"/>
      <c r="BL4705"/>
      <c r="BM4705"/>
      <c r="BN4705"/>
      <c r="BO4705"/>
      <c r="BP4705"/>
      <c r="BQ4705"/>
      <c r="BR4705"/>
      <c r="BS4705"/>
      <c r="BT4705"/>
      <c r="BU4705"/>
      <c r="BV4705"/>
      <c r="BW4705"/>
      <c r="BX4705"/>
      <c r="BY4705"/>
      <c r="BZ4705"/>
    </row>
    <row r="4706" spans="3:78" x14ac:dyDescent="0.25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  <c r="BF4706"/>
      <c r="BG4706"/>
      <c r="BH4706"/>
      <c r="BI4706"/>
      <c r="BJ4706"/>
      <c r="BK4706"/>
      <c r="BL4706"/>
      <c r="BM4706"/>
      <c r="BN4706"/>
      <c r="BO4706"/>
      <c r="BP4706"/>
      <c r="BQ4706"/>
      <c r="BR4706"/>
      <c r="BS4706"/>
      <c r="BT4706"/>
      <c r="BU4706"/>
      <c r="BV4706"/>
      <c r="BW4706"/>
      <c r="BX4706"/>
      <c r="BY4706"/>
      <c r="BZ4706"/>
    </row>
    <row r="4707" spans="3:78" x14ac:dyDescent="0.25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  <c r="BF4707"/>
      <c r="BG4707"/>
      <c r="BH4707"/>
      <c r="BI4707"/>
      <c r="BJ4707"/>
      <c r="BK4707"/>
      <c r="BL4707"/>
      <c r="BM4707"/>
      <c r="BN4707"/>
      <c r="BO4707"/>
      <c r="BP4707"/>
      <c r="BQ4707"/>
      <c r="BR4707"/>
      <c r="BS4707"/>
      <c r="BT4707"/>
      <c r="BU4707"/>
      <c r="BV4707"/>
      <c r="BW4707"/>
      <c r="BX4707"/>
      <c r="BY4707"/>
      <c r="BZ4707"/>
    </row>
    <row r="4708" spans="3:78" x14ac:dyDescent="0.25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  <c r="BF4708"/>
      <c r="BG4708"/>
      <c r="BH4708"/>
      <c r="BI4708"/>
      <c r="BJ4708"/>
      <c r="BK4708"/>
      <c r="BL4708"/>
      <c r="BM4708"/>
      <c r="BN4708"/>
      <c r="BO4708"/>
      <c r="BP4708"/>
      <c r="BQ4708"/>
      <c r="BR4708"/>
      <c r="BS4708"/>
      <c r="BT4708"/>
      <c r="BU4708"/>
      <c r="BV4708"/>
      <c r="BW4708"/>
      <c r="BX4708"/>
      <c r="BY4708"/>
      <c r="BZ4708"/>
    </row>
    <row r="4709" spans="3:78" x14ac:dyDescent="0.25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  <c r="BF4709"/>
      <c r="BG4709"/>
      <c r="BH4709"/>
      <c r="BI4709"/>
      <c r="BJ4709"/>
      <c r="BK4709"/>
      <c r="BL4709"/>
      <c r="BM4709"/>
      <c r="BN4709"/>
      <c r="BO4709"/>
      <c r="BP4709"/>
      <c r="BQ4709"/>
      <c r="BR4709"/>
      <c r="BS4709"/>
      <c r="BT4709"/>
      <c r="BU4709"/>
      <c r="BV4709"/>
      <c r="BW4709"/>
      <c r="BX4709"/>
      <c r="BY4709"/>
      <c r="BZ4709"/>
    </row>
    <row r="4710" spans="3:78" x14ac:dyDescent="0.25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  <c r="BF4710"/>
      <c r="BG4710"/>
      <c r="BH4710"/>
      <c r="BI4710"/>
      <c r="BJ4710"/>
      <c r="BK4710"/>
      <c r="BL4710"/>
      <c r="BM4710"/>
      <c r="BN4710"/>
      <c r="BO4710"/>
      <c r="BP4710"/>
      <c r="BQ4710"/>
      <c r="BR4710"/>
      <c r="BS4710"/>
      <c r="BT4710"/>
      <c r="BU4710"/>
      <c r="BV4710"/>
      <c r="BW4710"/>
      <c r="BX4710"/>
      <c r="BY4710"/>
      <c r="BZ4710"/>
    </row>
    <row r="4711" spans="3:78" x14ac:dyDescent="0.25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  <c r="BF4711"/>
      <c r="BG4711"/>
      <c r="BH4711"/>
      <c r="BI4711"/>
      <c r="BJ4711"/>
      <c r="BK4711"/>
      <c r="BL4711"/>
      <c r="BM4711"/>
      <c r="BN4711"/>
      <c r="BO4711"/>
      <c r="BP4711"/>
      <c r="BQ4711"/>
      <c r="BR4711"/>
      <c r="BS4711"/>
      <c r="BT4711"/>
      <c r="BU4711"/>
      <c r="BV4711"/>
      <c r="BW4711"/>
      <c r="BX4711"/>
      <c r="BY4711"/>
      <c r="BZ4711"/>
    </row>
    <row r="4712" spans="3:78" x14ac:dyDescent="0.25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  <c r="BF4712"/>
      <c r="BG4712"/>
      <c r="BH4712"/>
      <c r="BI4712"/>
      <c r="BJ4712"/>
      <c r="BK4712"/>
      <c r="BL4712"/>
      <c r="BM4712"/>
      <c r="BN4712"/>
      <c r="BO4712"/>
      <c r="BP4712"/>
      <c r="BQ4712"/>
      <c r="BR4712"/>
      <c r="BS4712"/>
      <c r="BT4712"/>
      <c r="BU4712"/>
      <c r="BV4712"/>
      <c r="BW4712"/>
      <c r="BX4712"/>
      <c r="BY4712"/>
      <c r="BZ4712"/>
    </row>
    <row r="4713" spans="3:78" x14ac:dyDescent="0.25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  <c r="BF4713"/>
      <c r="BG4713"/>
      <c r="BH4713"/>
      <c r="BI4713"/>
      <c r="BJ4713"/>
      <c r="BK4713"/>
      <c r="BL4713"/>
      <c r="BM4713"/>
      <c r="BN4713"/>
      <c r="BO4713"/>
      <c r="BP4713"/>
      <c r="BQ4713"/>
      <c r="BR4713"/>
      <c r="BS4713"/>
      <c r="BT4713"/>
      <c r="BU4713"/>
      <c r="BV4713"/>
      <c r="BW4713"/>
      <c r="BX4713"/>
      <c r="BY4713"/>
      <c r="BZ4713"/>
    </row>
    <row r="4714" spans="3:78" x14ac:dyDescent="0.25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  <c r="BF4714"/>
      <c r="BG4714"/>
      <c r="BH4714"/>
      <c r="BI4714"/>
      <c r="BJ4714"/>
      <c r="BK4714"/>
      <c r="BL4714"/>
      <c r="BM4714"/>
      <c r="BN4714"/>
      <c r="BO4714"/>
      <c r="BP4714"/>
      <c r="BQ4714"/>
      <c r="BR4714"/>
      <c r="BS4714"/>
      <c r="BT4714"/>
      <c r="BU4714"/>
      <c r="BV4714"/>
      <c r="BW4714"/>
      <c r="BX4714"/>
      <c r="BY4714"/>
      <c r="BZ4714"/>
    </row>
    <row r="4715" spans="3:78" x14ac:dyDescent="0.25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  <c r="BF4715"/>
      <c r="BG4715"/>
      <c r="BH4715"/>
      <c r="BI4715"/>
      <c r="BJ4715"/>
      <c r="BK4715"/>
      <c r="BL4715"/>
      <c r="BM4715"/>
      <c r="BN4715"/>
      <c r="BO4715"/>
      <c r="BP4715"/>
      <c r="BQ4715"/>
      <c r="BR4715"/>
      <c r="BS4715"/>
      <c r="BT4715"/>
      <c r="BU4715"/>
      <c r="BV4715"/>
      <c r="BW4715"/>
      <c r="BX4715"/>
      <c r="BY4715"/>
      <c r="BZ4715"/>
    </row>
    <row r="4716" spans="3:78" x14ac:dyDescent="0.25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  <c r="BF4716"/>
      <c r="BG4716"/>
      <c r="BH4716"/>
      <c r="BI4716"/>
      <c r="BJ4716"/>
      <c r="BK4716"/>
      <c r="BL4716"/>
      <c r="BM4716"/>
      <c r="BN4716"/>
      <c r="BO4716"/>
      <c r="BP4716"/>
      <c r="BQ4716"/>
      <c r="BR4716"/>
      <c r="BS4716"/>
      <c r="BT4716"/>
      <c r="BU4716"/>
      <c r="BV4716"/>
      <c r="BW4716"/>
      <c r="BX4716"/>
      <c r="BY4716"/>
      <c r="BZ4716"/>
    </row>
    <row r="4717" spans="3:78" x14ac:dyDescent="0.25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  <c r="BF4717"/>
      <c r="BG4717"/>
      <c r="BH4717"/>
      <c r="BI4717"/>
      <c r="BJ4717"/>
      <c r="BK4717"/>
      <c r="BL4717"/>
      <c r="BM4717"/>
      <c r="BN4717"/>
      <c r="BO4717"/>
      <c r="BP4717"/>
      <c r="BQ4717"/>
      <c r="BR4717"/>
      <c r="BS4717"/>
      <c r="BT4717"/>
      <c r="BU4717"/>
      <c r="BV4717"/>
      <c r="BW4717"/>
      <c r="BX4717"/>
      <c r="BY4717"/>
      <c r="BZ4717"/>
    </row>
    <row r="4718" spans="3:78" x14ac:dyDescent="0.25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  <c r="BF4718"/>
      <c r="BG4718"/>
      <c r="BH4718"/>
      <c r="BI4718"/>
      <c r="BJ4718"/>
      <c r="BK4718"/>
      <c r="BL4718"/>
      <c r="BM4718"/>
      <c r="BN4718"/>
      <c r="BO4718"/>
      <c r="BP4718"/>
      <c r="BQ4718"/>
      <c r="BR4718"/>
      <c r="BS4718"/>
      <c r="BT4718"/>
      <c r="BU4718"/>
      <c r="BV4718"/>
      <c r="BW4718"/>
      <c r="BX4718"/>
      <c r="BY4718"/>
      <c r="BZ4718"/>
    </row>
    <row r="4719" spans="3:78" x14ac:dyDescent="0.25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  <c r="BF4719"/>
      <c r="BG4719"/>
      <c r="BH4719"/>
      <c r="BI4719"/>
      <c r="BJ4719"/>
      <c r="BK4719"/>
      <c r="BL4719"/>
      <c r="BM4719"/>
      <c r="BN4719"/>
      <c r="BO4719"/>
      <c r="BP4719"/>
      <c r="BQ4719"/>
      <c r="BR4719"/>
      <c r="BS4719"/>
      <c r="BT4719"/>
      <c r="BU4719"/>
      <c r="BV4719"/>
      <c r="BW4719"/>
      <c r="BX4719"/>
      <c r="BY4719"/>
      <c r="BZ4719"/>
    </row>
    <row r="4720" spans="3:78" x14ac:dyDescent="0.25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  <c r="BF4720"/>
      <c r="BG4720"/>
      <c r="BH4720"/>
      <c r="BI4720"/>
      <c r="BJ4720"/>
      <c r="BK4720"/>
      <c r="BL4720"/>
      <c r="BM4720"/>
      <c r="BN4720"/>
      <c r="BO4720"/>
      <c r="BP4720"/>
      <c r="BQ4720"/>
      <c r="BR4720"/>
      <c r="BS4720"/>
      <c r="BT4720"/>
      <c r="BU4720"/>
      <c r="BV4720"/>
      <c r="BW4720"/>
      <c r="BX4720"/>
      <c r="BY4720"/>
      <c r="BZ4720"/>
    </row>
    <row r="4721" spans="3:78" x14ac:dyDescent="0.25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  <c r="BF4721"/>
      <c r="BG4721"/>
      <c r="BH4721"/>
      <c r="BI4721"/>
      <c r="BJ4721"/>
      <c r="BK4721"/>
      <c r="BL4721"/>
      <c r="BM4721"/>
      <c r="BN4721"/>
      <c r="BO4721"/>
      <c r="BP4721"/>
      <c r="BQ4721"/>
      <c r="BR4721"/>
      <c r="BS4721"/>
      <c r="BT4721"/>
      <c r="BU4721"/>
      <c r="BV4721"/>
      <c r="BW4721"/>
      <c r="BX4721"/>
      <c r="BY4721"/>
      <c r="BZ4721"/>
    </row>
    <row r="4722" spans="3:78" x14ac:dyDescent="0.25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  <c r="BF4722"/>
      <c r="BG4722"/>
      <c r="BH4722"/>
      <c r="BI4722"/>
      <c r="BJ4722"/>
      <c r="BK4722"/>
      <c r="BL4722"/>
      <c r="BM4722"/>
      <c r="BN4722"/>
      <c r="BO4722"/>
      <c r="BP4722"/>
      <c r="BQ4722"/>
      <c r="BR4722"/>
      <c r="BS4722"/>
      <c r="BT4722"/>
      <c r="BU4722"/>
      <c r="BV4722"/>
      <c r="BW4722"/>
      <c r="BX4722"/>
      <c r="BY4722"/>
      <c r="BZ4722"/>
    </row>
    <row r="4723" spans="3:78" x14ac:dyDescent="0.25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  <c r="BF4723"/>
      <c r="BG4723"/>
      <c r="BH4723"/>
      <c r="BI4723"/>
      <c r="BJ4723"/>
      <c r="BK4723"/>
      <c r="BL4723"/>
      <c r="BM4723"/>
      <c r="BN4723"/>
      <c r="BO4723"/>
      <c r="BP4723"/>
      <c r="BQ4723"/>
      <c r="BR4723"/>
      <c r="BS4723"/>
      <c r="BT4723"/>
      <c r="BU4723"/>
      <c r="BV4723"/>
      <c r="BW4723"/>
      <c r="BX4723"/>
      <c r="BY4723"/>
      <c r="BZ4723"/>
    </row>
    <row r="4724" spans="3:78" x14ac:dyDescent="0.25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  <c r="BF4724"/>
      <c r="BG4724"/>
      <c r="BH4724"/>
      <c r="BI4724"/>
      <c r="BJ4724"/>
      <c r="BK4724"/>
      <c r="BL4724"/>
      <c r="BM4724"/>
      <c r="BN4724"/>
      <c r="BO4724"/>
      <c r="BP4724"/>
      <c r="BQ4724"/>
      <c r="BR4724"/>
      <c r="BS4724"/>
      <c r="BT4724"/>
      <c r="BU4724"/>
      <c r="BV4724"/>
      <c r="BW4724"/>
      <c r="BX4724"/>
      <c r="BY4724"/>
      <c r="BZ4724"/>
    </row>
    <row r="4725" spans="3:78" x14ac:dyDescent="0.25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  <c r="BF4725"/>
      <c r="BG4725"/>
      <c r="BH4725"/>
      <c r="BI4725"/>
      <c r="BJ4725"/>
      <c r="BK4725"/>
      <c r="BL4725"/>
      <c r="BM4725"/>
      <c r="BN4725"/>
      <c r="BO4725"/>
      <c r="BP4725"/>
      <c r="BQ4725"/>
      <c r="BR4725"/>
      <c r="BS4725"/>
      <c r="BT4725"/>
      <c r="BU4725"/>
      <c r="BV4725"/>
      <c r="BW4725"/>
      <c r="BX4725"/>
      <c r="BY4725"/>
      <c r="BZ4725"/>
    </row>
    <row r="4726" spans="3:78" x14ac:dyDescent="0.25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  <c r="BF4726"/>
      <c r="BG4726"/>
      <c r="BH4726"/>
      <c r="BI4726"/>
      <c r="BJ4726"/>
      <c r="BK4726"/>
      <c r="BL4726"/>
      <c r="BM4726"/>
      <c r="BN4726"/>
      <c r="BO4726"/>
      <c r="BP4726"/>
      <c r="BQ4726"/>
      <c r="BR4726"/>
      <c r="BS4726"/>
      <c r="BT4726"/>
      <c r="BU4726"/>
      <c r="BV4726"/>
      <c r="BW4726"/>
      <c r="BX4726"/>
      <c r="BY4726"/>
      <c r="BZ4726"/>
    </row>
    <row r="4727" spans="3:78" x14ac:dyDescent="0.25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  <c r="BF4727"/>
      <c r="BG4727"/>
      <c r="BH4727"/>
      <c r="BI4727"/>
      <c r="BJ4727"/>
      <c r="BK4727"/>
      <c r="BL4727"/>
      <c r="BM4727"/>
      <c r="BN4727"/>
      <c r="BO4727"/>
      <c r="BP4727"/>
      <c r="BQ4727"/>
      <c r="BR4727"/>
      <c r="BS4727"/>
      <c r="BT4727"/>
      <c r="BU4727"/>
      <c r="BV4727"/>
      <c r="BW4727"/>
      <c r="BX4727"/>
      <c r="BY4727"/>
      <c r="BZ4727"/>
    </row>
    <row r="4728" spans="3:78" x14ac:dyDescent="0.25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  <c r="BF4728"/>
      <c r="BG4728"/>
      <c r="BH4728"/>
      <c r="BI4728"/>
      <c r="BJ4728"/>
      <c r="BK4728"/>
      <c r="BL4728"/>
      <c r="BM4728"/>
      <c r="BN4728"/>
      <c r="BO4728"/>
      <c r="BP4728"/>
      <c r="BQ4728"/>
      <c r="BR4728"/>
      <c r="BS4728"/>
      <c r="BT4728"/>
      <c r="BU4728"/>
      <c r="BV4728"/>
      <c r="BW4728"/>
      <c r="BX4728"/>
      <c r="BY4728"/>
      <c r="BZ4728"/>
    </row>
    <row r="4729" spans="3:78" x14ac:dyDescent="0.25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  <c r="BF4729"/>
      <c r="BG4729"/>
      <c r="BH4729"/>
      <c r="BI4729"/>
      <c r="BJ4729"/>
      <c r="BK4729"/>
      <c r="BL4729"/>
      <c r="BM4729"/>
      <c r="BN4729"/>
      <c r="BO4729"/>
      <c r="BP4729"/>
      <c r="BQ4729"/>
      <c r="BR4729"/>
      <c r="BS4729"/>
      <c r="BT4729"/>
      <c r="BU4729"/>
      <c r="BV4729"/>
      <c r="BW4729"/>
      <c r="BX4729"/>
      <c r="BY4729"/>
      <c r="BZ4729"/>
    </row>
    <row r="4730" spans="3:78" x14ac:dyDescent="0.25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  <c r="BF4730"/>
      <c r="BG4730"/>
      <c r="BH4730"/>
      <c r="BI4730"/>
      <c r="BJ4730"/>
      <c r="BK4730"/>
      <c r="BL4730"/>
      <c r="BM4730"/>
      <c r="BN4730"/>
      <c r="BO4730"/>
      <c r="BP4730"/>
      <c r="BQ4730"/>
      <c r="BR4730"/>
      <c r="BS4730"/>
      <c r="BT4730"/>
      <c r="BU4730"/>
      <c r="BV4730"/>
      <c r="BW4730"/>
      <c r="BX4730"/>
      <c r="BY4730"/>
      <c r="BZ4730"/>
    </row>
    <row r="4731" spans="3:78" x14ac:dyDescent="0.25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  <c r="BF4731"/>
      <c r="BG4731"/>
      <c r="BH4731"/>
      <c r="BI4731"/>
      <c r="BJ4731"/>
      <c r="BK4731"/>
      <c r="BL4731"/>
      <c r="BM4731"/>
      <c r="BN4731"/>
      <c r="BO4731"/>
      <c r="BP4731"/>
      <c r="BQ4731"/>
      <c r="BR4731"/>
      <c r="BS4731"/>
      <c r="BT4731"/>
      <c r="BU4731"/>
      <c r="BV4731"/>
      <c r="BW4731"/>
      <c r="BX4731"/>
      <c r="BY4731"/>
      <c r="BZ4731"/>
    </row>
    <row r="4732" spans="3:78" x14ac:dyDescent="0.25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  <c r="BF4732"/>
      <c r="BG4732"/>
      <c r="BH4732"/>
      <c r="BI4732"/>
      <c r="BJ4732"/>
      <c r="BK4732"/>
      <c r="BL4732"/>
      <c r="BM4732"/>
      <c r="BN4732"/>
      <c r="BO4732"/>
      <c r="BP4732"/>
      <c r="BQ4732"/>
      <c r="BR4732"/>
      <c r="BS4732"/>
      <c r="BT4732"/>
      <c r="BU4732"/>
      <c r="BV4732"/>
      <c r="BW4732"/>
      <c r="BX4732"/>
      <c r="BY4732"/>
      <c r="BZ4732"/>
    </row>
    <row r="4733" spans="3:78" x14ac:dyDescent="0.25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  <c r="BF4733"/>
      <c r="BG4733"/>
      <c r="BH4733"/>
      <c r="BI4733"/>
      <c r="BJ4733"/>
      <c r="BK4733"/>
      <c r="BL4733"/>
      <c r="BM4733"/>
      <c r="BN4733"/>
      <c r="BO4733"/>
      <c r="BP4733"/>
      <c r="BQ4733"/>
      <c r="BR4733"/>
      <c r="BS4733"/>
      <c r="BT4733"/>
      <c r="BU4733"/>
      <c r="BV4733"/>
      <c r="BW4733"/>
      <c r="BX4733"/>
      <c r="BY4733"/>
      <c r="BZ4733"/>
    </row>
    <row r="4734" spans="3:78" x14ac:dyDescent="0.25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  <c r="BF4734"/>
      <c r="BG4734"/>
      <c r="BH4734"/>
      <c r="BI4734"/>
      <c r="BJ4734"/>
      <c r="BK4734"/>
      <c r="BL4734"/>
      <c r="BM4734"/>
      <c r="BN4734"/>
      <c r="BO4734"/>
      <c r="BP4734"/>
      <c r="BQ4734"/>
      <c r="BR4734"/>
      <c r="BS4734"/>
      <c r="BT4734"/>
      <c r="BU4734"/>
      <c r="BV4734"/>
      <c r="BW4734"/>
      <c r="BX4734"/>
      <c r="BY4734"/>
      <c r="BZ4734"/>
    </row>
    <row r="4735" spans="3:78" x14ac:dyDescent="0.25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  <c r="BF4735"/>
      <c r="BG4735"/>
      <c r="BH4735"/>
      <c r="BI4735"/>
      <c r="BJ4735"/>
      <c r="BK4735"/>
      <c r="BL4735"/>
      <c r="BM4735"/>
      <c r="BN4735"/>
      <c r="BO4735"/>
      <c r="BP4735"/>
      <c r="BQ4735"/>
      <c r="BR4735"/>
      <c r="BS4735"/>
      <c r="BT4735"/>
      <c r="BU4735"/>
      <c r="BV4735"/>
      <c r="BW4735"/>
      <c r="BX4735"/>
      <c r="BY4735"/>
      <c r="BZ4735"/>
    </row>
    <row r="4736" spans="3:78" x14ac:dyDescent="0.25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  <c r="BF4736"/>
      <c r="BG4736"/>
      <c r="BH4736"/>
      <c r="BI4736"/>
      <c r="BJ4736"/>
      <c r="BK4736"/>
      <c r="BL4736"/>
      <c r="BM4736"/>
      <c r="BN4736"/>
      <c r="BO4736"/>
      <c r="BP4736"/>
      <c r="BQ4736"/>
      <c r="BR4736"/>
      <c r="BS4736"/>
      <c r="BT4736"/>
      <c r="BU4736"/>
      <c r="BV4736"/>
      <c r="BW4736"/>
      <c r="BX4736"/>
      <c r="BY4736"/>
      <c r="BZ4736"/>
    </row>
    <row r="4737" spans="3:78" x14ac:dyDescent="0.25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  <c r="BF4737"/>
      <c r="BG4737"/>
      <c r="BH4737"/>
      <c r="BI4737"/>
      <c r="BJ4737"/>
      <c r="BK4737"/>
      <c r="BL4737"/>
      <c r="BM4737"/>
      <c r="BN4737"/>
      <c r="BO4737"/>
      <c r="BP4737"/>
      <c r="BQ4737"/>
      <c r="BR4737"/>
      <c r="BS4737"/>
      <c r="BT4737"/>
      <c r="BU4737"/>
      <c r="BV4737"/>
      <c r="BW4737"/>
      <c r="BX4737"/>
      <c r="BY4737"/>
      <c r="BZ4737"/>
    </row>
    <row r="4738" spans="3:78" x14ac:dyDescent="0.25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  <c r="BF4738"/>
      <c r="BG4738"/>
      <c r="BH4738"/>
      <c r="BI4738"/>
      <c r="BJ4738"/>
      <c r="BK4738"/>
      <c r="BL4738"/>
      <c r="BM4738"/>
      <c r="BN4738"/>
      <c r="BO4738"/>
      <c r="BP4738"/>
      <c r="BQ4738"/>
      <c r="BR4738"/>
      <c r="BS4738"/>
      <c r="BT4738"/>
      <c r="BU4738"/>
      <c r="BV4738"/>
      <c r="BW4738"/>
      <c r="BX4738"/>
      <c r="BY4738"/>
      <c r="BZ4738"/>
    </row>
    <row r="4739" spans="3:78" x14ac:dyDescent="0.25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  <c r="BF4739"/>
      <c r="BG4739"/>
      <c r="BH4739"/>
      <c r="BI4739"/>
      <c r="BJ4739"/>
      <c r="BK4739"/>
      <c r="BL4739"/>
      <c r="BM4739"/>
      <c r="BN4739"/>
      <c r="BO4739"/>
      <c r="BP4739"/>
      <c r="BQ4739"/>
      <c r="BR4739"/>
      <c r="BS4739"/>
      <c r="BT4739"/>
      <c r="BU4739"/>
      <c r="BV4739"/>
      <c r="BW4739"/>
      <c r="BX4739"/>
      <c r="BY4739"/>
      <c r="BZ4739"/>
    </row>
    <row r="4740" spans="3:78" x14ac:dyDescent="0.25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  <c r="BF4740"/>
      <c r="BG4740"/>
      <c r="BH4740"/>
      <c r="BI4740"/>
      <c r="BJ4740"/>
      <c r="BK4740"/>
      <c r="BL4740"/>
      <c r="BM4740"/>
      <c r="BN4740"/>
      <c r="BO4740"/>
      <c r="BP4740"/>
      <c r="BQ4740"/>
      <c r="BR4740"/>
      <c r="BS4740"/>
      <c r="BT4740"/>
      <c r="BU4740"/>
      <c r="BV4740"/>
      <c r="BW4740"/>
      <c r="BX4740"/>
      <c r="BY4740"/>
      <c r="BZ4740"/>
    </row>
    <row r="4741" spans="3:78" x14ac:dyDescent="0.25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  <c r="BF4741"/>
      <c r="BG4741"/>
      <c r="BH4741"/>
      <c r="BI4741"/>
      <c r="BJ4741"/>
      <c r="BK4741"/>
      <c r="BL4741"/>
      <c r="BM4741"/>
      <c r="BN4741"/>
      <c r="BO4741"/>
      <c r="BP4741"/>
      <c r="BQ4741"/>
      <c r="BR4741"/>
      <c r="BS4741"/>
      <c r="BT4741"/>
      <c r="BU4741"/>
      <c r="BV4741"/>
      <c r="BW4741"/>
      <c r="BX4741"/>
      <c r="BY4741"/>
      <c r="BZ4741"/>
    </row>
    <row r="4742" spans="3:78" x14ac:dyDescent="0.25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  <c r="BF4742"/>
      <c r="BG4742"/>
      <c r="BH4742"/>
      <c r="BI4742"/>
      <c r="BJ4742"/>
      <c r="BK4742"/>
      <c r="BL4742"/>
      <c r="BM4742"/>
      <c r="BN4742"/>
      <c r="BO4742"/>
      <c r="BP4742"/>
      <c r="BQ4742"/>
      <c r="BR4742"/>
      <c r="BS4742"/>
      <c r="BT4742"/>
      <c r="BU4742"/>
      <c r="BV4742"/>
      <c r="BW4742"/>
      <c r="BX4742"/>
      <c r="BY4742"/>
      <c r="BZ4742"/>
    </row>
    <row r="4743" spans="3:78" x14ac:dyDescent="0.25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  <c r="BF4743"/>
      <c r="BG4743"/>
      <c r="BH4743"/>
      <c r="BI4743"/>
      <c r="BJ4743"/>
      <c r="BK4743"/>
      <c r="BL4743"/>
      <c r="BM4743"/>
      <c r="BN4743"/>
      <c r="BO4743"/>
      <c r="BP4743"/>
      <c r="BQ4743"/>
      <c r="BR4743"/>
      <c r="BS4743"/>
      <c r="BT4743"/>
      <c r="BU4743"/>
      <c r="BV4743"/>
      <c r="BW4743"/>
      <c r="BX4743"/>
      <c r="BY4743"/>
      <c r="BZ4743"/>
    </row>
    <row r="4744" spans="3:78" x14ac:dyDescent="0.25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  <c r="BF4744"/>
      <c r="BG4744"/>
      <c r="BH4744"/>
      <c r="BI4744"/>
      <c r="BJ4744"/>
      <c r="BK4744"/>
      <c r="BL4744"/>
      <c r="BM4744"/>
      <c r="BN4744"/>
      <c r="BO4744"/>
      <c r="BP4744"/>
      <c r="BQ4744"/>
      <c r="BR4744"/>
      <c r="BS4744"/>
      <c r="BT4744"/>
      <c r="BU4744"/>
      <c r="BV4744"/>
      <c r="BW4744"/>
      <c r="BX4744"/>
      <c r="BY4744"/>
      <c r="BZ4744"/>
    </row>
    <row r="4745" spans="3:78" x14ac:dyDescent="0.25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  <c r="BF4745"/>
      <c r="BG4745"/>
      <c r="BH4745"/>
      <c r="BI4745"/>
      <c r="BJ4745"/>
      <c r="BK4745"/>
      <c r="BL4745"/>
      <c r="BM4745"/>
      <c r="BN4745"/>
      <c r="BO4745"/>
      <c r="BP4745"/>
      <c r="BQ4745"/>
      <c r="BR4745"/>
      <c r="BS4745"/>
      <c r="BT4745"/>
      <c r="BU4745"/>
      <c r="BV4745"/>
      <c r="BW4745"/>
      <c r="BX4745"/>
      <c r="BY4745"/>
      <c r="BZ4745"/>
    </row>
    <row r="4746" spans="3:78" x14ac:dyDescent="0.25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  <c r="BF4746"/>
      <c r="BG4746"/>
      <c r="BH4746"/>
      <c r="BI4746"/>
      <c r="BJ4746"/>
      <c r="BK4746"/>
      <c r="BL4746"/>
      <c r="BM4746"/>
      <c r="BN4746"/>
      <c r="BO4746"/>
      <c r="BP4746"/>
      <c r="BQ4746"/>
      <c r="BR4746"/>
      <c r="BS4746"/>
      <c r="BT4746"/>
      <c r="BU4746"/>
      <c r="BV4746"/>
      <c r="BW4746"/>
      <c r="BX4746"/>
      <c r="BY4746"/>
      <c r="BZ4746"/>
    </row>
    <row r="4747" spans="3:78" x14ac:dyDescent="0.25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  <c r="BF4747"/>
      <c r="BG4747"/>
      <c r="BH4747"/>
      <c r="BI4747"/>
      <c r="BJ4747"/>
      <c r="BK4747"/>
      <c r="BL4747"/>
      <c r="BM4747"/>
      <c r="BN4747"/>
      <c r="BO4747"/>
      <c r="BP4747"/>
      <c r="BQ4747"/>
      <c r="BR4747"/>
      <c r="BS4747"/>
      <c r="BT4747"/>
      <c r="BU4747"/>
      <c r="BV4747"/>
      <c r="BW4747"/>
      <c r="BX4747"/>
      <c r="BY4747"/>
      <c r="BZ4747"/>
    </row>
    <row r="4748" spans="3:78" x14ac:dyDescent="0.25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  <c r="BF4748"/>
      <c r="BG4748"/>
      <c r="BH4748"/>
      <c r="BI4748"/>
      <c r="BJ4748"/>
      <c r="BK4748"/>
      <c r="BL4748"/>
      <c r="BM4748"/>
      <c r="BN4748"/>
      <c r="BO4748"/>
      <c r="BP4748"/>
      <c r="BQ4748"/>
      <c r="BR4748"/>
      <c r="BS4748"/>
      <c r="BT4748"/>
      <c r="BU4748"/>
      <c r="BV4748"/>
      <c r="BW4748"/>
      <c r="BX4748"/>
      <c r="BY4748"/>
      <c r="BZ4748"/>
    </row>
    <row r="4749" spans="3:78" x14ac:dyDescent="0.25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  <c r="BF4749"/>
      <c r="BG4749"/>
      <c r="BH4749"/>
      <c r="BI4749"/>
      <c r="BJ4749"/>
      <c r="BK4749"/>
      <c r="BL4749"/>
      <c r="BM4749"/>
      <c r="BN4749"/>
      <c r="BO4749"/>
      <c r="BP4749"/>
      <c r="BQ4749"/>
      <c r="BR4749"/>
      <c r="BS4749"/>
      <c r="BT4749"/>
      <c r="BU4749"/>
      <c r="BV4749"/>
      <c r="BW4749"/>
      <c r="BX4749"/>
      <c r="BY4749"/>
      <c r="BZ4749"/>
    </row>
    <row r="4750" spans="3:78" x14ac:dyDescent="0.25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  <c r="BF4750"/>
      <c r="BG4750"/>
      <c r="BH4750"/>
      <c r="BI4750"/>
      <c r="BJ4750"/>
      <c r="BK4750"/>
      <c r="BL4750"/>
      <c r="BM4750"/>
      <c r="BN4750"/>
      <c r="BO4750"/>
      <c r="BP4750"/>
      <c r="BQ4750"/>
      <c r="BR4750"/>
      <c r="BS4750"/>
      <c r="BT4750"/>
      <c r="BU4750"/>
      <c r="BV4750"/>
      <c r="BW4750"/>
      <c r="BX4750"/>
      <c r="BY4750"/>
      <c r="BZ4750"/>
    </row>
    <row r="4751" spans="3:78" x14ac:dyDescent="0.25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  <c r="BF4751"/>
      <c r="BG4751"/>
      <c r="BH4751"/>
      <c r="BI4751"/>
      <c r="BJ4751"/>
      <c r="BK4751"/>
      <c r="BL4751"/>
      <c r="BM4751"/>
      <c r="BN4751"/>
      <c r="BO4751"/>
      <c r="BP4751"/>
      <c r="BQ4751"/>
      <c r="BR4751"/>
      <c r="BS4751"/>
      <c r="BT4751"/>
      <c r="BU4751"/>
      <c r="BV4751"/>
      <c r="BW4751"/>
      <c r="BX4751"/>
      <c r="BY4751"/>
      <c r="BZ4751"/>
    </row>
    <row r="4752" spans="3:78" x14ac:dyDescent="0.25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  <c r="BF4752"/>
      <c r="BG4752"/>
      <c r="BH4752"/>
      <c r="BI4752"/>
      <c r="BJ4752"/>
      <c r="BK4752"/>
      <c r="BL4752"/>
      <c r="BM4752"/>
      <c r="BN4752"/>
      <c r="BO4752"/>
      <c r="BP4752"/>
      <c r="BQ4752"/>
      <c r="BR4752"/>
      <c r="BS4752"/>
      <c r="BT4752"/>
      <c r="BU4752"/>
      <c r="BV4752"/>
      <c r="BW4752"/>
      <c r="BX4752"/>
      <c r="BY4752"/>
      <c r="BZ4752"/>
    </row>
    <row r="4753" spans="3:78" x14ac:dyDescent="0.25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  <c r="BF4753"/>
      <c r="BG4753"/>
      <c r="BH4753"/>
      <c r="BI4753"/>
      <c r="BJ4753"/>
      <c r="BK4753"/>
      <c r="BL4753"/>
      <c r="BM4753"/>
      <c r="BN4753"/>
      <c r="BO4753"/>
      <c r="BP4753"/>
      <c r="BQ4753"/>
      <c r="BR4753"/>
      <c r="BS4753"/>
      <c r="BT4753"/>
      <c r="BU4753"/>
      <c r="BV4753"/>
      <c r="BW4753"/>
      <c r="BX4753"/>
      <c r="BY4753"/>
      <c r="BZ4753"/>
    </row>
    <row r="4754" spans="3:78" x14ac:dyDescent="0.25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  <c r="BF4754"/>
      <c r="BG4754"/>
      <c r="BH4754"/>
      <c r="BI4754"/>
      <c r="BJ4754"/>
      <c r="BK4754"/>
      <c r="BL4754"/>
      <c r="BM4754"/>
      <c r="BN4754"/>
      <c r="BO4754"/>
      <c r="BP4754"/>
      <c r="BQ4754"/>
      <c r="BR4754"/>
      <c r="BS4754"/>
      <c r="BT4754"/>
      <c r="BU4754"/>
      <c r="BV4754"/>
      <c r="BW4754"/>
      <c r="BX4754"/>
      <c r="BY4754"/>
      <c r="BZ4754"/>
    </row>
    <row r="4755" spans="3:78" x14ac:dyDescent="0.25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  <c r="BF4755"/>
      <c r="BG4755"/>
      <c r="BH4755"/>
      <c r="BI4755"/>
      <c r="BJ4755"/>
      <c r="BK4755"/>
      <c r="BL4755"/>
      <c r="BM4755"/>
      <c r="BN4755"/>
      <c r="BO4755"/>
      <c r="BP4755"/>
      <c r="BQ4755"/>
      <c r="BR4755"/>
      <c r="BS4755"/>
      <c r="BT4755"/>
      <c r="BU4755"/>
      <c r="BV4755"/>
      <c r="BW4755"/>
      <c r="BX4755"/>
      <c r="BY4755"/>
      <c r="BZ4755"/>
    </row>
    <row r="4756" spans="3:78" x14ac:dyDescent="0.25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  <c r="BF4756"/>
      <c r="BG4756"/>
      <c r="BH4756"/>
      <c r="BI4756"/>
      <c r="BJ4756"/>
      <c r="BK4756"/>
      <c r="BL4756"/>
      <c r="BM4756"/>
      <c r="BN4756"/>
      <c r="BO4756"/>
      <c r="BP4756"/>
      <c r="BQ4756"/>
      <c r="BR4756"/>
      <c r="BS4756"/>
      <c r="BT4756"/>
      <c r="BU4756"/>
      <c r="BV4756"/>
      <c r="BW4756"/>
      <c r="BX4756"/>
      <c r="BY4756"/>
      <c r="BZ4756"/>
    </row>
    <row r="4757" spans="3:78" x14ac:dyDescent="0.25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  <c r="BF4757"/>
      <c r="BG4757"/>
      <c r="BH4757"/>
      <c r="BI4757"/>
      <c r="BJ4757"/>
      <c r="BK4757"/>
      <c r="BL4757"/>
      <c r="BM4757"/>
      <c r="BN4757"/>
      <c r="BO4757"/>
      <c r="BP4757"/>
      <c r="BQ4757"/>
      <c r="BR4757"/>
      <c r="BS4757"/>
      <c r="BT4757"/>
      <c r="BU4757"/>
      <c r="BV4757"/>
      <c r="BW4757"/>
      <c r="BX4757"/>
      <c r="BY4757"/>
      <c r="BZ4757"/>
    </row>
    <row r="4758" spans="3:78" x14ac:dyDescent="0.25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  <c r="BF4758"/>
      <c r="BG4758"/>
      <c r="BH4758"/>
      <c r="BI4758"/>
      <c r="BJ4758"/>
      <c r="BK4758"/>
      <c r="BL4758"/>
      <c r="BM4758"/>
      <c r="BN4758"/>
      <c r="BO4758"/>
      <c r="BP4758"/>
      <c r="BQ4758"/>
      <c r="BR4758"/>
      <c r="BS4758"/>
      <c r="BT4758"/>
      <c r="BU4758"/>
      <c r="BV4758"/>
      <c r="BW4758"/>
      <c r="BX4758"/>
      <c r="BY4758"/>
      <c r="BZ4758"/>
    </row>
    <row r="4759" spans="3:78" x14ac:dyDescent="0.25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  <c r="BF4759"/>
      <c r="BG4759"/>
      <c r="BH4759"/>
      <c r="BI4759"/>
      <c r="BJ4759"/>
      <c r="BK4759"/>
      <c r="BL4759"/>
      <c r="BM4759"/>
      <c r="BN4759"/>
      <c r="BO4759"/>
      <c r="BP4759"/>
      <c r="BQ4759"/>
      <c r="BR4759"/>
      <c r="BS4759"/>
      <c r="BT4759"/>
      <c r="BU4759"/>
      <c r="BV4759"/>
      <c r="BW4759"/>
      <c r="BX4759"/>
      <c r="BY4759"/>
      <c r="BZ4759"/>
    </row>
    <row r="4760" spans="3:78" x14ac:dyDescent="0.25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  <c r="BF4760"/>
      <c r="BG4760"/>
      <c r="BH4760"/>
      <c r="BI4760"/>
      <c r="BJ4760"/>
      <c r="BK4760"/>
      <c r="BL4760"/>
      <c r="BM4760"/>
      <c r="BN4760"/>
      <c r="BO4760"/>
      <c r="BP4760"/>
      <c r="BQ4760"/>
      <c r="BR4760"/>
      <c r="BS4760"/>
      <c r="BT4760"/>
      <c r="BU4760"/>
      <c r="BV4760"/>
      <c r="BW4760"/>
      <c r="BX4760"/>
      <c r="BY4760"/>
      <c r="BZ4760"/>
    </row>
    <row r="4761" spans="3:78" x14ac:dyDescent="0.25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  <c r="BF4761"/>
      <c r="BG4761"/>
      <c r="BH4761"/>
      <c r="BI4761"/>
      <c r="BJ4761"/>
      <c r="BK4761"/>
      <c r="BL4761"/>
      <c r="BM4761"/>
      <c r="BN4761"/>
      <c r="BO4761"/>
      <c r="BP4761"/>
      <c r="BQ4761"/>
      <c r="BR4761"/>
      <c r="BS4761"/>
      <c r="BT4761"/>
      <c r="BU4761"/>
      <c r="BV4761"/>
      <c r="BW4761"/>
      <c r="BX4761"/>
      <c r="BY4761"/>
      <c r="BZ4761"/>
    </row>
    <row r="4762" spans="3:78" x14ac:dyDescent="0.25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  <c r="BF4762"/>
      <c r="BG4762"/>
      <c r="BH4762"/>
      <c r="BI4762"/>
      <c r="BJ4762"/>
      <c r="BK4762"/>
      <c r="BL4762"/>
      <c r="BM4762"/>
      <c r="BN4762"/>
      <c r="BO4762"/>
      <c r="BP4762"/>
      <c r="BQ4762"/>
      <c r="BR4762"/>
      <c r="BS4762"/>
      <c r="BT4762"/>
      <c r="BU4762"/>
      <c r="BV4762"/>
      <c r="BW4762"/>
      <c r="BX4762"/>
      <c r="BY4762"/>
      <c r="BZ4762"/>
    </row>
    <row r="4763" spans="3:78" x14ac:dyDescent="0.25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  <c r="BF4763"/>
      <c r="BG4763"/>
      <c r="BH4763"/>
      <c r="BI4763"/>
      <c r="BJ4763"/>
      <c r="BK4763"/>
      <c r="BL4763"/>
      <c r="BM4763"/>
      <c r="BN4763"/>
      <c r="BO4763"/>
      <c r="BP4763"/>
      <c r="BQ4763"/>
      <c r="BR4763"/>
      <c r="BS4763"/>
      <c r="BT4763"/>
      <c r="BU4763"/>
      <c r="BV4763"/>
      <c r="BW4763"/>
      <c r="BX4763"/>
      <c r="BY4763"/>
      <c r="BZ4763"/>
    </row>
    <row r="4764" spans="3:78" x14ac:dyDescent="0.25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  <c r="BF4764"/>
      <c r="BG4764"/>
      <c r="BH4764"/>
      <c r="BI4764"/>
      <c r="BJ4764"/>
      <c r="BK4764"/>
      <c r="BL4764"/>
      <c r="BM4764"/>
      <c r="BN4764"/>
      <c r="BO4764"/>
      <c r="BP4764"/>
      <c r="BQ4764"/>
      <c r="BR4764"/>
      <c r="BS4764"/>
      <c r="BT4764"/>
      <c r="BU4764"/>
      <c r="BV4764"/>
      <c r="BW4764"/>
      <c r="BX4764"/>
      <c r="BY4764"/>
      <c r="BZ4764"/>
    </row>
    <row r="4765" spans="3:78" x14ac:dyDescent="0.25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  <c r="BF4765"/>
      <c r="BG4765"/>
      <c r="BH4765"/>
      <c r="BI4765"/>
      <c r="BJ4765"/>
      <c r="BK4765"/>
      <c r="BL4765"/>
      <c r="BM4765"/>
      <c r="BN4765"/>
      <c r="BO4765"/>
      <c r="BP4765"/>
      <c r="BQ4765"/>
      <c r="BR4765"/>
      <c r="BS4765"/>
      <c r="BT4765"/>
      <c r="BU4765"/>
      <c r="BV4765"/>
      <c r="BW4765"/>
      <c r="BX4765"/>
      <c r="BY4765"/>
      <c r="BZ4765"/>
    </row>
    <row r="4766" spans="3:78" x14ac:dyDescent="0.25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  <c r="BF4766"/>
      <c r="BG4766"/>
      <c r="BH4766"/>
      <c r="BI4766"/>
      <c r="BJ4766"/>
      <c r="BK4766"/>
      <c r="BL4766"/>
      <c r="BM4766"/>
      <c r="BN4766"/>
      <c r="BO4766"/>
      <c r="BP4766"/>
      <c r="BQ4766"/>
      <c r="BR4766"/>
      <c r="BS4766"/>
      <c r="BT4766"/>
      <c r="BU4766"/>
      <c r="BV4766"/>
      <c r="BW4766"/>
      <c r="BX4766"/>
      <c r="BY4766"/>
      <c r="BZ4766"/>
    </row>
    <row r="4767" spans="3:78" x14ac:dyDescent="0.25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  <c r="BF4767"/>
      <c r="BG4767"/>
      <c r="BH4767"/>
      <c r="BI4767"/>
      <c r="BJ4767"/>
      <c r="BK4767"/>
      <c r="BL4767"/>
      <c r="BM4767"/>
      <c r="BN4767"/>
      <c r="BO4767"/>
      <c r="BP4767"/>
      <c r="BQ4767"/>
      <c r="BR4767"/>
      <c r="BS4767"/>
      <c r="BT4767"/>
      <c r="BU4767"/>
      <c r="BV4767"/>
      <c r="BW4767"/>
      <c r="BX4767"/>
      <c r="BY4767"/>
      <c r="BZ4767"/>
    </row>
    <row r="4768" spans="3:78" x14ac:dyDescent="0.25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  <c r="BF4768"/>
      <c r="BG4768"/>
      <c r="BH4768"/>
      <c r="BI4768"/>
      <c r="BJ4768"/>
      <c r="BK4768"/>
      <c r="BL4768"/>
      <c r="BM4768"/>
      <c r="BN4768"/>
      <c r="BO4768"/>
      <c r="BP4768"/>
      <c r="BQ4768"/>
      <c r="BR4768"/>
      <c r="BS4768"/>
      <c r="BT4768"/>
      <c r="BU4768"/>
      <c r="BV4768"/>
      <c r="BW4768"/>
      <c r="BX4768"/>
      <c r="BY4768"/>
      <c r="BZ4768"/>
    </row>
    <row r="4769" spans="3:78" x14ac:dyDescent="0.25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  <c r="BF4769"/>
      <c r="BG4769"/>
      <c r="BH4769"/>
      <c r="BI4769"/>
      <c r="BJ4769"/>
      <c r="BK4769"/>
      <c r="BL4769"/>
      <c r="BM4769"/>
      <c r="BN4769"/>
      <c r="BO4769"/>
      <c r="BP4769"/>
      <c r="BQ4769"/>
      <c r="BR4769"/>
      <c r="BS4769"/>
      <c r="BT4769"/>
      <c r="BU4769"/>
      <c r="BV4769"/>
      <c r="BW4769"/>
      <c r="BX4769"/>
      <c r="BY4769"/>
      <c r="BZ4769"/>
    </row>
    <row r="4770" spans="3:78" x14ac:dyDescent="0.25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  <c r="BF4770"/>
      <c r="BG4770"/>
      <c r="BH4770"/>
      <c r="BI4770"/>
      <c r="BJ4770"/>
      <c r="BK4770"/>
      <c r="BL4770"/>
      <c r="BM4770"/>
      <c r="BN4770"/>
      <c r="BO4770"/>
      <c r="BP4770"/>
      <c r="BQ4770"/>
      <c r="BR4770"/>
      <c r="BS4770"/>
      <c r="BT4770"/>
      <c r="BU4770"/>
      <c r="BV4770"/>
      <c r="BW4770"/>
      <c r="BX4770"/>
      <c r="BY4770"/>
      <c r="BZ4770"/>
    </row>
    <row r="4771" spans="3:78" x14ac:dyDescent="0.25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  <c r="BF4771"/>
      <c r="BG4771"/>
      <c r="BH4771"/>
      <c r="BI4771"/>
      <c r="BJ4771"/>
      <c r="BK4771"/>
      <c r="BL4771"/>
      <c r="BM4771"/>
      <c r="BN4771"/>
      <c r="BO4771"/>
      <c r="BP4771"/>
      <c r="BQ4771"/>
      <c r="BR4771"/>
      <c r="BS4771"/>
      <c r="BT4771"/>
      <c r="BU4771"/>
      <c r="BV4771"/>
      <c r="BW4771"/>
      <c r="BX4771"/>
      <c r="BY4771"/>
      <c r="BZ4771"/>
    </row>
    <row r="4772" spans="3:78" x14ac:dyDescent="0.25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  <c r="BF4772"/>
      <c r="BG4772"/>
      <c r="BH4772"/>
      <c r="BI4772"/>
      <c r="BJ4772"/>
      <c r="BK4772"/>
      <c r="BL4772"/>
      <c r="BM4772"/>
      <c r="BN4772"/>
      <c r="BO4772"/>
      <c r="BP4772"/>
      <c r="BQ4772"/>
      <c r="BR4772"/>
      <c r="BS4772"/>
      <c r="BT4772"/>
      <c r="BU4772"/>
      <c r="BV4772"/>
      <c r="BW4772"/>
      <c r="BX4772"/>
      <c r="BY4772"/>
      <c r="BZ4772"/>
    </row>
    <row r="4773" spans="3:78" x14ac:dyDescent="0.25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  <c r="BF4773"/>
      <c r="BG4773"/>
      <c r="BH4773"/>
      <c r="BI4773"/>
      <c r="BJ4773"/>
      <c r="BK4773"/>
      <c r="BL4773"/>
      <c r="BM4773"/>
      <c r="BN4773"/>
      <c r="BO4773"/>
      <c r="BP4773"/>
      <c r="BQ4773"/>
      <c r="BR4773"/>
      <c r="BS4773"/>
      <c r="BT4773"/>
      <c r="BU4773"/>
      <c r="BV4773"/>
      <c r="BW4773"/>
      <c r="BX4773"/>
      <c r="BY4773"/>
      <c r="BZ4773"/>
    </row>
    <row r="4774" spans="3:78" x14ac:dyDescent="0.25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  <c r="BF4774"/>
      <c r="BG4774"/>
      <c r="BH4774"/>
      <c r="BI4774"/>
      <c r="BJ4774"/>
      <c r="BK4774"/>
      <c r="BL4774"/>
      <c r="BM4774"/>
      <c r="BN4774"/>
      <c r="BO4774"/>
      <c r="BP4774"/>
      <c r="BQ4774"/>
      <c r="BR4774"/>
      <c r="BS4774"/>
      <c r="BT4774"/>
      <c r="BU4774"/>
      <c r="BV4774"/>
      <c r="BW4774"/>
      <c r="BX4774"/>
      <c r="BY4774"/>
      <c r="BZ4774"/>
    </row>
    <row r="4775" spans="3:78" x14ac:dyDescent="0.25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  <c r="BF4775"/>
      <c r="BG4775"/>
      <c r="BH4775"/>
      <c r="BI4775"/>
      <c r="BJ4775"/>
      <c r="BK4775"/>
      <c r="BL4775"/>
      <c r="BM4775"/>
      <c r="BN4775"/>
      <c r="BO4775"/>
      <c r="BP4775"/>
      <c r="BQ4775"/>
      <c r="BR4775"/>
      <c r="BS4775"/>
      <c r="BT4775"/>
      <c r="BU4775"/>
      <c r="BV4775"/>
      <c r="BW4775"/>
      <c r="BX4775"/>
      <c r="BY4775"/>
      <c r="BZ4775"/>
    </row>
    <row r="4776" spans="3:78" x14ac:dyDescent="0.25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  <c r="BF4776"/>
      <c r="BG4776"/>
      <c r="BH4776"/>
      <c r="BI4776"/>
      <c r="BJ4776"/>
      <c r="BK4776"/>
      <c r="BL4776"/>
      <c r="BM4776"/>
      <c r="BN4776"/>
      <c r="BO4776"/>
      <c r="BP4776"/>
      <c r="BQ4776"/>
      <c r="BR4776"/>
      <c r="BS4776"/>
      <c r="BT4776"/>
      <c r="BU4776"/>
      <c r="BV4776"/>
      <c r="BW4776"/>
      <c r="BX4776"/>
      <c r="BY4776"/>
      <c r="BZ4776"/>
    </row>
    <row r="4777" spans="3:78" x14ac:dyDescent="0.25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  <c r="BF4777"/>
      <c r="BG4777"/>
      <c r="BH4777"/>
      <c r="BI4777"/>
      <c r="BJ4777"/>
      <c r="BK4777"/>
      <c r="BL4777"/>
      <c r="BM4777"/>
      <c r="BN4777"/>
      <c r="BO4777"/>
      <c r="BP4777"/>
      <c r="BQ4777"/>
      <c r="BR4777"/>
      <c r="BS4777"/>
      <c r="BT4777"/>
      <c r="BU4777"/>
      <c r="BV4777"/>
      <c r="BW4777"/>
      <c r="BX4777"/>
      <c r="BY4777"/>
      <c r="BZ4777"/>
    </row>
    <row r="4778" spans="3:78" x14ac:dyDescent="0.25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  <c r="BF4778"/>
      <c r="BG4778"/>
      <c r="BH4778"/>
      <c r="BI4778"/>
      <c r="BJ4778"/>
      <c r="BK4778"/>
      <c r="BL4778"/>
      <c r="BM4778"/>
      <c r="BN4778"/>
      <c r="BO4778"/>
      <c r="BP4778"/>
      <c r="BQ4778"/>
      <c r="BR4778"/>
      <c r="BS4778"/>
      <c r="BT4778"/>
      <c r="BU4778"/>
      <c r="BV4778"/>
      <c r="BW4778"/>
      <c r="BX4778"/>
      <c r="BY4778"/>
      <c r="BZ4778"/>
    </row>
    <row r="4779" spans="3:78" x14ac:dyDescent="0.25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  <c r="BF4779"/>
      <c r="BG4779"/>
      <c r="BH4779"/>
      <c r="BI4779"/>
      <c r="BJ4779"/>
      <c r="BK4779"/>
      <c r="BL4779"/>
      <c r="BM4779"/>
      <c r="BN4779"/>
      <c r="BO4779"/>
      <c r="BP4779"/>
      <c r="BQ4779"/>
      <c r="BR4779"/>
      <c r="BS4779"/>
      <c r="BT4779"/>
      <c r="BU4779"/>
      <c r="BV4779"/>
      <c r="BW4779"/>
      <c r="BX4779"/>
      <c r="BY4779"/>
      <c r="BZ4779"/>
    </row>
    <row r="4780" spans="3:78" x14ac:dyDescent="0.25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  <c r="BF4780"/>
      <c r="BG4780"/>
      <c r="BH4780"/>
      <c r="BI4780"/>
      <c r="BJ4780"/>
      <c r="BK4780"/>
      <c r="BL4780"/>
      <c r="BM4780"/>
      <c r="BN4780"/>
      <c r="BO4780"/>
      <c r="BP4780"/>
      <c r="BQ4780"/>
      <c r="BR4780"/>
      <c r="BS4780"/>
      <c r="BT4780"/>
      <c r="BU4780"/>
      <c r="BV4780"/>
      <c r="BW4780"/>
      <c r="BX4780"/>
      <c r="BY4780"/>
      <c r="BZ4780"/>
    </row>
    <row r="4781" spans="3:78" x14ac:dyDescent="0.25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  <c r="BF4781"/>
      <c r="BG4781"/>
      <c r="BH4781"/>
      <c r="BI4781"/>
      <c r="BJ4781"/>
      <c r="BK4781"/>
      <c r="BL4781"/>
      <c r="BM4781"/>
      <c r="BN4781"/>
      <c r="BO4781"/>
      <c r="BP4781"/>
      <c r="BQ4781"/>
      <c r="BR4781"/>
      <c r="BS4781"/>
      <c r="BT4781"/>
      <c r="BU4781"/>
      <c r="BV4781"/>
      <c r="BW4781"/>
      <c r="BX4781"/>
      <c r="BY4781"/>
      <c r="BZ4781"/>
    </row>
    <row r="4782" spans="3:78" x14ac:dyDescent="0.25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  <c r="BF4782"/>
      <c r="BG4782"/>
      <c r="BH4782"/>
      <c r="BI4782"/>
      <c r="BJ4782"/>
      <c r="BK4782"/>
      <c r="BL4782"/>
      <c r="BM4782"/>
      <c r="BN4782"/>
      <c r="BO4782"/>
      <c r="BP4782"/>
      <c r="BQ4782"/>
      <c r="BR4782"/>
      <c r="BS4782"/>
      <c r="BT4782"/>
      <c r="BU4782"/>
      <c r="BV4782"/>
      <c r="BW4782"/>
      <c r="BX4782"/>
      <c r="BY4782"/>
      <c r="BZ4782"/>
    </row>
    <row r="4783" spans="3:78" x14ac:dyDescent="0.25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  <c r="BF4783"/>
      <c r="BG4783"/>
      <c r="BH4783"/>
      <c r="BI4783"/>
      <c r="BJ4783"/>
      <c r="BK4783"/>
      <c r="BL4783"/>
      <c r="BM4783"/>
      <c r="BN4783"/>
      <c r="BO4783"/>
      <c r="BP4783"/>
      <c r="BQ4783"/>
      <c r="BR4783"/>
      <c r="BS4783"/>
      <c r="BT4783"/>
      <c r="BU4783"/>
      <c r="BV4783"/>
      <c r="BW4783"/>
      <c r="BX4783"/>
      <c r="BY4783"/>
      <c r="BZ4783"/>
    </row>
    <row r="4784" spans="3:78" x14ac:dyDescent="0.25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  <c r="BF4784"/>
      <c r="BG4784"/>
      <c r="BH4784"/>
      <c r="BI4784"/>
      <c r="BJ4784"/>
      <c r="BK4784"/>
      <c r="BL4784"/>
      <c r="BM4784"/>
      <c r="BN4784"/>
      <c r="BO4784"/>
      <c r="BP4784"/>
      <c r="BQ4784"/>
      <c r="BR4784"/>
      <c r="BS4784"/>
      <c r="BT4784"/>
      <c r="BU4784"/>
      <c r="BV4784"/>
      <c r="BW4784"/>
      <c r="BX4784"/>
      <c r="BY4784"/>
      <c r="BZ4784"/>
    </row>
    <row r="4785" spans="3:78" x14ac:dyDescent="0.25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  <c r="BF4785"/>
      <c r="BG4785"/>
      <c r="BH4785"/>
      <c r="BI4785"/>
      <c r="BJ4785"/>
      <c r="BK4785"/>
      <c r="BL4785"/>
      <c r="BM4785"/>
      <c r="BN4785"/>
      <c r="BO4785"/>
      <c r="BP4785"/>
      <c r="BQ4785"/>
      <c r="BR4785"/>
      <c r="BS4785"/>
      <c r="BT4785"/>
      <c r="BU4785"/>
      <c r="BV4785"/>
      <c r="BW4785"/>
      <c r="BX4785"/>
      <c r="BY4785"/>
      <c r="BZ4785"/>
    </row>
    <row r="4786" spans="3:78" x14ac:dyDescent="0.25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  <c r="BF4786"/>
      <c r="BG4786"/>
      <c r="BH4786"/>
      <c r="BI4786"/>
      <c r="BJ4786"/>
      <c r="BK4786"/>
      <c r="BL4786"/>
      <c r="BM4786"/>
      <c r="BN4786"/>
      <c r="BO4786"/>
      <c r="BP4786"/>
      <c r="BQ4786"/>
      <c r="BR4786"/>
      <c r="BS4786"/>
      <c r="BT4786"/>
      <c r="BU4786"/>
      <c r="BV4786"/>
      <c r="BW4786"/>
      <c r="BX4786"/>
      <c r="BY4786"/>
      <c r="BZ4786"/>
    </row>
    <row r="4787" spans="3:78" x14ac:dyDescent="0.25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  <c r="BF4787"/>
      <c r="BG4787"/>
      <c r="BH4787"/>
      <c r="BI4787"/>
      <c r="BJ4787"/>
      <c r="BK4787"/>
      <c r="BL4787"/>
      <c r="BM4787"/>
      <c r="BN4787"/>
      <c r="BO4787"/>
      <c r="BP4787"/>
      <c r="BQ4787"/>
      <c r="BR4787"/>
      <c r="BS4787"/>
      <c r="BT4787"/>
      <c r="BU4787"/>
      <c r="BV4787"/>
      <c r="BW4787"/>
      <c r="BX4787"/>
      <c r="BY4787"/>
      <c r="BZ4787"/>
    </row>
    <row r="4788" spans="3:78" x14ac:dyDescent="0.25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  <c r="BF4788"/>
      <c r="BG4788"/>
      <c r="BH4788"/>
      <c r="BI4788"/>
      <c r="BJ4788"/>
      <c r="BK4788"/>
      <c r="BL4788"/>
      <c r="BM4788"/>
      <c r="BN4788"/>
      <c r="BO4788"/>
      <c r="BP4788"/>
      <c r="BQ4788"/>
      <c r="BR4788"/>
      <c r="BS4788"/>
      <c r="BT4788"/>
      <c r="BU4788"/>
      <c r="BV4788"/>
      <c r="BW4788"/>
      <c r="BX4788"/>
      <c r="BY4788"/>
      <c r="BZ4788"/>
    </row>
    <row r="4789" spans="3:78" x14ac:dyDescent="0.25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  <c r="BF4789"/>
      <c r="BG4789"/>
      <c r="BH4789"/>
      <c r="BI4789"/>
      <c r="BJ4789"/>
      <c r="BK4789"/>
      <c r="BL4789"/>
      <c r="BM4789"/>
      <c r="BN4789"/>
      <c r="BO4789"/>
      <c r="BP4789"/>
      <c r="BQ4789"/>
      <c r="BR4789"/>
      <c r="BS4789"/>
      <c r="BT4789"/>
      <c r="BU4789"/>
      <c r="BV4789"/>
      <c r="BW4789"/>
      <c r="BX4789"/>
      <c r="BY4789"/>
      <c r="BZ4789"/>
    </row>
    <row r="4790" spans="3:78" x14ac:dyDescent="0.25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  <c r="BF4790"/>
      <c r="BG4790"/>
      <c r="BH4790"/>
      <c r="BI4790"/>
      <c r="BJ4790"/>
      <c r="BK4790"/>
      <c r="BL4790"/>
      <c r="BM4790"/>
      <c r="BN4790"/>
      <c r="BO4790"/>
      <c r="BP4790"/>
      <c r="BQ4790"/>
      <c r="BR4790"/>
      <c r="BS4790"/>
      <c r="BT4790"/>
      <c r="BU4790"/>
      <c r="BV4790"/>
      <c r="BW4790"/>
      <c r="BX4790"/>
      <c r="BY4790"/>
      <c r="BZ4790"/>
    </row>
    <row r="4791" spans="3:78" x14ac:dyDescent="0.25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  <c r="BF4791"/>
      <c r="BG4791"/>
      <c r="BH4791"/>
      <c r="BI4791"/>
      <c r="BJ4791"/>
      <c r="BK4791"/>
      <c r="BL4791"/>
      <c r="BM4791"/>
      <c r="BN4791"/>
      <c r="BO4791"/>
      <c r="BP4791"/>
      <c r="BQ4791"/>
      <c r="BR4791"/>
      <c r="BS4791"/>
      <c r="BT4791"/>
      <c r="BU4791"/>
      <c r="BV4791"/>
      <c r="BW4791"/>
      <c r="BX4791"/>
      <c r="BY4791"/>
      <c r="BZ4791"/>
    </row>
    <row r="4792" spans="3:78" x14ac:dyDescent="0.25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  <c r="BF4792"/>
      <c r="BG4792"/>
      <c r="BH4792"/>
      <c r="BI4792"/>
      <c r="BJ4792"/>
      <c r="BK4792"/>
      <c r="BL4792"/>
      <c r="BM4792"/>
      <c r="BN4792"/>
      <c r="BO4792"/>
      <c r="BP4792"/>
      <c r="BQ4792"/>
      <c r="BR4792"/>
      <c r="BS4792"/>
      <c r="BT4792"/>
      <c r="BU4792"/>
      <c r="BV4792"/>
      <c r="BW4792"/>
      <c r="BX4792"/>
      <c r="BY4792"/>
      <c r="BZ4792"/>
    </row>
    <row r="4793" spans="3:78" x14ac:dyDescent="0.25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  <c r="BF4793"/>
      <c r="BG4793"/>
      <c r="BH4793"/>
      <c r="BI4793"/>
      <c r="BJ4793"/>
      <c r="BK4793"/>
      <c r="BL4793"/>
      <c r="BM4793"/>
      <c r="BN4793"/>
      <c r="BO4793"/>
      <c r="BP4793"/>
      <c r="BQ4793"/>
      <c r="BR4793"/>
      <c r="BS4793"/>
      <c r="BT4793"/>
      <c r="BU4793"/>
      <c r="BV4793"/>
      <c r="BW4793"/>
      <c r="BX4793"/>
      <c r="BY4793"/>
      <c r="BZ4793"/>
    </row>
    <row r="4794" spans="3:78" x14ac:dyDescent="0.25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  <c r="BF4794"/>
      <c r="BG4794"/>
      <c r="BH4794"/>
      <c r="BI4794"/>
      <c r="BJ4794"/>
      <c r="BK4794"/>
      <c r="BL4794"/>
      <c r="BM4794"/>
      <c r="BN4794"/>
      <c r="BO4794"/>
      <c r="BP4794"/>
      <c r="BQ4794"/>
      <c r="BR4794"/>
      <c r="BS4794"/>
      <c r="BT4794"/>
      <c r="BU4794"/>
      <c r="BV4794"/>
      <c r="BW4794"/>
      <c r="BX4794"/>
      <c r="BY4794"/>
      <c r="BZ4794"/>
    </row>
    <row r="4795" spans="3:78" x14ac:dyDescent="0.25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  <c r="BF4795"/>
      <c r="BG4795"/>
      <c r="BH4795"/>
      <c r="BI4795"/>
      <c r="BJ4795"/>
      <c r="BK4795"/>
      <c r="BL4795"/>
      <c r="BM4795"/>
      <c r="BN4795"/>
      <c r="BO4795"/>
      <c r="BP4795"/>
      <c r="BQ4795"/>
      <c r="BR4795"/>
      <c r="BS4795"/>
      <c r="BT4795"/>
      <c r="BU4795"/>
      <c r="BV4795"/>
      <c r="BW4795"/>
      <c r="BX4795"/>
      <c r="BY4795"/>
      <c r="BZ4795"/>
    </row>
    <row r="4796" spans="3:78" x14ac:dyDescent="0.25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  <c r="BF4796"/>
      <c r="BG4796"/>
      <c r="BH4796"/>
      <c r="BI4796"/>
      <c r="BJ4796"/>
      <c r="BK4796"/>
      <c r="BL4796"/>
      <c r="BM4796"/>
      <c r="BN4796"/>
      <c r="BO4796"/>
      <c r="BP4796"/>
      <c r="BQ4796"/>
      <c r="BR4796"/>
      <c r="BS4796"/>
      <c r="BT4796"/>
      <c r="BU4796"/>
      <c r="BV4796"/>
      <c r="BW4796"/>
      <c r="BX4796"/>
      <c r="BY4796"/>
      <c r="BZ4796"/>
    </row>
    <row r="4797" spans="3:78" x14ac:dyDescent="0.25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  <c r="BF4797"/>
      <c r="BG4797"/>
      <c r="BH4797"/>
      <c r="BI4797"/>
      <c r="BJ4797"/>
      <c r="BK4797"/>
      <c r="BL4797"/>
      <c r="BM4797"/>
      <c r="BN4797"/>
      <c r="BO4797"/>
      <c r="BP4797"/>
      <c r="BQ4797"/>
      <c r="BR4797"/>
      <c r="BS4797"/>
      <c r="BT4797"/>
      <c r="BU4797"/>
      <c r="BV4797"/>
      <c r="BW4797"/>
      <c r="BX4797"/>
      <c r="BY4797"/>
      <c r="BZ4797"/>
    </row>
    <row r="4798" spans="3:78" x14ac:dyDescent="0.25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  <c r="BF4798"/>
      <c r="BG4798"/>
      <c r="BH4798"/>
      <c r="BI4798"/>
      <c r="BJ4798"/>
      <c r="BK4798"/>
      <c r="BL4798"/>
      <c r="BM4798"/>
      <c r="BN4798"/>
      <c r="BO4798"/>
      <c r="BP4798"/>
      <c r="BQ4798"/>
      <c r="BR4798"/>
      <c r="BS4798"/>
      <c r="BT4798"/>
      <c r="BU4798"/>
      <c r="BV4798"/>
      <c r="BW4798"/>
      <c r="BX4798"/>
      <c r="BY4798"/>
      <c r="BZ4798"/>
    </row>
    <row r="4799" spans="3:78" x14ac:dyDescent="0.25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  <c r="BF4799"/>
      <c r="BG4799"/>
      <c r="BH4799"/>
      <c r="BI4799"/>
      <c r="BJ4799"/>
      <c r="BK4799"/>
      <c r="BL4799"/>
      <c r="BM4799"/>
      <c r="BN4799"/>
      <c r="BO4799"/>
      <c r="BP4799"/>
      <c r="BQ4799"/>
      <c r="BR4799"/>
      <c r="BS4799"/>
      <c r="BT4799"/>
      <c r="BU4799"/>
      <c r="BV4799"/>
      <c r="BW4799"/>
      <c r="BX4799"/>
      <c r="BY4799"/>
      <c r="BZ4799"/>
    </row>
    <row r="4800" spans="3:78" x14ac:dyDescent="0.25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  <c r="BF4800"/>
      <c r="BG4800"/>
      <c r="BH4800"/>
      <c r="BI4800"/>
      <c r="BJ4800"/>
      <c r="BK4800"/>
      <c r="BL4800"/>
      <c r="BM4800"/>
      <c r="BN4800"/>
      <c r="BO4800"/>
      <c r="BP4800"/>
      <c r="BQ4800"/>
      <c r="BR4800"/>
      <c r="BS4800"/>
      <c r="BT4800"/>
      <c r="BU4800"/>
      <c r="BV4800"/>
      <c r="BW4800"/>
      <c r="BX4800"/>
      <c r="BY4800"/>
      <c r="BZ4800"/>
    </row>
    <row r="4801" spans="3:78" x14ac:dyDescent="0.25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  <c r="BF4801"/>
      <c r="BG4801"/>
      <c r="BH4801"/>
      <c r="BI4801"/>
      <c r="BJ4801"/>
      <c r="BK4801"/>
      <c r="BL4801"/>
      <c r="BM4801"/>
      <c r="BN4801"/>
      <c r="BO4801"/>
      <c r="BP4801"/>
      <c r="BQ4801"/>
      <c r="BR4801"/>
      <c r="BS4801"/>
      <c r="BT4801"/>
      <c r="BU4801"/>
      <c r="BV4801"/>
      <c r="BW4801"/>
      <c r="BX4801"/>
      <c r="BY4801"/>
      <c r="BZ4801"/>
    </row>
    <row r="4802" spans="3:78" x14ac:dyDescent="0.25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  <c r="BF4802"/>
      <c r="BG4802"/>
      <c r="BH4802"/>
      <c r="BI4802"/>
      <c r="BJ4802"/>
      <c r="BK4802"/>
      <c r="BL4802"/>
      <c r="BM4802"/>
      <c r="BN4802"/>
      <c r="BO4802"/>
      <c r="BP4802"/>
      <c r="BQ4802"/>
      <c r="BR4802"/>
      <c r="BS4802"/>
      <c r="BT4802"/>
      <c r="BU4802"/>
      <c r="BV4802"/>
      <c r="BW4802"/>
      <c r="BX4802"/>
      <c r="BY4802"/>
      <c r="BZ4802"/>
    </row>
    <row r="4803" spans="3:78" x14ac:dyDescent="0.25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  <c r="BF4803"/>
      <c r="BG4803"/>
      <c r="BH4803"/>
      <c r="BI4803"/>
      <c r="BJ4803"/>
      <c r="BK4803"/>
      <c r="BL4803"/>
      <c r="BM4803"/>
      <c r="BN4803"/>
      <c r="BO4803"/>
      <c r="BP4803"/>
      <c r="BQ4803"/>
      <c r="BR4803"/>
      <c r="BS4803"/>
      <c r="BT4803"/>
      <c r="BU4803"/>
      <c r="BV4803"/>
      <c r="BW4803"/>
      <c r="BX4803"/>
      <c r="BY4803"/>
      <c r="BZ4803"/>
    </row>
    <row r="4804" spans="3:78" x14ac:dyDescent="0.25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  <c r="BF4804"/>
      <c r="BG4804"/>
      <c r="BH4804"/>
      <c r="BI4804"/>
      <c r="BJ4804"/>
      <c r="BK4804"/>
      <c r="BL4804"/>
      <c r="BM4804"/>
      <c r="BN4804"/>
      <c r="BO4804"/>
      <c r="BP4804"/>
      <c r="BQ4804"/>
      <c r="BR4804"/>
      <c r="BS4804"/>
      <c r="BT4804"/>
      <c r="BU4804"/>
      <c r="BV4804"/>
      <c r="BW4804"/>
      <c r="BX4804"/>
      <c r="BY4804"/>
      <c r="BZ4804"/>
    </row>
    <row r="4805" spans="3:78" x14ac:dyDescent="0.25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  <c r="BF4805"/>
      <c r="BG4805"/>
      <c r="BH4805"/>
      <c r="BI4805"/>
      <c r="BJ4805"/>
      <c r="BK4805"/>
      <c r="BL4805"/>
      <c r="BM4805"/>
      <c r="BN4805"/>
      <c r="BO4805"/>
      <c r="BP4805"/>
      <c r="BQ4805"/>
      <c r="BR4805"/>
      <c r="BS4805"/>
      <c r="BT4805"/>
      <c r="BU4805"/>
      <c r="BV4805"/>
      <c r="BW4805"/>
      <c r="BX4805"/>
      <c r="BY4805"/>
      <c r="BZ4805"/>
    </row>
    <row r="4806" spans="3:78" x14ac:dyDescent="0.25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  <c r="BF4806"/>
      <c r="BG4806"/>
      <c r="BH4806"/>
      <c r="BI4806"/>
      <c r="BJ4806"/>
      <c r="BK4806"/>
      <c r="BL4806"/>
      <c r="BM4806"/>
      <c r="BN4806"/>
      <c r="BO4806"/>
      <c r="BP4806"/>
      <c r="BQ4806"/>
      <c r="BR4806"/>
      <c r="BS4806"/>
      <c r="BT4806"/>
      <c r="BU4806"/>
      <c r="BV4806"/>
      <c r="BW4806"/>
      <c r="BX4806"/>
      <c r="BY4806"/>
      <c r="BZ4806"/>
    </row>
    <row r="4807" spans="3:78" x14ac:dyDescent="0.25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  <c r="BF4807"/>
      <c r="BG4807"/>
      <c r="BH4807"/>
      <c r="BI4807"/>
      <c r="BJ4807"/>
      <c r="BK4807"/>
      <c r="BL4807"/>
      <c r="BM4807"/>
      <c r="BN4807"/>
      <c r="BO4807"/>
      <c r="BP4807"/>
      <c r="BQ4807"/>
      <c r="BR4807"/>
      <c r="BS4807"/>
      <c r="BT4807"/>
      <c r="BU4807"/>
      <c r="BV4807"/>
      <c r="BW4807"/>
      <c r="BX4807"/>
      <c r="BY4807"/>
      <c r="BZ4807"/>
    </row>
    <row r="4808" spans="3:78" x14ac:dyDescent="0.25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  <c r="BF4808"/>
      <c r="BG4808"/>
      <c r="BH4808"/>
      <c r="BI4808"/>
      <c r="BJ4808"/>
      <c r="BK4808"/>
      <c r="BL4808"/>
      <c r="BM4808"/>
      <c r="BN4808"/>
      <c r="BO4808"/>
      <c r="BP4808"/>
      <c r="BQ4808"/>
      <c r="BR4808"/>
      <c r="BS4808"/>
      <c r="BT4808"/>
      <c r="BU4808"/>
      <c r="BV4808"/>
      <c r="BW4808"/>
      <c r="BX4808"/>
      <c r="BY4808"/>
      <c r="BZ4808"/>
    </row>
    <row r="4809" spans="3:78" x14ac:dyDescent="0.25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  <c r="BF4809"/>
      <c r="BG4809"/>
      <c r="BH4809"/>
      <c r="BI4809"/>
      <c r="BJ4809"/>
      <c r="BK4809"/>
      <c r="BL4809"/>
      <c r="BM4809"/>
      <c r="BN4809"/>
      <c r="BO4809"/>
      <c r="BP4809"/>
      <c r="BQ4809"/>
      <c r="BR4809"/>
      <c r="BS4809"/>
      <c r="BT4809"/>
      <c r="BU4809"/>
      <c r="BV4809"/>
      <c r="BW4809"/>
      <c r="BX4809"/>
      <c r="BY4809"/>
      <c r="BZ4809"/>
    </row>
    <row r="4810" spans="3:78" x14ac:dyDescent="0.25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  <c r="BF4810"/>
      <c r="BG4810"/>
      <c r="BH4810"/>
      <c r="BI4810"/>
      <c r="BJ4810"/>
      <c r="BK4810"/>
      <c r="BL4810"/>
      <c r="BM4810"/>
      <c r="BN4810"/>
      <c r="BO4810"/>
      <c r="BP4810"/>
      <c r="BQ4810"/>
      <c r="BR4810"/>
      <c r="BS4810"/>
      <c r="BT4810"/>
      <c r="BU4810"/>
      <c r="BV4810"/>
      <c r="BW4810"/>
      <c r="BX4810"/>
      <c r="BY4810"/>
      <c r="BZ4810"/>
    </row>
    <row r="4811" spans="3:78" x14ac:dyDescent="0.25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  <c r="BF4811"/>
      <c r="BG4811"/>
      <c r="BH4811"/>
      <c r="BI4811"/>
      <c r="BJ4811"/>
      <c r="BK4811"/>
      <c r="BL4811"/>
      <c r="BM4811"/>
      <c r="BN4811"/>
      <c r="BO4811"/>
      <c r="BP4811"/>
      <c r="BQ4811"/>
      <c r="BR4811"/>
      <c r="BS4811"/>
      <c r="BT4811"/>
      <c r="BU4811"/>
      <c r="BV4811"/>
      <c r="BW4811"/>
      <c r="BX4811"/>
      <c r="BY4811"/>
      <c r="BZ4811"/>
    </row>
    <row r="4812" spans="3:78" x14ac:dyDescent="0.25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  <c r="BF4812"/>
      <c r="BG4812"/>
      <c r="BH4812"/>
      <c r="BI4812"/>
      <c r="BJ4812"/>
      <c r="BK4812"/>
      <c r="BL4812"/>
      <c r="BM4812"/>
      <c r="BN4812"/>
      <c r="BO4812"/>
      <c r="BP4812"/>
      <c r="BQ4812"/>
      <c r="BR4812"/>
      <c r="BS4812"/>
      <c r="BT4812"/>
      <c r="BU4812"/>
      <c r="BV4812"/>
      <c r="BW4812"/>
      <c r="BX4812"/>
      <c r="BY4812"/>
      <c r="BZ4812"/>
    </row>
    <row r="4813" spans="3:78" x14ac:dyDescent="0.25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  <c r="BF4813"/>
      <c r="BG4813"/>
      <c r="BH4813"/>
      <c r="BI4813"/>
      <c r="BJ4813"/>
      <c r="BK4813"/>
      <c r="BL4813"/>
      <c r="BM4813"/>
      <c r="BN4813"/>
      <c r="BO4813"/>
      <c r="BP4813"/>
      <c r="BQ4813"/>
      <c r="BR4813"/>
      <c r="BS4813"/>
      <c r="BT4813"/>
      <c r="BU4813"/>
      <c r="BV4813"/>
      <c r="BW4813"/>
      <c r="BX4813"/>
      <c r="BY4813"/>
      <c r="BZ4813"/>
    </row>
    <row r="4814" spans="3:78" x14ac:dyDescent="0.25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  <c r="BF4814"/>
      <c r="BG4814"/>
      <c r="BH4814"/>
      <c r="BI4814"/>
      <c r="BJ4814"/>
      <c r="BK4814"/>
      <c r="BL4814"/>
      <c r="BM4814"/>
      <c r="BN4814"/>
      <c r="BO4814"/>
      <c r="BP4814"/>
      <c r="BQ4814"/>
      <c r="BR4814"/>
      <c r="BS4814"/>
      <c r="BT4814"/>
      <c r="BU4814"/>
      <c r="BV4814"/>
      <c r="BW4814"/>
      <c r="BX4814"/>
      <c r="BY4814"/>
      <c r="BZ4814"/>
    </row>
    <row r="4815" spans="3:78" x14ac:dyDescent="0.25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  <c r="BF4815"/>
      <c r="BG4815"/>
      <c r="BH4815"/>
      <c r="BI4815"/>
      <c r="BJ4815"/>
      <c r="BK4815"/>
      <c r="BL4815"/>
      <c r="BM4815"/>
      <c r="BN4815"/>
      <c r="BO4815"/>
      <c r="BP4815"/>
      <c r="BQ4815"/>
      <c r="BR4815"/>
      <c r="BS4815"/>
      <c r="BT4815"/>
      <c r="BU4815"/>
      <c r="BV4815"/>
      <c r="BW4815"/>
      <c r="BX4815"/>
      <c r="BY4815"/>
      <c r="BZ4815"/>
    </row>
    <row r="4816" spans="3:78" x14ac:dyDescent="0.25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  <c r="BF4816"/>
      <c r="BG4816"/>
      <c r="BH4816"/>
      <c r="BI4816"/>
      <c r="BJ4816"/>
      <c r="BK4816"/>
      <c r="BL4816"/>
      <c r="BM4816"/>
      <c r="BN4816"/>
      <c r="BO4816"/>
      <c r="BP4816"/>
      <c r="BQ4816"/>
      <c r="BR4816"/>
      <c r="BS4816"/>
      <c r="BT4816"/>
      <c r="BU4816"/>
      <c r="BV4816"/>
      <c r="BW4816"/>
      <c r="BX4816"/>
      <c r="BY4816"/>
      <c r="BZ4816"/>
    </row>
    <row r="4817" spans="3:78" x14ac:dyDescent="0.25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  <c r="BF4817"/>
      <c r="BG4817"/>
      <c r="BH4817"/>
      <c r="BI4817"/>
      <c r="BJ4817"/>
      <c r="BK4817"/>
      <c r="BL4817"/>
      <c r="BM4817"/>
      <c r="BN4817"/>
      <c r="BO4817"/>
      <c r="BP4817"/>
      <c r="BQ4817"/>
      <c r="BR4817"/>
      <c r="BS4817"/>
      <c r="BT4817"/>
      <c r="BU4817"/>
      <c r="BV4817"/>
      <c r="BW4817"/>
      <c r="BX4817"/>
      <c r="BY4817"/>
      <c r="BZ4817"/>
    </row>
    <row r="4818" spans="3:78" x14ac:dyDescent="0.25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  <c r="BF4818"/>
      <c r="BG4818"/>
      <c r="BH4818"/>
      <c r="BI4818"/>
      <c r="BJ4818"/>
      <c r="BK4818"/>
      <c r="BL4818"/>
      <c r="BM4818"/>
      <c r="BN4818"/>
      <c r="BO4818"/>
      <c r="BP4818"/>
      <c r="BQ4818"/>
      <c r="BR4818"/>
      <c r="BS4818"/>
      <c r="BT4818"/>
      <c r="BU4818"/>
      <c r="BV4818"/>
      <c r="BW4818"/>
      <c r="BX4818"/>
      <c r="BY4818"/>
      <c r="BZ4818"/>
    </row>
    <row r="4819" spans="3:78" x14ac:dyDescent="0.25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  <c r="BF4819"/>
      <c r="BG4819"/>
      <c r="BH4819"/>
      <c r="BI4819"/>
      <c r="BJ4819"/>
      <c r="BK4819"/>
      <c r="BL4819"/>
      <c r="BM4819"/>
      <c r="BN4819"/>
      <c r="BO4819"/>
      <c r="BP4819"/>
      <c r="BQ4819"/>
      <c r="BR4819"/>
      <c r="BS4819"/>
      <c r="BT4819"/>
      <c r="BU4819"/>
      <c r="BV4819"/>
      <c r="BW4819"/>
      <c r="BX4819"/>
      <c r="BY4819"/>
      <c r="BZ4819"/>
    </row>
    <row r="4820" spans="3:78" x14ac:dyDescent="0.25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  <c r="BF4820"/>
      <c r="BG4820"/>
      <c r="BH4820"/>
      <c r="BI4820"/>
      <c r="BJ4820"/>
      <c r="BK4820"/>
      <c r="BL4820"/>
      <c r="BM4820"/>
      <c r="BN4820"/>
      <c r="BO4820"/>
      <c r="BP4820"/>
      <c r="BQ4820"/>
      <c r="BR4820"/>
      <c r="BS4820"/>
      <c r="BT4820"/>
      <c r="BU4820"/>
      <c r="BV4820"/>
      <c r="BW4820"/>
      <c r="BX4820"/>
      <c r="BY4820"/>
      <c r="BZ4820"/>
    </row>
    <row r="4821" spans="3:78" x14ac:dyDescent="0.25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  <c r="BF4821"/>
      <c r="BG4821"/>
      <c r="BH4821"/>
      <c r="BI4821"/>
      <c r="BJ4821"/>
      <c r="BK4821"/>
      <c r="BL4821"/>
      <c r="BM4821"/>
      <c r="BN4821"/>
      <c r="BO4821"/>
      <c r="BP4821"/>
      <c r="BQ4821"/>
      <c r="BR4821"/>
      <c r="BS4821"/>
      <c r="BT4821"/>
      <c r="BU4821"/>
      <c r="BV4821"/>
      <c r="BW4821"/>
      <c r="BX4821"/>
      <c r="BY4821"/>
      <c r="BZ4821"/>
    </row>
    <row r="4822" spans="3:78" x14ac:dyDescent="0.25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  <c r="BF4822"/>
      <c r="BG4822"/>
      <c r="BH4822"/>
      <c r="BI4822"/>
      <c r="BJ4822"/>
      <c r="BK4822"/>
      <c r="BL4822"/>
      <c r="BM4822"/>
      <c r="BN4822"/>
      <c r="BO4822"/>
      <c r="BP4822"/>
      <c r="BQ4822"/>
      <c r="BR4822"/>
      <c r="BS4822"/>
      <c r="BT4822"/>
      <c r="BU4822"/>
      <c r="BV4822"/>
      <c r="BW4822"/>
      <c r="BX4822"/>
      <c r="BY4822"/>
      <c r="BZ4822"/>
    </row>
    <row r="4823" spans="3:78" x14ac:dyDescent="0.25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  <c r="BF4823"/>
      <c r="BG4823"/>
      <c r="BH4823"/>
      <c r="BI4823"/>
      <c r="BJ4823"/>
      <c r="BK4823"/>
      <c r="BL4823"/>
      <c r="BM4823"/>
      <c r="BN4823"/>
      <c r="BO4823"/>
      <c r="BP4823"/>
      <c r="BQ4823"/>
      <c r="BR4823"/>
      <c r="BS4823"/>
      <c r="BT4823"/>
      <c r="BU4823"/>
      <c r="BV4823"/>
      <c r="BW4823"/>
      <c r="BX4823"/>
      <c r="BY4823"/>
      <c r="BZ4823"/>
    </row>
    <row r="4824" spans="3:78" x14ac:dyDescent="0.25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  <c r="BF4824"/>
      <c r="BG4824"/>
      <c r="BH4824"/>
      <c r="BI4824"/>
      <c r="BJ4824"/>
      <c r="BK4824"/>
      <c r="BL4824"/>
      <c r="BM4824"/>
      <c r="BN4824"/>
      <c r="BO4824"/>
      <c r="BP4824"/>
      <c r="BQ4824"/>
      <c r="BR4824"/>
      <c r="BS4824"/>
      <c r="BT4824"/>
      <c r="BU4824"/>
      <c r="BV4824"/>
      <c r="BW4824"/>
      <c r="BX4824"/>
      <c r="BY4824"/>
      <c r="BZ4824"/>
    </row>
    <row r="4825" spans="3:78" x14ac:dyDescent="0.25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  <c r="BF4825"/>
      <c r="BG4825"/>
      <c r="BH4825"/>
      <c r="BI4825"/>
      <c r="BJ4825"/>
      <c r="BK4825"/>
      <c r="BL4825"/>
      <c r="BM4825"/>
      <c r="BN4825"/>
      <c r="BO4825"/>
      <c r="BP4825"/>
      <c r="BQ4825"/>
      <c r="BR4825"/>
      <c r="BS4825"/>
      <c r="BT4825"/>
      <c r="BU4825"/>
      <c r="BV4825"/>
      <c r="BW4825"/>
      <c r="BX4825"/>
      <c r="BY4825"/>
      <c r="BZ4825"/>
    </row>
    <row r="4826" spans="3:78" x14ac:dyDescent="0.25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  <c r="BF4826"/>
      <c r="BG4826"/>
      <c r="BH4826"/>
      <c r="BI4826"/>
      <c r="BJ4826"/>
      <c r="BK4826"/>
      <c r="BL4826"/>
      <c r="BM4826"/>
      <c r="BN4826"/>
      <c r="BO4826"/>
      <c r="BP4826"/>
      <c r="BQ4826"/>
      <c r="BR4826"/>
      <c r="BS4826"/>
      <c r="BT4826"/>
      <c r="BU4826"/>
      <c r="BV4826"/>
      <c r="BW4826"/>
      <c r="BX4826"/>
      <c r="BY4826"/>
      <c r="BZ4826"/>
    </row>
    <row r="4827" spans="3:78" x14ac:dyDescent="0.25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  <c r="BF4827"/>
      <c r="BG4827"/>
      <c r="BH4827"/>
      <c r="BI4827"/>
      <c r="BJ4827"/>
      <c r="BK4827"/>
      <c r="BL4827"/>
      <c r="BM4827"/>
      <c r="BN4827"/>
      <c r="BO4827"/>
      <c r="BP4827"/>
      <c r="BQ4827"/>
      <c r="BR4827"/>
      <c r="BS4827"/>
      <c r="BT4827"/>
      <c r="BU4827"/>
      <c r="BV4827"/>
      <c r="BW4827"/>
      <c r="BX4827"/>
      <c r="BY4827"/>
      <c r="BZ4827"/>
    </row>
    <row r="4828" spans="3:78" x14ac:dyDescent="0.25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  <c r="BF4828"/>
      <c r="BG4828"/>
      <c r="BH4828"/>
      <c r="BI4828"/>
      <c r="BJ4828"/>
      <c r="BK4828"/>
      <c r="BL4828"/>
      <c r="BM4828"/>
      <c r="BN4828"/>
      <c r="BO4828"/>
      <c r="BP4828"/>
      <c r="BQ4828"/>
      <c r="BR4828"/>
      <c r="BS4828"/>
      <c r="BT4828"/>
      <c r="BU4828"/>
      <c r="BV4828"/>
      <c r="BW4828"/>
      <c r="BX4828"/>
      <c r="BY4828"/>
      <c r="BZ4828"/>
    </row>
    <row r="4829" spans="3:78" x14ac:dyDescent="0.25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  <c r="BF4829"/>
      <c r="BG4829"/>
      <c r="BH4829"/>
      <c r="BI4829"/>
      <c r="BJ4829"/>
      <c r="BK4829"/>
      <c r="BL4829"/>
      <c r="BM4829"/>
      <c r="BN4829"/>
      <c r="BO4829"/>
      <c r="BP4829"/>
      <c r="BQ4829"/>
      <c r="BR4829"/>
      <c r="BS4829"/>
      <c r="BT4829"/>
      <c r="BU4829"/>
      <c r="BV4829"/>
      <c r="BW4829"/>
      <c r="BX4829"/>
      <c r="BY4829"/>
      <c r="BZ4829"/>
    </row>
    <row r="4830" spans="3:78" x14ac:dyDescent="0.25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  <c r="BF4830"/>
      <c r="BG4830"/>
      <c r="BH4830"/>
      <c r="BI4830"/>
      <c r="BJ4830"/>
      <c r="BK4830"/>
      <c r="BL4830"/>
      <c r="BM4830"/>
      <c r="BN4830"/>
      <c r="BO4830"/>
      <c r="BP4830"/>
      <c r="BQ4830"/>
      <c r="BR4830"/>
      <c r="BS4830"/>
      <c r="BT4830"/>
      <c r="BU4830"/>
      <c r="BV4830"/>
      <c r="BW4830"/>
      <c r="BX4830"/>
      <c r="BY4830"/>
      <c r="BZ4830"/>
    </row>
    <row r="4831" spans="3:78" x14ac:dyDescent="0.25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  <c r="BF4831"/>
      <c r="BG4831"/>
      <c r="BH4831"/>
      <c r="BI4831"/>
      <c r="BJ4831"/>
      <c r="BK4831"/>
      <c r="BL4831"/>
      <c r="BM4831"/>
      <c r="BN4831"/>
      <c r="BO4831"/>
      <c r="BP4831"/>
      <c r="BQ4831"/>
      <c r="BR4831"/>
      <c r="BS4831"/>
      <c r="BT4831"/>
      <c r="BU4831"/>
      <c r="BV4831"/>
      <c r="BW4831"/>
      <c r="BX4831"/>
      <c r="BY4831"/>
      <c r="BZ4831"/>
    </row>
    <row r="4832" spans="3:78" x14ac:dyDescent="0.25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  <c r="BF4832"/>
      <c r="BG4832"/>
      <c r="BH4832"/>
      <c r="BI4832"/>
      <c r="BJ4832"/>
      <c r="BK4832"/>
      <c r="BL4832"/>
      <c r="BM4832"/>
      <c r="BN4832"/>
      <c r="BO4832"/>
      <c r="BP4832"/>
      <c r="BQ4832"/>
      <c r="BR4832"/>
      <c r="BS4832"/>
      <c r="BT4832"/>
      <c r="BU4832"/>
      <c r="BV4832"/>
      <c r="BW4832"/>
      <c r="BX4832"/>
      <c r="BY4832"/>
      <c r="BZ4832"/>
    </row>
    <row r="4833" spans="3:78" x14ac:dyDescent="0.25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  <c r="BF4833"/>
      <c r="BG4833"/>
      <c r="BH4833"/>
      <c r="BI4833"/>
      <c r="BJ4833"/>
      <c r="BK4833"/>
      <c r="BL4833"/>
      <c r="BM4833"/>
      <c r="BN4833"/>
      <c r="BO4833"/>
      <c r="BP4833"/>
      <c r="BQ4833"/>
      <c r="BR4833"/>
      <c r="BS4833"/>
      <c r="BT4833"/>
      <c r="BU4833"/>
      <c r="BV4833"/>
      <c r="BW4833"/>
      <c r="BX4833"/>
      <c r="BY4833"/>
      <c r="BZ4833"/>
    </row>
    <row r="4834" spans="3:78" x14ac:dyDescent="0.25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  <c r="BF4834"/>
      <c r="BG4834"/>
      <c r="BH4834"/>
      <c r="BI4834"/>
      <c r="BJ4834"/>
      <c r="BK4834"/>
      <c r="BL4834"/>
      <c r="BM4834"/>
      <c r="BN4834"/>
      <c r="BO4834"/>
      <c r="BP4834"/>
      <c r="BQ4834"/>
      <c r="BR4834"/>
      <c r="BS4834"/>
      <c r="BT4834"/>
      <c r="BU4834"/>
      <c r="BV4834"/>
      <c r="BW4834"/>
      <c r="BX4834"/>
      <c r="BY4834"/>
      <c r="BZ4834"/>
    </row>
    <row r="4835" spans="3:78" x14ac:dyDescent="0.25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  <c r="BF4835"/>
      <c r="BG4835"/>
      <c r="BH4835"/>
      <c r="BI4835"/>
      <c r="BJ4835"/>
      <c r="BK4835"/>
      <c r="BL4835"/>
      <c r="BM4835"/>
      <c r="BN4835"/>
      <c r="BO4835"/>
      <c r="BP4835"/>
      <c r="BQ4835"/>
      <c r="BR4835"/>
      <c r="BS4835"/>
      <c r="BT4835"/>
      <c r="BU4835"/>
      <c r="BV4835"/>
      <c r="BW4835"/>
      <c r="BX4835"/>
      <c r="BY4835"/>
      <c r="BZ4835"/>
    </row>
    <row r="4836" spans="3:78" x14ac:dyDescent="0.25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  <c r="BF4836"/>
      <c r="BG4836"/>
      <c r="BH4836"/>
      <c r="BI4836"/>
      <c r="BJ4836"/>
      <c r="BK4836"/>
      <c r="BL4836"/>
      <c r="BM4836"/>
      <c r="BN4836"/>
      <c r="BO4836"/>
      <c r="BP4836"/>
      <c r="BQ4836"/>
      <c r="BR4836"/>
      <c r="BS4836"/>
      <c r="BT4836"/>
      <c r="BU4836"/>
      <c r="BV4836"/>
      <c r="BW4836"/>
      <c r="BX4836"/>
      <c r="BY4836"/>
      <c r="BZ4836"/>
    </row>
    <row r="4837" spans="3:78" x14ac:dyDescent="0.25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  <c r="BF4837"/>
      <c r="BG4837"/>
      <c r="BH4837"/>
      <c r="BI4837"/>
      <c r="BJ4837"/>
      <c r="BK4837"/>
      <c r="BL4837"/>
      <c r="BM4837"/>
      <c r="BN4837"/>
      <c r="BO4837"/>
      <c r="BP4837"/>
      <c r="BQ4837"/>
      <c r="BR4837"/>
      <c r="BS4837"/>
      <c r="BT4837"/>
      <c r="BU4837"/>
      <c r="BV4837"/>
      <c r="BW4837"/>
      <c r="BX4837"/>
      <c r="BY4837"/>
      <c r="BZ4837"/>
    </row>
    <row r="4838" spans="3:78" x14ac:dyDescent="0.25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  <c r="BF4838"/>
      <c r="BG4838"/>
      <c r="BH4838"/>
      <c r="BI4838"/>
      <c r="BJ4838"/>
      <c r="BK4838"/>
      <c r="BL4838"/>
      <c r="BM4838"/>
      <c r="BN4838"/>
      <c r="BO4838"/>
      <c r="BP4838"/>
      <c r="BQ4838"/>
      <c r="BR4838"/>
      <c r="BS4838"/>
      <c r="BT4838"/>
      <c r="BU4838"/>
      <c r="BV4838"/>
      <c r="BW4838"/>
      <c r="BX4838"/>
      <c r="BY4838"/>
      <c r="BZ4838"/>
    </row>
    <row r="4839" spans="3:78" x14ac:dyDescent="0.25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  <c r="BF4839"/>
      <c r="BG4839"/>
      <c r="BH4839"/>
      <c r="BI4839"/>
      <c r="BJ4839"/>
      <c r="BK4839"/>
      <c r="BL4839"/>
      <c r="BM4839"/>
      <c r="BN4839"/>
      <c r="BO4839"/>
      <c r="BP4839"/>
      <c r="BQ4839"/>
      <c r="BR4839"/>
      <c r="BS4839"/>
      <c r="BT4839"/>
      <c r="BU4839"/>
      <c r="BV4839"/>
      <c r="BW4839"/>
      <c r="BX4839"/>
      <c r="BY4839"/>
      <c r="BZ4839"/>
    </row>
    <row r="4840" spans="3:78" x14ac:dyDescent="0.25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  <c r="BF4840"/>
      <c r="BG4840"/>
      <c r="BH4840"/>
      <c r="BI4840"/>
      <c r="BJ4840"/>
      <c r="BK4840"/>
      <c r="BL4840"/>
      <c r="BM4840"/>
      <c r="BN4840"/>
      <c r="BO4840"/>
      <c r="BP4840"/>
      <c r="BQ4840"/>
      <c r="BR4840"/>
      <c r="BS4840"/>
      <c r="BT4840"/>
      <c r="BU4840"/>
      <c r="BV4840"/>
      <c r="BW4840"/>
      <c r="BX4840"/>
      <c r="BY4840"/>
      <c r="BZ4840"/>
    </row>
    <row r="4841" spans="3:78" x14ac:dyDescent="0.25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  <c r="BF4841"/>
      <c r="BG4841"/>
      <c r="BH4841"/>
      <c r="BI4841"/>
      <c r="BJ4841"/>
      <c r="BK4841"/>
      <c r="BL4841"/>
      <c r="BM4841"/>
      <c r="BN4841"/>
      <c r="BO4841"/>
      <c r="BP4841"/>
      <c r="BQ4841"/>
      <c r="BR4841"/>
      <c r="BS4841"/>
      <c r="BT4841"/>
      <c r="BU4841"/>
      <c r="BV4841"/>
      <c r="BW4841"/>
      <c r="BX4841"/>
      <c r="BY4841"/>
      <c r="BZ4841"/>
    </row>
    <row r="4842" spans="3:78" x14ac:dyDescent="0.25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  <c r="BF4842"/>
      <c r="BG4842"/>
      <c r="BH4842"/>
      <c r="BI4842"/>
      <c r="BJ4842"/>
      <c r="BK4842"/>
      <c r="BL4842"/>
      <c r="BM4842"/>
      <c r="BN4842"/>
      <c r="BO4842"/>
      <c r="BP4842"/>
      <c r="BQ4842"/>
      <c r="BR4842"/>
      <c r="BS4842"/>
      <c r="BT4842"/>
      <c r="BU4842"/>
      <c r="BV4842"/>
      <c r="BW4842"/>
      <c r="BX4842"/>
      <c r="BY4842"/>
      <c r="BZ4842"/>
    </row>
    <row r="4843" spans="3:78" x14ac:dyDescent="0.25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  <c r="BF4843"/>
      <c r="BG4843"/>
      <c r="BH4843"/>
      <c r="BI4843"/>
      <c r="BJ4843"/>
      <c r="BK4843"/>
      <c r="BL4843"/>
      <c r="BM4843"/>
      <c r="BN4843"/>
      <c r="BO4843"/>
      <c r="BP4843"/>
      <c r="BQ4843"/>
      <c r="BR4843"/>
      <c r="BS4843"/>
      <c r="BT4843"/>
      <c r="BU4843"/>
      <c r="BV4843"/>
      <c r="BW4843"/>
      <c r="BX4843"/>
      <c r="BY4843"/>
      <c r="BZ4843"/>
    </row>
    <row r="4844" spans="3:78" x14ac:dyDescent="0.25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  <c r="BF4844"/>
      <c r="BG4844"/>
      <c r="BH4844"/>
      <c r="BI4844"/>
      <c r="BJ4844"/>
      <c r="BK4844"/>
      <c r="BL4844"/>
      <c r="BM4844"/>
      <c r="BN4844"/>
      <c r="BO4844"/>
      <c r="BP4844"/>
      <c r="BQ4844"/>
      <c r="BR4844"/>
      <c r="BS4844"/>
      <c r="BT4844"/>
      <c r="BU4844"/>
      <c r="BV4844"/>
      <c r="BW4844"/>
      <c r="BX4844"/>
      <c r="BY4844"/>
      <c r="BZ4844"/>
    </row>
    <row r="4845" spans="3:78" x14ac:dyDescent="0.25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  <c r="BF4845"/>
      <c r="BG4845"/>
      <c r="BH4845"/>
      <c r="BI4845"/>
      <c r="BJ4845"/>
      <c r="BK4845"/>
      <c r="BL4845"/>
      <c r="BM4845"/>
      <c r="BN4845"/>
      <c r="BO4845"/>
      <c r="BP4845"/>
      <c r="BQ4845"/>
      <c r="BR4845"/>
      <c r="BS4845"/>
      <c r="BT4845"/>
      <c r="BU4845"/>
      <c r="BV4845"/>
      <c r="BW4845"/>
      <c r="BX4845"/>
      <c r="BY4845"/>
      <c r="BZ4845"/>
    </row>
    <row r="4846" spans="3:78" x14ac:dyDescent="0.25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  <c r="BF4846"/>
      <c r="BG4846"/>
      <c r="BH4846"/>
      <c r="BI4846"/>
      <c r="BJ4846"/>
      <c r="BK4846"/>
      <c r="BL4846"/>
      <c r="BM4846"/>
      <c r="BN4846"/>
      <c r="BO4846"/>
      <c r="BP4846"/>
      <c r="BQ4846"/>
      <c r="BR4846"/>
      <c r="BS4846"/>
      <c r="BT4846"/>
      <c r="BU4846"/>
      <c r="BV4846"/>
      <c r="BW4846"/>
      <c r="BX4846"/>
      <c r="BY4846"/>
      <c r="BZ4846"/>
    </row>
    <row r="4847" spans="3:78" x14ac:dyDescent="0.25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  <c r="BF4847"/>
      <c r="BG4847"/>
      <c r="BH4847"/>
      <c r="BI4847"/>
      <c r="BJ4847"/>
      <c r="BK4847"/>
      <c r="BL4847"/>
      <c r="BM4847"/>
      <c r="BN4847"/>
      <c r="BO4847"/>
      <c r="BP4847"/>
      <c r="BQ4847"/>
      <c r="BR4847"/>
      <c r="BS4847"/>
      <c r="BT4847"/>
      <c r="BU4847"/>
      <c r="BV4847"/>
      <c r="BW4847"/>
      <c r="BX4847"/>
      <c r="BY4847"/>
      <c r="BZ4847"/>
    </row>
    <row r="4848" spans="3:78" x14ac:dyDescent="0.25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  <c r="BF4848"/>
      <c r="BG4848"/>
      <c r="BH4848"/>
      <c r="BI4848"/>
      <c r="BJ4848"/>
      <c r="BK4848"/>
      <c r="BL4848"/>
      <c r="BM4848"/>
      <c r="BN4848"/>
      <c r="BO4848"/>
      <c r="BP4848"/>
      <c r="BQ4848"/>
      <c r="BR4848"/>
      <c r="BS4848"/>
      <c r="BT4848"/>
      <c r="BU4848"/>
      <c r="BV4848"/>
      <c r="BW4848"/>
      <c r="BX4848"/>
      <c r="BY4848"/>
      <c r="BZ4848"/>
    </row>
    <row r="4849" spans="3:78" x14ac:dyDescent="0.25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  <c r="BF4849"/>
      <c r="BG4849"/>
      <c r="BH4849"/>
      <c r="BI4849"/>
      <c r="BJ4849"/>
      <c r="BK4849"/>
      <c r="BL4849"/>
      <c r="BM4849"/>
      <c r="BN4849"/>
      <c r="BO4849"/>
      <c r="BP4849"/>
      <c r="BQ4849"/>
      <c r="BR4849"/>
      <c r="BS4849"/>
      <c r="BT4849"/>
      <c r="BU4849"/>
      <c r="BV4849"/>
      <c r="BW4849"/>
      <c r="BX4849"/>
      <c r="BY4849"/>
      <c r="BZ4849"/>
    </row>
    <row r="4850" spans="3:78" x14ac:dyDescent="0.25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  <c r="BF4850"/>
      <c r="BG4850"/>
      <c r="BH4850"/>
      <c r="BI4850"/>
      <c r="BJ4850"/>
      <c r="BK4850"/>
      <c r="BL4850"/>
      <c r="BM4850"/>
      <c r="BN4850"/>
      <c r="BO4850"/>
      <c r="BP4850"/>
      <c r="BQ4850"/>
      <c r="BR4850"/>
      <c r="BS4850"/>
      <c r="BT4850"/>
      <c r="BU4850"/>
      <c r="BV4850"/>
      <c r="BW4850"/>
      <c r="BX4850"/>
      <c r="BY4850"/>
      <c r="BZ4850"/>
    </row>
    <row r="4851" spans="3:78" x14ac:dyDescent="0.25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  <c r="BF4851"/>
      <c r="BG4851"/>
      <c r="BH4851"/>
      <c r="BI4851"/>
      <c r="BJ4851"/>
      <c r="BK4851"/>
      <c r="BL4851"/>
      <c r="BM4851"/>
      <c r="BN4851"/>
      <c r="BO4851"/>
      <c r="BP4851"/>
      <c r="BQ4851"/>
      <c r="BR4851"/>
      <c r="BS4851"/>
      <c r="BT4851"/>
      <c r="BU4851"/>
      <c r="BV4851"/>
      <c r="BW4851"/>
      <c r="BX4851"/>
      <c r="BY4851"/>
      <c r="BZ4851"/>
    </row>
    <row r="4852" spans="3:78" x14ac:dyDescent="0.25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  <c r="BF4852"/>
      <c r="BG4852"/>
      <c r="BH4852"/>
      <c r="BI4852"/>
      <c r="BJ4852"/>
      <c r="BK4852"/>
      <c r="BL4852"/>
      <c r="BM4852"/>
      <c r="BN4852"/>
      <c r="BO4852"/>
      <c r="BP4852"/>
      <c r="BQ4852"/>
      <c r="BR4852"/>
      <c r="BS4852"/>
      <c r="BT4852"/>
      <c r="BU4852"/>
      <c r="BV4852"/>
      <c r="BW4852"/>
      <c r="BX4852"/>
      <c r="BY4852"/>
      <c r="BZ4852"/>
    </row>
    <row r="4853" spans="3:78" x14ac:dyDescent="0.25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  <c r="BF4853"/>
      <c r="BG4853"/>
      <c r="BH4853"/>
      <c r="BI4853"/>
      <c r="BJ4853"/>
      <c r="BK4853"/>
      <c r="BL4853"/>
      <c r="BM4853"/>
      <c r="BN4853"/>
      <c r="BO4853"/>
      <c r="BP4853"/>
      <c r="BQ4853"/>
      <c r="BR4853"/>
      <c r="BS4853"/>
      <c r="BT4853"/>
      <c r="BU4853"/>
      <c r="BV4853"/>
      <c r="BW4853"/>
      <c r="BX4853"/>
      <c r="BY4853"/>
      <c r="BZ4853"/>
    </row>
    <row r="4854" spans="3:78" x14ac:dyDescent="0.25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  <c r="BF4854"/>
      <c r="BG4854"/>
      <c r="BH4854"/>
      <c r="BI4854"/>
      <c r="BJ4854"/>
      <c r="BK4854"/>
      <c r="BL4854"/>
      <c r="BM4854"/>
      <c r="BN4854"/>
      <c r="BO4854"/>
      <c r="BP4854"/>
      <c r="BQ4854"/>
      <c r="BR4854"/>
      <c r="BS4854"/>
      <c r="BT4854"/>
      <c r="BU4854"/>
      <c r="BV4854"/>
      <c r="BW4854"/>
      <c r="BX4854"/>
      <c r="BY4854"/>
      <c r="BZ4854"/>
    </row>
    <row r="4855" spans="3:78" x14ac:dyDescent="0.25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  <c r="BF4855"/>
      <c r="BG4855"/>
      <c r="BH4855"/>
      <c r="BI4855"/>
      <c r="BJ4855"/>
      <c r="BK4855"/>
      <c r="BL4855"/>
      <c r="BM4855"/>
      <c r="BN4855"/>
      <c r="BO4855"/>
      <c r="BP4855"/>
      <c r="BQ4855"/>
      <c r="BR4855"/>
      <c r="BS4855"/>
      <c r="BT4855"/>
      <c r="BU4855"/>
      <c r="BV4855"/>
      <c r="BW4855"/>
      <c r="BX4855"/>
      <c r="BY4855"/>
      <c r="BZ4855"/>
    </row>
    <row r="4856" spans="3:78" x14ac:dyDescent="0.25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  <c r="BF4856"/>
      <c r="BG4856"/>
      <c r="BH4856"/>
      <c r="BI4856"/>
      <c r="BJ4856"/>
      <c r="BK4856"/>
      <c r="BL4856"/>
      <c r="BM4856"/>
      <c r="BN4856"/>
      <c r="BO4856"/>
      <c r="BP4856"/>
      <c r="BQ4856"/>
      <c r="BR4856"/>
      <c r="BS4856"/>
      <c r="BT4856"/>
      <c r="BU4856"/>
      <c r="BV4856"/>
      <c r="BW4856"/>
      <c r="BX4856"/>
      <c r="BY4856"/>
      <c r="BZ4856"/>
    </row>
    <row r="4857" spans="3:78" x14ac:dyDescent="0.25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  <c r="BF4857"/>
      <c r="BG4857"/>
      <c r="BH4857"/>
      <c r="BI4857"/>
      <c r="BJ4857"/>
      <c r="BK4857"/>
      <c r="BL4857"/>
      <c r="BM4857"/>
      <c r="BN4857"/>
      <c r="BO4857"/>
      <c r="BP4857"/>
      <c r="BQ4857"/>
      <c r="BR4857"/>
      <c r="BS4857"/>
      <c r="BT4857"/>
      <c r="BU4857"/>
      <c r="BV4857"/>
      <c r="BW4857"/>
      <c r="BX4857"/>
      <c r="BY4857"/>
      <c r="BZ4857"/>
    </row>
    <row r="4858" spans="3:78" x14ac:dyDescent="0.25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  <c r="BF4858"/>
      <c r="BG4858"/>
      <c r="BH4858"/>
      <c r="BI4858"/>
      <c r="BJ4858"/>
      <c r="BK4858"/>
      <c r="BL4858"/>
      <c r="BM4858"/>
      <c r="BN4858"/>
      <c r="BO4858"/>
      <c r="BP4858"/>
      <c r="BQ4858"/>
      <c r="BR4858"/>
      <c r="BS4858"/>
      <c r="BT4858"/>
      <c r="BU4858"/>
      <c r="BV4858"/>
      <c r="BW4858"/>
      <c r="BX4858"/>
      <c r="BY4858"/>
      <c r="BZ4858"/>
    </row>
    <row r="4859" spans="3:78" x14ac:dyDescent="0.25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  <c r="BF4859"/>
      <c r="BG4859"/>
      <c r="BH4859"/>
      <c r="BI4859"/>
      <c r="BJ4859"/>
      <c r="BK4859"/>
      <c r="BL4859"/>
      <c r="BM4859"/>
      <c r="BN4859"/>
      <c r="BO4859"/>
      <c r="BP4859"/>
      <c r="BQ4859"/>
      <c r="BR4859"/>
      <c r="BS4859"/>
      <c r="BT4859"/>
      <c r="BU4859"/>
      <c r="BV4859"/>
      <c r="BW4859"/>
      <c r="BX4859"/>
      <c r="BY4859"/>
      <c r="BZ4859"/>
    </row>
    <row r="4860" spans="3:78" x14ac:dyDescent="0.25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  <c r="BF4860"/>
      <c r="BG4860"/>
      <c r="BH4860"/>
      <c r="BI4860"/>
      <c r="BJ4860"/>
      <c r="BK4860"/>
      <c r="BL4860"/>
      <c r="BM4860"/>
      <c r="BN4860"/>
      <c r="BO4860"/>
      <c r="BP4860"/>
      <c r="BQ4860"/>
      <c r="BR4860"/>
      <c r="BS4860"/>
      <c r="BT4860"/>
      <c r="BU4860"/>
      <c r="BV4860"/>
      <c r="BW4860"/>
      <c r="BX4860"/>
      <c r="BY4860"/>
      <c r="BZ4860"/>
    </row>
    <row r="4861" spans="3:78" x14ac:dyDescent="0.25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  <c r="BF4861"/>
      <c r="BG4861"/>
      <c r="BH4861"/>
      <c r="BI4861"/>
      <c r="BJ4861"/>
      <c r="BK4861"/>
      <c r="BL4861"/>
      <c r="BM4861"/>
      <c r="BN4861"/>
      <c r="BO4861"/>
      <c r="BP4861"/>
      <c r="BQ4861"/>
      <c r="BR4861"/>
      <c r="BS4861"/>
      <c r="BT4861"/>
      <c r="BU4861"/>
      <c r="BV4861"/>
      <c r="BW4861"/>
      <c r="BX4861"/>
      <c r="BY4861"/>
      <c r="BZ4861"/>
    </row>
    <row r="4862" spans="3:78" x14ac:dyDescent="0.25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  <c r="BF4862"/>
      <c r="BG4862"/>
      <c r="BH4862"/>
      <c r="BI4862"/>
      <c r="BJ4862"/>
      <c r="BK4862"/>
      <c r="BL4862"/>
      <c r="BM4862"/>
      <c r="BN4862"/>
      <c r="BO4862"/>
      <c r="BP4862"/>
      <c r="BQ4862"/>
      <c r="BR4862"/>
      <c r="BS4862"/>
      <c r="BT4862"/>
      <c r="BU4862"/>
      <c r="BV4862"/>
      <c r="BW4862"/>
      <c r="BX4862"/>
      <c r="BY4862"/>
      <c r="BZ4862"/>
    </row>
    <row r="4863" spans="3:78" x14ac:dyDescent="0.25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  <c r="BF4863"/>
      <c r="BG4863"/>
      <c r="BH4863"/>
      <c r="BI4863"/>
      <c r="BJ4863"/>
      <c r="BK4863"/>
      <c r="BL4863"/>
      <c r="BM4863"/>
      <c r="BN4863"/>
      <c r="BO4863"/>
      <c r="BP4863"/>
      <c r="BQ4863"/>
      <c r="BR4863"/>
      <c r="BS4863"/>
      <c r="BT4863"/>
      <c r="BU4863"/>
      <c r="BV4863"/>
      <c r="BW4863"/>
      <c r="BX4863"/>
      <c r="BY4863"/>
      <c r="BZ4863"/>
    </row>
    <row r="4864" spans="3:78" x14ac:dyDescent="0.25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  <c r="BF4864"/>
      <c r="BG4864"/>
      <c r="BH4864"/>
      <c r="BI4864"/>
      <c r="BJ4864"/>
      <c r="BK4864"/>
      <c r="BL4864"/>
      <c r="BM4864"/>
      <c r="BN4864"/>
      <c r="BO4864"/>
      <c r="BP4864"/>
      <c r="BQ4864"/>
      <c r="BR4864"/>
      <c r="BS4864"/>
      <c r="BT4864"/>
      <c r="BU4864"/>
      <c r="BV4864"/>
      <c r="BW4864"/>
      <c r="BX4864"/>
      <c r="BY4864"/>
      <c r="BZ4864"/>
    </row>
    <row r="4865" spans="3:78" x14ac:dyDescent="0.25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  <c r="BF4865"/>
      <c r="BG4865"/>
      <c r="BH4865"/>
      <c r="BI4865"/>
      <c r="BJ4865"/>
      <c r="BK4865"/>
      <c r="BL4865"/>
      <c r="BM4865"/>
      <c r="BN4865"/>
      <c r="BO4865"/>
      <c r="BP4865"/>
      <c r="BQ4865"/>
      <c r="BR4865"/>
      <c r="BS4865"/>
      <c r="BT4865"/>
      <c r="BU4865"/>
      <c r="BV4865"/>
      <c r="BW4865"/>
      <c r="BX4865"/>
      <c r="BY4865"/>
      <c r="BZ4865"/>
    </row>
    <row r="4866" spans="3:78" x14ac:dyDescent="0.25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  <c r="BF4866"/>
      <c r="BG4866"/>
      <c r="BH4866"/>
      <c r="BI4866"/>
      <c r="BJ4866"/>
      <c r="BK4866"/>
      <c r="BL4866"/>
      <c r="BM4866"/>
      <c r="BN4866"/>
      <c r="BO4866"/>
      <c r="BP4866"/>
      <c r="BQ4866"/>
      <c r="BR4866"/>
      <c r="BS4866"/>
      <c r="BT4866"/>
      <c r="BU4866"/>
      <c r="BV4866"/>
      <c r="BW4866"/>
      <c r="BX4866"/>
      <c r="BY4866"/>
      <c r="BZ4866"/>
    </row>
    <row r="4867" spans="3:78" x14ac:dyDescent="0.25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  <c r="BF4867"/>
      <c r="BG4867"/>
      <c r="BH4867"/>
      <c r="BI4867"/>
      <c r="BJ4867"/>
      <c r="BK4867"/>
      <c r="BL4867"/>
      <c r="BM4867"/>
      <c r="BN4867"/>
      <c r="BO4867"/>
      <c r="BP4867"/>
      <c r="BQ4867"/>
      <c r="BR4867"/>
      <c r="BS4867"/>
      <c r="BT4867"/>
      <c r="BU4867"/>
      <c r="BV4867"/>
      <c r="BW4867"/>
      <c r="BX4867"/>
      <c r="BY4867"/>
      <c r="BZ4867"/>
    </row>
    <row r="4868" spans="3:78" x14ac:dyDescent="0.25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  <c r="BF4868"/>
      <c r="BG4868"/>
      <c r="BH4868"/>
      <c r="BI4868"/>
      <c r="BJ4868"/>
      <c r="BK4868"/>
      <c r="BL4868"/>
      <c r="BM4868"/>
      <c r="BN4868"/>
      <c r="BO4868"/>
      <c r="BP4868"/>
      <c r="BQ4868"/>
      <c r="BR4868"/>
      <c r="BS4868"/>
      <c r="BT4868"/>
      <c r="BU4868"/>
      <c r="BV4868"/>
      <c r="BW4868"/>
      <c r="BX4868"/>
      <c r="BY4868"/>
      <c r="BZ4868"/>
    </row>
    <row r="4869" spans="3:78" x14ac:dyDescent="0.25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  <c r="BF4869"/>
      <c r="BG4869"/>
      <c r="BH4869"/>
      <c r="BI4869"/>
      <c r="BJ4869"/>
      <c r="BK4869"/>
      <c r="BL4869"/>
      <c r="BM4869"/>
      <c r="BN4869"/>
      <c r="BO4869"/>
      <c r="BP4869"/>
      <c r="BQ4869"/>
      <c r="BR4869"/>
      <c r="BS4869"/>
      <c r="BT4869"/>
      <c r="BU4869"/>
      <c r="BV4869"/>
      <c r="BW4869"/>
      <c r="BX4869"/>
      <c r="BY4869"/>
      <c r="BZ4869"/>
    </row>
    <row r="4870" spans="3:78" x14ac:dyDescent="0.25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  <c r="BF4870"/>
      <c r="BG4870"/>
      <c r="BH4870"/>
      <c r="BI4870"/>
      <c r="BJ4870"/>
      <c r="BK4870"/>
      <c r="BL4870"/>
      <c r="BM4870"/>
      <c r="BN4870"/>
      <c r="BO4870"/>
      <c r="BP4870"/>
      <c r="BQ4870"/>
      <c r="BR4870"/>
      <c r="BS4870"/>
      <c r="BT4870"/>
      <c r="BU4870"/>
      <c r="BV4870"/>
      <c r="BW4870"/>
      <c r="BX4870"/>
      <c r="BY4870"/>
      <c r="BZ4870"/>
    </row>
    <row r="4871" spans="3:78" x14ac:dyDescent="0.25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  <c r="BF4871"/>
      <c r="BG4871"/>
      <c r="BH4871"/>
      <c r="BI4871"/>
      <c r="BJ4871"/>
      <c r="BK4871"/>
      <c r="BL4871"/>
      <c r="BM4871"/>
      <c r="BN4871"/>
      <c r="BO4871"/>
      <c r="BP4871"/>
      <c r="BQ4871"/>
      <c r="BR4871"/>
      <c r="BS4871"/>
      <c r="BT4871"/>
      <c r="BU4871"/>
      <c r="BV4871"/>
      <c r="BW4871"/>
      <c r="BX4871"/>
      <c r="BY4871"/>
      <c r="BZ4871"/>
    </row>
    <row r="4872" spans="3:78" x14ac:dyDescent="0.25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  <c r="BF4872"/>
      <c r="BG4872"/>
      <c r="BH4872"/>
      <c r="BI4872"/>
      <c r="BJ4872"/>
      <c r="BK4872"/>
      <c r="BL4872"/>
      <c r="BM4872"/>
      <c r="BN4872"/>
      <c r="BO4872"/>
      <c r="BP4872"/>
      <c r="BQ4872"/>
      <c r="BR4872"/>
      <c r="BS4872"/>
      <c r="BT4872"/>
      <c r="BU4872"/>
      <c r="BV4872"/>
      <c r="BW4872"/>
      <c r="BX4872"/>
      <c r="BY4872"/>
      <c r="BZ4872"/>
    </row>
    <row r="4873" spans="3:78" x14ac:dyDescent="0.25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  <c r="BF4873"/>
      <c r="BG4873"/>
      <c r="BH4873"/>
      <c r="BI4873"/>
      <c r="BJ4873"/>
      <c r="BK4873"/>
      <c r="BL4873"/>
      <c r="BM4873"/>
      <c r="BN4873"/>
      <c r="BO4873"/>
      <c r="BP4873"/>
      <c r="BQ4873"/>
      <c r="BR4873"/>
      <c r="BS4873"/>
      <c r="BT4873"/>
      <c r="BU4873"/>
      <c r="BV4873"/>
      <c r="BW4873"/>
      <c r="BX4873"/>
      <c r="BY4873"/>
      <c r="BZ4873"/>
    </row>
    <row r="4874" spans="3:78" x14ac:dyDescent="0.25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  <c r="BF4874"/>
      <c r="BG4874"/>
      <c r="BH4874"/>
      <c r="BI4874"/>
      <c r="BJ4874"/>
      <c r="BK4874"/>
      <c r="BL4874"/>
      <c r="BM4874"/>
      <c r="BN4874"/>
      <c r="BO4874"/>
      <c r="BP4874"/>
      <c r="BQ4874"/>
      <c r="BR4874"/>
      <c r="BS4874"/>
      <c r="BT4874"/>
      <c r="BU4874"/>
      <c r="BV4874"/>
      <c r="BW4874"/>
      <c r="BX4874"/>
      <c r="BY4874"/>
      <c r="BZ4874"/>
    </row>
    <row r="4875" spans="3:78" x14ac:dyDescent="0.25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  <c r="BF4875"/>
      <c r="BG4875"/>
      <c r="BH4875"/>
      <c r="BI4875"/>
      <c r="BJ4875"/>
      <c r="BK4875"/>
      <c r="BL4875"/>
      <c r="BM4875"/>
      <c r="BN4875"/>
      <c r="BO4875"/>
      <c r="BP4875"/>
      <c r="BQ4875"/>
      <c r="BR4875"/>
      <c r="BS4875"/>
      <c r="BT4875"/>
      <c r="BU4875"/>
      <c r="BV4875"/>
      <c r="BW4875"/>
      <c r="BX4875"/>
      <c r="BY4875"/>
      <c r="BZ4875"/>
    </row>
    <row r="4876" spans="3:78" x14ac:dyDescent="0.25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  <c r="BF4876"/>
      <c r="BG4876"/>
      <c r="BH4876"/>
      <c r="BI4876"/>
      <c r="BJ4876"/>
      <c r="BK4876"/>
      <c r="BL4876"/>
      <c r="BM4876"/>
      <c r="BN4876"/>
      <c r="BO4876"/>
      <c r="BP4876"/>
      <c r="BQ4876"/>
      <c r="BR4876"/>
      <c r="BS4876"/>
      <c r="BT4876"/>
      <c r="BU4876"/>
      <c r="BV4876"/>
      <c r="BW4876"/>
      <c r="BX4876"/>
      <c r="BY4876"/>
      <c r="BZ4876"/>
    </row>
    <row r="4877" spans="3:78" x14ac:dyDescent="0.25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  <c r="BF4877"/>
      <c r="BG4877"/>
      <c r="BH4877"/>
      <c r="BI4877"/>
      <c r="BJ4877"/>
      <c r="BK4877"/>
      <c r="BL4877"/>
      <c r="BM4877"/>
      <c r="BN4877"/>
      <c r="BO4877"/>
      <c r="BP4877"/>
      <c r="BQ4877"/>
      <c r="BR4877"/>
      <c r="BS4877"/>
      <c r="BT4877"/>
      <c r="BU4877"/>
      <c r="BV4877"/>
      <c r="BW4877"/>
      <c r="BX4877"/>
      <c r="BY4877"/>
      <c r="BZ4877"/>
    </row>
    <row r="4878" spans="3:78" x14ac:dyDescent="0.25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  <c r="BF4878"/>
      <c r="BG4878"/>
      <c r="BH4878"/>
      <c r="BI4878"/>
      <c r="BJ4878"/>
      <c r="BK4878"/>
      <c r="BL4878"/>
      <c r="BM4878"/>
      <c r="BN4878"/>
      <c r="BO4878"/>
      <c r="BP4878"/>
      <c r="BQ4878"/>
      <c r="BR4878"/>
      <c r="BS4878"/>
      <c r="BT4878"/>
      <c r="BU4878"/>
      <c r="BV4878"/>
      <c r="BW4878"/>
      <c r="BX4878"/>
      <c r="BY4878"/>
      <c r="BZ4878"/>
    </row>
    <row r="4879" spans="3:78" x14ac:dyDescent="0.25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  <c r="BF4879"/>
      <c r="BG4879"/>
      <c r="BH4879"/>
      <c r="BI4879"/>
      <c r="BJ4879"/>
      <c r="BK4879"/>
      <c r="BL4879"/>
      <c r="BM4879"/>
      <c r="BN4879"/>
      <c r="BO4879"/>
      <c r="BP4879"/>
      <c r="BQ4879"/>
      <c r="BR4879"/>
      <c r="BS4879"/>
      <c r="BT4879"/>
      <c r="BU4879"/>
      <c r="BV4879"/>
      <c r="BW4879"/>
      <c r="BX4879"/>
      <c r="BY4879"/>
      <c r="BZ4879"/>
    </row>
    <row r="4880" spans="3:78" x14ac:dyDescent="0.25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  <c r="BF4880"/>
      <c r="BG4880"/>
      <c r="BH4880"/>
      <c r="BI4880"/>
      <c r="BJ4880"/>
      <c r="BK4880"/>
      <c r="BL4880"/>
      <c r="BM4880"/>
      <c r="BN4880"/>
      <c r="BO4880"/>
      <c r="BP4880"/>
      <c r="BQ4880"/>
      <c r="BR4880"/>
      <c r="BS4880"/>
      <c r="BT4880"/>
      <c r="BU4880"/>
      <c r="BV4880"/>
      <c r="BW4880"/>
      <c r="BX4880"/>
      <c r="BY4880"/>
      <c r="BZ4880"/>
    </row>
    <row r="4881" spans="3:78" x14ac:dyDescent="0.25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  <c r="BF4881"/>
      <c r="BG4881"/>
      <c r="BH4881"/>
      <c r="BI4881"/>
      <c r="BJ4881"/>
      <c r="BK4881"/>
      <c r="BL4881"/>
      <c r="BM4881"/>
      <c r="BN4881"/>
      <c r="BO4881"/>
      <c r="BP4881"/>
      <c r="BQ4881"/>
      <c r="BR4881"/>
      <c r="BS4881"/>
      <c r="BT4881"/>
      <c r="BU4881"/>
      <c r="BV4881"/>
      <c r="BW4881"/>
      <c r="BX4881"/>
      <c r="BY4881"/>
      <c r="BZ4881"/>
    </row>
    <row r="4882" spans="3:78" x14ac:dyDescent="0.25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  <c r="BF4882"/>
      <c r="BG4882"/>
      <c r="BH4882"/>
      <c r="BI4882"/>
      <c r="BJ4882"/>
      <c r="BK4882"/>
      <c r="BL4882"/>
      <c r="BM4882"/>
      <c r="BN4882"/>
      <c r="BO4882"/>
      <c r="BP4882"/>
      <c r="BQ4882"/>
      <c r="BR4882"/>
      <c r="BS4882"/>
      <c r="BT4882"/>
      <c r="BU4882"/>
      <c r="BV4882"/>
      <c r="BW4882"/>
      <c r="BX4882"/>
      <c r="BY4882"/>
      <c r="BZ4882"/>
    </row>
    <row r="4883" spans="3:78" x14ac:dyDescent="0.25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  <c r="BF4883"/>
      <c r="BG4883"/>
      <c r="BH4883"/>
      <c r="BI4883"/>
      <c r="BJ4883"/>
      <c r="BK4883"/>
      <c r="BL4883"/>
      <c r="BM4883"/>
      <c r="BN4883"/>
      <c r="BO4883"/>
      <c r="BP4883"/>
      <c r="BQ4883"/>
      <c r="BR4883"/>
      <c r="BS4883"/>
      <c r="BT4883"/>
      <c r="BU4883"/>
      <c r="BV4883"/>
      <c r="BW4883"/>
      <c r="BX4883"/>
      <c r="BY4883"/>
      <c r="BZ4883"/>
    </row>
    <row r="4884" spans="3:78" x14ac:dyDescent="0.25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  <c r="BF4884"/>
      <c r="BG4884"/>
      <c r="BH4884"/>
      <c r="BI4884"/>
      <c r="BJ4884"/>
      <c r="BK4884"/>
      <c r="BL4884"/>
      <c r="BM4884"/>
      <c r="BN4884"/>
      <c r="BO4884"/>
      <c r="BP4884"/>
      <c r="BQ4884"/>
      <c r="BR4884"/>
      <c r="BS4884"/>
      <c r="BT4884"/>
      <c r="BU4884"/>
      <c r="BV4884"/>
      <c r="BW4884"/>
      <c r="BX4884"/>
      <c r="BY4884"/>
      <c r="BZ4884"/>
    </row>
    <row r="4885" spans="3:78" x14ac:dyDescent="0.25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  <c r="BF4885"/>
      <c r="BG4885"/>
      <c r="BH4885"/>
      <c r="BI4885"/>
      <c r="BJ4885"/>
      <c r="BK4885"/>
      <c r="BL4885"/>
      <c r="BM4885"/>
      <c r="BN4885"/>
      <c r="BO4885"/>
      <c r="BP4885"/>
      <c r="BQ4885"/>
      <c r="BR4885"/>
      <c r="BS4885"/>
      <c r="BT4885"/>
      <c r="BU4885"/>
      <c r="BV4885"/>
      <c r="BW4885"/>
      <c r="BX4885"/>
      <c r="BY4885"/>
      <c r="BZ4885"/>
    </row>
    <row r="4886" spans="3:78" x14ac:dyDescent="0.25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  <c r="BF4886"/>
      <c r="BG4886"/>
      <c r="BH4886"/>
      <c r="BI4886"/>
      <c r="BJ4886"/>
      <c r="BK4886"/>
      <c r="BL4886"/>
      <c r="BM4886"/>
      <c r="BN4886"/>
      <c r="BO4886"/>
      <c r="BP4886"/>
      <c r="BQ4886"/>
      <c r="BR4886"/>
      <c r="BS4886"/>
      <c r="BT4886"/>
      <c r="BU4886"/>
      <c r="BV4886"/>
      <c r="BW4886"/>
      <c r="BX4886"/>
      <c r="BY4886"/>
      <c r="BZ4886"/>
    </row>
    <row r="4887" spans="3:78" x14ac:dyDescent="0.25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  <c r="BF4887"/>
      <c r="BG4887"/>
      <c r="BH4887"/>
      <c r="BI4887"/>
      <c r="BJ4887"/>
      <c r="BK4887"/>
      <c r="BL4887"/>
      <c r="BM4887"/>
      <c r="BN4887"/>
      <c r="BO4887"/>
      <c r="BP4887"/>
      <c r="BQ4887"/>
      <c r="BR4887"/>
      <c r="BS4887"/>
      <c r="BT4887"/>
      <c r="BU4887"/>
      <c r="BV4887"/>
      <c r="BW4887"/>
      <c r="BX4887"/>
      <c r="BY4887"/>
      <c r="BZ4887"/>
    </row>
    <row r="4888" spans="3:78" x14ac:dyDescent="0.25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  <c r="BF4888"/>
      <c r="BG4888"/>
      <c r="BH4888"/>
      <c r="BI4888"/>
      <c r="BJ4888"/>
      <c r="BK4888"/>
      <c r="BL4888"/>
      <c r="BM4888"/>
      <c r="BN4888"/>
      <c r="BO4888"/>
      <c r="BP4888"/>
      <c r="BQ4888"/>
      <c r="BR4888"/>
      <c r="BS4888"/>
      <c r="BT4888"/>
      <c r="BU4888"/>
      <c r="BV4888"/>
      <c r="BW4888"/>
      <c r="BX4888"/>
      <c r="BY4888"/>
      <c r="BZ4888"/>
    </row>
    <row r="4889" spans="3:78" x14ac:dyDescent="0.25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  <c r="BF4889"/>
      <c r="BG4889"/>
      <c r="BH4889"/>
      <c r="BI4889"/>
      <c r="BJ4889"/>
      <c r="BK4889"/>
      <c r="BL4889"/>
      <c r="BM4889"/>
      <c r="BN4889"/>
      <c r="BO4889"/>
      <c r="BP4889"/>
      <c r="BQ4889"/>
      <c r="BR4889"/>
      <c r="BS4889"/>
      <c r="BT4889"/>
      <c r="BU4889"/>
      <c r="BV4889"/>
      <c r="BW4889"/>
      <c r="BX4889"/>
      <c r="BY4889"/>
      <c r="BZ4889"/>
    </row>
    <row r="4890" spans="3:78" x14ac:dyDescent="0.25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  <c r="BF4890"/>
      <c r="BG4890"/>
      <c r="BH4890"/>
      <c r="BI4890"/>
      <c r="BJ4890"/>
      <c r="BK4890"/>
      <c r="BL4890"/>
      <c r="BM4890"/>
      <c r="BN4890"/>
      <c r="BO4890"/>
      <c r="BP4890"/>
      <c r="BQ4890"/>
      <c r="BR4890"/>
      <c r="BS4890"/>
      <c r="BT4890"/>
      <c r="BU4890"/>
      <c r="BV4890"/>
      <c r="BW4890"/>
      <c r="BX4890"/>
      <c r="BY4890"/>
      <c r="BZ4890"/>
    </row>
    <row r="4891" spans="3:78" x14ac:dyDescent="0.25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  <c r="BF4891"/>
      <c r="BG4891"/>
      <c r="BH4891"/>
      <c r="BI4891"/>
      <c r="BJ4891"/>
      <c r="BK4891"/>
      <c r="BL4891"/>
      <c r="BM4891"/>
      <c r="BN4891"/>
      <c r="BO4891"/>
      <c r="BP4891"/>
      <c r="BQ4891"/>
      <c r="BR4891"/>
      <c r="BS4891"/>
      <c r="BT4891"/>
      <c r="BU4891"/>
      <c r="BV4891"/>
      <c r="BW4891"/>
      <c r="BX4891"/>
      <c r="BY4891"/>
      <c r="BZ4891"/>
    </row>
    <row r="4892" spans="3:78" x14ac:dyDescent="0.25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  <c r="BF4892"/>
      <c r="BG4892"/>
      <c r="BH4892"/>
      <c r="BI4892"/>
      <c r="BJ4892"/>
      <c r="BK4892"/>
      <c r="BL4892"/>
      <c r="BM4892"/>
      <c r="BN4892"/>
      <c r="BO4892"/>
      <c r="BP4892"/>
      <c r="BQ4892"/>
      <c r="BR4892"/>
      <c r="BS4892"/>
      <c r="BT4892"/>
      <c r="BU4892"/>
      <c r="BV4892"/>
      <c r="BW4892"/>
      <c r="BX4892"/>
      <c r="BY4892"/>
      <c r="BZ4892"/>
    </row>
    <row r="4893" spans="3:78" x14ac:dyDescent="0.25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  <c r="BF4893"/>
      <c r="BG4893"/>
      <c r="BH4893"/>
      <c r="BI4893"/>
      <c r="BJ4893"/>
      <c r="BK4893"/>
      <c r="BL4893"/>
      <c r="BM4893"/>
      <c r="BN4893"/>
      <c r="BO4893"/>
      <c r="BP4893"/>
      <c r="BQ4893"/>
      <c r="BR4893"/>
      <c r="BS4893"/>
      <c r="BT4893"/>
      <c r="BU4893"/>
      <c r="BV4893"/>
      <c r="BW4893"/>
      <c r="BX4893"/>
      <c r="BY4893"/>
      <c r="BZ4893"/>
    </row>
    <row r="4894" spans="3:78" x14ac:dyDescent="0.25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  <c r="BF4894"/>
      <c r="BG4894"/>
      <c r="BH4894"/>
      <c r="BI4894"/>
      <c r="BJ4894"/>
      <c r="BK4894"/>
      <c r="BL4894"/>
      <c r="BM4894"/>
      <c r="BN4894"/>
      <c r="BO4894"/>
      <c r="BP4894"/>
      <c r="BQ4894"/>
      <c r="BR4894"/>
      <c r="BS4894"/>
      <c r="BT4894"/>
      <c r="BU4894"/>
      <c r="BV4894"/>
      <c r="BW4894"/>
      <c r="BX4894"/>
      <c r="BY4894"/>
      <c r="BZ4894"/>
    </row>
    <row r="4895" spans="3:78" x14ac:dyDescent="0.25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  <c r="BF4895"/>
      <c r="BG4895"/>
      <c r="BH4895"/>
      <c r="BI4895"/>
      <c r="BJ4895"/>
      <c r="BK4895"/>
      <c r="BL4895"/>
      <c r="BM4895"/>
      <c r="BN4895"/>
      <c r="BO4895"/>
      <c r="BP4895"/>
      <c r="BQ4895"/>
      <c r="BR4895"/>
      <c r="BS4895"/>
      <c r="BT4895"/>
      <c r="BU4895"/>
      <c r="BV4895"/>
      <c r="BW4895"/>
      <c r="BX4895"/>
      <c r="BY4895"/>
      <c r="BZ4895"/>
    </row>
    <row r="4896" spans="3:78" x14ac:dyDescent="0.25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  <c r="BF4896"/>
      <c r="BG4896"/>
      <c r="BH4896"/>
      <c r="BI4896"/>
      <c r="BJ4896"/>
      <c r="BK4896"/>
      <c r="BL4896"/>
      <c r="BM4896"/>
      <c r="BN4896"/>
      <c r="BO4896"/>
      <c r="BP4896"/>
      <c r="BQ4896"/>
      <c r="BR4896"/>
      <c r="BS4896"/>
      <c r="BT4896"/>
      <c r="BU4896"/>
      <c r="BV4896"/>
      <c r="BW4896"/>
      <c r="BX4896"/>
      <c r="BY4896"/>
      <c r="BZ4896"/>
    </row>
    <row r="4897" spans="3:78" x14ac:dyDescent="0.25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  <c r="BF4897"/>
      <c r="BG4897"/>
      <c r="BH4897"/>
      <c r="BI4897"/>
      <c r="BJ4897"/>
      <c r="BK4897"/>
      <c r="BL4897"/>
      <c r="BM4897"/>
      <c r="BN4897"/>
      <c r="BO4897"/>
      <c r="BP4897"/>
      <c r="BQ4897"/>
      <c r="BR4897"/>
      <c r="BS4897"/>
      <c r="BT4897"/>
      <c r="BU4897"/>
      <c r="BV4897"/>
      <c r="BW4897"/>
      <c r="BX4897"/>
      <c r="BY4897"/>
      <c r="BZ4897"/>
    </row>
    <row r="4898" spans="3:78" x14ac:dyDescent="0.25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  <c r="BF4898"/>
      <c r="BG4898"/>
      <c r="BH4898"/>
      <c r="BI4898"/>
      <c r="BJ4898"/>
      <c r="BK4898"/>
      <c r="BL4898"/>
      <c r="BM4898"/>
      <c r="BN4898"/>
      <c r="BO4898"/>
      <c r="BP4898"/>
      <c r="BQ4898"/>
      <c r="BR4898"/>
      <c r="BS4898"/>
      <c r="BT4898"/>
      <c r="BU4898"/>
      <c r="BV4898"/>
      <c r="BW4898"/>
      <c r="BX4898"/>
      <c r="BY4898"/>
      <c r="BZ4898"/>
    </row>
    <row r="4899" spans="3:78" x14ac:dyDescent="0.25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  <c r="BF4899"/>
      <c r="BG4899"/>
      <c r="BH4899"/>
      <c r="BI4899"/>
      <c r="BJ4899"/>
      <c r="BK4899"/>
      <c r="BL4899"/>
      <c r="BM4899"/>
      <c r="BN4899"/>
      <c r="BO4899"/>
      <c r="BP4899"/>
      <c r="BQ4899"/>
      <c r="BR4899"/>
      <c r="BS4899"/>
      <c r="BT4899"/>
      <c r="BU4899"/>
      <c r="BV4899"/>
      <c r="BW4899"/>
      <c r="BX4899"/>
      <c r="BY4899"/>
      <c r="BZ4899"/>
    </row>
    <row r="4900" spans="3:78" x14ac:dyDescent="0.25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  <c r="BF4900"/>
      <c r="BG4900"/>
      <c r="BH4900"/>
      <c r="BI4900"/>
      <c r="BJ4900"/>
      <c r="BK4900"/>
      <c r="BL4900"/>
      <c r="BM4900"/>
      <c r="BN4900"/>
      <c r="BO4900"/>
      <c r="BP4900"/>
      <c r="BQ4900"/>
      <c r="BR4900"/>
      <c r="BS4900"/>
      <c r="BT4900"/>
      <c r="BU4900"/>
      <c r="BV4900"/>
      <c r="BW4900"/>
      <c r="BX4900"/>
      <c r="BY4900"/>
      <c r="BZ4900"/>
    </row>
    <row r="4901" spans="3:78" x14ac:dyDescent="0.25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  <c r="BF4901"/>
      <c r="BG4901"/>
      <c r="BH4901"/>
      <c r="BI4901"/>
      <c r="BJ4901"/>
      <c r="BK4901"/>
      <c r="BL4901"/>
      <c r="BM4901"/>
      <c r="BN4901"/>
      <c r="BO4901"/>
      <c r="BP4901"/>
      <c r="BQ4901"/>
      <c r="BR4901"/>
      <c r="BS4901"/>
      <c r="BT4901"/>
      <c r="BU4901"/>
      <c r="BV4901"/>
      <c r="BW4901"/>
      <c r="BX4901"/>
      <c r="BY4901"/>
      <c r="BZ4901"/>
    </row>
    <row r="4902" spans="3:78" x14ac:dyDescent="0.25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  <c r="BF4902"/>
      <c r="BG4902"/>
      <c r="BH4902"/>
      <c r="BI4902"/>
      <c r="BJ4902"/>
      <c r="BK4902"/>
      <c r="BL4902"/>
      <c r="BM4902"/>
      <c r="BN4902"/>
      <c r="BO4902"/>
      <c r="BP4902"/>
      <c r="BQ4902"/>
      <c r="BR4902"/>
      <c r="BS4902"/>
      <c r="BT4902"/>
      <c r="BU4902"/>
      <c r="BV4902"/>
      <c r="BW4902"/>
      <c r="BX4902"/>
      <c r="BY4902"/>
      <c r="BZ4902"/>
    </row>
    <row r="4903" spans="3:78" x14ac:dyDescent="0.25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  <c r="BF4903"/>
      <c r="BG4903"/>
      <c r="BH4903"/>
      <c r="BI4903"/>
      <c r="BJ4903"/>
      <c r="BK4903"/>
      <c r="BL4903"/>
      <c r="BM4903"/>
      <c r="BN4903"/>
      <c r="BO4903"/>
      <c r="BP4903"/>
      <c r="BQ4903"/>
      <c r="BR4903"/>
      <c r="BS4903"/>
      <c r="BT4903"/>
      <c r="BU4903"/>
      <c r="BV4903"/>
      <c r="BW4903"/>
      <c r="BX4903"/>
      <c r="BY4903"/>
      <c r="BZ4903"/>
    </row>
    <row r="4904" spans="3:78" x14ac:dyDescent="0.25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  <c r="BF4904"/>
      <c r="BG4904"/>
      <c r="BH4904"/>
      <c r="BI4904"/>
      <c r="BJ4904"/>
      <c r="BK4904"/>
      <c r="BL4904"/>
      <c r="BM4904"/>
      <c r="BN4904"/>
      <c r="BO4904"/>
      <c r="BP4904"/>
      <c r="BQ4904"/>
      <c r="BR4904"/>
      <c r="BS4904"/>
      <c r="BT4904"/>
      <c r="BU4904"/>
      <c r="BV4904"/>
      <c r="BW4904"/>
      <c r="BX4904"/>
      <c r="BY4904"/>
      <c r="BZ4904"/>
    </row>
    <row r="4905" spans="3:78" x14ac:dyDescent="0.25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  <c r="BF4905"/>
      <c r="BG4905"/>
      <c r="BH4905"/>
      <c r="BI4905"/>
      <c r="BJ4905"/>
      <c r="BK4905"/>
      <c r="BL4905"/>
      <c r="BM4905"/>
      <c r="BN4905"/>
      <c r="BO4905"/>
      <c r="BP4905"/>
      <c r="BQ4905"/>
      <c r="BR4905"/>
      <c r="BS4905"/>
      <c r="BT4905"/>
      <c r="BU4905"/>
      <c r="BV4905"/>
      <c r="BW4905"/>
      <c r="BX4905"/>
      <c r="BY4905"/>
      <c r="BZ4905"/>
    </row>
    <row r="4906" spans="3:78" x14ac:dyDescent="0.25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  <c r="BF4906"/>
      <c r="BG4906"/>
      <c r="BH4906"/>
      <c r="BI4906"/>
      <c r="BJ4906"/>
      <c r="BK4906"/>
      <c r="BL4906"/>
      <c r="BM4906"/>
      <c r="BN4906"/>
      <c r="BO4906"/>
      <c r="BP4906"/>
      <c r="BQ4906"/>
      <c r="BR4906"/>
      <c r="BS4906"/>
      <c r="BT4906"/>
      <c r="BU4906"/>
      <c r="BV4906"/>
      <c r="BW4906"/>
      <c r="BX4906"/>
      <c r="BY4906"/>
      <c r="BZ4906"/>
    </row>
    <row r="4907" spans="3:78" x14ac:dyDescent="0.25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  <c r="BF4907"/>
      <c r="BG4907"/>
      <c r="BH4907"/>
      <c r="BI4907"/>
      <c r="BJ4907"/>
      <c r="BK4907"/>
      <c r="BL4907"/>
      <c r="BM4907"/>
      <c r="BN4907"/>
      <c r="BO4907"/>
      <c r="BP4907"/>
      <c r="BQ4907"/>
      <c r="BR4907"/>
      <c r="BS4907"/>
      <c r="BT4907"/>
      <c r="BU4907"/>
      <c r="BV4907"/>
      <c r="BW4907"/>
      <c r="BX4907"/>
      <c r="BY4907"/>
      <c r="BZ4907"/>
    </row>
    <row r="4908" spans="3:78" x14ac:dyDescent="0.25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  <c r="BF4908"/>
      <c r="BG4908"/>
      <c r="BH4908"/>
      <c r="BI4908"/>
      <c r="BJ4908"/>
      <c r="BK4908"/>
      <c r="BL4908"/>
      <c r="BM4908"/>
      <c r="BN4908"/>
      <c r="BO4908"/>
      <c r="BP4908"/>
      <c r="BQ4908"/>
      <c r="BR4908"/>
      <c r="BS4908"/>
      <c r="BT4908"/>
      <c r="BU4908"/>
      <c r="BV4908"/>
      <c r="BW4908"/>
      <c r="BX4908"/>
      <c r="BY4908"/>
      <c r="BZ4908"/>
    </row>
    <row r="4909" spans="3:78" x14ac:dyDescent="0.25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  <c r="BF4909"/>
      <c r="BG4909"/>
      <c r="BH4909"/>
      <c r="BI4909"/>
      <c r="BJ4909"/>
      <c r="BK4909"/>
      <c r="BL4909"/>
      <c r="BM4909"/>
      <c r="BN4909"/>
      <c r="BO4909"/>
      <c r="BP4909"/>
      <c r="BQ4909"/>
      <c r="BR4909"/>
      <c r="BS4909"/>
      <c r="BT4909"/>
      <c r="BU4909"/>
      <c r="BV4909"/>
      <c r="BW4909"/>
      <c r="BX4909"/>
      <c r="BY4909"/>
      <c r="BZ4909"/>
    </row>
    <row r="4910" spans="3:78" x14ac:dyDescent="0.25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  <c r="BF4910"/>
      <c r="BG4910"/>
      <c r="BH4910"/>
      <c r="BI4910"/>
      <c r="BJ4910"/>
      <c r="BK4910"/>
      <c r="BL4910"/>
      <c r="BM4910"/>
      <c r="BN4910"/>
      <c r="BO4910"/>
      <c r="BP4910"/>
      <c r="BQ4910"/>
      <c r="BR4910"/>
      <c r="BS4910"/>
      <c r="BT4910"/>
      <c r="BU4910"/>
      <c r="BV4910"/>
      <c r="BW4910"/>
      <c r="BX4910"/>
      <c r="BY4910"/>
      <c r="BZ4910"/>
    </row>
    <row r="4911" spans="3:78" x14ac:dyDescent="0.25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  <c r="BF4911"/>
      <c r="BG4911"/>
      <c r="BH4911"/>
      <c r="BI4911"/>
      <c r="BJ4911"/>
      <c r="BK4911"/>
      <c r="BL4911"/>
      <c r="BM4911"/>
      <c r="BN4911"/>
      <c r="BO4911"/>
      <c r="BP4911"/>
      <c r="BQ4911"/>
      <c r="BR4911"/>
      <c r="BS4911"/>
      <c r="BT4911"/>
      <c r="BU4911"/>
      <c r="BV4911"/>
      <c r="BW4911"/>
      <c r="BX4911"/>
      <c r="BY4911"/>
      <c r="BZ4911"/>
    </row>
    <row r="4912" spans="3:78" x14ac:dyDescent="0.25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  <c r="BF4912"/>
      <c r="BG4912"/>
      <c r="BH4912"/>
      <c r="BI4912"/>
      <c r="BJ4912"/>
      <c r="BK4912"/>
      <c r="BL4912"/>
      <c r="BM4912"/>
      <c r="BN4912"/>
      <c r="BO4912"/>
      <c r="BP4912"/>
      <c r="BQ4912"/>
      <c r="BR4912"/>
      <c r="BS4912"/>
      <c r="BT4912"/>
      <c r="BU4912"/>
      <c r="BV4912"/>
      <c r="BW4912"/>
      <c r="BX4912"/>
      <c r="BY4912"/>
      <c r="BZ4912"/>
    </row>
    <row r="4913" spans="3:78" x14ac:dyDescent="0.25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  <c r="BF4913"/>
      <c r="BG4913"/>
      <c r="BH4913"/>
      <c r="BI4913"/>
      <c r="BJ4913"/>
      <c r="BK4913"/>
      <c r="BL4913"/>
      <c r="BM4913"/>
      <c r="BN4913"/>
      <c r="BO4913"/>
      <c r="BP4913"/>
      <c r="BQ4913"/>
      <c r="BR4913"/>
      <c r="BS4913"/>
      <c r="BT4913"/>
      <c r="BU4913"/>
      <c r="BV4913"/>
      <c r="BW4913"/>
      <c r="BX4913"/>
      <c r="BY4913"/>
      <c r="BZ4913"/>
    </row>
    <row r="4914" spans="3:78" x14ac:dyDescent="0.25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  <c r="BF4914"/>
      <c r="BG4914"/>
      <c r="BH4914"/>
      <c r="BI4914"/>
      <c r="BJ4914"/>
      <c r="BK4914"/>
      <c r="BL4914"/>
      <c r="BM4914"/>
      <c r="BN4914"/>
      <c r="BO4914"/>
      <c r="BP4914"/>
      <c r="BQ4914"/>
      <c r="BR4914"/>
      <c r="BS4914"/>
      <c r="BT4914"/>
      <c r="BU4914"/>
      <c r="BV4914"/>
      <c r="BW4914"/>
      <c r="BX4914"/>
      <c r="BY4914"/>
      <c r="BZ4914"/>
    </row>
    <row r="4915" spans="3:78" x14ac:dyDescent="0.25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  <c r="BF4915"/>
      <c r="BG4915"/>
      <c r="BH4915"/>
      <c r="BI4915"/>
      <c r="BJ4915"/>
      <c r="BK4915"/>
      <c r="BL4915"/>
      <c r="BM4915"/>
      <c r="BN4915"/>
      <c r="BO4915"/>
      <c r="BP4915"/>
      <c r="BQ4915"/>
      <c r="BR4915"/>
      <c r="BS4915"/>
      <c r="BT4915"/>
      <c r="BU4915"/>
      <c r="BV4915"/>
      <c r="BW4915"/>
      <c r="BX4915"/>
      <c r="BY4915"/>
      <c r="BZ4915"/>
    </row>
    <row r="4916" spans="3:78" x14ac:dyDescent="0.25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  <c r="BF4916"/>
      <c r="BG4916"/>
      <c r="BH4916"/>
      <c r="BI4916"/>
      <c r="BJ4916"/>
      <c r="BK4916"/>
      <c r="BL4916"/>
      <c r="BM4916"/>
      <c r="BN4916"/>
      <c r="BO4916"/>
      <c r="BP4916"/>
      <c r="BQ4916"/>
      <c r="BR4916"/>
      <c r="BS4916"/>
      <c r="BT4916"/>
      <c r="BU4916"/>
      <c r="BV4916"/>
      <c r="BW4916"/>
      <c r="BX4916"/>
      <c r="BY4916"/>
      <c r="BZ4916"/>
    </row>
    <row r="4917" spans="3:78" x14ac:dyDescent="0.25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  <c r="BF4917"/>
      <c r="BG4917"/>
      <c r="BH4917"/>
      <c r="BI4917"/>
      <c r="BJ4917"/>
      <c r="BK4917"/>
      <c r="BL4917"/>
      <c r="BM4917"/>
      <c r="BN4917"/>
      <c r="BO4917"/>
      <c r="BP4917"/>
      <c r="BQ4917"/>
      <c r="BR4917"/>
      <c r="BS4917"/>
      <c r="BT4917"/>
      <c r="BU4917"/>
      <c r="BV4917"/>
      <c r="BW4917"/>
      <c r="BX4917"/>
      <c r="BY4917"/>
      <c r="BZ4917"/>
    </row>
    <row r="4918" spans="3:78" x14ac:dyDescent="0.25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  <c r="BF4918"/>
      <c r="BG4918"/>
      <c r="BH4918"/>
      <c r="BI4918"/>
      <c r="BJ4918"/>
      <c r="BK4918"/>
      <c r="BL4918"/>
      <c r="BM4918"/>
      <c r="BN4918"/>
      <c r="BO4918"/>
      <c r="BP4918"/>
      <c r="BQ4918"/>
      <c r="BR4918"/>
      <c r="BS4918"/>
      <c r="BT4918"/>
      <c r="BU4918"/>
      <c r="BV4918"/>
      <c r="BW4918"/>
      <c r="BX4918"/>
      <c r="BY4918"/>
      <c r="BZ4918"/>
    </row>
    <row r="4919" spans="3:78" x14ac:dyDescent="0.25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  <c r="BF4919"/>
      <c r="BG4919"/>
      <c r="BH4919"/>
      <c r="BI4919"/>
      <c r="BJ4919"/>
      <c r="BK4919"/>
      <c r="BL4919"/>
      <c r="BM4919"/>
      <c r="BN4919"/>
      <c r="BO4919"/>
      <c r="BP4919"/>
      <c r="BQ4919"/>
      <c r="BR4919"/>
      <c r="BS4919"/>
      <c r="BT4919"/>
      <c r="BU4919"/>
      <c r="BV4919"/>
      <c r="BW4919"/>
      <c r="BX4919"/>
      <c r="BY4919"/>
      <c r="BZ4919"/>
    </row>
    <row r="4920" spans="3:78" x14ac:dyDescent="0.25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  <c r="BF4920"/>
      <c r="BG4920"/>
      <c r="BH4920"/>
      <c r="BI4920"/>
      <c r="BJ4920"/>
      <c r="BK4920"/>
      <c r="BL4920"/>
      <c r="BM4920"/>
      <c r="BN4920"/>
      <c r="BO4920"/>
      <c r="BP4920"/>
      <c r="BQ4920"/>
      <c r="BR4920"/>
      <c r="BS4920"/>
      <c r="BT4920"/>
      <c r="BU4920"/>
      <c r="BV4920"/>
      <c r="BW4920"/>
      <c r="BX4920"/>
      <c r="BY4920"/>
      <c r="BZ4920"/>
    </row>
    <row r="4921" spans="3:78" x14ac:dyDescent="0.25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  <c r="BF4921"/>
      <c r="BG4921"/>
      <c r="BH4921"/>
      <c r="BI4921"/>
      <c r="BJ4921"/>
      <c r="BK4921"/>
      <c r="BL4921"/>
      <c r="BM4921"/>
      <c r="BN4921"/>
      <c r="BO4921"/>
      <c r="BP4921"/>
      <c r="BQ4921"/>
      <c r="BR4921"/>
      <c r="BS4921"/>
      <c r="BT4921"/>
      <c r="BU4921"/>
      <c r="BV4921"/>
      <c r="BW4921"/>
      <c r="BX4921"/>
      <c r="BY4921"/>
      <c r="BZ4921"/>
    </row>
    <row r="4922" spans="3:78" x14ac:dyDescent="0.25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  <c r="BF4922"/>
      <c r="BG4922"/>
      <c r="BH4922"/>
      <c r="BI4922"/>
      <c r="BJ4922"/>
      <c r="BK4922"/>
      <c r="BL4922"/>
      <c r="BM4922"/>
      <c r="BN4922"/>
      <c r="BO4922"/>
      <c r="BP4922"/>
      <c r="BQ4922"/>
      <c r="BR4922"/>
      <c r="BS4922"/>
      <c r="BT4922"/>
      <c r="BU4922"/>
      <c r="BV4922"/>
      <c r="BW4922"/>
      <c r="BX4922"/>
      <c r="BY4922"/>
      <c r="BZ4922"/>
    </row>
    <row r="4923" spans="3:78" x14ac:dyDescent="0.25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  <c r="BF4923"/>
      <c r="BG4923"/>
      <c r="BH4923"/>
      <c r="BI4923"/>
      <c r="BJ4923"/>
      <c r="BK4923"/>
      <c r="BL4923"/>
      <c r="BM4923"/>
      <c r="BN4923"/>
      <c r="BO4923"/>
      <c r="BP4923"/>
      <c r="BQ4923"/>
      <c r="BR4923"/>
      <c r="BS4923"/>
      <c r="BT4923"/>
      <c r="BU4923"/>
      <c r="BV4923"/>
      <c r="BW4923"/>
      <c r="BX4923"/>
      <c r="BY4923"/>
      <c r="BZ4923"/>
    </row>
    <row r="4924" spans="3:78" x14ac:dyDescent="0.25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  <c r="BF4924"/>
      <c r="BG4924"/>
      <c r="BH4924"/>
      <c r="BI4924"/>
      <c r="BJ4924"/>
      <c r="BK4924"/>
      <c r="BL4924"/>
      <c r="BM4924"/>
      <c r="BN4924"/>
      <c r="BO4924"/>
      <c r="BP4924"/>
      <c r="BQ4924"/>
      <c r="BR4924"/>
      <c r="BS4924"/>
      <c r="BT4924"/>
      <c r="BU4924"/>
      <c r="BV4924"/>
      <c r="BW4924"/>
      <c r="BX4924"/>
      <c r="BY4924"/>
      <c r="BZ4924"/>
    </row>
    <row r="4925" spans="3:78" x14ac:dyDescent="0.25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  <c r="BF4925"/>
      <c r="BG4925"/>
      <c r="BH4925"/>
      <c r="BI4925"/>
      <c r="BJ4925"/>
      <c r="BK4925"/>
      <c r="BL4925"/>
      <c r="BM4925"/>
      <c r="BN4925"/>
      <c r="BO4925"/>
      <c r="BP4925"/>
      <c r="BQ4925"/>
      <c r="BR4925"/>
      <c r="BS4925"/>
      <c r="BT4925"/>
      <c r="BU4925"/>
      <c r="BV4925"/>
      <c r="BW4925"/>
      <c r="BX4925"/>
      <c r="BY4925"/>
      <c r="BZ4925"/>
    </row>
    <row r="4926" spans="3:78" x14ac:dyDescent="0.25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  <c r="BF4926"/>
      <c r="BG4926"/>
      <c r="BH4926"/>
      <c r="BI4926"/>
      <c r="BJ4926"/>
      <c r="BK4926"/>
      <c r="BL4926"/>
      <c r="BM4926"/>
      <c r="BN4926"/>
      <c r="BO4926"/>
      <c r="BP4926"/>
      <c r="BQ4926"/>
      <c r="BR4926"/>
      <c r="BS4926"/>
      <c r="BT4926"/>
      <c r="BU4926"/>
      <c r="BV4926"/>
      <c r="BW4926"/>
      <c r="BX4926"/>
      <c r="BY4926"/>
      <c r="BZ4926"/>
    </row>
    <row r="4927" spans="3:78" x14ac:dyDescent="0.25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  <c r="BF4927"/>
      <c r="BG4927"/>
      <c r="BH4927"/>
      <c r="BI4927"/>
      <c r="BJ4927"/>
      <c r="BK4927"/>
      <c r="BL4927"/>
      <c r="BM4927"/>
      <c r="BN4927"/>
      <c r="BO4927"/>
      <c r="BP4927"/>
      <c r="BQ4927"/>
      <c r="BR4927"/>
      <c r="BS4927"/>
      <c r="BT4927"/>
      <c r="BU4927"/>
      <c r="BV4927"/>
      <c r="BW4927"/>
      <c r="BX4927"/>
      <c r="BY4927"/>
      <c r="BZ4927"/>
    </row>
    <row r="4928" spans="3:78" x14ac:dyDescent="0.25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  <c r="BF4928"/>
      <c r="BG4928"/>
      <c r="BH4928"/>
      <c r="BI4928"/>
      <c r="BJ4928"/>
      <c r="BK4928"/>
      <c r="BL4928"/>
      <c r="BM4928"/>
      <c r="BN4928"/>
      <c r="BO4928"/>
      <c r="BP4928"/>
      <c r="BQ4928"/>
      <c r="BR4928"/>
      <c r="BS4928"/>
      <c r="BT4928"/>
      <c r="BU4928"/>
      <c r="BV4928"/>
      <c r="BW4928"/>
      <c r="BX4928"/>
      <c r="BY4928"/>
      <c r="BZ4928"/>
    </row>
    <row r="4929" spans="3:78" x14ac:dyDescent="0.25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  <c r="BF4929"/>
      <c r="BG4929"/>
      <c r="BH4929"/>
      <c r="BI4929"/>
      <c r="BJ4929"/>
      <c r="BK4929"/>
      <c r="BL4929"/>
      <c r="BM4929"/>
      <c r="BN4929"/>
      <c r="BO4929"/>
      <c r="BP4929"/>
      <c r="BQ4929"/>
      <c r="BR4929"/>
      <c r="BS4929"/>
      <c r="BT4929"/>
      <c r="BU4929"/>
      <c r="BV4929"/>
      <c r="BW4929"/>
      <c r="BX4929"/>
      <c r="BY4929"/>
      <c r="BZ4929"/>
    </row>
    <row r="4930" spans="3:78" x14ac:dyDescent="0.25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  <c r="BF4930"/>
      <c r="BG4930"/>
      <c r="BH4930"/>
      <c r="BI4930"/>
      <c r="BJ4930"/>
      <c r="BK4930"/>
      <c r="BL4930"/>
      <c r="BM4930"/>
      <c r="BN4930"/>
      <c r="BO4930"/>
      <c r="BP4930"/>
      <c r="BQ4930"/>
      <c r="BR4930"/>
      <c r="BS4930"/>
      <c r="BT4930"/>
      <c r="BU4930"/>
      <c r="BV4930"/>
      <c r="BW4930"/>
      <c r="BX4930"/>
      <c r="BY4930"/>
      <c r="BZ4930"/>
    </row>
    <row r="4931" spans="3:78" x14ac:dyDescent="0.25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  <c r="BF4931"/>
      <c r="BG4931"/>
      <c r="BH4931"/>
      <c r="BI4931"/>
      <c r="BJ4931"/>
      <c r="BK4931"/>
      <c r="BL4931"/>
      <c r="BM4931"/>
      <c r="BN4931"/>
      <c r="BO4931"/>
      <c r="BP4931"/>
      <c r="BQ4931"/>
      <c r="BR4931"/>
      <c r="BS4931"/>
      <c r="BT4931"/>
      <c r="BU4931"/>
      <c r="BV4931"/>
      <c r="BW4931"/>
      <c r="BX4931"/>
      <c r="BY4931"/>
      <c r="BZ4931"/>
    </row>
    <row r="4932" spans="3:78" x14ac:dyDescent="0.25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  <c r="BF4932"/>
      <c r="BG4932"/>
      <c r="BH4932"/>
      <c r="BI4932"/>
      <c r="BJ4932"/>
      <c r="BK4932"/>
      <c r="BL4932"/>
      <c r="BM4932"/>
      <c r="BN4932"/>
      <c r="BO4932"/>
      <c r="BP4932"/>
      <c r="BQ4932"/>
      <c r="BR4932"/>
      <c r="BS4932"/>
      <c r="BT4932"/>
      <c r="BU4932"/>
      <c r="BV4932"/>
      <c r="BW4932"/>
      <c r="BX4932"/>
      <c r="BY4932"/>
      <c r="BZ4932"/>
    </row>
    <row r="4933" spans="3:78" x14ac:dyDescent="0.25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  <c r="BF4933"/>
      <c r="BG4933"/>
      <c r="BH4933"/>
      <c r="BI4933"/>
      <c r="BJ4933"/>
      <c r="BK4933"/>
      <c r="BL4933"/>
      <c r="BM4933"/>
      <c r="BN4933"/>
      <c r="BO4933"/>
      <c r="BP4933"/>
      <c r="BQ4933"/>
      <c r="BR4933"/>
      <c r="BS4933"/>
      <c r="BT4933"/>
      <c r="BU4933"/>
      <c r="BV4933"/>
      <c r="BW4933"/>
      <c r="BX4933"/>
      <c r="BY4933"/>
      <c r="BZ4933"/>
    </row>
    <row r="4934" spans="3:78" x14ac:dyDescent="0.25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  <c r="BF4934"/>
      <c r="BG4934"/>
      <c r="BH4934"/>
      <c r="BI4934"/>
      <c r="BJ4934"/>
      <c r="BK4934"/>
      <c r="BL4934"/>
      <c r="BM4934"/>
      <c r="BN4934"/>
      <c r="BO4934"/>
      <c r="BP4934"/>
      <c r="BQ4934"/>
      <c r="BR4934"/>
      <c r="BS4934"/>
      <c r="BT4934"/>
      <c r="BU4934"/>
      <c r="BV4934"/>
      <c r="BW4934"/>
      <c r="BX4934"/>
      <c r="BY4934"/>
      <c r="BZ4934"/>
    </row>
    <row r="4935" spans="3:78" x14ac:dyDescent="0.25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  <c r="BF4935"/>
      <c r="BG4935"/>
      <c r="BH4935"/>
      <c r="BI4935"/>
      <c r="BJ4935"/>
      <c r="BK4935"/>
      <c r="BL4935"/>
      <c r="BM4935"/>
      <c r="BN4935"/>
      <c r="BO4935"/>
      <c r="BP4935"/>
      <c r="BQ4935"/>
      <c r="BR4935"/>
      <c r="BS4935"/>
      <c r="BT4935"/>
      <c r="BU4935"/>
      <c r="BV4935"/>
      <c r="BW4935"/>
      <c r="BX4935"/>
      <c r="BY4935"/>
      <c r="BZ4935"/>
    </row>
    <row r="4936" spans="3:78" x14ac:dyDescent="0.25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  <c r="BF4936"/>
      <c r="BG4936"/>
      <c r="BH4936"/>
      <c r="BI4936"/>
      <c r="BJ4936"/>
      <c r="BK4936"/>
      <c r="BL4936"/>
      <c r="BM4936"/>
      <c r="BN4936"/>
      <c r="BO4936"/>
      <c r="BP4936"/>
      <c r="BQ4936"/>
      <c r="BR4936"/>
      <c r="BS4936"/>
      <c r="BT4936"/>
      <c r="BU4936"/>
      <c r="BV4936"/>
      <c r="BW4936"/>
      <c r="BX4936"/>
      <c r="BY4936"/>
      <c r="BZ4936"/>
    </row>
    <row r="4937" spans="3:78" x14ac:dyDescent="0.25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  <c r="BF4937"/>
      <c r="BG4937"/>
      <c r="BH4937"/>
      <c r="BI4937"/>
      <c r="BJ4937"/>
      <c r="BK4937"/>
      <c r="BL4937"/>
      <c r="BM4937"/>
      <c r="BN4937"/>
      <c r="BO4937"/>
      <c r="BP4937"/>
      <c r="BQ4937"/>
      <c r="BR4937"/>
      <c r="BS4937"/>
      <c r="BT4937"/>
      <c r="BU4937"/>
      <c r="BV4937"/>
      <c r="BW4937"/>
      <c r="BX4937"/>
      <c r="BY4937"/>
      <c r="BZ4937"/>
    </row>
    <row r="4938" spans="3:78" x14ac:dyDescent="0.25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  <c r="BF4938"/>
      <c r="BG4938"/>
      <c r="BH4938"/>
      <c r="BI4938"/>
      <c r="BJ4938"/>
      <c r="BK4938"/>
      <c r="BL4938"/>
      <c r="BM4938"/>
      <c r="BN4938"/>
      <c r="BO4938"/>
      <c r="BP4938"/>
      <c r="BQ4938"/>
      <c r="BR4938"/>
      <c r="BS4938"/>
      <c r="BT4938"/>
      <c r="BU4938"/>
      <c r="BV4938"/>
      <c r="BW4938"/>
      <c r="BX4938"/>
      <c r="BY4938"/>
      <c r="BZ4938"/>
    </row>
    <row r="4939" spans="3:78" x14ac:dyDescent="0.25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  <c r="BF4939"/>
      <c r="BG4939"/>
      <c r="BH4939"/>
      <c r="BI4939"/>
      <c r="BJ4939"/>
      <c r="BK4939"/>
      <c r="BL4939"/>
      <c r="BM4939"/>
      <c r="BN4939"/>
      <c r="BO4939"/>
      <c r="BP4939"/>
      <c r="BQ4939"/>
      <c r="BR4939"/>
      <c r="BS4939"/>
      <c r="BT4939"/>
      <c r="BU4939"/>
      <c r="BV4939"/>
      <c r="BW4939"/>
      <c r="BX4939"/>
      <c r="BY4939"/>
      <c r="BZ4939"/>
    </row>
    <row r="4940" spans="3:78" x14ac:dyDescent="0.25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  <c r="BF4940"/>
      <c r="BG4940"/>
      <c r="BH4940"/>
      <c r="BI4940"/>
      <c r="BJ4940"/>
      <c r="BK4940"/>
      <c r="BL4940"/>
      <c r="BM4940"/>
      <c r="BN4940"/>
      <c r="BO4940"/>
      <c r="BP4940"/>
      <c r="BQ4940"/>
      <c r="BR4940"/>
      <c r="BS4940"/>
      <c r="BT4940"/>
      <c r="BU4940"/>
      <c r="BV4940"/>
      <c r="BW4940"/>
      <c r="BX4940"/>
      <c r="BY4940"/>
      <c r="BZ4940"/>
    </row>
    <row r="4941" spans="3:78" x14ac:dyDescent="0.25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  <c r="BF4941"/>
      <c r="BG4941"/>
      <c r="BH4941"/>
      <c r="BI4941"/>
      <c r="BJ4941"/>
      <c r="BK4941"/>
      <c r="BL4941"/>
      <c r="BM4941"/>
      <c r="BN4941"/>
      <c r="BO4941"/>
      <c r="BP4941"/>
      <c r="BQ4941"/>
      <c r="BR4941"/>
      <c r="BS4941"/>
      <c r="BT4941"/>
      <c r="BU4941"/>
      <c r="BV4941"/>
      <c r="BW4941"/>
      <c r="BX4941"/>
      <c r="BY4941"/>
      <c r="BZ4941"/>
    </row>
    <row r="4942" spans="3:78" x14ac:dyDescent="0.25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  <c r="BF4942"/>
      <c r="BG4942"/>
      <c r="BH4942"/>
      <c r="BI4942"/>
      <c r="BJ4942"/>
      <c r="BK4942"/>
      <c r="BL4942"/>
      <c r="BM4942"/>
      <c r="BN4942"/>
      <c r="BO4942"/>
      <c r="BP4942"/>
      <c r="BQ4942"/>
      <c r="BR4942"/>
      <c r="BS4942"/>
      <c r="BT4942"/>
      <c r="BU4942"/>
      <c r="BV4942"/>
      <c r="BW4942"/>
      <c r="BX4942"/>
      <c r="BY4942"/>
      <c r="BZ4942"/>
    </row>
    <row r="4943" spans="3:78" x14ac:dyDescent="0.25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  <c r="BF4943"/>
      <c r="BG4943"/>
      <c r="BH4943"/>
      <c r="BI4943"/>
      <c r="BJ4943"/>
      <c r="BK4943"/>
      <c r="BL4943"/>
      <c r="BM4943"/>
      <c r="BN4943"/>
      <c r="BO4943"/>
      <c r="BP4943"/>
      <c r="BQ4943"/>
      <c r="BR4943"/>
      <c r="BS4943"/>
      <c r="BT4943"/>
      <c r="BU4943"/>
      <c r="BV4943"/>
      <c r="BW4943"/>
      <c r="BX4943"/>
      <c r="BY4943"/>
      <c r="BZ4943"/>
    </row>
    <row r="4944" spans="3:78" x14ac:dyDescent="0.25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  <c r="BF4944"/>
      <c r="BG4944"/>
      <c r="BH4944"/>
      <c r="BI4944"/>
      <c r="BJ4944"/>
      <c r="BK4944"/>
      <c r="BL4944"/>
      <c r="BM4944"/>
      <c r="BN4944"/>
      <c r="BO4944"/>
      <c r="BP4944"/>
      <c r="BQ4944"/>
      <c r="BR4944"/>
      <c r="BS4944"/>
      <c r="BT4944"/>
      <c r="BU4944"/>
      <c r="BV4944"/>
      <c r="BW4944"/>
      <c r="BX4944"/>
      <c r="BY4944"/>
      <c r="BZ4944"/>
    </row>
    <row r="4945" spans="3:78" x14ac:dyDescent="0.25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  <c r="BF4945"/>
      <c r="BG4945"/>
      <c r="BH4945"/>
      <c r="BI4945"/>
      <c r="BJ4945"/>
      <c r="BK4945"/>
      <c r="BL4945"/>
      <c r="BM4945"/>
      <c r="BN4945"/>
      <c r="BO4945"/>
      <c r="BP4945"/>
      <c r="BQ4945"/>
      <c r="BR4945"/>
      <c r="BS4945"/>
      <c r="BT4945"/>
      <c r="BU4945"/>
      <c r="BV4945"/>
      <c r="BW4945"/>
      <c r="BX4945"/>
      <c r="BY4945"/>
      <c r="BZ4945"/>
    </row>
    <row r="4946" spans="3:78" x14ac:dyDescent="0.25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  <c r="BF4946"/>
      <c r="BG4946"/>
      <c r="BH4946"/>
      <c r="BI4946"/>
      <c r="BJ4946"/>
      <c r="BK4946"/>
      <c r="BL4946"/>
      <c r="BM4946"/>
      <c r="BN4946"/>
      <c r="BO4946"/>
      <c r="BP4946"/>
      <c r="BQ4946"/>
      <c r="BR4946"/>
      <c r="BS4946"/>
      <c r="BT4946"/>
      <c r="BU4946"/>
      <c r="BV4946"/>
      <c r="BW4946"/>
      <c r="BX4946"/>
      <c r="BY4946"/>
      <c r="BZ4946"/>
    </row>
    <row r="4947" spans="3:78" x14ac:dyDescent="0.25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  <c r="BF4947"/>
      <c r="BG4947"/>
      <c r="BH4947"/>
      <c r="BI4947"/>
      <c r="BJ4947"/>
      <c r="BK4947"/>
      <c r="BL4947"/>
      <c r="BM4947"/>
      <c r="BN4947"/>
      <c r="BO4947"/>
      <c r="BP4947"/>
      <c r="BQ4947"/>
      <c r="BR4947"/>
      <c r="BS4947"/>
      <c r="BT4947"/>
      <c r="BU4947"/>
      <c r="BV4947"/>
      <c r="BW4947"/>
      <c r="BX4947"/>
      <c r="BY4947"/>
      <c r="BZ4947"/>
    </row>
    <row r="4948" spans="3:78" x14ac:dyDescent="0.25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  <c r="BF4948"/>
      <c r="BG4948"/>
      <c r="BH4948"/>
      <c r="BI4948"/>
      <c r="BJ4948"/>
      <c r="BK4948"/>
      <c r="BL4948"/>
      <c r="BM4948"/>
      <c r="BN4948"/>
      <c r="BO4948"/>
      <c r="BP4948"/>
      <c r="BQ4948"/>
      <c r="BR4948"/>
      <c r="BS4948"/>
      <c r="BT4948"/>
      <c r="BU4948"/>
      <c r="BV4948"/>
      <c r="BW4948"/>
      <c r="BX4948"/>
      <c r="BY4948"/>
      <c r="BZ4948"/>
    </row>
    <row r="4949" spans="3:78" x14ac:dyDescent="0.25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  <c r="BF4949"/>
      <c r="BG4949"/>
      <c r="BH4949"/>
      <c r="BI4949"/>
      <c r="BJ4949"/>
      <c r="BK4949"/>
      <c r="BL4949"/>
      <c r="BM4949"/>
      <c r="BN4949"/>
      <c r="BO4949"/>
      <c r="BP4949"/>
      <c r="BQ4949"/>
      <c r="BR4949"/>
      <c r="BS4949"/>
      <c r="BT4949"/>
      <c r="BU4949"/>
      <c r="BV4949"/>
      <c r="BW4949"/>
      <c r="BX4949"/>
      <c r="BY4949"/>
      <c r="BZ4949"/>
    </row>
    <row r="4950" spans="3:78" x14ac:dyDescent="0.25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  <c r="BF4950"/>
      <c r="BG4950"/>
      <c r="BH4950"/>
      <c r="BI4950"/>
      <c r="BJ4950"/>
      <c r="BK4950"/>
      <c r="BL4950"/>
      <c r="BM4950"/>
      <c r="BN4950"/>
      <c r="BO4950"/>
      <c r="BP4950"/>
      <c r="BQ4950"/>
      <c r="BR4950"/>
      <c r="BS4950"/>
      <c r="BT4950"/>
      <c r="BU4950"/>
      <c r="BV4950"/>
      <c r="BW4950"/>
      <c r="BX4950"/>
      <c r="BY4950"/>
      <c r="BZ4950"/>
    </row>
    <row r="4951" spans="3:78" x14ac:dyDescent="0.25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  <c r="BF4951"/>
      <c r="BG4951"/>
      <c r="BH4951"/>
      <c r="BI4951"/>
      <c r="BJ4951"/>
      <c r="BK4951"/>
      <c r="BL4951"/>
      <c r="BM4951"/>
      <c r="BN4951"/>
      <c r="BO4951"/>
      <c r="BP4951"/>
      <c r="BQ4951"/>
      <c r="BR4951"/>
      <c r="BS4951"/>
      <c r="BT4951"/>
      <c r="BU4951"/>
      <c r="BV4951"/>
      <c r="BW4951"/>
      <c r="BX4951"/>
      <c r="BY4951"/>
      <c r="BZ4951"/>
    </row>
    <row r="4952" spans="3:78" x14ac:dyDescent="0.25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  <c r="BF4952"/>
      <c r="BG4952"/>
      <c r="BH4952"/>
      <c r="BI4952"/>
      <c r="BJ4952"/>
      <c r="BK4952"/>
      <c r="BL4952"/>
      <c r="BM4952"/>
      <c r="BN4952"/>
      <c r="BO4952"/>
      <c r="BP4952"/>
      <c r="BQ4952"/>
      <c r="BR4952"/>
      <c r="BS4952"/>
      <c r="BT4952"/>
      <c r="BU4952"/>
      <c r="BV4952"/>
      <c r="BW4952"/>
      <c r="BX4952"/>
      <c r="BY4952"/>
      <c r="BZ4952"/>
    </row>
    <row r="4953" spans="3:78" x14ac:dyDescent="0.25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  <c r="BF4953"/>
      <c r="BG4953"/>
      <c r="BH4953"/>
      <c r="BI4953"/>
      <c r="BJ4953"/>
      <c r="BK4953"/>
      <c r="BL4953"/>
      <c r="BM4953"/>
      <c r="BN4953"/>
      <c r="BO4953"/>
      <c r="BP4953"/>
      <c r="BQ4953"/>
      <c r="BR4953"/>
      <c r="BS4953"/>
      <c r="BT4953"/>
      <c r="BU4953"/>
      <c r="BV4953"/>
      <c r="BW4953"/>
      <c r="BX4953"/>
      <c r="BY4953"/>
      <c r="BZ4953"/>
    </row>
    <row r="4954" spans="3:78" x14ac:dyDescent="0.25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  <c r="BF4954"/>
      <c r="BG4954"/>
      <c r="BH4954"/>
      <c r="BI4954"/>
      <c r="BJ4954"/>
      <c r="BK4954"/>
      <c r="BL4954"/>
      <c r="BM4954"/>
      <c r="BN4954"/>
      <c r="BO4954"/>
      <c r="BP4954"/>
      <c r="BQ4954"/>
      <c r="BR4954"/>
      <c r="BS4954"/>
      <c r="BT4954"/>
      <c r="BU4954"/>
      <c r="BV4954"/>
      <c r="BW4954"/>
      <c r="BX4954"/>
      <c r="BY4954"/>
      <c r="BZ4954"/>
    </row>
    <row r="4955" spans="3:78" x14ac:dyDescent="0.25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  <c r="BF4955"/>
      <c r="BG4955"/>
      <c r="BH4955"/>
      <c r="BI4955"/>
      <c r="BJ4955"/>
      <c r="BK4955"/>
      <c r="BL4955"/>
      <c r="BM4955"/>
      <c r="BN4955"/>
      <c r="BO4955"/>
      <c r="BP4955"/>
      <c r="BQ4955"/>
      <c r="BR4955"/>
      <c r="BS4955"/>
      <c r="BT4955"/>
      <c r="BU4955"/>
      <c r="BV4955"/>
      <c r="BW4955"/>
      <c r="BX4955"/>
      <c r="BY4955"/>
      <c r="BZ4955"/>
    </row>
    <row r="4956" spans="3:78" x14ac:dyDescent="0.25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  <c r="BF4956"/>
      <c r="BG4956"/>
      <c r="BH4956"/>
      <c r="BI4956"/>
      <c r="BJ4956"/>
      <c r="BK4956"/>
      <c r="BL4956"/>
      <c r="BM4956"/>
      <c r="BN4956"/>
      <c r="BO4956"/>
      <c r="BP4956"/>
      <c r="BQ4956"/>
      <c r="BR4956"/>
      <c r="BS4956"/>
      <c r="BT4956"/>
      <c r="BU4956"/>
      <c r="BV4956"/>
      <c r="BW4956"/>
      <c r="BX4956"/>
      <c r="BY4956"/>
      <c r="BZ4956"/>
    </row>
    <row r="4957" spans="3:78" x14ac:dyDescent="0.25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  <c r="BF4957"/>
      <c r="BG4957"/>
      <c r="BH4957"/>
      <c r="BI4957"/>
      <c r="BJ4957"/>
      <c r="BK4957"/>
      <c r="BL4957"/>
      <c r="BM4957"/>
      <c r="BN4957"/>
      <c r="BO4957"/>
      <c r="BP4957"/>
      <c r="BQ4957"/>
      <c r="BR4957"/>
      <c r="BS4957"/>
      <c r="BT4957"/>
      <c r="BU4957"/>
      <c r="BV4957"/>
      <c r="BW4957"/>
      <c r="BX4957"/>
      <c r="BY4957"/>
      <c r="BZ4957"/>
    </row>
    <row r="4958" spans="3:78" x14ac:dyDescent="0.25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  <c r="BF4958"/>
      <c r="BG4958"/>
      <c r="BH4958"/>
      <c r="BI4958"/>
      <c r="BJ4958"/>
      <c r="BK4958"/>
      <c r="BL4958"/>
      <c r="BM4958"/>
      <c r="BN4958"/>
      <c r="BO4958"/>
      <c r="BP4958"/>
      <c r="BQ4958"/>
      <c r="BR4958"/>
      <c r="BS4958"/>
      <c r="BT4958"/>
      <c r="BU4958"/>
      <c r="BV4958"/>
      <c r="BW4958"/>
      <c r="BX4958"/>
      <c r="BY4958"/>
      <c r="BZ4958"/>
    </row>
    <row r="4959" spans="3:78" x14ac:dyDescent="0.25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  <c r="BF4959"/>
      <c r="BG4959"/>
      <c r="BH4959"/>
      <c r="BI4959"/>
      <c r="BJ4959"/>
      <c r="BK4959"/>
      <c r="BL4959"/>
      <c r="BM4959"/>
      <c r="BN4959"/>
      <c r="BO4959"/>
      <c r="BP4959"/>
      <c r="BQ4959"/>
      <c r="BR4959"/>
      <c r="BS4959"/>
      <c r="BT4959"/>
      <c r="BU4959"/>
      <c r="BV4959"/>
      <c r="BW4959"/>
      <c r="BX4959"/>
      <c r="BY4959"/>
      <c r="BZ4959"/>
    </row>
    <row r="4960" spans="3:78" x14ac:dyDescent="0.25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  <c r="BF4960"/>
      <c r="BG4960"/>
      <c r="BH4960"/>
      <c r="BI4960"/>
      <c r="BJ4960"/>
      <c r="BK4960"/>
      <c r="BL4960"/>
      <c r="BM4960"/>
      <c r="BN4960"/>
      <c r="BO4960"/>
      <c r="BP4960"/>
      <c r="BQ4960"/>
      <c r="BR4960"/>
      <c r="BS4960"/>
      <c r="BT4960"/>
      <c r="BU4960"/>
      <c r="BV4960"/>
      <c r="BW4960"/>
      <c r="BX4960"/>
      <c r="BY4960"/>
      <c r="BZ4960"/>
    </row>
    <row r="4961" spans="3:78" x14ac:dyDescent="0.25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  <c r="BF4961"/>
      <c r="BG4961"/>
      <c r="BH4961"/>
      <c r="BI4961"/>
      <c r="BJ4961"/>
      <c r="BK4961"/>
      <c r="BL4961"/>
      <c r="BM4961"/>
      <c r="BN4961"/>
      <c r="BO4961"/>
      <c r="BP4961"/>
      <c r="BQ4961"/>
      <c r="BR4961"/>
      <c r="BS4961"/>
      <c r="BT4961"/>
      <c r="BU4961"/>
      <c r="BV4961"/>
      <c r="BW4961"/>
      <c r="BX4961"/>
      <c r="BY4961"/>
      <c r="BZ4961"/>
    </row>
    <row r="4962" spans="3:78" x14ac:dyDescent="0.25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  <c r="BF4962"/>
      <c r="BG4962"/>
      <c r="BH4962"/>
      <c r="BI4962"/>
      <c r="BJ4962"/>
      <c r="BK4962"/>
      <c r="BL4962"/>
      <c r="BM4962"/>
      <c r="BN4962"/>
      <c r="BO4962"/>
      <c r="BP4962"/>
      <c r="BQ4962"/>
      <c r="BR4962"/>
      <c r="BS4962"/>
      <c r="BT4962"/>
      <c r="BU4962"/>
      <c r="BV4962"/>
      <c r="BW4962"/>
      <c r="BX4962"/>
      <c r="BY4962"/>
      <c r="BZ4962"/>
    </row>
    <row r="4963" spans="3:78" x14ac:dyDescent="0.25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  <c r="BF4963"/>
      <c r="BG4963"/>
      <c r="BH4963"/>
      <c r="BI4963"/>
      <c r="BJ4963"/>
      <c r="BK4963"/>
      <c r="BL4963"/>
      <c r="BM4963"/>
      <c r="BN4963"/>
      <c r="BO4963"/>
      <c r="BP4963"/>
      <c r="BQ4963"/>
      <c r="BR4963"/>
      <c r="BS4963"/>
      <c r="BT4963"/>
      <c r="BU4963"/>
      <c r="BV4963"/>
      <c r="BW4963"/>
      <c r="BX4963"/>
      <c r="BY4963"/>
      <c r="BZ4963"/>
    </row>
    <row r="4964" spans="3:78" x14ac:dyDescent="0.25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  <c r="BF4964"/>
      <c r="BG4964"/>
      <c r="BH4964"/>
      <c r="BI4964"/>
      <c r="BJ4964"/>
      <c r="BK4964"/>
      <c r="BL4964"/>
      <c r="BM4964"/>
      <c r="BN4964"/>
      <c r="BO4964"/>
      <c r="BP4964"/>
      <c r="BQ4964"/>
      <c r="BR4964"/>
      <c r="BS4964"/>
      <c r="BT4964"/>
      <c r="BU4964"/>
      <c r="BV4964"/>
      <c r="BW4964"/>
      <c r="BX4964"/>
      <c r="BY4964"/>
      <c r="BZ4964"/>
    </row>
    <row r="4965" spans="3:78" x14ac:dyDescent="0.25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  <c r="BF4965"/>
      <c r="BG4965"/>
      <c r="BH4965"/>
      <c r="BI4965"/>
      <c r="BJ4965"/>
      <c r="BK4965"/>
      <c r="BL4965"/>
      <c r="BM4965"/>
      <c r="BN4965"/>
      <c r="BO4965"/>
      <c r="BP4965"/>
      <c r="BQ4965"/>
      <c r="BR4965"/>
      <c r="BS4965"/>
      <c r="BT4965"/>
      <c r="BU4965"/>
      <c r="BV4965"/>
      <c r="BW4965"/>
      <c r="BX4965"/>
      <c r="BY4965"/>
      <c r="BZ4965"/>
    </row>
    <row r="4966" spans="3:78" x14ac:dyDescent="0.25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  <c r="BF4966"/>
      <c r="BG4966"/>
      <c r="BH4966"/>
      <c r="BI4966"/>
      <c r="BJ4966"/>
      <c r="BK4966"/>
      <c r="BL4966"/>
      <c r="BM4966"/>
      <c r="BN4966"/>
      <c r="BO4966"/>
      <c r="BP4966"/>
      <c r="BQ4966"/>
      <c r="BR4966"/>
      <c r="BS4966"/>
      <c r="BT4966"/>
      <c r="BU4966"/>
      <c r="BV4966"/>
      <c r="BW4966"/>
      <c r="BX4966"/>
      <c r="BY4966"/>
      <c r="BZ4966"/>
    </row>
    <row r="4967" spans="3:78" x14ac:dyDescent="0.25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  <c r="BF4967"/>
      <c r="BG4967"/>
      <c r="BH4967"/>
      <c r="BI4967"/>
      <c r="BJ4967"/>
      <c r="BK4967"/>
      <c r="BL4967"/>
      <c r="BM4967"/>
      <c r="BN4967"/>
      <c r="BO4967"/>
      <c r="BP4967"/>
      <c r="BQ4967"/>
      <c r="BR4967"/>
      <c r="BS4967"/>
      <c r="BT4967"/>
      <c r="BU4967"/>
      <c r="BV4967"/>
      <c r="BW4967"/>
      <c r="BX4967"/>
      <c r="BY4967"/>
      <c r="BZ4967"/>
    </row>
    <row r="4968" spans="3:78" x14ac:dyDescent="0.25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  <c r="BF4968"/>
      <c r="BG4968"/>
      <c r="BH4968"/>
      <c r="BI4968"/>
      <c r="BJ4968"/>
      <c r="BK4968"/>
      <c r="BL4968"/>
      <c r="BM4968"/>
      <c r="BN4968"/>
      <c r="BO4968"/>
      <c r="BP4968"/>
      <c r="BQ4968"/>
      <c r="BR4968"/>
      <c r="BS4968"/>
      <c r="BT4968"/>
      <c r="BU4968"/>
      <c r="BV4968"/>
      <c r="BW4968"/>
      <c r="BX4968"/>
      <c r="BY4968"/>
      <c r="BZ4968"/>
    </row>
    <row r="4969" spans="3:78" x14ac:dyDescent="0.25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  <c r="BF4969"/>
      <c r="BG4969"/>
      <c r="BH4969"/>
      <c r="BI4969"/>
      <c r="BJ4969"/>
      <c r="BK4969"/>
      <c r="BL4969"/>
      <c r="BM4969"/>
      <c r="BN4969"/>
      <c r="BO4969"/>
      <c r="BP4969"/>
      <c r="BQ4969"/>
      <c r="BR4969"/>
      <c r="BS4969"/>
      <c r="BT4969"/>
      <c r="BU4969"/>
      <c r="BV4969"/>
      <c r="BW4969"/>
      <c r="BX4969"/>
      <c r="BY4969"/>
      <c r="BZ4969"/>
    </row>
    <row r="4970" spans="3:78" x14ac:dyDescent="0.25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  <c r="BF4970"/>
      <c r="BG4970"/>
      <c r="BH4970"/>
      <c r="BI4970"/>
      <c r="BJ4970"/>
      <c r="BK4970"/>
      <c r="BL4970"/>
      <c r="BM4970"/>
      <c r="BN4970"/>
      <c r="BO4970"/>
      <c r="BP4970"/>
      <c r="BQ4970"/>
      <c r="BR4970"/>
      <c r="BS4970"/>
      <c r="BT4970"/>
      <c r="BU4970"/>
      <c r="BV4970"/>
      <c r="BW4970"/>
      <c r="BX4970"/>
      <c r="BY4970"/>
      <c r="BZ4970"/>
    </row>
    <row r="4971" spans="3:78" x14ac:dyDescent="0.25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  <c r="BF4971"/>
      <c r="BG4971"/>
      <c r="BH4971"/>
      <c r="BI4971"/>
      <c r="BJ4971"/>
      <c r="BK4971"/>
      <c r="BL4971"/>
      <c r="BM4971"/>
      <c r="BN4971"/>
      <c r="BO4971"/>
      <c r="BP4971"/>
      <c r="BQ4971"/>
      <c r="BR4971"/>
      <c r="BS4971"/>
      <c r="BT4971"/>
      <c r="BU4971"/>
      <c r="BV4971"/>
      <c r="BW4971"/>
      <c r="BX4971"/>
      <c r="BY4971"/>
      <c r="BZ4971"/>
    </row>
    <row r="4972" spans="3:78" x14ac:dyDescent="0.25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  <c r="BF4972"/>
      <c r="BG4972"/>
      <c r="BH4972"/>
      <c r="BI4972"/>
      <c r="BJ4972"/>
      <c r="BK4972"/>
      <c r="BL4972"/>
      <c r="BM4972"/>
      <c r="BN4972"/>
      <c r="BO4972"/>
      <c r="BP4972"/>
      <c r="BQ4972"/>
      <c r="BR4972"/>
      <c r="BS4972"/>
      <c r="BT4972"/>
      <c r="BU4972"/>
      <c r="BV4972"/>
      <c r="BW4972"/>
      <c r="BX4972"/>
      <c r="BY4972"/>
      <c r="BZ4972"/>
    </row>
    <row r="4973" spans="3:78" x14ac:dyDescent="0.25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  <c r="BF4973"/>
      <c r="BG4973"/>
      <c r="BH4973"/>
      <c r="BI4973"/>
      <c r="BJ4973"/>
      <c r="BK4973"/>
      <c r="BL4973"/>
      <c r="BM4973"/>
      <c r="BN4973"/>
      <c r="BO4973"/>
      <c r="BP4973"/>
      <c r="BQ4973"/>
      <c r="BR4973"/>
      <c r="BS4973"/>
      <c r="BT4973"/>
      <c r="BU4973"/>
      <c r="BV4973"/>
      <c r="BW4973"/>
      <c r="BX4973"/>
      <c r="BY4973"/>
      <c r="BZ4973"/>
    </row>
    <row r="4974" spans="3:78" x14ac:dyDescent="0.25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  <c r="BF4974"/>
      <c r="BG4974"/>
      <c r="BH4974"/>
      <c r="BI4974"/>
      <c r="BJ4974"/>
      <c r="BK4974"/>
      <c r="BL4974"/>
      <c r="BM4974"/>
      <c r="BN4974"/>
      <c r="BO4974"/>
      <c r="BP4974"/>
      <c r="BQ4974"/>
      <c r="BR4974"/>
      <c r="BS4974"/>
      <c r="BT4974"/>
      <c r="BU4974"/>
      <c r="BV4974"/>
      <c r="BW4974"/>
      <c r="BX4974"/>
      <c r="BY4974"/>
      <c r="BZ4974"/>
    </row>
    <row r="4975" spans="3:78" x14ac:dyDescent="0.25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  <c r="BF4975"/>
      <c r="BG4975"/>
      <c r="BH4975"/>
      <c r="BI4975"/>
      <c r="BJ4975"/>
      <c r="BK4975"/>
      <c r="BL4975"/>
      <c r="BM4975"/>
      <c r="BN4975"/>
      <c r="BO4975"/>
      <c r="BP4975"/>
      <c r="BQ4975"/>
      <c r="BR4975"/>
      <c r="BS4975"/>
      <c r="BT4975"/>
      <c r="BU4975"/>
      <c r="BV4975"/>
      <c r="BW4975"/>
      <c r="BX4975"/>
      <c r="BY4975"/>
      <c r="BZ4975"/>
    </row>
    <row r="4976" spans="3:78" x14ac:dyDescent="0.25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  <c r="BF4976"/>
      <c r="BG4976"/>
      <c r="BH4976"/>
      <c r="BI4976"/>
      <c r="BJ4976"/>
      <c r="BK4976"/>
      <c r="BL4976"/>
      <c r="BM4976"/>
      <c r="BN4976"/>
      <c r="BO4976"/>
      <c r="BP4976"/>
      <c r="BQ4976"/>
      <c r="BR4976"/>
      <c r="BS4976"/>
      <c r="BT4976"/>
      <c r="BU4976"/>
      <c r="BV4976"/>
      <c r="BW4976"/>
      <c r="BX4976"/>
      <c r="BY4976"/>
      <c r="BZ4976"/>
    </row>
    <row r="4977" spans="3:78" x14ac:dyDescent="0.25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  <c r="BF4977"/>
      <c r="BG4977"/>
      <c r="BH4977"/>
      <c r="BI4977"/>
      <c r="BJ4977"/>
      <c r="BK4977"/>
      <c r="BL4977"/>
      <c r="BM4977"/>
      <c r="BN4977"/>
      <c r="BO4977"/>
      <c r="BP4977"/>
      <c r="BQ4977"/>
      <c r="BR4977"/>
      <c r="BS4977"/>
      <c r="BT4977"/>
      <c r="BU4977"/>
      <c r="BV4977"/>
      <c r="BW4977"/>
      <c r="BX4977"/>
      <c r="BY4977"/>
      <c r="BZ4977"/>
    </row>
    <row r="4978" spans="3:78" x14ac:dyDescent="0.25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  <c r="BF4978"/>
      <c r="BG4978"/>
      <c r="BH4978"/>
      <c r="BI4978"/>
      <c r="BJ4978"/>
      <c r="BK4978"/>
      <c r="BL4978"/>
      <c r="BM4978"/>
      <c r="BN4978"/>
      <c r="BO4978"/>
      <c r="BP4978"/>
      <c r="BQ4978"/>
      <c r="BR4978"/>
      <c r="BS4978"/>
      <c r="BT4978"/>
      <c r="BU4978"/>
      <c r="BV4978"/>
      <c r="BW4978"/>
      <c r="BX4978"/>
      <c r="BY4978"/>
      <c r="BZ4978"/>
    </row>
    <row r="4979" spans="3:78" x14ac:dyDescent="0.25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  <c r="BF4979"/>
      <c r="BG4979"/>
      <c r="BH4979"/>
      <c r="BI4979"/>
      <c r="BJ4979"/>
      <c r="BK4979"/>
      <c r="BL4979"/>
      <c r="BM4979"/>
      <c r="BN4979"/>
      <c r="BO4979"/>
      <c r="BP4979"/>
      <c r="BQ4979"/>
      <c r="BR4979"/>
      <c r="BS4979"/>
      <c r="BT4979"/>
      <c r="BU4979"/>
      <c r="BV4979"/>
      <c r="BW4979"/>
      <c r="BX4979"/>
      <c r="BY4979"/>
      <c r="BZ4979"/>
    </row>
    <row r="4980" spans="3:78" x14ac:dyDescent="0.25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  <c r="BF4980"/>
      <c r="BG4980"/>
      <c r="BH4980"/>
      <c r="BI4980"/>
      <c r="BJ4980"/>
      <c r="BK4980"/>
      <c r="BL4980"/>
      <c r="BM4980"/>
      <c r="BN4980"/>
      <c r="BO4980"/>
      <c r="BP4980"/>
      <c r="BQ4980"/>
      <c r="BR4980"/>
      <c r="BS4980"/>
      <c r="BT4980"/>
      <c r="BU4980"/>
      <c r="BV4980"/>
      <c r="BW4980"/>
      <c r="BX4980"/>
      <c r="BY4980"/>
      <c r="BZ4980"/>
    </row>
    <row r="4981" spans="3:78" x14ac:dyDescent="0.25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  <c r="BF4981"/>
      <c r="BG4981"/>
      <c r="BH4981"/>
      <c r="BI4981"/>
      <c r="BJ4981"/>
      <c r="BK4981"/>
      <c r="BL4981"/>
      <c r="BM4981"/>
      <c r="BN4981"/>
      <c r="BO4981"/>
      <c r="BP4981"/>
      <c r="BQ4981"/>
      <c r="BR4981"/>
      <c r="BS4981"/>
      <c r="BT4981"/>
      <c r="BU4981"/>
      <c r="BV4981"/>
      <c r="BW4981"/>
      <c r="BX4981"/>
      <c r="BY4981"/>
      <c r="BZ4981"/>
    </row>
    <row r="4982" spans="3:78" x14ac:dyDescent="0.25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  <c r="BF4982"/>
      <c r="BG4982"/>
      <c r="BH4982"/>
      <c r="BI4982"/>
      <c r="BJ4982"/>
      <c r="BK4982"/>
      <c r="BL4982"/>
      <c r="BM4982"/>
      <c r="BN4982"/>
      <c r="BO4982"/>
      <c r="BP4982"/>
      <c r="BQ4982"/>
      <c r="BR4982"/>
      <c r="BS4982"/>
      <c r="BT4982"/>
      <c r="BU4982"/>
      <c r="BV4982"/>
      <c r="BW4982"/>
      <c r="BX4982"/>
      <c r="BY4982"/>
      <c r="BZ4982"/>
    </row>
    <row r="4983" spans="3:78" x14ac:dyDescent="0.25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  <c r="BF4983"/>
      <c r="BG4983"/>
      <c r="BH4983"/>
      <c r="BI4983"/>
      <c r="BJ4983"/>
      <c r="BK4983"/>
      <c r="BL4983"/>
      <c r="BM4983"/>
      <c r="BN4983"/>
      <c r="BO4983"/>
      <c r="BP4983"/>
      <c r="BQ4983"/>
      <c r="BR4983"/>
      <c r="BS4983"/>
      <c r="BT4983"/>
      <c r="BU4983"/>
      <c r="BV4983"/>
      <c r="BW4983"/>
      <c r="BX4983"/>
      <c r="BY4983"/>
      <c r="BZ4983"/>
    </row>
    <row r="4984" spans="3:78" x14ac:dyDescent="0.25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  <c r="BF4984"/>
      <c r="BG4984"/>
      <c r="BH4984"/>
      <c r="BI4984"/>
      <c r="BJ4984"/>
      <c r="BK4984"/>
      <c r="BL4984"/>
      <c r="BM4984"/>
      <c r="BN4984"/>
      <c r="BO4984"/>
      <c r="BP4984"/>
      <c r="BQ4984"/>
      <c r="BR4984"/>
      <c r="BS4984"/>
      <c r="BT4984"/>
      <c r="BU4984"/>
      <c r="BV4984"/>
      <c r="BW4984"/>
      <c r="BX4984"/>
      <c r="BY4984"/>
      <c r="BZ4984"/>
    </row>
    <row r="4985" spans="3:78" x14ac:dyDescent="0.25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  <c r="BF4985"/>
      <c r="BG4985"/>
      <c r="BH4985"/>
      <c r="BI4985"/>
      <c r="BJ4985"/>
      <c r="BK4985"/>
      <c r="BL4985"/>
      <c r="BM4985"/>
      <c r="BN4985"/>
      <c r="BO4985"/>
      <c r="BP4985"/>
      <c r="BQ4985"/>
      <c r="BR4985"/>
      <c r="BS4985"/>
      <c r="BT4985"/>
      <c r="BU4985"/>
      <c r="BV4985"/>
      <c r="BW4985"/>
      <c r="BX4985"/>
      <c r="BY4985"/>
      <c r="BZ4985"/>
    </row>
    <row r="4986" spans="3:78" x14ac:dyDescent="0.25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  <c r="BF4986"/>
      <c r="BG4986"/>
      <c r="BH4986"/>
      <c r="BI4986"/>
      <c r="BJ4986"/>
      <c r="BK4986"/>
      <c r="BL4986"/>
      <c r="BM4986"/>
      <c r="BN4986"/>
      <c r="BO4986"/>
      <c r="BP4986"/>
      <c r="BQ4986"/>
      <c r="BR4986"/>
      <c r="BS4986"/>
      <c r="BT4986"/>
      <c r="BU4986"/>
      <c r="BV4986"/>
      <c r="BW4986"/>
      <c r="BX4986"/>
      <c r="BY4986"/>
      <c r="BZ4986"/>
    </row>
    <row r="4987" spans="3:78" x14ac:dyDescent="0.25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  <c r="BF4987"/>
      <c r="BG4987"/>
      <c r="BH4987"/>
      <c r="BI4987"/>
      <c r="BJ4987"/>
      <c r="BK4987"/>
      <c r="BL4987"/>
      <c r="BM4987"/>
      <c r="BN4987"/>
      <c r="BO4987"/>
      <c r="BP4987"/>
      <c r="BQ4987"/>
      <c r="BR4987"/>
      <c r="BS4987"/>
      <c r="BT4987"/>
      <c r="BU4987"/>
      <c r="BV4987"/>
      <c r="BW4987"/>
      <c r="BX4987"/>
      <c r="BY4987"/>
      <c r="BZ4987"/>
    </row>
    <row r="4988" spans="3:78" x14ac:dyDescent="0.25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  <c r="BF4988"/>
      <c r="BG4988"/>
      <c r="BH4988"/>
      <c r="BI4988"/>
      <c r="BJ4988"/>
      <c r="BK4988"/>
      <c r="BL4988"/>
      <c r="BM4988"/>
      <c r="BN4988"/>
      <c r="BO4988"/>
      <c r="BP4988"/>
      <c r="BQ4988"/>
      <c r="BR4988"/>
      <c r="BS4988"/>
      <c r="BT4988"/>
      <c r="BU4988"/>
      <c r="BV4988"/>
      <c r="BW4988"/>
      <c r="BX4988"/>
      <c r="BY4988"/>
      <c r="BZ4988"/>
    </row>
    <row r="4989" spans="3:78" x14ac:dyDescent="0.25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  <c r="BF4989"/>
      <c r="BG4989"/>
      <c r="BH4989"/>
      <c r="BI4989"/>
      <c r="BJ4989"/>
      <c r="BK4989"/>
      <c r="BL4989"/>
      <c r="BM4989"/>
      <c r="BN4989"/>
      <c r="BO4989"/>
      <c r="BP4989"/>
      <c r="BQ4989"/>
      <c r="BR4989"/>
      <c r="BS4989"/>
      <c r="BT4989"/>
      <c r="BU4989"/>
      <c r="BV4989"/>
      <c r="BW4989"/>
      <c r="BX4989"/>
      <c r="BY4989"/>
      <c r="BZ4989"/>
    </row>
    <row r="4990" spans="3:78" x14ac:dyDescent="0.25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  <c r="BF4990"/>
      <c r="BG4990"/>
      <c r="BH4990"/>
      <c r="BI4990"/>
      <c r="BJ4990"/>
      <c r="BK4990"/>
      <c r="BL4990"/>
      <c r="BM4990"/>
      <c r="BN4990"/>
      <c r="BO4990"/>
      <c r="BP4990"/>
      <c r="BQ4990"/>
      <c r="BR4990"/>
      <c r="BS4990"/>
      <c r="BT4990"/>
      <c r="BU4990"/>
      <c r="BV4990"/>
      <c r="BW4990"/>
      <c r="BX4990"/>
      <c r="BY4990"/>
      <c r="BZ4990"/>
    </row>
    <row r="4991" spans="3:78" x14ac:dyDescent="0.25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  <c r="BF4991"/>
      <c r="BG4991"/>
      <c r="BH4991"/>
      <c r="BI4991"/>
      <c r="BJ4991"/>
      <c r="BK4991"/>
      <c r="BL4991"/>
      <c r="BM4991"/>
      <c r="BN4991"/>
      <c r="BO4991"/>
      <c r="BP4991"/>
      <c r="BQ4991"/>
      <c r="BR4991"/>
      <c r="BS4991"/>
      <c r="BT4991"/>
      <c r="BU4991"/>
      <c r="BV4991"/>
      <c r="BW4991"/>
      <c r="BX4991"/>
      <c r="BY4991"/>
      <c r="BZ4991"/>
    </row>
    <row r="4992" spans="3:78" x14ac:dyDescent="0.25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  <c r="BF4992"/>
      <c r="BG4992"/>
      <c r="BH4992"/>
      <c r="BI4992"/>
      <c r="BJ4992"/>
      <c r="BK4992"/>
      <c r="BL4992"/>
      <c r="BM4992"/>
      <c r="BN4992"/>
      <c r="BO4992"/>
      <c r="BP4992"/>
      <c r="BQ4992"/>
      <c r="BR4992"/>
      <c r="BS4992"/>
      <c r="BT4992"/>
      <c r="BU4992"/>
      <c r="BV4992"/>
      <c r="BW4992"/>
      <c r="BX4992"/>
      <c r="BY4992"/>
      <c r="BZ4992"/>
    </row>
    <row r="4993" spans="3:78" x14ac:dyDescent="0.25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  <c r="BF4993"/>
      <c r="BG4993"/>
      <c r="BH4993"/>
      <c r="BI4993"/>
      <c r="BJ4993"/>
      <c r="BK4993"/>
      <c r="BL4993"/>
      <c r="BM4993"/>
      <c r="BN4993"/>
      <c r="BO4993"/>
      <c r="BP4993"/>
      <c r="BQ4993"/>
      <c r="BR4993"/>
      <c r="BS4993"/>
      <c r="BT4993"/>
      <c r="BU4993"/>
      <c r="BV4993"/>
      <c r="BW4993"/>
      <c r="BX4993"/>
      <c r="BY4993"/>
      <c r="BZ4993"/>
    </row>
    <row r="4994" spans="3:78" x14ac:dyDescent="0.25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  <c r="BF4994"/>
      <c r="BG4994"/>
      <c r="BH4994"/>
      <c r="BI4994"/>
      <c r="BJ4994"/>
      <c r="BK4994"/>
      <c r="BL4994"/>
      <c r="BM4994"/>
      <c r="BN4994"/>
      <c r="BO4994"/>
      <c r="BP4994"/>
      <c r="BQ4994"/>
      <c r="BR4994"/>
      <c r="BS4994"/>
      <c r="BT4994"/>
      <c r="BU4994"/>
      <c r="BV4994"/>
      <c r="BW4994"/>
      <c r="BX4994"/>
      <c r="BY4994"/>
      <c r="BZ4994"/>
    </row>
    <row r="4995" spans="3:78" x14ac:dyDescent="0.25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  <c r="BF4995"/>
      <c r="BG4995"/>
      <c r="BH4995"/>
      <c r="BI4995"/>
      <c r="BJ4995"/>
      <c r="BK4995"/>
      <c r="BL4995"/>
      <c r="BM4995"/>
      <c r="BN4995"/>
      <c r="BO4995"/>
      <c r="BP4995"/>
      <c r="BQ4995"/>
      <c r="BR4995"/>
      <c r="BS4995"/>
      <c r="BT4995"/>
      <c r="BU4995"/>
      <c r="BV4995"/>
      <c r="BW4995"/>
      <c r="BX4995"/>
      <c r="BY4995"/>
      <c r="BZ4995"/>
    </row>
    <row r="4996" spans="3:78" x14ac:dyDescent="0.25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  <c r="BF4996"/>
      <c r="BG4996"/>
      <c r="BH4996"/>
      <c r="BI4996"/>
      <c r="BJ4996"/>
      <c r="BK4996"/>
      <c r="BL4996"/>
      <c r="BM4996"/>
      <c r="BN4996"/>
      <c r="BO4996"/>
      <c r="BP4996"/>
      <c r="BQ4996"/>
      <c r="BR4996"/>
      <c r="BS4996"/>
      <c r="BT4996"/>
      <c r="BU4996"/>
      <c r="BV4996"/>
      <c r="BW4996"/>
      <c r="BX4996"/>
      <c r="BY4996"/>
      <c r="BZ4996"/>
    </row>
    <row r="4997" spans="3:78" x14ac:dyDescent="0.25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  <c r="BF4997"/>
      <c r="BG4997"/>
      <c r="BH4997"/>
      <c r="BI4997"/>
      <c r="BJ4997"/>
      <c r="BK4997"/>
      <c r="BL4997"/>
      <c r="BM4997"/>
      <c r="BN4997"/>
      <c r="BO4997"/>
      <c r="BP4997"/>
      <c r="BQ4997"/>
      <c r="BR4997"/>
      <c r="BS4997"/>
      <c r="BT4997"/>
      <c r="BU4997"/>
      <c r="BV4997"/>
      <c r="BW4997"/>
      <c r="BX4997"/>
      <c r="BY4997"/>
      <c r="BZ4997"/>
    </row>
    <row r="4998" spans="3:78" x14ac:dyDescent="0.25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  <c r="BF4998"/>
      <c r="BG4998"/>
      <c r="BH4998"/>
      <c r="BI4998"/>
      <c r="BJ4998"/>
      <c r="BK4998"/>
      <c r="BL4998"/>
      <c r="BM4998"/>
      <c r="BN4998"/>
      <c r="BO4998"/>
      <c r="BP4998"/>
      <c r="BQ4998"/>
      <c r="BR4998"/>
      <c r="BS4998"/>
      <c r="BT4998"/>
      <c r="BU4998"/>
      <c r="BV4998"/>
      <c r="BW4998"/>
      <c r="BX4998"/>
      <c r="BY4998"/>
      <c r="BZ4998"/>
    </row>
    <row r="4999" spans="3:78" x14ac:dyDescent="0.25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  <c r="BF4999"/>
      <c r="BG4999"/>
      <c r="BH4999"/>
      <c r="BI4999"/>
      <c r="BJ4999"/>
      <c r="BK4999"/>
      <c r="BL4999"/>
      <c r="BM4999"/>
      <c r="BN4999"/>
      <c r="BO4999"/>
      <c r="BP4999"/>
      <c r="BQ4999"/>
      <c r="BR4999"/>
      <c r="BS4999"/>
      <c r="BT4999"/>
      <c r="BU4999"/>
      <c r="BV4999"/>
      <c r="BW4999"/>
      <c r="BX4999"/>
      <c r="BY4999"/>
      <c r="BZ4999"/>
    </row>
    <row r="5000" spans="3:78" x14ac:dyDescent="0.25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  <c r="BF5000"/>
      <c r="BG5000"/>
      <c r="BH5000"/>
      <c r="BI5000"/>
      <c r="BJ5000"/>
      <c r="BK5000"/>
      <c r="BL5000"/>
      <c r="BM5000"/>
      <c r="BN5000"/>
      <c r="BO5000"/>
      <c r="BP5000"/>
      <c r="BQ5000"/>
      <c r="BR5000"/>
      <c r="BS5000"/>
      <c r="BT5000"/>
      <c r="BU5000"/>
      <c r="BV5000"/>
      <c r="BW5000"/>
      <c r="BX5000"/>
      <c r="BY5000"/>
      <c r="BZ5000"/>
    </row>
    <row r="5001" spans="3:78" x14ac:dyDescent="0.25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  <c r="BF5001"/>
      <c r="BG5001"/>
      <c r="BH5001"/>
      <c r="BI5001"/>
      <c r="BJ5001"/>
      <c r="BK5001"/>
      <c r="BL5001"/>
      <c r="BM5001"/>
      <c r="BN5001"/>
      <c r="BO5001"/>
      <c r="BP5001"/>
      <c r="BQ5001"/>
      <c r="BR5001"/>
      <c r="BS5001"/>
      <c r="BT5001"/>
      <c r="BU5001"/>
      <c r="BV5001"/>
      <c r="BW5001"/>
      <c r="BX5001"/>
      <c r="BY5001"/>
      <c r="BZ5001"/>
    </row>
    <row r="5002" spans="3:78" x14ac:dyDescent="0.25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  <c r="BF5002"/>
      <c r="BG5002"/>
      <c r="BH5002"/>
      <c r="BI5002"/>
      <c r="BJ5002"/>
      <c r="BK5002"/>
      <c r="BL5002"/>
      <c r="BM5002"/>
      <c r="BN5002"/>
      <c r="BO5002"/>
      <c r="BP5002"/>
      <c r="BQ5002"/>
      <c r="BR5002"/>
      <c r="BS5002"/>
      <c r="BT5002"/>
      <c r="BU5002"/>
      <c r="BV5002"/>
      <c r="BW5002"/>
      <c r="BX5002"/>
      <c r="BY5002"/>
      <c r="BZ5002"/>
    </row>
    <row r="5003" spans="3:78" x14ac:dyDescent="0.25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  <c r="BF5003"/>
      <c r="BG5003"/>
      <c r="BH5003"/>
      <c r="BI5003"/>
      <c r="BJ5003"/>
      <c r="BK5003"/>
      <c r="BL5003"/>
      <c r="BM5003"/>
      <c r="BN5003"/>
      <c r="BO5003"/>
      <c r="BP5003"/>
      <c r="BQ5003"/>
      <c r="BR5003"/>
      <c r="BS5003"/>
      <c r="BT5003"/>
      <c r="BU5003"/>
      <c r="BV5003"/>
      <c r="BW5003"/>
      <c r="BX5003"/>
      <c r="BY5003"/>
      <c r="BZ5003"/>
    </row>
    <row r="5004" spans="3:78" x14ac:dyDescent="0.25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  <c r="BF5004"/>
      <c r="BG5004"/>
      <c r="BH5004"/>
      <c r="BI5004"/>
      <c r="BJ5004"/>
      <c r="BK5004"/>
      <c r="BL5004"/>
      <c r="BM5004"/>
      <c r="BN5004"/>
      <c r="BO5004"/>
      <c r="BP5004"/>
      <c r="BQ5004"/>
      <c r="BR5004"/>
      <c r="BS5004"/>
      <c r="BT5004"/>
      <c r="BU5004"/>
      <c r="BV5004"/>
      <c r="BW5004"/>
      <c r="BX5004"/>
      <c r="BY5004"/>
      <c r="BZ5004"/>
    </row>
    <row r="5005" spans="3:78" x14ac:dyDescent="0.25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  <c r="BF5005"/>
      <c r="BG5005"/>
      <c r="BH5005"/>
      <c r="BI5005"/>
      <c r="BJ5005"/>
      <c r="BK5005"/>
      <c r="BL5005"/>
      <c r="BM5005"/>
      <c r="BN5005"/>
      <c r="BO5005"/>
      <c r="BP5005"/>
      <c r="BQ5005"/>
      <c r="BR5005"/>
      <c r="BS5005"/>
      <c r="BT5005"/>
      <c r="BU5005"/>
      <c r="BV5005"/>
      <c r="BW5005"/>
      <c r="BX5005"/>
      <c r="BY5005"/>
      <c r="BZ5005"/>
    </row>
    <row r="5006" spans="3:78" x14ac:dyDescent="0.25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  <c r="BF5006"/>
      <c r="BG5006"/>
      <c r="BH5006"/>
      <c r="BI5006"/>
      <c r="BJ5006"/>
      <c r="BK5006"/>
      <c r="BL5006"/>
      <c r="BM5006"/>
      <c r="BN5006"/>
      <c r="BO5006"/>
      <c r="BP5006"/>
      <c r="BQ5006"/>
      <c r="BR5006"/>
      <c r="BS5006"/>
      <c r="BT5006"/>
      <c r="BU5006"/>
      <c r="BV5006"/>
      <c r="BW5006"/>
      <c r="BX5006"/>
      <c r="BY5006"/>
      <c r="BZ5006"/>
    </row>
    <row r="5007" spans="3:78" x14ac:dyDescent="0.25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  <c r="BF5007"/>
      <c r="BG5007"/>
      <c r="BH5007"/>
      <c r="BI5007"/>
      <c r="BJ5007"/>
      <c r="BK5007"/>
      <c r="BL5007"/>
      <c r="BM5007"/>
      <c r="BN5007"/>
      <c r="BO5007"/>
      <c r="BP5007"/>
      <c r="BQ5007"/>
      <c r="BR5007"/>
      <c r="BS5007"/>
      <c r="BT5007"/>
      <c r="BU5007"/>
      <c r="BV5007"/>
      <c r="BW5007"/>
      <c r="BX5007"/>
      <c r="BY5007"/>
      <c r="BZ5007"/>
    </row>
    <row r="5008" spans="3:78" x14ac:dyDescent="0.25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  <c r="BF5008"/>
      <c r="BG5008"/>
      <c r="BH5008"/>
      <c r="BI5008"/>
      <c r="BJ5008"/>
      <c r="BK5008"/>
      <c r="BL5008"/>
      <c r="BM5008"/>
      <c r="BN5008"/>
      <c r="BO5008"/>
      <c r="BP5008"/>
      <c r="BQ5008"/>
      <c r="BR5008"/>
      <c r="BS5008"/>
      <c r="BT5008"/>
      <c r="BU5008"/>
      <c r="BV5008"/>
      <c r="BW5008"/>
      <c r="BX5008"/>
      <c r="BY5008"/>
      <c r="BZ5008"/>
    </row>
    <row r="5009" spans="3:78" x14ac:dyDescent="0.25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  <c r="BF5009"/>
      <c r="BG5009"/>
      <c r="BH5009"/>
      <c r="BI5009"/>
      <c r="BJ5009"/>
      <c r="BK5009"/>
      <c r="BL5009"/>
      <c r="BM5009"/>
      <c r="BN5009"/>
      <c r="BO5009"/>
      <c r="BP5009"/>
      <c r="BQ5009"/>
      <c r="BR5009"/>
      <c r="BS5009"/>
      <c r="BT5009"/>
      <c r="BU5009"/>
      <c r="BV5009"/>
      <c r="BW5009"/>
      <c r="BX5009"/>
      <c r="BY5009"/>
      <c r="BZ5009"/>
    </row>
    <row r="5010" spans="3:78" x14ac:dyDescent="0.25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  <c r="BF5010"/>
      <c r="BG5010"/>
      <c r="BH5010"/>
      <c r="BI5010"/>
      <c r="BJ5010"/>
      <c r="BK5010"/>
      <c r="BL5010"/>
      <c r="BM5010"/>
      <c r="BN5010"/>
      <c r="BO5010"/>
      <c r="BP5010"/>
      <c r="BQ5010"/>
      <c r="BR5010"/>
      <c r="BS5010"/>
      <c r="BT5010"/>
      <c r="BU5010"/>
      <c r="BV5010"/>
      <c r="BW5010"/>
      <c r="BX5010"/>
      <c r="BY5010"/>
      <c r="BZ5010"/>
    </row>
    <row r="5011" spans="3:78" x14ac:dyDescent="0.25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  <c r="BF5011"/>
      <c r="BG5011"/>
      <c r="BH5011"/>
      <c r="BI5011"/>
      <c r="BJ5011"/>
      <c r="BK5011"/>
      <c r="BL5011"/>
      <c r="BM5011"/>
      <c r="BN5011"/>
      <c r="BO5011"/>
      <c r="BP5011"/>
      <c r="BQ5011"/>
      <c r="BR5011"/>
      <c r="BS5011"/>
      <c r="BT5011"/>
      <c r="BU5011"/>
      <c r="BV5011"/>
      <c r="BW5011"/>
      <c r="BX5011"/>
      <c r="BY5011"/>
      <c r="BZ5011"/>
    </row>
    <row r="5012" spans="3:78" x14ac:dyDescent="0.25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  <c r="BF5012"/>
      <c r="BG5012"/>
      <c r="BH5012"/>
      <c r="BI5012"/>
      <c r="BJ5012"/>
      <c r="BK5012"/>
      <c r="BL5012"/>
      <c r="BM5012"/>
      <c r="BN5012"/>
      <c r="BO5012"/>
      <c r="BP5012"/>
      <c r="BQ5012"/>
      <c r="BR5012"/>
      <c r="BS5012"/>
      <c r="BT5012"/>
      <c r="BU5012"/>
      <c r="BV5012"/>
      <c r="BW5012"/>
      <c r="BX5012"/>
      <c r="BY5012"/>
      <c r="BZ5012"/>
    </row>
    <row r="5013" spans="3:78" x14ac:dyDescent="0.25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  <c r="BF5013"/>
      <c r="BG5013"/>
      <c r="BH5013"/>
      <c r="BI5013"/>
      <c r="BJ5013"/>
      <c r="BK5013"/>
      <c r="BL5013"/>
      <c r="BM5013"/>
      <c r="BN5013"/>
      <c r="BO5013"/>
      <c r="BP5013"/>
      <c r="BQ5013"/>
      <c r="BR5013"/>
      <c r="BS5013"/>
      <c r="BT5013"/>
      <c r="BU5013"/>
      <c r="BV5013"/>
      <c r="BW5013"/>
      <c r="BX5013"/>
      <c r="BY5013"/>
      <c r="BZ5013"/>
    </row>
    <row r="5014" spans="3:78" x14ac:dyDescent="0.25">
      <c r="D5014"/>
      <c r="E5014" s="4"/>
      <c r="F5014" s="3"/>
      <c r="G5014" s="3"/>
      <c r="H5014" s="3"/>
      <c r="I5014" s="3"/>
      <c r="J5014" s="3"/>
    </row>
    <row r="5015" spans="3:78" x14ac:dyDescent="0.25">
      <c r="D5015"/>
      <c r="E5015" s="4"/>
      <c r="F5015" s="3"/>
      <c r="G5015" s="3"/>
      <c r="H5015" s="3"/>
      <c r="I5015" s="3"/>
      <c r="J5015" s="3"/>
    </row>
    <row r="5016" spans="3:78" x14ac:dyDescent="0.25">
      <c r="D5016"/>
      <c r="E5016" s="4"/>
      <c r="F5016" s="3"/>
      <c r="G5016" s="3"/>
      <c r="H5016" s="3"/>
      <c r="I5016" s="3"/>
      <c r="J5016" s="3"/>
    </row>
    <row r="5017" spans="3:78" x14ac:dyDescent="0.25">
      <c r="D5017"/>
      <c r="E5017" s="4"/>
      <c r="F5017" s="3"/>
      <c r="G5017" s="3"/>
      <c r="H5017" s="3"/>
      <c r="I5017" s="3"/>
      <c r="J5017" s="3"/>
    </row>
    <row r="5018" spans="3:78" x14ac:dyDescent="0.25">
      <c r="D5018"/>
      <c r="E5018" s="4"/>
      <c r="F5018" s="3"/>
      <c r="G5018" s="3"/>
      <c r="H5018" s="3"/>
      <c r="I5018" s="3"/>
      <c r="J5018" s="3"/>
    </row>
    <row r="5019" spans="3:78" x14ac:dyDescent="0.25">
      <c r="D5019"/>
      <c r="E5019" s="4"/>
      <c r="F5019" s="3"/>
      <c r="G5019" s="3"/>
      <c r="H5019" s="3"/>
      <c r="I5019" s="3"/>
      <c r="J5019" s="3"/>
    </row>
    <row r="5020" spans="3:78" x14ac:dyDescent="0.25">
      <c r="D5020"/>
      <c r="E5020" s="4"/>
      <c r="F5020" s="3"/>
      <c r="G5020" s="3"/>
      <c r="H5020" s="3"/>
      <c r="I5020" s="3"/>
      <c r="J5020" s="3"/>
    </row>
    <row r="5021" spans="3:78" x14ac:dyDescent="0.25">
      <c r="D5021"/>
      <c r="E5021" s="4"/>
      <c r="F5021" s="3"/>
      <c r="G5021" s="3"/>
      <c r="H5021" s="3"/>
      <c r="I5021" s="3"/>
      <c r="J5021" s="3"/>
    </row>
    <row r="5022" spans="3:78" x14ac:dyDescent="0.25">
      <c r="D5022"/>
      <c r="E5022" s="4"/>
      <c r="F5022" s="3"/>
      <c r="G5022" s="3"/>
      <c r="H5022" s="3"/>
      <c r="I5022" s="3"/>
      <c r="J5022" s="3"/>
    </row>
    <row r="5023" spans="3:78" x14ac:dyDescent="0.25">
      <c r="D5023"/>
      <c r="E5023" s="4"/>
      <c r="F5023" s="3"/>
      <c r="G5023" s="3"/>
      <c r="H5023" s="3"/>
      <c r="I5023" s="3"/>
      <c r="J5023" s="3"/>
    </row>
    <row r="5024" spans="3:78" x14ac:dyDescent="0.25">
      <c r="D5024"/>
      <c r="E5024" s="4"/>
      <c r="F5024" s="3"/>
      <c r="G5024" s="3"/>
      <c r="H5024" s="3"/>
      <c r="I5024" s="3"/>
      <c r="J5024" s="3"/>
    </row>
    <row r="5025" spans="4:10" x14ac:dyDescent="0.25">
      <c r="D5025"/>
      <c r="E5025" s="4"/>
      <c r="F5025" s="3"/>
      <c r="G5025" s="3"/>
      <c r="H5025" s="3"/>
      <c r="I5025" s="3"/>
      <c r="J5025" s="3"/>
    </row>
    <row r="5026" spans="4:10" x14ac:dyDescent="0.25">
      <c r="D5026"/>
      <c r="E5026" s="4"/>
      <c r="F5026" s="3"/>
      <c r="G5026" s="3"/>
      <c r="H5026" s="3"/>
      <c r="I5026" s="3"/>
      <c r="J5026" s="3"/>
    </row>
    <row r="5027" spans="4:10" x14ac:dyDescent="0.25">
      <c r="D5027"/>
      <c r="E5027" s="4"/>
      <c r="F5027" s="3"/>
      <c r="G5027" s="3"/>
      <c r="H5027" s="3"/>
      <c r="I5027" s="3"/>
      <c r="J5027" s="3"/>
    </row>
    <row r="5028" spans="4:10" x14ac:dyDescent="0.25">
      <c r="D5028"/>
      <c r="E5028" s="4"/>
      <c r="F5028" s="3"/>
      <c r="G5028" s="3"/>
      <c r="H5028" s="3"/>
      <c r="I5028" s="3"/>
      <c r="J5028" s="3"/>
    </row>
    <row r="5029" spans="4:10" x14ac:dyDescent="0.25">
      <c r="D5029"/>
      <c r="E5029" s="4"/>
      <c r="F5029" s="3"/>
      <c r="G5029" s="3"/>
      <c r="H5029" s="3"/>
      <c r="I5029" s="3"/>
      <c r="J5029" s="3"/>
    </row>
    <row r="5030" spans="4:10" x14ac:dyDescent="0.25">
      <c r="D5030"/>
      <c r="E5030" s="4"/>
      <c r="F5030" s="3"/>
      <c r="G5030" s="3"/>
      <c r="H5030" s="3"/>
      <c r="I5030" s="3"/>
      <c r="J5030" s="3"/>
    </row>
    <row r="5031" spans="4:10" x14ac:dyDescent="0.25">
      <c r="D5031"/>
      <c r="E5031" s="4"/>
      <c r="F5031" s="3"/>
      <c r="G5031" s="3"/>
      <c r="H5031" s="3"/>
      <c r="I5031" s="3"/>
      <c r="J5031" s="3"/>
    </row>
    <row r="5032" spans="4:10" x14ac:dyDescent="0.25">
      <c r="D5032"/>
      <c r="E5032" s="4"/>
      <c r="F5032" s="3"/>
      <c r="G5032" s="3"/>
      <c r="H5032" s="3"/>
      <c r="I5032" s="3"/>
      <c r="J5032" s="3"/>
    </row>
    <row r="5033" spans="4:10" x14ac:dyDescent="0.25">
      <c r="D5033"/>
      <c r="E5033" s="4"/>
      <c r="F5033" s="3"/>
      <c r="G5033" s="3"/>
      <c r="H5033" s="3"/>
      <c r="I5033" s="3"/>
      <c r="J5033" s="3"/>
    </row>
    <row r="5034" spans="4:10" x14ac:dyDescent="0.25">
      <c r="D5034"/>
      <c r="E5034" s="4"/>
      <c r="F5034" s="3"/>
      <c r="G5034" s="3"/>
      <c r="H5034" s="3"/>
      <c r="I5034" s="3"/>
      <c r="J5034" s="3"/>
    </row>
    <row r="5035" spans="4:10" x14ac:dyDescent="0.25">
      <c r="D5035"/>
      <c r="E5035" s="4"/>
      <c r="F5035" s="3"/>
      <c r="G5035" s="3"/>
      <c r="H5035" s="3"/>
      <c r="I5035" s="3"/>
      <c r="J5035" s="3"/>
    </row>
    <row r="5036" spans="4:10" x14ac:dyDescent="0.25">
      <c r="D5036"/>
      <c r="E5036" s="4"/>
      <c r="F5036" s="3"/>
      <c r="G5036" s="3"/>
      <c r="H5036" s="3"/>
      <c r="I5036" s="3"/>
      <c r="J5036" s="3"/>
    </row>
    <row r="5037" spans="4:10" x14ac:dyDescent="0.25">
      <c r="D5037"/>
      <c r="E5037" s="4"/>
      <c r="F5037" s="3"/>
      <c r="G5037" s="3"/>
      <c r="H5037" s="3"/>
      <c r="I5037" s="3"/>
      <c r="J5037" s="3"/>
    </row>
    <row r="5038" spans="4:10" x14ac:dyDescent="0.25">
      <c r="D5038"/>
      <c r="E5038" s="4"/>
      <c r="F5038" s="3"/>
      <c r="G5038" s="3"/>
      <c r="H5038" s="3"/>
      <c r="I5038" s="3"/>
      <c r="J5038" s="3"/>
    </row>
    <row r="5039" spans="4:10" x14ac:dyDescent="0.25">
      <c r="D5039"/>
      <c r="E5039" s="4"/>
      <c r="F5039" s="3"/>
      <c r="G5039" s="3"/>
      <c r="H5039" s="3"/>
      <c r="I5039" s="3"/>
      <c r="J5039" s="3"/>
    </row>
    <row r="5040" spans="4:10" x14ac:dyDescent="0.25">
      <c r="D5040"/>
      <c r="E5040" s="4"/>
      <c r="F5040" s="3"/>
      <c r="G5040" s="3"/>
      <c r="H5040" s="3"/>
      <c r="I5040" s="3"/>
      <c r="J5040" s="3"/>
    </row>
    <row r="5041" spans="4:10" x14ac:dyDescent="0.25">
      <c r="D5041"/>
      <c r="E5041" s="4"/>
      <c r="F5041" s="3"/>
      <c r="G5041" s="3"/>
      <c r="H5041" s="3"/>
      <c r="I5041" s="3"/>
      <c r="J5041" s="3"/>
    </row>
    <row r="5042" spans="4:10" x14ac:dyDescent="0.25">
      <c r="D5042"/>
      <c r="E5042" s="4"/>
      <c r="F5042" s="3"/>
      <c r="G5042" s="3"/>
      <c r="H5042" s="3"/>
      <c r="I5042" s="3"/>
      <c r="J5042" s="3"/>
    </row>
    <row r="5043" spans="4:10" x14ac:dyDescent="0.25">
      <c r="D5043"/>
      <c r="E5043" s="4"/>
      <c r="F5043" s="3"/>
      <c r="G5043" s="3"/>
      <c r="H5043" s="3"/>
      <c r="I5043" s="3"/>
      <c r="J5043" s="3"/>
    </row>
    <row r="5044" spans="4:10" x14ac:dyDescent="0.25">
      <c r="D5044"/>
      <c r="E5044" s="4"/>
      <c r="F5044" s="3"/>
      <c r="G5044" s="3"/>
      <c r="H5044" s="3"/>
      <c r="I5044" s="3"/>
      <c r="J5044" s="3"/>
    </row>
    <row r="5045" spans="4:10" x14ac:dyDescent="0.25">
      <c r="D5045"/>
      <c r="E5045" s="4"/>
      <c r="F5045" s="3"/>
      <c r="G5045" s="3"/>
      <c r="H5045" s="3"/>
      <c r="I5045" s="3"/>
      <c r="J5045" s="3"/>
    </row>
    <row r="5046" spans="4:10" x14ac:dyDescent="0.25">
      <c r="D5046"/>
      <c r="E5046" s="4"/>
      <c r="F5046" s="3"/>
      <c r="G5046" s="3"/>
      <c r="H5046" s="3"/>
      <c r="I5046" s="3"/>
      <c r="J5046" s="3"/>
    </row>
    <row r="5047" spans="4:10" x14ac:dyDescent="0.25">
      <c r="D5047"/>
      <c r="E5047" s="4"/>
      <c r="F5047" s="3"/>
      <c r="G5047" s="3"/>
      <c r="H5047" s="3"/>
      <c r="I5047" s="3"/>
      <c r="J5047" s="3"/>
    </row>
    <row r="5048" spans="4:10" x14ac:dyDescent="0.25">
      <c r="D5048"/>
      <c r="E5048" s="4"/>
      <c r="F5048" s="3"/>
      <c r="G5048" s="3"/>
      <c r="H5048" s="3"/>
      <c r="I5048" s="3"/>
      <c r="J5048" s="3"/>
    </row>
    <row r="5049" spans="4:10" x14ac:dyDescent="0.25">
      <c r="D5049"/>
      <c r="E5049" s="4"/>
      <c r="F5049" s="3"/>
      <c r="G5049" s="3"/>
      <c r="H5049" s="3"/>
      <c r="I5049" s="3"/>
      <c r="J5049" s="3"/>
    </row>
    <row r="5050" spans="4:10" x14ac:dyDescent="0.25">
      <c r="D5050"/>
      <c r="E5050" s="4"/>
      <c r="F5050" s="3"/>
      <c r="G5050" s="3"/>
      <c r="H5050" s="3"/>
      <c r="I5050" s="3"/>
      <c r="J5050" s="3"/>
    </row>
    <row r="5051" spans="4:10" x14ac:dyDescent="0.25">
      <c r="D5051"/>
      <c r="E5051" s="4"/>
      <c r="F5051" s="3"/>
      <c r="G5051" s="3"/>
      <c r="H5051" s="3"/>
      <c r="I5051" s="3"/>
      <c r="J5051" s="3"/>
    </row>
    <row r="5052" spans="4:10" x14ac:dyDescent="0.25">
      <c r="D5052"/>
      <c r="E5052" s="4"/>
      <c r="F5052" s="3"/>
      <c r="G5052" s="3"/>
      <c r="H5052" s="3"/>
      <c r="I5052" s="3"/>
      <c r="J5052" s="3"/>
    </row>
    <row r="5053" spans="4:10" x14ac:dyDescent="0.25">
      <c r="D5053"/>
      <c r="E5053" s="4"/>
      <c r="F5053" s="3"/>
      <c r="G5053" s="3"/>
      <c r="H5053" s="3"/>
      <c r="I5053" s="3"/>
      <c r="J5053" s="3"/>
    </row>
    <row r="5054" spans="4:10" x14ac:dyDescent="0.25">
      <c r="D5054"/>
      <c r="E5054" s="4"/>
      <c r="F5054" s="3"/>
      <c r="G5054" s="3"/>
      <c r="H5054" s="3"/>
      <c r="I5054" s="3"/>
      <c r="J5054" s="3"/>
    </row>
    <row r="5055" spans="4:10" x14ac:dyDescent="0.25">
      <c r="D5055"/>
      <c r="E5055" s="4"/>
      <c r="F5055" s="3"/>
      <c r="G5055" s="3"/>
      <c r="H5055" s="3"/>
      <c r="I5055" s="3"/>
      <c r="J5055" s="3"/>
    </row>
    <row r="5056" spans="4:10" x14ac:dyDescent="0.25">
      <c r="D5056"/>
      <c r="E5056" s="4"/>
      <c r="F5056" s="3"/>
      <c r="G5056" s="3"/>
      <c r="H5056" s="3"/>
      <c r="I5056" s="3"/>
      <c r="J5056" s="3"/>
    </row>
    <row r="5057" spans="4:10" x14ac:dyDescent="0.25">
      <c r="D5057"/>
      <c r="E5057" s="4"/>
      <c r="F5057" s="3"/>
      <c r="G5057" s="3"/>
      <c r="H5057" s="3"/>
      <c r="I5057" s="3"/>
      <c r="J5057" s="3"/>
    </row>
    <row r="5058" spans="4:10" x14ac:dyDescent="0.25">
      <c r="D5058"/>
      <c r="E5058" s="4"/>
      <c r="F5058" s="3"/>
      <c r="G5058" s="3"/>
      <c r="H5058" s="3"/>
      <c r="I5058" s="3"/>
      <c r="J5058" s="3"/>
    </row>
    <row r="5059" spans="4:10" x14ac:dyDescent="0.25">
      <c r="D5059"/>
      <c r="E5059" s="4"/>
      <c r="F5059" s="3"/>
      <c r="G5059" s="3"/>
      <c r="H5059" s="3"/>
      <c r="I5059" s="3"/>
      <c r="J5059" s="3"/>
    </row>
    <row r="5060" spans="4:10" x14ac:dyDescent="0.25">
      <c r="D5060"/>
      <c r="E5060" s="4"/>
      <c r="F5060" s="3"/>
      <c r="G5060" s="3"/>
      <c r="H5060" s="3"/>
      <c r="I5060" s="3"/>
      <c r="J5060" s="3"/>
    </row>
    <row r="5061" spans="4:10" x14ac:dyDescent="0.25">
      <c r="D5061"/>
      <c r="E5061" s="4"/>
      <c r="F5061" s="3"/>
      <c r="G5061" s="3"/>
      <c r="H5061" s="3"/>
      <c r="I5061" s="3"/>
      <c r="J5061" s="3"/>
    </row>
    <row r="5062" spans="4:10" x14ac:dyDescent="0.25">
      <c r="D5062"/>
      <c r="E5062" s="4"/>
      <c r="F5062" s="3"/>
      <c r="G5062" s="3"/>
      <c r="H5062" s="3"/>
      <c r="I5062" s="3"/>
      <c r="J5062" s="3"/>
    </row>
    <row r="5063" spans="4:10" x14ac:dyDescent="0.25">
      <c r="D5063"/>
      <c r="E5063" s="4"/>
      <c r="F5063" s="3"/>
      <c r="G5063" s="3"/>
      <c r="H5063" s="3"/>
      <c r="I5063" s="3"/>
      <c r="J5063" s="3"/>
    </row>
    <row r="5064" spans="4:10" x14ac:dyDescent="0.25">
      <c r="D5064"/>
      <c r="E5064" s="4"/>
      <c r="F5064" s="3"/>
      <c r="G5064" s="3"/>
      <c r="H5064" s="3"/>
      <c r="I5064" s="3"/>
      <c r="J5064" s="3"/>
    </row>
    <row r="5065" spans="4:10" x14ac:dyDescent="0.25">
      <c r="D5065"/>
      <c r="E5065" s="4"/>
      <c r="F5065" s="3"/>
      <c r="G5065" s="3"/>
      <c r="H5065" s="3"/>
      <c r="I5065" s="3"/>
      <c r="J5065" s="3"/>
    </row>
    <row r="5066" spans="4:10" x14ac:dyDescent="0.25">
      <c r="D5066"/>
      <c r="E5066" s="4"/>
      <c r="F5066" s="3"/>
      <c r="G5066" s="3"/>
      <c r="H5066" s="3"/>
      <c r="I5066" s="3"/>
      <c r="J5066" s="3"/>
    </row>
    <row r="5067" spans="4:10" x14ac:dyDescent="0.25">
      <c r="D5067"/>
      <c r="E5067" s="4"/>
      <c r="F5067" s="3"/>
      <c r="G5067" s="3"/>
      <c r="H5067" s="3"/>
      <c r="I5067" s="3"/>
      <c r="J5067" s="3"/>
    </row>
    <row r="5068" spans="4:10" x14ac:dyDescent="0.25">
      <c r="D5068"/>
      <c r="E5068" s="4"/>
      <c r="F5068" s="3"/>
      <c r="G5068" s="3"/>
      <c r="H5068" s="3"/>
      <c r="I5068" s="3"/>
      <c r="J5068" s="3"/>
    </row>
    <row r="5069" spans="4:10" x14ac:dyDescent="0.25">
      <c r="D5069"/>
      <c r="E5069" s="4"/>
      <c r="F5069" s="3"/>
      <c r="G5069" s="3"/>
      <c r="H5069" s="3"/>
      <c r="I5069" s="3"/>
      <c r="J5069" s="3"/>
    </row>
    <row r="5070" spans="4:10" x14ac:dyDescent="0.25">
      <c r="D5070"/>
      <c r="E5070" s="4"/>
      <c r="F5070" s="3"/>
      <c r="G5070" s="3"/>
      <c r="H5070" s="3"/>
      <c r="I5070" s="3"/>
      <c r="J5070" s="3"/>
    </row>
    <row r="5071" spans="4:10" x14ac:dyDescent="0.25">
      <c r="D5071"/>
      <c r="E5071" s="4"/>
      <c r="F5071" s="3"/>
      <c r="G5071" s="3"/>
      <c r="H5071" s="3"/>
      <c r="I5071" s="3"/>
      <c r="J5071" s="3"/>
    </row>
    <row r="5072" spans="4:10" x14ac:dyDescent="0.25">
      <c r="D5072"/>
      <c r="E5072" s="4"/>
      <c r="F5072" s="3"/>
      <c r="G5072" s="3"/>
      <c r="H5072" s="3"/>
      <c r="I5072" s="3"/>
      <c r="J5072" s="3"/>
    </row>
    <row r="5073" spans="4:10" x14ac:dyDescent="0.25">
      <c r="D5073"/>
      <c r="E5073" s="4"/>
      <c r="F5073" s="3"/>
      <c r="G5073" s="3"/>
      <c r="H5073" s="3"/>
      <c r="I5073" s="3"/>
      <c r="J5073" s="3"/>
    </row>
    <row r="5074" spans="4:10" x14ac:dyDescent="0.25">
      <c r="D5074"/>
      <c r="E5074" s="4"/>
      <c r="F5074" s="3"/>
      <c r="G5074" s="3"/>
      <c r="H5074" s="3"/>
      <c r="I5074" s="3"/>
      <c r="J5074" s="3"/>
    </row>
    <row r="5075" spans="4:10" x14ac:dyDescent="0.25">
      <c r="D5075"/>
      <c r="E5075" s="4"/>
      <c r="F5075" s="3"/>
      <c r="G5075" s="3"/>
      <c r="H5075" s="3"/>
      <c r="I5075" s="3"/>
      <c r="J5075" s="3"/>
    </row>
    <row r="5076" spans="4:10" x14ac:dyDescent="0.25">
      <c r="D5076"/>
      <c r="E5076" s="4"/>
      <c r="F5076" s="3"/>
      <c r="G5076" s="3"/>
      <c r="H5076" s="3"/>
      <c r="I5076" s="3"/>
      <c r="J5076" s="3"/>
    </row>
    <row r="5077" spans="4:10" x14ac:dyDescent="0.25">
      <c r="D5077"/>
      <c r="E5077" s="4"/>
      <c r="F5077" s="3"/>
      <c r="G5077" s="3"/>
      <c r="H5077" s="3"/>
      <c r="I5077" s="3"/>
      <c r="J5077" s="3"/>
    </row>
    <row r="5078" spans="4:10" x14ac:dyDescent="0.25">
      <c r="D5078"/>
      <c r="E5078" s="4"/>
      <c r="F5078" s="3"/>
      <c r="G5078" s="3"/>
      <c r="H5078" s="3"/>
      <c r="I5078" s="3"/>
      <c r="J5078" s="3"/>
    </row>
    <row r="5079" spans="4:10" x14ac:dyDescent="0.25">
      <c r="D5079"/>
      <c r="E5079" s="4"/>
      <c r="F5079" s="3"/>
      <c r="G5079" s="3"/>
      <c r="H5079" s="3"/>
      <c r="I5079" s="3"/>
      <c r="J5079" s="3"/>
    </row>
    <row r="5080" spans="4:10" x14ac:dyDescent="0.25">
      <c r="D5080"/>
      <c r="E5080" s="4"/>
      <c r="F5080" s="3"/>
      <c r="G5080" s="3"/>
      <c r="H5080" s="3"/>
      <c r="I5080" s="3"/>
      <c r="J5080" s="3"/>
    </row>
    <row r="5081" spans="4:10" x14ac:dyDescent="0.25">
      <c r="D5081"/>
      <c r="E5081" s="4"/>
      <c r="F5081" s="3"/>
      <c r="G5081" s="3"/>
      <c r="H5081" s="3"/>
      <c r="I5081" s="3"/>
      <c r="J5081" s="3"/>
    </row>
    <row r="5082" spans="4:10" x14ac:dyDescent="0.25">
      <c r="D5082"/>
      <c r="E5082" s="4"/>
      <c r="F5082" s="3"/>
      <c r="G5082" s="3"/>
      <c r="H5082" s="3"/>
      <c r="I5082" s="3"/>
      <c r="J5082" s="3"/>
    </row>
    <row r="5083" spans="4:10" x14ac:dyDescent="0.25">
      <c r="D5083"/>
      <c r="E5083" s="4"/>
      <c r="F5083" s="3"/>
      <c r="G5083" s="3"/>
      <c r="H5083" s="3"/>
      <c r="I5083" s="3"/>
      <c r="J5083" s="3"/>
    </row>
    <row r="5084" spans="4:10" x14ac:dyDescent="0.25">
      <c r="D5084"/>
      <c r="E5084" s="4"/>
      <c r="F5084" s="3"/>
      <c r="G5084" s="3"/>
      <c r="H5084" s="3"/>
      <c r="I5084" s="3"/>
      <c r="J5084" s="3"/>
    </row>
    <row r="5085" spans="4:10" x14ac:dyDescent="0.25">
      <c r="D5085"/>
      <c r="E5085" s="4"/>
      <c r="F5085" s="3"/>
      <c r="G5085" s="3"/>
      <c r="H5085" s="3"/>
      <c r="I5085" s="3"/>
      <c r="J5085" s="3"/>
    </row>
    <row r="5086" spans="4:10" x14ac:dyDescent="0.25">
      <c r="D5086"/>
      <c r="E5086" s="4"/>
      <c r="F5086" s="3"/>
      <c r="G5086" s="3"/>
      <c r="H5086" s="3"/>
      <c r="I5086" s="3"/>
      <c r="J5086" s="3"/>
    </row>
    <row r="5087" spans="4:10" x14ac:dyDescent="0.25">
      <c r="D5087"/>
      <c r="E5087" s="4"/>
      <c r="F5087" s="3"/>
      <c r="G5087" s="3"/>
      <c r="H5087" s="3"/>
      <c r="I5087" s="3"/>
      <c r="J5087" s="3"/>
    </row>
    <row r="5088" spans="4:10" x14ac:dyDescent="0.25">
      <c r="D5088"/>
      <c r="E5088" s="4"/>
      <c r="F5088" s="3"/>
      <c r="G5088" s="3"/>
      <c r="H5088" s="3"/>
      <c r="I5088" s="3"/>
      <c r="J5088" s="3"/>
    </row>
    <row r="5089" spans="4:10" x14ac:dyDescent="0.25">
      <c r="D5089"/>
      <c r="E5089" s="4"/>
      <c r="F5089" s="3"/>
      <c r="G5089" s="3"/>
      <c r="H5089" s="3"/>
      <c r="I5089" s="3"/>
      <c r="J5089" s="3"/>
    </row>
    <row r="5090" spans="4:10" x14ac:dyDescent="0.25">
      <c r="D5090"/>
      <c r="E5090" s="4"/>
      <c r="F5090" s="3"/>
      <c r="G5090" s="3"/>
      <c r="H5090" s="3"/>
      <c r="I5090" s="3"/>
      <c r="J5090" s="3"/>
    </row>
    <row r="5091" spans="4:10" x14ac:dyDescent="0.25">
      <c r="D5091"/>
      <c r="E5091" s="4"/>
      <c r="F5091" s="3"/>
      <c r="G5091" s="3"/>
      <c r="H5091" s="3"/>
      <c r="I5091" s="3"/>
      <c r="J5091" s="3"/>
    </row>
    <row r="5092" spans="4:10" x14ac:dyDescent="0.25">
      <c r="D5092"/>
      <c r="E5092" s="4"/>
      <c r="F5092" s="3"/>
      <c r="G5092" s="3"/>
      <c r="H5092" s="3"/>
      <c r="I5092" s="3"/>
      <c r="J5092" s="3"/>
    </row>
    <row r="5093" spans="4:10" x14ac:dyDescent="0.25">
      <c r="D5093"/>
      <c r="E5093" s="4"/>
      <c r="F5093" s="3"/>
      <c r="G5093" s="3"/>
      <c r="H5093" s="3"/>
      <c r="I5093" s="3"/>
      <c r="J5093" s="3"/>
    </row>
    <row r="5094" spans="4:10" x14ac:dyDescent="0.25">
      <c r="D5094"/>
      <c r="E5094" s="4"/>
      <c r="F5094" s="3"/>
      <c r="G5094" s="3"/>
      <c r="H5094" s="3"/>
      <c r="I5094" s="3"/>
      <c r="J5094" s="3"/>
    </row>
    <row r="5095" spans="4:10" x14ac:dyDescent="0.25">
      <c r="D5095"/>
      <c r="E5095" s="4"/>
      <c r="F5095" s="3"/>
      <c r="G5095" s="3"/>
      <c r="H5095" s="3"/>
      <c r="I5095" s="3"/>
      <c r="J5095" s="3"/>
    </row>
    <row r="5096" spans="4:10" x14ac:dyDescent="0.25">
      <c r="D5096"/>
      <c r="E5096" s="4"/>
      <c r="F5096" s="3"/>
      <c r="G5096" s="3"/>
      <c r="H5096" s="3"/>
      <c r="I5096" s="3"/>
      <c r="J5096" s="3"/>
    </row>
    <row r="5097" spans="4:10" x14ac:dyDescent="0.25">
      <c r="D5097"/>
      <c r="E5097" s="4"/>
      <c r="F5097" s="3"/>
      <c r="G5097" s="3"/>
      <c r="H5097" s="3"/>
      <c r="I5097" s="3"/>
      <c r="J5097" s="3"/>
    </row>
    <row r="5098" spans="4:10" x14ac:dyDescent="0.25">
      <c r="D5098"/>
      <c r="E5098" s="4"/>
      <c r="F5098" s="3"/>
      <c r="G5098" s="3"/>
      <c r="H5098" s="3"/>
      <c r="I5098" s="3"/>
      <c r="J5098" s="3"/>
    </row>
    <row r="5099" spans="4:10" x14ac:dyDescent="0.25">
      <c r="D5099"/>
      <c r="E5099" s="4"/>
      <c r="F5099" s="3"/>
      <c r="G5099" s="3"/>
      <c r="H5099" s="3"/>
      <c r="I5099" s="3"/>
      <c r="J5099" s="3"/>
    </row>
    <row r="5100" spans="4:10" x14ac:dyDescent="0.25">
      <c r="D5100"/>
      <c r="E5100" s="4"/>
      <c r="F5100" s="3"/>
      <c r="G5100" s="3"/>
      <c r="H5100" s="3"/>
      <c r="I5100" s="3"/>
      <c r="J5100" s="3"/>
    </row>
    <row r="5101" spans="4:10" x14ac:dyDescent="0.25">
      <c r="D5101"/>
      <c r="E5101" s="4"/>
      <c r="F5101" s="3"/>
      <c r="G5101" s="3"/>
      <c r="H5101" s="3"/>
      <c r="I5101" s="3"/>
      <c r="J5101" s="3"/>
    </row>
    <row r="5102" spans="4:10" x14ac:dyDescent="0.25">
      <c r="D5102"/>
      <c r="E5102" s="4"/>
      <c r="F5102" s="3"/>
      <c r="G5102" s="3"/>
      <c r="H5102" s="3"/>
      <c r="I5102" s="3"/>
      <c r="J5102" s="3"/>
    </row>
    <row r="5103" spans="4:10" x14ac:dyDescent="0.25">
      <c r="D5103"/>
      <c r="E5103" s="4"/>
      <c r="F5103" s="3"/>
      <c r="G5103" s="3"/>
      <c r="H5103" s="3"/>
      <c r="I5103" s="3"/>
      <c r="J5103" s="3"/>
    </row>
    <row r="5104" spans="4:10" x14ac:dyDescent="0.25">
      <c r="D5104"/>
      <c r="E5104" s="4"/>
      <c r="F5104" s="3"/>
      <c r="G5104" s="3"/>
      <c r="H5104" s="3"/>
      <c r="I5104" s="3"/>
      <c r="J5104" s="3"/>
    </row>
    <row r="5105" spans="4:10" x14ac:dyDescent="0.25">
      <c r="D5105"/>
      <c r="E5105" s="4"/>
      <c r="F5105" s="3"/>
      <c r="G5105" s="3"/>
      <c r="H5105" s="3"/>
      <c r="I5105" s="3"/>
      <c r="J5105" s="3"/>
    </row>
    <row r="5106" spans="4:10" x14ac:dyDescent="0.25">
      <c r="D5106"/>
      <c r="E5106" s="4"/>
      <c r="F5106" s="3"/>
      <c r="G5106" s="3"/>
      <c r="H5106" s="3"/>
      <c r="I5106" s="3"/>
      <c r="J5106" s="3"/>
    </row>
    <row r="5107" spans="4:10" x14ac:dyDescent="0.25">
      <c r="D5107"/>
      <c r="E5107" s="4"/>
      <c r="F5107" s="3"/>
      <c r="G5107" s="3"/>
      <c r="H5107" s="3"/>
      <c r="I5107" s="3"/>
      <c r="J5107" s="3"/>
    </row>
    <row r="5108" spans="4:10" x14ac:dyDescent="0.25">
      <c r="D5108"/>
      <c r="E5108" s="4"/>
      <c r="F5108" s="3"/>
      <c r="G5108" s="3"/>
      <c r="H5108" s="3"/>
      <c r="I5108" s="3"/>
      <c r="J5108" s="3"/>
    </row>
    <row r="5109" spans="4:10" x14ac:dyDescent="0.25">
      <c r="D5109"/>
      <c r="E5109" s="4"/>
      <c r="F5109" s="3"/>
      <c r="G5109" s="3"/>
      <c r="H5109" s="3"/>
      <c r="I5109" s="3"/>
      <c r="J5109" s="3"/>
    </row>
    <row r="5110" spans="4:10" x14ac:dyDescent="0.25">
      <c r="D5110"/>
      <c r="E5110" s="4"/>
      <c r="F5110" s="3"/>
      <c r="G5110" s="3"/>
      <c r="H5110" s="3"/>
      <c r="I5110" s="3"/>
      <c r="J5110" s="3"/>
    </row>
    <row r="5111" spans="4:10" x14ac:dyDescent="0.25">
      <c r="D5111"/>
      <c r="E5111" s="4"/>
      <c r="F5111" s="3"/>
      <c r="G5111" s="3"/>
      <c r="H5111" s="3"/>
      <c r="I5111" s="3"/>
      <c r="J5111" s="3"/>
    </row>
    <row r="5112" spans="4:10" x14ac:dyDescent="0.25">
      <c r="D5112"/>
      <c r="E5112" s="4"/>
      <c r="F5112" s="3"/>
      <c r="G5112" s="3"/>
      <c r="H5112" s="3"/>
      <c r="I5112" s="3"/>
      <c r="J5112" s="3"/>
    </row>
    <row r="5113" spans="4:10" x14ac:dyDescent="0.25">
      <c r="D5113"/>
      <c r="E5113" s="4"/>
      <c r="F5113" s="3"/>
      <c r="G5113" s="3"/>
      <c r="H5113" s="3"/>
      <c r="I5113" s="3"/>
      <c r="J5113" s="3"/>
    </row>
    <row r="5114" spans="4:10" x14ac:dyDescent="0.25">
      <c r="D5114"/>
      <c r="E5114" s="4"/>
      <c r="F5114" s="3"/>
      <c r="G5114" s="3"/>
      <c r="H5114" s="3"/>
      <c r="I5114" s="3"/>
      <c r="J5114" s="3"/>
    </row>
    <row r="5115" spans="4:10" x14ac:dyDescent="0.25">
      <c r="D5115"/>
      <c r="E5115" s="4"/>
      <c r="F5115" s="3"/>
      <c r="G5115" s="3"/>
      <c r="H5115" s="3"/>
      <c r="I5115" s="3"/>
      <c r="J5115" s="3"/>
    </row>
    <row r="5116" spans="4:10" x14ac:dyDescent="0.25">
      <c r="D5116"/>
      <c r="E5116" s="4"/>
      <c r="F5116" s="3"/>
      <c r="G5116" s="3"/>
      <c r="H5116" s="3"/>
      <c r="I5116" s="3"/>
      <c r="J5116" s="3"/>
    </row>
    <row r="5117" spans="4:10" x14ac:dyDescent="0.25">
      <c r="D5117"/>
      <c r="E5117" s="4"/>
      <c r="F5117" s="3"/>
      <c r="G5117" s="3"/>
      <c r="H5117" s="3"/>
      <c r="I5117" s="3"/>
      <c r="J5117" s="3"/>
    </row>
    <row r="5118" spans="4:10" x14ac:dyDescent="0.25">
      <c r="D5118"/>
      <c r="E5118" s="4"/>
      <c r="F5118" s="3"/>
      <c r="G5118" s="3"/>
      <c r="H5118" s="3"/>
      <c r="I5118" s="3"/>
      <c r="J5118" s="3"/>
    </row>
    <row r="5119" spans="4:10" x14ac:dyDescent="0.25">
      <c r="D5119"/>
      <c r="E5119" s="4"/>
      <c r="F5119" s="3"/>
      <c r="G5119" s="3"/>
      <c r="H5119" s="3"/>
      <c r="I5119" s="3"/>
      <c r="J5119" s="3"/>
    </row>
    <row r="5120" spans="4:10" x14ac:dyDescent="0.25">
      <c r="D5120"/>
      <c r="E5120" s="4"/>
      <c r="F5120" s="3"/>
      <c r="G5120" s="3"/>
      <c r="H5120" s="3"/>
      <c r="I5120" s="3"/>
      <c r="J5120" s="3"/>
    </row>
    <row r="5121" spans="4:10" x14ac:dyDescent="0.25">
      <c r="D5121"/>
      <c r="E5121" s="4"/>
      <c r="F5121" s="3"/>
      <c r="G5121" s="3"/>
      <c r="H5121" s="3"/>
      <c r="I5121" s="3"/>
      <c r="J5121" s="3"/>
    </row>
    <row r="5122" spans="4:10" x14ac:dyDescent="0.25">
      <c r="D5122"/>
      <c r="E5122" s="4"/>
      <c r="F5122" s="3"/>
      <c r="G5122" s="3"/>
      <c r="H5122" s="3"/>
      <c r="I5122" s="3"/>
      <c r="J5122" s="3"/>
    </row>
    <row r="5123" spans="4:10" x14ac:dyDescent="0.25">
      <c r="D5123"/>
      <c r="E5123" s="4"/>
      <c r="F5123" s="3"/>
      <c r="G5123" s="3"/>
      <c r="H5123" s="3"/>
      <c r="I5123" s="3"/>
      <c r="J5123" s="3"/>
    </row>
    <row r="5124" spans="4:10" x14ac:dyDescent="0.25">
      <c r="D5124"/>
      <c r="E5124" s="4"/>
      <c r="F5124" s="3"/>
      <c r="G5124" s="3"/>
      <c r="H5124" s="3"/>
      <c r="I5124" s="3"/>
      <c r="J5124" s="3"/>
    </row>
    <row r="5125" spans="4:10" x14ac:dyDescent="0.25">
      <c r="D5125"/>
      <c r="E5125" s="4"/>
      <c r="F5125" s="3"/>
      <c r="G5125" s="3"/>
      <c r="H5125" s="3"/>
      <c r="I5125" s="3"/>
      <c r="J5125" s="3"/>
    </row>
    <row r="5126" spans="4:10" x14ac:dyDescent="0.25">
      <c r="D5126"/>
      <c r="E5126" s="4"/>
      <c r="F5126" s="3"/>
      <c r="G5126" s="3"/>
      <c r="H5126" s="3"/>
      <c r="I5126" s="3"/>
      <c r="J5126" s="3"/>
    </row>
    <row r="5127" spans="4:10" x14ac:dyDescent="0.25">
      <c r="D5127"/>
      <c r="E5127" s="4"/>
      <c r="F5127" s="3"/>
      <c r="G5127" s="3"/>
      <c r="H5127" s="3"/>
      <c r="I5127" s="3"/>
      <c r="J5127" s="3"/>
    </row>
    <row r="5128" spans="4:10" x14ac:dyDescent="0.25">
      <c r="D5128"/>
      <c r="E5128" s="4"/>
      <c r="F5128" s="3"/>
      <c r="G5128" s="3"/>
      <c r="H5128" s="3"/>
      <c r="I5128" s="3"/>
      <c r="J5128" s="3"/>
    </row>
    <row r="5129" spans="4:10" x14ac:dyDescent="0.25">
      <c r="D5129"/>
      <c r="E5129" s="4"/>
      <c r="F5129" s="3"/>
      <c r="G5129" s="3"/>
      <c r="H5129" s="3"/>
      <c r="I5129" s="3"/>
      <c r="J5129" s="3"/>
    </row>
    <row r="5130" spans="4:10" x14ac:dyDescent="0.25">
      <c r="D5130"/>
      <c r="E5130" s="4"/>
      <c r="F5130" s="3"/>
      <c r="G5130" s="3"/>
      <c r="H5130" s="3"/>
      <c r="I5130" s="3"/>
      <c r="J5130" s="3"/>
    </row>
    <row r="5131" spans="4:10" x14ac:dyDescent="0.25">
      <c r="D5131"/>
      <c r="E5131" s="4"/>
      <c r="F5131" s="3"/>
      <c r="G5131" s="3"/>
      <c r="H5131" s="3"/>
      <c r="I5131" s="3"/>
      <c r="J5131" s="3"/>
    </row>
    <row r="5132" spans="4:10" x14ac:dyDescent="0.25">
      <c r="D5132"/>
      <c r="E5132" s="4"/>
      <c r="F5132" s="3"/>
      <c r="G5132" s="3"/>
      <c r="H5132" s="3"/>
      <c r="I5132" s="3"/>
      <c r="J5132" s="3"/>
    </row>
    <row r="5133" spans="4:10" x14ac:dyDescent="0.25">
      <c r="D5133"/>
      <c r="E5133" s="4"/>
      <c r="F5133" s="3"/>
      <c r="G5133" s="3"/>
      <c r="H5133" s="3"/>
      <c r="I5133" s="3"/>
      <c r="J5133" s="3"/>
    </row>
    <row r="5134" spans="4:10" x14ac:dyDescent="0.25">
      <c r="D5134"/>
      <c r="E5134" s="4"/>
      <c r="F5134" s="3"/>
      <c r="G5134" s="3"/>
      <c r="H5134" s="3"/>
      <c r="I5134" s="3"/>
      <c r="J5134" s="3"/>
    </row>
    <row r="5135" spans="4:10" x14ac:dyDescent="0.25">
      <c r="D5135"/>
      <c r="E5135" s="4"/>
      <c r="F5135" s="3"/>
      <c r="G5135" s="3"/>
      <c r="H5135" s="3"/>
      <c r="I5135" s="3"/>
      <c r="J5135" s="3"/>
    </row>
    <row r="5136" spans="4:10" x14ac:dyDescent="0.25">
      <c r="D5136"/>
      <c r="E5136" s="4"/>
      <c r="F5136" s="3"/>
      <c r="G5136" s="3"/>
      <c r="H5136" s="3"/>
      <c r="I5136" s="3"/>
      <c r="J5136" s="3"/>
    </row>
    <row r="5137" spans="4:10" x14ac:dyDescent="0.25">
      <c r="D5137"/>
      <c r="E5137" s="4"/>
      <c r="F5137" s="3"/>
      <c r="G5137" s="3"/>
      <c r="H5137" s="3"/>
      <c r="I5137" s="3"/>
      <c r="J5137" s="3"/>
    </row>
    <row r="5138" spans="4:10" x14ac:dyDescent="0.25">
      <c r="D5138"/>
      <c r="E5138" s="4"/>
      <c r="F5138" s="3"/>
      <c r="G5138" s="3"/>
      <c r="H5138" s="3"/>
      <c r="I5138" s="3"/>
      <c r="J5138" s="3"/>
    </row>
    <row r="5139" spans="4:10" x14ac:dyDescent="0.25">
      <c r="D5139"/>
      <c r="E5139" s="4"/>
      <c r="F5139" s="3"/>
      <c r="G5139" s="3"/>
      <c r="H5139" s="3"/>
      <c r="I5139" s="3"/>
      <c r="J5139" s="3"/>
    </row>
    <row r="5140" spans="4:10" x14ac:dyDescent="0.25">
      <c r="D5140"/>
      <c r="E5140" s="4"/>
      <c r="F5140" s="3"/>
      <c r="G5140" s="3"/>
      <c r="H5140" s="3"/>
      <c r="I5140" s="3"/>
      <c r="J5140" s="3"/>
    </row>
    <row r="5141" spans="4:10" x14ac:dyDescent="0.25">
      <c r="D5141"/>
      <c r="E5141" s="4"/>
      <c r="F5141" s="3"/>
      <c r="G5141" s="3"/>
      <c r="H5141" s="3"/>
      <c r="I5141" s="3"/>
      <c r="J5141" s="3"/>
    </row>
    <row r="5142" spans="4:10" x14ac:dyDescent="0.25">
      <c r="D5142"/>
      <c r="E5142" s="4"/>
      <c r="F5142" s="3"/>
      <c r="G5142" s="3"/>
      <c r="H5142" s="3"/>
      <c r="I5142" s="3"/>
      <c r="J5142" s="3"/>
    </row>
    <row r="5143" spans="4:10" x14ac:dyDescent="0.25">
      <c r="D5143"/>
      <c r="E5143" s="4"/>
      <c r="F5143" s="3"/>
      <c r="G5143" s="3"/>
      <c r="H5143" s="3"/>
      <c r="I5143" s="3"/>
      <c r="J5143" s="3"/>
    </row>
    <row r="5144" spans="4:10" x14ac:dyDescent="0.25">
      <c r="D5144"/>
      <c r="E5144" s="4"/>
      <c r="F5144" s="3"/>
      <c r="G5144" s="3"/>
      <c r="H5144" s="3"/>
      <c r="I5144" s="3"/>
      <c r="J5144" s="3"/>
    </row>
    <row r="5145" spans="4:10" x14ac:dyDescent="0.25">
      <c r="D5145"/>
      <c r="E5145" s="4"/>
      <c r="F5145" s="3"/>
      <c r="G5145" s="3"/>
      <c r="H5145" s="3"/>
      <c r="I5145" s="3"/>
      <c r="J5145" s="3"/>
    </row>
    <row r="5146" spans="4:10" x14ac:dyDescent="0.25">
      <c r="D5146"/>
      <c r="E5146" s="4"/>
      <c r="F5146" s="3"/>
      <c r="G5146" s="3"/>
      <c r="H5146" s="3"/>
      <c r="I5146" s="3"/>
      <c r="J5146" s="3"/>
    </row>
    <row r="5147" spans="4:10" x14ac:dyDescent="0.25">
      <c r="D5147"/>
      <c r="E5147" s="4"/>
      <c r="F5147" s="3"/>
      <c r="G5147" s="3"/>
      <c r="H5147" s="3"/>
      <c r="I5147" s="3"/>
      <c r="J5147" s="3"/>
    </row>
    <row r="5148" spans="4:10" x14ac:dyDescent="0.25">
      <c r="D5148"/>
      <c r="E5148" s="4"/>
      <c r="F5148" s="3"/>
      <c r="G5148" s="3"/>
      <c r="H5148" s="3"/>
      <c r="I5148" s="3"/>
      <c r="J5148" s="3"/>
    </row>
    <row r="5149" spans="4:10" x14ac:dyDescent="0.25">
      <c r="D5149"/>
      <c r="E5149" s="4"/>
      <c r="F5149" s="3"/>
      <c r="G5149" s="3"/>
      <c r="H5149" s="3"/>
      <c r="I5149" s="3"/>
      <c r="J5149" s="3"/>
    </row>
    <row r="5150" spans="4:10" x14ac:dyDescent="0.25">
      <c r="D5150"/>
      <c r="E5150" s="4"/>
      <c r="F5150" s="3"/>
      <c r="G5150" s="3"/>
      <c r="H5150" s="3"/>
      <c r="I5150" s="3"/>
      <c r="J5150" s="3"/>
    </row>
    <row r="5151" spans="4:10" x14ac:dyDescent="0.25">
      <c r="D5151"/>
      <c r="E5151" s="4"/>
      <c r="F5151" s="3"/>
      <c r="G5151" s="3"/>
      <c r="H5151" s="3"/>
      <c r="I5151" s="3"/>
      <c r="J5151" s="3"/>
    </row>
    <row r="5152" spans="4:10" x14ac:dyDescent="0.25">
      <c r="D5152"/>
      <c r="E5152" s="4"/>
      <c r="F5152" s="3"/>
      <c r="G5152" s="3"/>
      <c r="H5152" s="3"/>
      <c r="I5152" s="3"/>
      <c r="J5152" s="3"/>
    </row>
    <row r="5153" spans="4:10" x14ac:dyDescent="0.25">
      <c r="D5153"/>
      <c r="E5153" s="4"/>
      <c r="F5153" s="3"/>
      <c r="G5153" s="3"/>
      <c r="H5153" s="3"/>
      <c r="I5153" s="3"/>
      <c r="J5153" s="3"/>
    </row>
    <row r="5154" spans="4:10" x14ac:dyDescent="0.25">
      <c r="D5154"/>
      <c r="E5154" s="4"/>
      <c r="F5154" s="3"/>
      <c r="G5154" s="3"/>
      <c r="H5154" s="3"/>
      <c r="I5154" s="3"/>
      <c r="J5154" s="3"/>
    </row>
    <row r="5155" spans="4:10" x14ac:dyDescent="0.25">
      <c r="D5155"/>
      <c r="E5155" s="4"/>
      <c r="F5155" s="3"/>
      <c r="G5155" s="3"/>
      <c r="H5155" s="3"/>
      <c r="I5155" s="3"/>
      <c r="J5155" s="3"/>
    </row>
    <row r="5156" spans="4:10" x14ac:dyDescent="0.25">
      <c r="D5156"/>
      <c r="E5156" s="4"/>
      <c r="F5156" s="3"/>
      <c r="G5156" s="3"/>
      <c r="H5156" s="3"/>
      <c r="I5156" s="3"/>
      <c r="J5156" s="3"/>
    </row>
    <row r="5157" spans="4:10" x14ac:dyDescent="0.25">
      <c r="D5157"/>
      <c r="E5157" s="4"/>
      <c r="F5157" s="3"/>
      <c r="G5157" s="3"/>
      <c r="H5157" s="3"/>
      <c r="I5157" s="3"/>
      <c r="J5157" s="3"/>
    </row>
    <row r="5158" spans="4:10" x14ac:dyDescent="0.25">
      <c r="D5158"/>
      <c r="E5158" s="4"/>
      <c r="F5158" s="3"/>
      <c r="G5158" s="3"/>
      <c r="H5158" s="3"/>
      <c r="I5158" s="3"/>
      <c r="J5158" s="3"/>
    </row>
    <row r="5159" spans="4:10" x14ac:dyDescent="0.25">
      <c r="D5159"/>
      <c r="E5159" s="4"/>
      <c r="F5159" s="3"/>
      <c r="G5159" s="3"/>
      <c r="H5159" s="3"/>
      <c r="I5159" s="3"/>
      <c r="J5159" s="3"/>
    </row>
    <row r="5160" spans="4:10" x14ac:dyDescent="0.25">
      <c r="D5160"/>
      <c r="E5160" s="4"/>
      <c r="F5160" s="3"/>
      <c r="G5160" s="3"/>
      <c r="H5160" s="3"/>
      <c r="I5160" s="3"/>
      <c r="J5160" s="3"/>
    </row>
    <row r="5161" spans="4:10" x14ac:dyDescent="0.25">
      <c r="D5161"/>
      <c r="E5161" s="4"/>
      <c r="F5161" s="3"/>
      <c r="G5161" s="3"/>
      <c r="H5161" s="3"/>
      <c r="I5161" s="3"/>
      <c r="J5161" s="3"/>
    </row>
    <row r="5162" spans="4:10" x14ac:dyDescent="0.25">
      <c r="D5162"/>
      <c r="E5162" s="4"/>
      <c r="F5162" s="3"/>
      <c r="G5162" s="3"/>
      <c r="H5162" s="3"/>
      <c r="I5162" s="3"/>
      <c r="J5162" s="3"/>
    </row>
    <row r="5163" spans="4:10" x14ac:dyDescent="0.25">
      <c r="D5163"/>
      <c r="E5163" s="4"/>
      <c r="F5163" s="3"/>
      <c r="G5163" s="3"/>
      <c r="H5163" s="3"/>
      <c r="I5163" s="3"/>
      <c r="J5163" s="3"/>
    </row>
    <row r="5164" spans="4:10" x14ac:dyDescent="0.25">
      <c r="D5164"/>
      <c r="E5164" s="4"/>
      <c r="F5164" s="3"/>
      <c r="G5164" s="3"/>
      <c r="H5164" s="3"/>
      <c r="I5164" s="3"/>
      <c r="J5164" s="3"/>
    </row>
    <row r="5165" spans="4:10" x14ac:dyDescent="0.25">
      <c r="D5165"/>
      <c r="E5165" s="4"/>
      <c r="F5165" s="3"/>
      <c r="G5165" s="3"/>
      <c r="H5165" s="3"/>
      <c r="I5165" s="3"/>
      <c r="J5165" s="3"/>
    </row>
    <row r="5166" spans="4:10" x14ac:dyDescent="0.25">
      <c r="D5166"/>
      <c r="E5166" s="4"/>
      <c r="F5166" s="3"/>
      <c r="G5166" s="3"/>
      <c r="H5166" s="3"/>
      <c r="I5166" s="3"/>
      <c r="J5166" s="3"/>
    </row>
    <row r="5167" spans="4:10" x14ac:dyDescent="0.25">
      <c r="D5167"/>
      <c r="E5167" s="4"/>
      <c r="F5167" s="3"/>
      <c r="G5167" s="3"/>
      <c r="H5167" s="3"/>
      <c r="I5167" s="3"/>
      <c r="J5167" s="3"/>
    </row>
    <row r="5168" spans="4:10" x14ac:dyDescent="0.25">
      <c r="D5168"/>
      <c r="E5168" s="4"/>
      <c r="F5168" s="3"/>
      <c r="G5168" s="3"/>
      <c r="H5168" s="3"/>
      <c r="I5168" s="3"/>
      <c r="J5168" s="3"/>
    </row>
    <row r="5169" spans="4:10" x14ac:dyDescent="0.25">
      <c r="D5169"/>
      <c r="E5169" s="4"/>
      <c r="F5169" s="3"/>
      <c r="G5169" s="3"/>
      <c r="H5169" s="3"/>
      <c r="I5169" s="3"/>
      <c r="J5169" s="3"/>
    </row>
    <row r="5170" spans="4:10" x14ac:dyDescent="0.25">
      <c r="D5170"/>
      <c r="E5170" s="4"/>
      <c r="F5170" s="3"/>
      <c r="G5170" s="3"/>
      <c r="H5170" s="3"/>
      <c r="I5170" s="3"/>
      <c r="J5170" s="3"/>
    </row>
    <row r="5171" spans="4:10" x14ac:dyDescent="0.25">
      <c r="D5171"/>
      <c r="E5171" s="4"/>
      <c r="F5171" s="3"/>
      <c r="G5171" s="3"/>
      <c r="H5171" s="3"/>
      <c r="I5171" s="3"/>
      <c r="J5171" s="3"/>
    </row>
    <row r="5172" spans="4:10" x14ac:dyDescent="0.25">
      <c r="D5172"/>
      <c r="E5172" s="4"/>
      <c r="F5172" s="3"/>
      <c r="G5172" s="3"/>
      <c r="H5172" s="3"/>
      <c r="I5172" s="3"/>
      <c r="J5172" s="3"/>
    </row>
    <row r="5173" spans="4:10" x14ac:dyDescent="0.25">
      <c r="D5173"/>
      <c r="E5173" s="4"/>
      <c r="F5173" s="3"/>
      <c r="G5173" s="3"/>
      <c r="H5173" s="3"/>
      <c r="I5173" s="3"/>
      <c r="J5173" s="3"/>
    </row>
    <row r="5174" spans="4:10" x14ac:dyDescent="0.25">
      <c r="D5174"/>
      <c r="E5174" s="4"/>
      <c r="F5174" s="3"/>
      <c r="G5174" s="3"/>
      <c r="H5174" s="3"/>
      <c r="I5174" s="3"/>
      <c r="J5174" s="3"/>
    </row>
    <row r="5175" spans="4:10" x14ac:dyDescent="0.25">
      <c r="D5175"/>
      <c r="E5175" s="4"/>
      <c r="F5175" s="3"/>
      <c r="G5175" s="3"/>
      <c r="H5175" s="3"/>
      <c r="I5175" s="3"/>
      <c r="J5175" s="3"/>
    </row>
    <row r="5176" spans="4:10" x14ac:dyDescent="0.25">
      <c r="D5176"/>
      <c r="E5176" s="4"/>
      <c r="F5176" s="3"/>
      <c r="G5176" s="3"/>
      <c r="H5176" s="3"/>
      <c r="I5176" s="3"/>
      <c r="J5176" s="3"/>
    </row>
    <row r="5177" spans="4:10" x14ac:dyDescent="0.25">
      <c r="D5177"/>
      <c r="E5177" s="4"/>
      <c r="F5177" s="3"/>
      <c r="G5177" s="3"/>
      <c r="H5177" s="3"/>
      <c r="I5177" s="3"/>
      <c r="J5177" s="3"/>
    </row>
    <row r="5178" spans="4:10" x14ac:dyDescent="0.25">
      <c r="D5178"/>
      <c r="E5178" s="4"/>
      <c r="F5178" s="3"/>
      <c r="G5178" s="3"/>
      <c r="H5178" s="3"/>
      <c r="I5178" s="3"/>
      <c r="J5178" s="3"/>
    </row>
    <row r="5179" spans="4:10" x14ac:dyDescent="0.25">
      <c r="D5179"/>
      <c r="E5179" s="4"/>
      <c r="F5179" s="3"/>
      <c r="G5179" s="3"/>
      <c r="H5179" s="3"/>
      <c r="I5179" s="3"/>
      <c r="J5179" s="3"/>
    </row>
    <row r="5180" spans="4:10" x14ac:dyDescent="0.25">
      <c r="D5180"/>
      <c r="E5180" s="4"/>
      <c r="F5180" s="3"/>
      <c r="G5180" s="3"/>
      <c r="H5180" s="3"/>
      <c r="I5180" s="3"/>
      <c r="J5180" s="3"/>
    </row>
    <row r="5181" spans="4:10" x14ac:dyDescent="0.25">
      <c r="D5181"/>
      <c r="E5181" s="4"/>
      <c r="F5181" s="3"/>
      <c r="G5181" s="3"/>
      <c r="H5181" s="3"/>
      <c r="I5181" s="3"/>
      <c r="J5181" s="3"/>
    </row>
    <row r="5182" spans="4:10" x14ac:dyDescent="0.25">
      <c r="D5182"/>
      <c r="E5182" s="4"/>
      <c r="F5182" s="3"/>
      <c r="G5182" s="3"/>
      <c r="H5182" s="3"/>
      <c r="I5182" s="3"/>
      <c r="J5182" s="3"/>
    </row>
    <row r="5183" spans="4:10" x14ac:dyDescent="0.25">
      <c r="D5183"/>
      <c r="E5183" s="4"/>
      <c r="F5183" s="3"/>
      <c r="G5183" s="3"/>
      <c r="H5183" s="3"/>
      <c r="I5183" s="3"/>
      <c r="J5183" s="3"/>
    </row>
    <row r="5184" spans="4:10" x14ac:dyDescent="0.25">
      <c r="D5184"/>
      <c r="E5184" s="4"/>
      <c r="F5184" s="3"/>
      <c r="G5184" s="3"/>
      <c r="H5184" s="3"/>
      <c r="I5184" s="3"/>
      <c r="J5184" s="3"/>
    </row>
    <row r="5185" spans="4:10" x14ac:dyDescent="0.25">
      <c r="D5185"/>
      <c r="E5185" s="4"/>
      <c r="F5185" s="3"/>
      <c r="G5185" s="3"/>
      <c r="H5185" s="3"/>
      <c r="I5185" s="3"/>
      <c r="J5185" s="3"/>
    </row>
    <row r="5186" spans="4:10" x14ac:dyDescent="0.25">
      <c r="D5186"/>
      <c r="E5186" s="4"/>
      <c r="F5186" s="3"/>
      <c r="G5186" s="3"/>
      <c r="H5186" s="3"/>
      <c r="I5186" s="3"/>
      <c r="J5186" s="3"/>
    </row>
    <row r="5187" spans="4:10" x14ac:dyDescent="0.25">
      <c r="D5187"/>
      <c r="E5187" s="4"/>
      <c r="F5187" s="3"/>
      <c r="G5187" s="3"/>
      <c r="H5187" s="3"/>
      <c r="I5187" s="3"/>
      <c r="J5187" s="3"/>
    </row>
    <row r="5188" spans="4:10" x14ac:dyDescent="0.25">
      <c r="D5188"/>
      <c r="E5188" s="4"/>
      <c r="F5188" s="3"/>
      <c r="G5188" s="3"/>
      <c r="H5188" s="3"/>
      <c r="I5188" s="3"/>
      <c r="J5188" s="3"/>
    </row>
    <row r="5189" spans="4:10" x14ac:dyDescent="0.25">
      <c r="D5189"/>
      <c r="E5189" s="4"/>
      <c r="F5189" s="3"/>
      <c r="G5189" s="3"/>
      <c r="H5189" s="3"/>
      <c r="I5189" s="3"/>
      <c r="J5189" s="3"/>
    </row>
    <row r="5190" spans="4:10" x14ac:dyDescent="0.25">
      <c r="D5190"/>
      <c r="E5190" s="4"/>
      <c r="F5190" s="3"/>
      <c r="G5190" s="3"/>
      <c r="H5190" s="3"/>
      <c r="I5190" s="3"/>
      <c r="J5190" s="3"/>
    </row>
    <row r="5191" spans="4:10" x14ac:dyDescent="0.25">
      <c r="D5191"/>
      <c r="E5191" s="4"/>
      <c r="F5191" s="3"/>
      <c r="G5191" s="3"/>
      <c r="H5191" s="3"/>
      <c r="I5191" s="3"/>
      <c r="J5191" s="3"/>
    </row>
    <row r="5192" spans="4:10" x14ac:dyDescent="0.25">
      <c r="D5192"/>
      <c r="E5192" s="4"/>
      <c r="F5192" s="3"/>
      <c r="G5192" s="3"/>
      <c r="H5192" s="3"/>
      <c r="I5192" s="3"/>
      <c r="J5192" s="3"/>
    </row>
    <row r="5193" spans="4:10" x14ac:dyDescent="0.25">
      <c r="D5193"/>
      <c r="E5193" s="4"/>
      <c r="F5193" s="3"/>
      <c r="G5193" s="3"/>
      <c r="H5193" s="3"/>
      <c r="I5193" s="3"/>
      <c r="J5193" s="3"/>
    </row>
    <row r="5194" spans="4:10" x14ac:dyDescent="0.25">
      <c r="D5194"/>
      <c r="E5194" s="4"/>
      <c r="F5194" s="3"/>
      <c r="G5194" s="3"/>
      <c r="H5194" s="3"/>
      <c r="I5194" s="3"/>
      <c r="J5194" s="3"/>
    </row>
    <row r="5195" spans="4:10" x14ac:dyDescent="0.25">
      <c r="D5195"/>
      <c r="E5195" s="4"/>
      <c r="F5195" s="3"/>
      <c r="G5195" s="3"/>
      <c r="H5195" s="3"/>
      <c r="I5195" s="3"/>
      <c r="J5195" s="3"/>
    </row>
    <row r="5196" spans="4:10" x14ac:dyDescent="0.25">
      <c r="D5196"/>
      <c r="E5196" s="4"/>
      <c r="F5196" s="3"/>
      <c r="G5196" s="3"/>
      <c r="H5196" s="3"/>
      <c r="I5196" s="3"/>
      <c r="J5196" s="3"/>
    </row>
    <row r="5197" spans="4:10" x14ac:dyDescent="0.25">
      <c r="D5197"/>
      <c r="E5197" s="4"/>
      <c r="F5197" s="3"/>
      <c r="G5197" s="3"/>
      <c r="H5197" s="3"/>
      <c r="I5197" s="3"/>
      <c r="J5197" s="3"/>
    </row>
    <row r="5198" spans="4:10" x14ac:dyDescent="0.25">
      <c r="D5198"/>
      <c r="E5198" s="4"/>
      <c r="F5198" s="3"/>
      <c r="G5198" s="3"/>
      <c r="H5198" s="3"/>
      <c r="I5198" s="3"/>
      <c r="J5198" s="3"/>
    </row>
    <row r="5199" spans="4:10" x14ac:dyDescent="0.25">
      <c r="D5199"/>
      <c r="E5199" s="4"/>
      <c r="F5199" s="3"/>
      <c r="G5199" s="3"/>
      <c r="H5199" s="3"/>
      <c r="I5199" s="3"/>
      <c r="J5199" s="3"/>
    </row>
    <row r="5200" spans="4:10" x14ac:dyDescent="0.25">
      <c r="D5200"/>
      <c r="E5200" s="4"/>
      <c r="F5200" s="3"/>
      <c r="G5200" s="3"/>
      <c r="H5200" s="3"/>
      <c r="I5200" s="3"/>
      <c r="J5200" s="3"/>
    </row>
    <row r="5201" spans="4:10" x14ac:dyDescent="0.25">
      <c r="D5201"/>
      <c r="E5201" s="4"/>
      <c r="F5201" s="3"/>
      <c r="G5201" s="3"/>
      <c r="H5201" s="3"/>
      <c r="I5201" s="3"/>
      <c r="J5201" s="3"/>
    </row>
    <row r="5202" spans="4:10" x14ac:dyDescent="0.25">
      <c r="D5202"/>
      <c r="E5202" s="4"/>
      <c r="F5202" s="3"/>
      <c r="G5202" s="3"/>
      <c r="H5202" s="3"/>
      <c r="I5202" s="3"/>
      <c r="J5202" s="3"/>
    </row>
    <row r="5203" spans="4:10" x14ac:dyDescent="0.25">
      <c r="D5203"/>
      <c r="E5203" s="4"/>
      <c r="F5203" s="3"/>
      <c r="G5203" s="3"/>
      <c r="H5203" s="3"/>
      <c r="I5203" s="3"/>
      <c r="J5203" s="3"/>
    </row>
    <row r="5204" spans="4:10" x14ac:dyDescent="0.25">
      <c r="D5204"/>
      <c r="E5204" s="4"/>
      <c r="F5204" s="3"/>
      <c r="G5204" s="3"/>
      <c r="H5204" s="3"/>
      <c r="I5204" s="3"/>
      <c r="J5204" s="3"/>
    </row>
    <row r="5205" spans="4:10" x14ac:dyDescent="0.25">
      <c r="D5205"/>
      <c r="E5205" s="4"/>
      <c r="F5205" s="3"/>
      <c r="G5205" s="3"/>
      <c r="H5205" s="3"/>
      <c r="I5205" s="3"/>
      <c r="J5205" s="3"/>
    </row>
    <row r="5206" spans="4:10" x14ac:dyDescent="0.25">
      <c r="D5206"/>
      <c r="E5206" s="4"/>
      <c r="F5206" s="3"/>
      <c r="G5206" s="3"/>
      <c r="H5206" s="3"/>
      <c r="I5206" s="3"/>
      <c r="J5206" s="3"/>
    </row>
    <row r="5207" spans="4:10" x14ac:dyDescent="0.25">
      <c r="D5207"/>
      <c r="E5207" s="4"/>
      <c r="F5207" s="3"/>
      <c r="G5207" s="3"/>
      <c r="H5207" s="3"/>
      <c r="I5207" s="3"/>
      <c r="J5207" s="3"/>
    </row>
    <row r="5208" spans="4:10" x14ac:dyDescent="0.25">
      <c r="D5208"/>
      <c r="E5208" s="4"/>
      <c r="F5208" s="3"/>
      <c r="G5208" s="3"/>
      <c r="H5208" s="3"/>
      <c r="I5208" s="3"/>
      <c r="J5208" s="3"/>
    </row>
    <row r="5209" spans="4:10" x14ac:dyDescent="0.25">
      <c r="D5209"/>
      <c r="E5209" s="4"/>
      <c r="F5209" s="3"/>
      <c r="G5209" s="3"/>
      <c r="H5209" s="3"/>
      <c r="I5209" s="3"/>
      <c r="J5209" s="3"/>
    </row>
    <row r="5210" spans="4:10" x14ac:dyDescent="0.25">
      <c r="D5210"/>
      <c r="E5210" s="4"/>
      <c r="F5210" s="3"/>
      <c r="G5210" s="3"/>
      <c r="H5210" s="3"/>
      <c r="I5210" s="3"/>
      <c r="J5210" s="3"/>
    </row>
    <row r="5211" spans="4:10" x14ac:dyDescent="0.25">
      <c r="D5211"/>
      <c r="E5211" s="4"/>
      <c r="F5211" s="3"/>
      <c r="G5211" s="3"/>
      <c r="H5211" s="3"/>
      <c r="I5211" s="3"/>
      <c r="J5211" s="3"/>
    </row>
    <row r="5212" spans="4:10" x14ac:dyDescent="0.25">
      <c r="D5212"/>
      <c r="E5212" s="4"/>
      <c r="F5212" s="3"/>
      <c r="G5212" s="3"/>
      <c r="H5212" s="3"/>
      <c r="I5212" s="3"/>
      <c r="J5212" s="3"/>
    </row>
    <row r="5213" spans="4:10" x14ac:dyDescent="0.25">
      <c r="D5213"/>
      <c r="E5213" s="4"/>
      <c r="F5213" s="3"/>
      <c r="G5213" s="3"/>
      <c r="H5213" s="3"/>
      <c r="I5213" s="3"/>
      <c r="J5213" s="3"/>
    </row>
    <row r="5214" spans="4:10" x14ac:dyDescent="0.25">
      <c r="D5214"/>
      <c r="E5214" s="4"/>
      <c r="F5214" s="3"/>
      <c r="G5214" s="3"/>
      <c r="H5214" s="3"/>
      <c r="I5214" s="3"/>
      <c r="J5214" s="3"/>
    </row>
    <row r="5215" spans="4:10" x14ac:dyDescent="0.25">
      <c r="D5215"/>
      <c r="E5215" s="4"/>
      <c r="F5215" s="3"/>
      <c r="G5215" s="3"/>
      <c r="H5215" s="3"/>
      <c r="I5215" s="3"/>
      <c r="J5215" s="3"/>
    </row>
    <row r="5216" spans="4:10" x14ac:dyDescent="0.25">
      <c r="D5216"/>
      <c r="E5216" s="4"/>
      <c r="F5216" s="3"/>
      <c r="G5216" s="3"/>
      <c r="H5216" s="3"/>
      <c r="I5216" s="3"/>
      <c r="J5216" s="3"/>
    </row>
    <row r="5217" spans="4:10" x14ac:dyDescent="0.25">
      <c r="D5217"/>
      <c r="E5217" s="4"/>
      <c r="F5217" s="3"/>
      <c r="G5217" s="3"/>
      <c r="H5217" s="3"/>
      <c r="I5217" s="3"/>
      <c r="J5217" s="3"/>
    </row>
    <row r="5218" spans="4:10" x14ac:dyDescent="0.25">
      <c r="D5218"/>
      <c r="E5218" s="4"/>
      <c r="F5218" s="3"/>
      <c r="G5218" s="3"/>
      <c r="H5218" s="3"/>
      <c r="I5218" s="3"/>
      <c r="J5218" s="3"/>
    </row>
    <row r="5219" spans="4:10" x14ac:dyDescent="0.25">
      <c r="D5219"/>
      <c r="E5219" s="4"/>
      <c r="F5219" s="3"/>
      <c r="G5219" s="3"/>
      <c r="H5219" s="3"/>
      <c r="I5219" s="3"/>
      <c r="J5219" s="3"/>
    </row>
    <row r="5220" spans="4:10" x14ac:dyDescent="0.25">
      <c r="D5220"/>
      <c r="E5220" s="4"/>
      <c r="F5220" s="3"/>
      <c r="G5220" s="3"/>
      <c r="H5220" s="3"/>
      <c r="I5220" s="3"/>
      <c r="J5220" s="3"/>
    </row>
    <row r="5221" spans="4:10" x14ac:dyDescent="0.25">
      <c r="D5221"/>
      <c r="E5221" s="4"/>
      <c r="F5221" s="3"/>
      <c r="G5221" s="3"/>
      <c r="H5221" s="3"/>
      <c r="I5221" s="3"/>
      <c r="J5221" s="3"/>
    </row>
    <row r="5222" spans="4:10" x14ac:dyDescent="0.25">
      <c r="D5222"/>
      <c r="E5222" s="4"/>
      <c r="F5222" s="3"/>
      <c r="G5222" s="3"/>
      <c r="H5222" s="3"/>
      <c r="I5222" s="3"/>
      <c r="J5222" s="3"/>
    </row>
    <row r="5223" spans="4:10" x14ac:dyDescent="0.25">
      <c r="D5223"/>
      <c r="E5223" s="4"/>
      <c r="F5223" s="3"/>
      <c r="G5223" s="3"/>
      <c r="H5223" s="3"/>
      <c r="I5223" s="3"/>
      <c r="J5223" s="3"/>
    </row>
    <row r="5224" spans="4:10" x14ac:dyDescent="0.25">
      <c r="D5224"/>
      <c r="E5224" s="4"/>
      <c r="F5224" s="3"/>
      <c r="G5224" s="3"/>
      <c r="H5224" s="3"/>
      <c r="I5224" s="3"/>
      <c r="J5224" s="3"/>
    </row>
    <row r="5225" spans="4:10" x14ac:dyDescent="0.25">
      <c r="D5225"/>
      <c r="E5225" s="4"/>
      <c r="F5225" s="3"/>
      <c r="G5225" s="3"/>
      <c r="H5225" s="3"/>
      <c r="I5225" s="3"/>
      <c r="J5225" s="3"/>
    </row>
    <row r="5226" spans="4:10" x14ac:dyDescent="0.25">
      <c r="D5226"/>
      <c r="E5226" s="4"/>
      <c r="F5226" s="3"/>
      <c r="G5226" s="3"/>
      <c r="H5226" s="3"/>
      <c r="I5226" s="3"/>
      <c r="J5226" s="3"/>
    </row>
    <row r="5227" spans="4:10" x14ac:dyDescent="0.25">
      <c r="D5227"/>
      <c r="E5227" s="4"/>
      <c r="F5227" s="3"/>
      <c r="G5227" s="3"/>
      <c r="H5227" s="3"/>
      <c r="I5227" s="3"/>
      <c r="J5227" s="3"/>
    </row>
    <row r="5228" spans="4:10" x14ac:dyDescent="0.25">
      <c r="D5228"/>
      <c r="E5228" s="4"/>
      <c r="F5228" s="3"/>
      <c r="G5228" s="3"/>
      <c r="H5228" s="3"/>
      <c r="I5228" s="3"/>
      <c r="J5228" s="3"/>
    </row>
    <row r="5229" spans="4:10" x14ac:dyDescent="0.25">
      <c r="D5229"/>
      <c r="E5229" s="4"/>
      <c r="F5229" s="3"/>
      <c r="G5229" s="3"/>
      <c r="H5229" s="3"/>
      <c r="I5229" s="3"/>
      <c r="J5229" s="3"/>
    </row>
    <row r="5230" spans="4:10" x14ac:dyDescent="0.25">
      <c r="D5230"/>
      <c r="E5230" s="4"/>
      <c r="F5230" s="3"/>
      <c r="G5230" s="3"/>
      <c r="H5230" s="3"/>
      <c r="I5230" s="3"/>
      <c r="J5230" s="3"/>
    </row>
    <row r="5231" spans="4:10" x14ac:dyDescent="0.25">
      <c r="D5231"/>
      <c r="E5231" s="4"/>
      <c r="F5231" s="3"/>
      <c r="G5231" s="3"/>
      <c r="H5231" s="3"/>
      <c r="I5231" s="3"/>
      <c r="J5231" s="3"/>
    </row>
    <row r="5232" spans="4:10" x14ac:dyDescent="0.25">
      <c r="D5232"/>
      <c r="E5232" s="4"/>
      <c r="F5232" s="3"/>
      <c r="G5232" s="3"/>
      <c r="H5232" s="3"/>
      <c r="I5232" s="3"/>
      <c r="J5232" s="3"/>
    </row>
    <row r="5233" spans="4:10" x14ac:dyDescent="0.25">
      <c r="D5233"/>
      <c r="E5233" s="4"/>
      <c r="F5233" s="3"/>
      <c r="G5233" s="3"/>
      <c r="H5233" s="3"/>
      <c r="I5233" s="3"/>
      <c r="J5233" s="3"/>
    </row>
    <row r="5234" spans="4:10" x14ac:dyDescent="0.25">
      <c r="D5234"/>
      <c r="E5234" s="4"/>
      <c r="F5234" s="3"/>
      <c r="G5234" s="3"/>
      <c r="H5234" s="3"/>
      <c r="I5234" s="3"/>
      <c r="J5234" s="3"/>
    </row>
    <row r="5235" spans="4:10" x14ac:dyDescent="0.25">
      <c r="D5235"/>
      <c r="E5235" s="4"/>
      <c r="F5235" s="3"/>
      <c r="G5235" s="3"/>
      <c r="H5235" s="3"/>
      <c r="I5235" s="3"/>
      <c r="J5235" s="3"/>
    </row>
    <row r="5236" spans="4:10" x14ac:dyDescent="0.25">
      <c r="D5236"/>
      <c r="E5236" s="4"/>
      <c r="F5236" s="3"/>
      <c r="G5236" s="3"/>
      <c r="H5236" s="3"/>
      <c r="I5236" s="3"/>
      <c r="J5236" s="3"/>
    </row>
    <row r="5237" spans="4:10" x14ac:dyDescent="0.25">
      <c r="D5237"/>
      <c r="E5237" s="4"/>
      <c r="F5237" s="3"/>
      <c r="G5237" s="3"/>
      <c r="H5237" s="3"/>
      <c r="I5237" s="3"/>
      <c r="J5237" s="3"/>
    </row>
    <row r="5238" spans="4:10" x14ac:dyDescent="0.25">
      <c r="D5238"/>
      <c r="E5238" s="4"/>
      <c r="F5238" s="3"/>
      <c r="G5238" s="3"/>
      <c r="H5238" s="3"/>
      <c r="I5238" s="3"/>
      <c r="J5238" s="3"/>
    </row>
    <row r="5239" spans="4:10" x14ac:dyDescent="0.25">
      <c r="D5239"/>
      <c r="E5239" s="4"/>
      <c r="F5239" s="3"/>
      <c r="G5239" s="3"/>
      <c r="H5239" s="3"/>
      <c r="I5239" s="3"/>
      <c r="J5239" s="3"/>
    </row>
    <row r="5240" spans="4:10" x14ac:dyDescent="0.25">
      <c r="D5240"/>
      <c r="E5240" s="4"/>
      <c r="F5240" s="3"/>
      <c r="G5240" s="3"/>
      <c r="H5240" s="3"/>
      <c r="I5240" s="3"/>
      <c r="J5240" s="3"/>
    </row>
    <row r="5241" spans="4:10" x14ac:dyDescent="0.25">
      <c r="D5241"/>
      <c r="E5241" s="4"/>
      <c r="F5241" s="3"/>
      <c r="G5241" s="3"/>
      <c r="H5241" s="3"/>
      <c r="I5241" s="3"/>
      <c r="J5241" s="3"/>
    </row>
    <row r="5242" spans="4:10" x14ac:dyDescent="0.25">
      <c r="D5242"/>
      <c r="E5242" s="4"/>
      <c r="F5242" s="3"/>
      <c r="G5242" s="3"/>
      <c r="H5242" s="3"/>
      <c r="I5242" s="3"/>
      <c r="J5242" s="3"/>
    </row>
    <row r="5243" spans="4:10" x14ac:dyDescent="0.25">
      <c r="D5243"/>
      <c r="E5243" s="4"/>
      <c r="F5243" s="3"/>
      <c r="G5243" s="3"/>
      <c r="H5243" s="3"/>
      <c r="I5243" s="3"/>
      <c r="J5243" s="3"/>
    </row>
    <row r="5244" spans="4:10" x14ac:dyDescent="0.25">
      <c r="D5244"/>
      <c r="E5244" s="4"/>
      <c r="F5244" s="3"/>
      <c r="G5244" s="3"/>
      <c r="H5244" s="3"/>
      <c r="I5244" s="3"/>
      <c r="J5244" s="3"/>
    </row>
    <row r="5245" spans="4:10" x14ac:dyDescent="0.25">
      <c r="D5245"/>
      <c r="E5245" s="4"/>
      <c r="F5245" s="3"/>
      <c r="G5245" s="3"/>
      <c r="H5245" s="3"/>
      <c r="I5245" s="3"/>
      <c r="J5245" s="3"/>
    </row>
    <row r="5246" spans="4:10" x14ac:dyDescent="0.25">
      <c r="D5246"/>
      <c r="E5246" s="4"/>
      <c r="F5246" s="3"/>
      <c r="G5246" s="3"/>
      <c r="H5246" s="3"/>
      <c r="I5246" s="3"/>
      <c r="J5246" s="3"/>
    </row>
    <row r="5247" spans="4:10" x14ac:dyDescent="0.25">
      <c r="D5247"/>
      <c r="E5247" s="4"/>
      <c r="F5247" s="3"/>
      <c r="G5247" s="3"/>
      <c r="H5247" s="3"/>
      <c r="I5247" s="3"/>
      <c r="J5247" s="3"/>
    </row>
    <row r="5248" spans="4:10" x14ac:dyDescent="0.25">
      <c r="D5248"/>
      <c r="E5248" s="4"/>
      <c r="F5248" s="3"/>
      <c r="G5248" s="3"/>
      <c r="H5248" s="3"/>
      <c r="I5248" s="3"/>
      <c r="J5248" s="3"/>
    </row>
    <row r="5249" spans="4:10" x14ac:dyDescent="0.25">
      <c r="D5249"/>
      <c r="E5249" s="4"/>
      <c r="F5249" s="3"/>
      <c r="G5249" s="3"/>
      <c r="H5249" s="3"/>
      <c r="I5249" s="3"/>
      <c r="J5249" s="3"/>
    </row>
    <row r="5250" spans="4:10" x14ac:dyDescent="0.25">
      <c r="D5250"/>
      <c r="E5250" s="4"/>
      <c r="F5250" s="3"/>
      <c r="G5250" s="3"/>
      <c r="H5250" s="3"/>
      <c r="I5250" s="3"/>
      <c r="J5250" s="3"/>
    </row>
    <row r="5251" spans="4:10" x14ac:dyDescent="0.25">
      <c r="D5251"/>
      <c r="E5251" s="4"/>
      <c r="F5251" s="3"/>
      <c r="G5251" s="3"/>
      <c r="H5251" s="3"/>
      <c r="I5251" s="3"/>
      <c r="J5251" s="3"/>
    </row>
    <row r="5252" spans="4:10" x14ac:dyDescent="0.25">
      <c r="D5252"/>
      <c r="E5252" s="4"/>
      <c r="F5252" s="3"/>
      <c r="G5252" s="3"/>
      <c r="H5252" s="3"/>
      <c r="I5252" s="3"/>
      <c r="J5252" s="3"/>
    </row>
    <row r="5253" spans="4:10" x14ac:dyDescent="0.25">
      <c r="D5253"/>
      <c r="E5253" s="4"/>
      <c r="F5253" s="3"/>
      <c r="G5253" s="3"/>
      <c r="H5253" s="3"/>
      <c r="I5253" s="3"/>
      <c r="J5253" s="3"/>
    </row>
    <row r="5254" spans="4:10" x14ac:dyDescent="0.25">
      <c r="D5254"/>
      <c r="E5254" s="4"/>
      <c r="F5254" s="3"/>
      <c r="G5254" s="3"/>
      <c r="H5254" s="3"/>
      <c r="I5254" s="3"/>
      <c r="J5254" s="3"/>
    </row>
    <row r="5255" spans="4:10" x14ac:dyDescent="0.25">
      <c r="D5255"/>
      <c r="E5255" s="4"/>
      <c r="F5255" s="3"/>
      <c r="G5255" s="3"/>
      <c r="H5255" s="3"/>
      <c r="I5255" s="3"/>
      <c r="J5255" s="3"/>
    </row>
    <row r="5256" spans="4:10" x14ac:dyDescent="0.25">
      <c r="D5256"/>
      <c r="E5256" s="4"/>
      <c r="F5256" s="3"/>
      <c r="G5256" s="3"/>
      <c r="H5256" s="3"/>
      <c r="I5256" s="3"/>
      <c r="J5256" s="3"/>
    </row>
    <row r="5257" spans="4:10" x14ac:dyDescent="0.25">
      <c r="D5257"/>
      <c r="E5257" s="4"/>
      <c r="F5257" s="3"/>
      <c r="G5257" s="3"/>
      <c r="H5257" s="3"/>
      <c r="I5257" s="3"/>
      <c r="J5257" s="3"/>
    </row>
    <row r="5258" spans="4:10" x14ac:dyDescent="0.25">
      <c r="D5258"/>
      <c r="E5258" s="4"/>
      <c r="F5258" s="3"/>
      <c r="G5258" s="3"/>
      <c r="H5258" s="3"/>
      <c r="I5258" s="3"/>
      <c r="J5258" s="3"/>
    </row>
    <row r="5259" spans="4:10" x14ac:dyDescent="0.25">
      <c r="D5259"/>
      <c r="E5259" s="4"/>
      <c r="F5259" s="3"/>
      <c r="G5259" s="3"/>
      <c r="H5259" s="3"/>
      <c r="I5259" s="3"/>
      <c r="J5259" s="3"/>
    </row>
    <row r="5260" spans="4:10" x14ac:dyDescent="0.25">
      <c r="D5260"/>
      <c r="E5260" s="4"/>
      <c r="F5260" s="3"/>
      <c r="G5260" s="3"/>
      <c r="H5260" s="3"/>
      <c r="I5260" s="3"/>
      <c r="J5260" s="3"/>
    </row>
    <row r="5261" spans="4:10" x14ac:dyDescent="0.25">
      <c r="D5261"/>
      <c r="E5261" s="4"/>
      <c r="F5261" s="3"/>
      <c r="G5261" s="3"/>
      <c r="H5261" s="3"/>
      <c r="I5261" s="3"/>
      <c r="J5261" s="3"/>
    </row>
    <row r="5262" spans="4:10" x14ac:dyDescent="0.25">
      <c r="D5262"/>
      <c r="E5262" s="4"/>
      <c r="F5262" s="3"/>
      <c r="G5262" s="3"/>
      <c r="H5262" s="3"/>
      <c r="I5262" s="3"/>
      <c r="J5262" s="3"/>
    </row>
    <row r="5263" spans="4:10" x14ac:dyDescent="0.25">
      <c r="D5263"/>
      <c r="E5263" s="4"/>
      <c r="F5263" s="3"/>
      <c r="G5263" s="3"/>
      <c r="H5263" s="3"/>
      <c r="I5263" s="3"/>
      <c r="J5263" s="3"/>
    </row>
    <row r="5264" spans="4:10" x14ac:dyDescent="0.25">
      <c r="D5264"/>
      <c r="E5264" s="4"/>
      <c r="F5264" s="3"/>
      <c r="G5264" s="3"/>
      <c r="H5264" s="3"/>
      <c r="I5264" s="3"/>
      <c r="J5264" s="3"/>
    </row>
    <row r="5265" spans="4:10" x14ac:dyDescent="0.25">
      <c r="D5265"/>
      <c r="E5265" s="4"/>
      <c r="F5265" s="3"/>
      <c r="G5265" s="3"/>
      <c r="H5265" s="3"/>
      <c r="I5265" s="3"/>
      <c r="J5265" s="3"/>
    </row>
    <row r="5266" spans="4:10" x14ac:dyDescent="0.25">
      <c r="D5266"/>
      <c r="E5266" s="4"/>
      <c r="F5266" s="3"/>
      <c r="G5266" s="3"/>
      <c r="H5266" s="3"/>
      <c r="I5266" s="3"/>
      <c r="J5266" s="3"/>
    </row>
    <row r="5267" spans="4:10" x14ac:dyDescent="0.25">
      <c r="D5267"/>
      <c r="E5267" s="4"/>
      <c r="F5267" s="3"/>
      <c r="G5267" s="3"/>
      <c r="H5267" s="3"/>
      <c r="I5267" s="3"/>
      <c r="J5267" s="3"/>
    </row>
    <row r="5268" spans="4:10" x14ac:dyDescent="0.25">
      <c r="D5268"/>
      <c r="E5268" s="4"/>
      <c r="F5268" s="3"/>
      <c r="G5268" s="3"/>
      <c r="H5268" s="3"/>
      <c r="I5268" s="3"/>
      <c r="J5268" s="3"/>
    </row>
    <row r="5269" spans="4:10" x14ac:dyDescent="0.25">
      <c r="D5269"/>
      <c r="E5269" s="4"/>
      <c r="F5269" s="3"/>
      <c r="G5269" s="3"/>
      <c r="H5269" s="3"/>
      <c r="I5269" s="3"/>
      <c r="J5269" s="3"/>
    </row>
    <row r="5270" spans="4:10" x14ac:dyDescent="0.25">
      <c r="D5270"/>
      <c r="E5270" s="4"/>
      <c r="F5270" s="3"/>
      <c r="G5270" s="3"/>
      <c r="H5270" s="3"/>
      <c r="I5270" s="3"/>
      <c r="J5270" s="3"/>
    </row>
    <row r="5271" spans="4:10" x14ac:dyDescent="0.25">
      <c r="D5271"/>
      <c r="E5271" s="4"/>
      <c r="F5271" s="3"/>
      <c r="G5271" s="3"/>
      <c r="H5271" s="3"/>
      <c r="I5271" s="3"/>
      <c r="J5271" s="3"/>
    </row>
    <row r="5272" spans="4:10" x14ac:dyDescent="0.25">
      <c r="D5272"/>
      <c r="E5272" s="4"/>
      <c r="F5272" s="3"/>
      <c r="G5272" s="3"/>
      <c r="H5272" s="3"/>
      <c r="I5272" s="3"/>
      <c r="J5272" s="3"/>
    </row>
    <row r="5273" spans="4:10" x14ac:dyDescent="0.25">
      <c r="D5273"/>
      <c r="E5273" s="4"/>
      <c r="F5273" s="3"/>
      <c r="G5273" s="3"/>
      <c r="H5273" s="3"/>
      <c r="I5273" s="3"/>
      <c r="J5273" s="3"/>
    </row>
    <row r="5274" spans="4:10" x14ac:dyDescent="0.25">
      <c r="D5274"/>
      <c r="E5274" s="4"/>
      <c r="F5274" s="3"/>
      <c r="G5274" s="3"/>
      <c r="H5274" s="3"/>
      <c r="I5274" s="3"/>
      <c r="J5274" s="3"/>
    </row>
    <row r="5275" spans="4:10" x14ac:dyDescent="0.25">
      <c r="D5275"/>
      <c r="E5275" s="4"/>
      <c r="F5275" s="3"/>
      <c r="G5275" s="3"/>
      <c r="H5275" s="3"/>
      <c r="I5275" s="3"/>
      <c r="J5275" s="3"/>
    </row>
    <row r="5276" spans="4:10" x14ac:dyDescent="0.25">
      <c r="D5276"/>
      <c r="E5276" s="4"/>
      <c r="F5276" s="3"/>
      <c r="G5276" s="3"/>
      <c r="H5276" s="3"/>
      <c r="I5276" s="3"/>
      <c r="J5276" s="3"/>
    </row>
    <row r="5277" spans="4:10" x14ac:dyDescent="0.25">
      <c r="D5277"/>
      <c r="E5277" s="4"/>
      <c r="F5277" s="3"/>
      <c r="G5277" s="3"/>
      <c r="H5277" s="3"/>
      <c r="I5277" s="3"/>
      <c r="J5277" s="3"/>
    </row>
    <row r="5278" spans="4:10" x14ac:dyDescent="0.25">
      <c r="D5278"/>
      <c r="E5278" s="4"/>
      <c r="F5278" s="3"/>
      <c r="G5278" s="3"/>
      <c r="H5278" s="3"/>
      <c r="I5278" s="3"/>
      <c r="J5278" s="3"/>
    </row>
    <row r="5279" spans="4:10" x14ac:dyDescent="0.25">
      <c r="D5279"/>
      <c r="E5279" s="4"/>
      <c r="F5279" s="3"/>
      <c r="G5279" s="3"/>
      <c r="H5279" s="3"/>
      <c r="I5279" s="3"/>
      <c r="J5279" s="3"/>
    </row>
    <row r="5280" spans="4:10" x14ac:dyDescent="0.25">
      <c r="D5280"/>
      <c r="E5280" s="4"/>
      <c r="F5280" s="3"/>
      <c r="G5280" s="3"/>
      <c r="H5280" s="3"/>
      <c r="I5280" s="3"/>
      <c r="J5280" s="3"/>
    </row>
    <row r="5281" spans="4:10" x14ac:dyDescent="0.25">
      <c r="D5281"/>
      <c r="E5281" s="4"/>
      <c r="F5281" s="3"/>
      <c r="G5281" s="3"/>
      <c r="H5281" s="3"/>
      <c r="I5281" s="3"/>
      <c r="J5281" s="3"/>
    </row>
    <row r="5282" spans="4:10" x14ac:dyDescent="0.25">
      <c r="D5282"/>
      <c r="E5282" s="4"/>
      <c r="F5282" s="3"/>
      <c r="G5282" s="3"/>
      <c r="H5282" s="3"/>
      <c r="I5282" s="3"/>
      <c r="J5282" s="3"/>
    </row>
    <row r="5283" spans="4:10" x14ac:dyDescent="0.25">
      <c r="D5283"/>
      <c r="E5283" s="4"/>
      <c r="F5283" s="3"/>
      <c r="G5283" s="3"/>
      <c r="H5283" s="3"/>
      <c r="I5283" s="3"/>
      <c r="J5283" s="3"/>
    </row>
    <row r="5284" spans="4:10" x14ac:dyDescent="0.25">
      <c r="D5284"/>
      <c r="E5284" s="4"/>
      <c r="F5284" s="3"/>
      <c r="G5284" s="3"/>
      <c r="H5284" s="3"/>
      <c r="I5284" s="3"/>
      <c r="J5284" s="3"/>
    </row>
    <row r="5285" spans="4:10" x14ac:dyDescent="0.25">
      <c r="D5285"/>
      <c r="E5285" s="4"/>
      <c r="F5285" s="3"/>
      <c r="G5285" s="3"/>
      <c r="H5285" s="3"/>
      <c r="I5285" s="3"/>
      <c r="J5285" s="3"/>
    </row>
    <row r="5286" spans="4:10" x14ac:dyDescent="0.25">
      <c r="D5286"/>
      <c r="E5286" s="4"/>
      <c r="F5286" s="3"/>
      <c r="G5286" s="3"/>
      <c r="H5286" s="3"/>
      <c r="I5286" s="3"/>
      <c r="J5286" s="3"/>
    </row>
    <row r="5287" spans="4:10" x14ac:dyDescent="0.25">
      <c r="D5287"/>
      <c r="E5287" s="4"/>
      <c r="F5287" s="3"/>
      <c r="G5287" s="3"/>
      <c r="H5287" s="3"/>
      <c r="I5287" s="3"/>
      <c r="J5287" s="3"/>
    </row>
    <row r="5288" spans="4:10" x14ac:dyDescent="0.25">
      <c r="D5288"/>
      <c r="E5288" s="4"/>
      <c r="F5288" s="3"/>
      <c r="G5288" s="3"/>
      <c r="H5288" s="3"/>
      <c r="I5288" s="3"/>
      <c r="J5288" s="3"/>
    </row>
    <row r="5289" spans="4:10" x14ac:dyDescent="0.25">
      <c r="D5289"/>
      <c r="E5289" s="4"/>
      <c r="F5289" s="3"/>
      <c r="G5289" s="3"/>
      <c r="H5289" s="3"/>
      <c r="I5289" s="3"/>
      <c r="J5289" s="3"/>
    </row>
    <row r="5290" spans="4:10" x14ac:dyDescent="0.25">
      <c r="D5290"/>
      <c r="E5290" s="4"/>
      <c r="F5290" s="3"/>
      <c r="G5290" s="3"/>
      <c r="H5290" s="3"/>
      <c r="I5290" s="3"/>
      <c r="J5290" s="3"/>
    </row>
    <row r="5291" spans="4:10" x14ac:dyDescent="0.25">
      <c r="D5291"/>
      <c r="E5291" s="4"/>
      <c r="F5291" s="3"/>
      <c r="G5291" s="3"/>
      <c r="H5291" s="3"/>
      <c r="I5291" s="3"/>
      <c r="J5291" s="3"/>
    </row>
    <row r="5292" spans="4:10" x14ac:dyDescent="0.25">
      <c r="D5292"/>
      <c r="E5292" s="4"/>
      <c r="F5292" s="3"/>
      <c r="G5292" s="3"/>
      <c r="H5292" s="3"/>
      <c r="I5292" s="3"/>
      <c r="J5292" s="3"/>
    </row>
    <row r="5293" spans="4:10" x14ac:dyDescent="0.25">
      <c r="D5293"/>
      <c r="E5293" s="4"/>
      <c r="F5293" s="3"/>
      <c r="G5293" s="3"/>
      <c r="H5293" s="3"/>
      <c r="I5293" s="3"/>
      <c r="J5293" s="3"/>
    </row>
    <row r="5294" spans="4:10" x14ac:dyDescent="0.25">
      <c r="D5294"/>
      <c r="E5294" s="4"/>
      <c r="F5294" s="3"/>
      <c r="G5294" s="3"/>
      <c r="H5294" s="3"/>
      <c r="I5294" s="3"/>
      <c r="J5294" s="3"/>
    </row>
    <row r="5295" spans="4:10" x14ac:dyDescent="0.25">
      <c r="D5295"/>
      <c r="E5295" s="4"/>
      <c r="F5295" s="3"/>
      <c r="G5295" s="3"/>
      <c r="H5295" s="3"/>
      <c r="I5295" s="3"/>
      <c r="J5295" s="3"/>
    </row>
    <row r="5296" spans="4:10" x14ac:dyDescent="0.25">
      <c r="D5296"/>
      <c r="E5296" s="4"/>
      <c r="F5296" s="3"/>
      <c r="G5296" s="3"/>
      <c r="H5296" s="3"/>
      <c r="I5296" s="3"/>
      <c r="J5296" s="3"/>
    </row>
    <row r="5297" spans="4:10" x14ac:dyDescent="0.25">
      <c r="D5297"/>
      <c r="E5297" s="4"/>
      <c r="F5297" s="3"/>
      <c r="G5297" s="3"/>
      <c r="H5297" s="3"/>
      <c r="I5297" s="3"/>
      <c r="J5297" s="3"/>
    </row>
    <row r="5298" spans="4:10" x14ac:dyDescent="0.25">
      <c r="D5298"/>
      <c r="E5298" s="4"/>
      <c r="F5298" s="3"/>
      <c r="G5298" s="3"/>
      <c r="H5298" s="3"/>
      <c r="I5298" s="3"/>
      <c r="J5298" s="3"/>
    </row>
    <row r="5299" spans="4:10" x14ac:dyDescent="0.25">
      <c r="D5299"/>
      <c r="E5299" s="4"/>
      <c r="F5299" s="3"/>
      <c r="G5299" s="3"/>
      <c r="H5299" s="3"/>
      <c r="I5299" s="3"/>
      <c r="J5299" s="3"/>
    </row>
    <row r="5300" spans="4:10" x14ac:dyDescent="0.25">
      <c r="D5300"/>
      <c r="E5300" s="4"/>
      <c r="F5300" s="3"/>
      <c r="G5300" s="3"/>
      <c r="H5300" s="3"/>
      <c r="I5300" s="3"/>
      <c r="J5300" s="3"/>
    </row>
    <row r="5301" spans="4:10" x14ac:dyDescent="0.25">
      <c r="D5301"/>
      <c r="E5301" s="4"/>
      <c r="F5301" s="3"/>
      <c r="G5301" s="3"/>
      <c r="H5301" s="3"/>
      <c r="I5301" s="3"/>
      <c r="J5301" s="3"/>
    </row>
    <row r="5302" spans="4:10" x14ac:dyDescent="0.25">
      <c r="D5302"/>
      <c r="E5302" s="4"/>
      <c r="F5302" s="3"/>
      <c r="G5302" s="3"/>
      <c r="H5302" s="3"/>
      <c r="I5302" s="3"/>
      <c r="J5302" s="3"/>
    </row>
    <row r="5303" spans="4:10" x14ac:dyDescent="0.25">
      <c r="D5303"/>
      <c r="E5303" s="4"/>
      <c r="F5303" s="3"/>
      <c r="G5303" s="3"/>
      <c r="H5303" s="3"/>
      <c r="I5303" s="3"/>
      <c r="J5303" s="3"/>
    </row>
    <row r="5304" spans="4:10" x14ac:dyDescent="0.25">
      <c r="D5304"/>
      <c r="E5304" s="4"/>
      <c r="F5304" s="3"/>
      <c r="G5304" s="3"/>
      <c r="H5304" s="3"/>
      <c r="I5304" s="3"/>
      <c r="J5304" s="3"/>
    </row>
    <row r="5305" spans="4:10" x14ac:dyDescent="0.25">
      <c r="D5305"/>
      <c r="E5305" s="4"/>
      <c r="F5305" s="3"/>
      <c r="G5305" s="3"/>
      <c r="H5305" s="3"/>
      <c r="I5305" s="3"/>
      <c r="J5305" s="3"/>
    </row>
    <row r="5306" spans="4:10" x14ac:dyDescent="0.25">
      <c r="D5306"/>
      <c r="E5306" s="4"/>
      <c r="F5306" s="3"/>
      <c r="G5306" s="3"/>
      <c r="H5306" s="3"/>
      <c r="I5306" s="3"/>
      <c r="J5306" s="3"/>
    </row>
    <row r="5307" spans="4:10" x14ac:dyDescent="0.25">
      <c r="D5307"/>
      <c r="E5307" s="4"/>
      <c r="F5307" s="3"/>
      <c r="G5307" s="3"/>
      <c r="H5307" s="3"/>
      <c r="I5307" s="3"/>
      <c r="J5307" s="3"/>
    </row>
    <row r="5308" spans="4:10" x14ac:dyDescent="0.25">
      <c r="D5308"/>
      <c r="E5308" s="4"/>
      <c r="F5308" s="3"/>
      <c r="G5308" s="3"/>
      <c r="H5308" s="3"/>
      <c r="I5308" s="3"/>
      <c r="J5308" s="3"/>
    </row>
    <row r="5309" spans="4:10" x14ac:dyDescent="0.25">
      <c r="D5309"/>
      <c r="E5309" s="4"/>
      <c r="F5309" s="3"/>
      <c r="G5309" s="3"/>
      <c r="H5309" s="3"/>
      <c r="I5309" s="3"/>
      <c r="J5309" s="3"/>
    </row>
    <row r="5310" spans="4:10" x14ac:dyDescent="0.25">
      <c r="D5310"/>
      <c r="E5310" s="4"/>
      <c r="F5310" s="3"/>
      <c r="G5310" s="3"/>
      <c r="H5310" s="3"/>
      <c r="I5310" s="3"/>
      <c r="J5310" s="3"/>
    </row>
    <row r="5311" spans="4:10" x14ac:dyDescent="0.25">
      <c r="D5311"/>
      <c r="E5311" s="4"/>
      <c r="F5311" s="3"/>
      <c r="G5311" s="3"/>
      <c r="H5311" s="3"/>
      <c r="I5311" s="3"/>
      <c r="J5311" s="3"/>
    </row>
    <row r="5312" spans="4:10" x14ac:dyDescent="0.25">
      <c r="D5312"/>
      <c r="E5312" s="4"/>
      <c r="F5312" s="3"/>
      <c r="G5312" s="3"/>
      <c r="H5312" s="3"/>
      <c r="I5312" s="3"/>
      <c r="J5312" s="3"/>
    </row>
    <row r="5313" spans="4:10" x14ac:dyDescent="0.25">
      <c r="D5313"/>
      <c r="E5313" s="4"/>
      <c r="F5313" s="3"/>
      <c r="G5313" s="3"/>
      <c r="H5313" s="3"/>
      <c r="I5313" s="3"/>
      <c r="J5313" s="3"/>
    </row>
    <row r="5314" spans="4:10" x14ac:dyDescent="0.25">
      <c r="D5314"/>
      <c r="E5314" s="4"/>
      <c r="F5314" s="3"/>
      <c r="G5314" s="3"/>
      <c r="H5314" s="3"/>
      <c r="I5314" s="3"/>
      <c r="J5314" s="3"/>
    </row>
    <row r="5315" spans="4:10" x14ac:dyDescent="0.25">
      <c r="D5315"/>
      <c r="E5315" s="4"/>
      <c r="F5315" s="3"/>
      <c r="G5315" s="3"/>
      <c r="H5315" s="3"/>
      <c r="I5315" s="3"/>
      <c r="J5315" s="3"/>
    </row>
    <row r="5316" spans="4:10" x14ac:dyDescent="0.25">
      <c r="D5316"/>
      <c r="E5316" s="4"/>
      <c r="F5316" s="3"/>
      <c r="G5316" s="3"/>
      <c r="H5316" s="3"/>
      <c r="I5316" s="3"/>
      <c r="J5316" s="3"/>
    </row>
    <row r="5317" spans="4:10" x14ac:dyDescent="0.25">
      <c r="D5317"/>
      <c r="E5317" s="4"/>
      <c r="F5317" s="3"/>
      <c r="G5317" s="3"/>
      <c r="H5317" s="3"/>
      <c r="I5317" s="3"/>
      <c r="J5317" s="3"/>
    </row>
    <row r="5318" spans="4:10" x14ac:dyDescent="0.25">
      <c r="D5318"/>
      <c r="E5318" s="4"/>
      <c r="F5318" s="3"/>
      <c r="G5318" s="3"/>
      <c r="H5318" s="3"/>
      <c r="I5318" s="3"/>
      <c r="J5318" s="3"/>
    </row>
    <row r="5319" spans="4:10" x14ac:dyDescent="0.25">
      <c r="D5319"/>
      <c r="E5319" s="4"/>
      <c r="F5319" s="3"/>
      <c r="G5319" s="3"/>
      <c r="H5319" s="3"/>
      <c r="I5319" s="3"/>
      <c r="J5319" s="3"/>
    </row>
    <row r="5320" spans="4:10" x14ac:dyDescent="0.25">
      <c r="D5320"/>
      <c r="E5320" s="4"/>
      <c r="F5320" s="3"/>
      <c r="G5320" s="3"/>
      <c r="H5320" s="3"/>
      <c r="I5320" s="3"/>
      <c r="J5320" s="3"/>
    </row>
    <row r="5321" spans="4:10" x14ac:dyDescent="0.25">
      <c r="D5321"/>
      <c r="E5321" s="4"/>
      <c r="F5321" s="3"/>
      <c r="G5321" s="3"/>
      <c r="H5321" s="3"/>
      <c r="I5321" s="3"/>
      <c r="J5321" s="3"/>
    </row>
    <row r="5322" spans="4:10" x14ac:dyDescent="0.25">
      <c r="D5322"/>
      <c r="E5322" s="4"/>
      <c r="F5322" s="3"/>
      <c r="G5322" s="3"/>
      <c r="H5322" s="3"/>
      <c r="I5322" s="3"/>
      <c r="J5322" s="3"/>
    </row>
    <row r="5323" spans="4:10" x14ac:dyDescent="0.25">
      <c r="D5323"/>
      <c r="E5323" s="4"/>
      <c r="F5323" s="3"/>
      <c r="G5323" s="3"/>
      <c r="H5323" s="3"/>
      <c r="I5323" s="3"/>
      <c r="J5323" s="3"/>
    </row>
    <row r="5324" spans="4:10" x14ac:dyDescent="0.25">
      <c r="D5324"/>
      <c r="E5324" s="4"/>
      <c r="F5324" s="3"/>
      <c r="G5324" s="3"/>
      <c r="H5324" s="3"/>
      <c r="I5324" s="3"/>
      <c r="J5324" s="3"/>
    </row>
    <row r="5325" spans="4:10" x14ac:dyDescent="0.25">
      <c r="D5325"/>
      <c r="E5325" s="4"/>
      <c r="F5325" s="3"/>
      <c r="G5325" s="3"/>
      <c r="H5325" s="3"/>
      <c r="I5325" s="3"/>
      <c r="J5325" s="3"/>
    </row>
    <row r="5326" spans="4:10" x14ac:dyDescent="0.25">
      <c r="D5326"/>
      <c r="E5326" s="4"/>
      <c r="F5326" s="3"/>
      <c r="G5326" s="3"/>
      <c r="H5326" s="3"/>
      <c r="I5326" s="3"/>
      <c r="J5326" s="3"/>
    </row>
    <row r="5327" spans="4:10" x14ac:dyDescent="0.25">
      <c r="D5327"/>
      <c r="E5327" s="4"/>
      <c r="F5327" s="3"/>
      <c r="G5327" s="3"/>
      <c r="H5327" s="3"/>
      <c r="I5327" s="3"/>
      <c r="J5327" s="3"/>
    </row>
    <row r="5328" spans="4:10" x14ac:dyDescent="0.25">
      <c r="D5328"/>
      <c r="E5328" s="4"/>
      <c r="F5328" s="3"/>
      <c r="G5328" s="3"/>
      <c r="H5328" s="3"/>
      <c r="I5328" s="3"/>
      <c r="J5328" s="3"/>
    </row>
    <row r="5329" spans="4:10" x14ac:dyDescent="0.25">
      <c r="D5329"/>
      <c r="E5329" s="4"/>
      <c r="F5329" s="3"/>
      <c r="G5329" s="3"/>
      <c r="H5329" s="3"/>
      <c r="I5329" s="3"/>
      <c r="J5329" s="3"/>
    </row>
    <row r="5330" spans="4:10" x14ac:dyDescent="0.25">
      <c r="D5330"/>
      <c r="E5330" s="4"/>
      <c r="F5330" s="3"/>
      <c r="G5330" s="3"/>
      <c r="H5330" s="3"/>
      <c r="I5330" s="3"/>
      <c r="J5330" s="3"/>
    </row>
    <row r="5331" spans="4:10" x14ac:dyDescent="0.25">
      <c r="D5331"/>
      <c r="E5331" s="4"/>
      <c r="F5331" s="3"/>
      <c r="G5331" s="3"/>
      <c r="H5331" s="3"/>
      <c r="I5331" s="3"/>
      <c r="J5331" s="3"/>
    </row>
    <row r="5332" spans="4:10" x14ac:dyDescent="0.25">
      <c r="D5332"/>
      <c r="E5332" s="4"/>
      <c r="F5332" s="3"/>
      <c r="G5332" s="3"/>
      <c r="H5332" s="3"/>
      <c r="I5332" s="3"/>
      <c r="J5332" s="3"/>
    </row>
    <row r="5333" spans="4:10" x14ac:dyDescent="0.25">
      <c r="D5333"/>
      <c r="E5333" s="4"/>
    </row>
    <row r="5334" spans="4:10" x14ac:dyDescent="0.25">
      <c r="D5334"/>
      <c r="E5334" s="4"/>
    </row>
    <row r="5335" spans="4:10" x14ac:dyDescent="0.25">
      <c r="D5335"/>
      <c r="E5335" s="4"/>
    </row>
    <row r="5336" spans="4:10" x14ac:dyDescent="0.25">
      <c r="D5336"/>
      <c r="E5336" s="4"/>
    </row>
    <row r="5337" spans="4:10" x14ac:dyDescent="0.25">
      <c r="D5337"/>
      <c r="E5337" s="4"/>
    </row>
    <row r="5338" spans="4:10" x14ac:dyDescent="0.25">
      <c r="D5338"/>
      <c r="E5338" s="4"/>
      <c r="F5338" s="3"/>
      <c r="G5338" s="3"/>
      <c r="H5338" s="3"/>
      <c r="I5338" s="3"/>
      <c r="J5338" s="3"/>
    </row>
    <row r="5339" spans="4:10" x14ac:dyDescent="0.25">
      <c r="D5339"/>
      <c r="E5339" s="4"/>
      <c r="F5339" s="3"/>
      <c r="G5339" s="3"/>
      <c r="H5339" s="3"/>
      <c r="I5339" s="3"/>
      <c r="J5339" s="3"/>
    </row>
    <row r="5340" spans="4:10" x14ac:dyDescent="0.25">
      <c r="D5340"/>
      <c r="E5340" s="4"/>
      <c r="F5340" s="3"/>
      <c r="G5340" s="3"/>
      <c r="H5340" s="3"/>
      <c r="I5340" s="3"/>
      <c r="J5340" s="3"/>
    </row>
    <row r="5341" spans="4:10" x14ac:dyDescent="0.25">
      <c r="D5341"/>
      <c r="E5341" s="4"/>
      <c r="F5341" s="3"/>
      <c r="G5341" s="3"/>
      <c r="H5341" s="3"/>
      <c r="I5341" s="3"/>
      <c r="J5341" s="3"/>
    </row>
    <row r="5342" spans="4:10" x14ac:dyDescent="0.25">
      <c r="D5342"/>
      <c r="E5342" s="4"/>
      <c r="F5342" s="3"/>
      <c r="G5342" s="3"/>
      <c r="H5342" s="3"/>
      <c r="I5342" s="3"/>
      <c r="J5342" s="3"/>
    </row>
    <row r="5343" spans="4:10" x14ac:dyDescent="0.25">
      <c r="D5343"/>
      <c r="E5343" s="4"/>
      <c r="F5343" s="3"/>
      <c r="G5343" s="3"/>
      <c r="H5343" s="3"/>
      <c r="I5343" s="3"/>
      <c r="J5343" s="3"/>
    </row>
    <row r="5344" spans="4:10" x14ac:dyDescent="0.25">
      <c r="D5344"/>
      <c r="E5344" s="4"/>
      <c r="F5344" s="3"/>
      <c r="G5344" s="3"/>
      <c r="H5344" s="3"/>
      <c r="I5344" s="3"/>
      <c r="J5344" s="3"/>
    </row>
    <row r="5345" spans="4:10" x14ac:dyDescent="0.25">
      <c r="D5345"/>
      <c r="E5345" s="4"/>
      <c r="F5345" s="3"/>
      <c r="G5345" s="3"/>
      <c r="H5345" s="3"/>
      <c r="I5345" s="3"/>
      <c r="J5345" s="3"/>
    </row>
    <row r="5346" spans="4:10" x14ac:dyDescent="0.25">
      <c r="D5346"/>
      <c r="E5346" s="4"/>
      <c r="F5346" s="3"/>
      <c r="G5346" s="3"/>
      <c r="H5346" s="3"/>
      <c r="I5346" s="3"/>
      <c r="J5346" s="3"/>
    </row>
    <row r="5347" spans="4:10" x14ac:dyDescent="0.25">
      <c r="D5347"/>
      <c r="E5347" s="4"/>
      <c r="F5347" s="3"/>
      <c r="G5347" s="3"/>
      <c r="H5347" s="3"/>
      <c r="I5347" s="3"/>
      <c r="J5347" s="3"/>
    </row>
    <row r="5348" spans="4:10" x14ac:dyDescent="0.25">
      <c r="D5348"/>
      <c r="E5348" s="4"/>
      <c r="F5348" s="3"/>
      <c r="G5348" s="3"/>
      <c r="H5348" s="3"/>
      <c r="I5348" s="3"/>
      <c r="J5348" s="3"/>
    </row>
    <row r="5349" spans="4:10" x14ac:dyDescent="0.25">
      <c r="D5349"/>
      <c r="E5349" s="4"/>
      <c r="F5349" s="3"/>
      <c r="G5349" s="3"/>
      <c r="H5349" s="3"/>
      <c r="I5349" s="3"/>
      <c r="J5349" s="3"/>
    </row>
    <row r="5350" spans="4:10" x14ac:dyDescent="0.25">
      <c r="D5350"/>
      <c r="E5350" s="4"/>
      <c r="F5350" s="3"/>
      <c r="G5350" s="3"/>
      <c r="H5350" s="3"/>
      <c r="I5350" s="3"/>
      <c r="J5350" s="3"/>
    </row>
    <row r="5351" spans="4:10" x14ac:dyDescent="0.25">
      <c r="D5351"/>
      <c r="E5351" s="4"/>
      <c r="F5351" s="3"/>
      <c r="G5351" s="3"/>
      <c r="H5351" s="3"/>
      <c r="I5351" s="3"/>
      <c r="J5351" s="3"/>
    </row>
    <row r="5352" spans="4:10" x14ac:dyDescent="0.25">
      <c r="D5352"/>
      <c r="E5352" s="4"/>
      <c r="F5352" s="3"/>
      <c r="G5352" s="3"/>
      <c r="H5352" s="3"/>
      <c r="I5352" s="3"/>
      <c r="J5352" s="3"/>
    </row>
    <row r="5353" spans="4:10" x14ac:dyDescent="0.25">
      <c r="D5353"/>
      <c r="E5353" s="4"/>
      <c r="F5353" s="3"/>
      <c r="G5353" s="3"/>
      <c r="H5353" s="3"/>
      <c r="I5353" s="3"/>
      <c r="J5353" s="3"/>
    </row>
    <row r="5354" spans="4:10" x14ac:dyDescent="0.25">
      <c r="D5354"/>
      <c r="E5354" s="4"/>
      <c r="F5354" s="3"/>
      <c r="G5354" s="3"/>
      <c r="H5354" s="3"/>
      <c r="I5354" s="3"/>
      <c r="J5354" s="3"/>
    </row>
    <row r="5355" spans="4:10" x14ac:dyDescent="0.25">
      <c r="D5355"/>
      <c r="E5355" s="4"/>
      <c r="F5355" s="3"/>
      <c r="G5355" s="3"/>
      <c r="H5355" s="3"/>
      <c r="I5355" s="3"/>
      <c r="J5355" s="3"/>
    </row>
    <row r="5356" spans="4:10" x14ac:dyDescent="0.25">
      <c r="D5356"/>
      <c r="E5356" s="4"/>
      <c r="F5356" s="3"/>
      <c r="G5356" s="3"/>
      <c r="H5356" s="3"/>
      <c r="I5356" s="3"/>
      <c r="J5356" s="3"/>
    </row>
    <row r="5357" spans="4:10" x14ac:dyDescent="0.25">
      <c r="D5357"/>
      <c r="E5357" s="4"/>
      <c r="F5357" s="3"/>
      <c r="G5357" s="3"/>
      <c r="H5357" s="3"/>
      <c r="I5357" s="3"/>
      <c r="J5357" s="3"/>
    </row>
    <row r="5358" spans="4:10" x14ac:dyDescent="0.25">
      <c r="D5358"/>
      <c r="E5358" s="4"/>
      <c r="F5358" s="3"/>
      <c r="G5358" s="3"/>
      <c r="H5358" s="3"/>
      <c r="I5358" s="3"/>
      <c r="J5358" s="3"/>
    </row>
    <row r="5359" spans="4:10" x14ac:dyDescent="0.25">
      <c r="D5359"/>
      <c r="E5359" s="4"/>
      <c r="F5359" s="3"/>
      <c r="G5359" s="3"/>
      <c r="H5359" s="3"/>
      <c r="I5359" s="3"/>
      <c r="J5359" s="3"/>
    </row>
    <row r="5360" spans="4:10" x14ac:dyDescent="0.25">
      <c r="D5360"/>
      <c r="E5360" s="4"/>
      <c r="F5360" s="3"/>
      <c r="G5360" s="3"/>
      <c r="H5360" s="3"/>
      <c r="I5360" s="3"/>
      <c r="J5360" s="3"/>
    </row>
    <row r="5361" spans="4:10" x14ac:dyDescent="0.25">
      <c r="D5361"/>
      <c r="E5361" s="4"/>
      <c r="F5361" s="3"/>
      <c r="G5361" s="3"/>
      <c r="H5361" s="3"/>
      <c r="I5361" s="3"/>
      <c r="J5361" s="3"/>
    </row>
    <row r="5362" spans="4:10" x14ac:dyDescent="0.25">
      <c r="D5362"/>
      <c r="E5362" s="4"/>
      <c r="F5362" s="3"/>
      <c r="G5362" s="3"/>
      <c r="H5362" s="3"/>
      <c r="I5362" s="3"/>
      <c r="J5362" s="3"/>
    </row>
    <row r="5363" spans="4:10" x14ac:dyDescent="0.25">
      <c r="D5363"/>
      <c r="E5363" s="4"/>
      <c r="F5363" s="3"/>
      <c r="G5363" s="3"/>
      <c r="H5363" s="3"/>
      <c r="I5363" s="3"/>
      <c r="J5363" s="3"/>
    </row>
    <row r="5364" spans="4:10" x14ac:dyDescent="0.25">
      <c r="D5364"/>
      <c r="E5364" s="4"/>
      <c r="F5364" s="3"/>
      <c r="G5364" s="3"/>
      <c r="H5364" s="3"/>
      <c r="I5364" s="3"/>
      <c r="J5364" s="3"/>
    </row>
    <row r="5365" spans="4:10" x14ac:dyDescent="0.25">
      <c r="D5365"/>
      <c r="E5365" s="4"/>
      <c r="F5365" s="3"/>
      <c r="G5365" s="3"/>
      <c r="H5365" s="3"/>
      <c r="I5365" s="3"/>
      <c r="J5365" s="3"/>
    </row>
    <row r="5366" spans="4:10" x14ac:dyDescent="0.25">
      <c r="D5366"/>
      <c r="E5366" s="4"/>
      <c r="F5366" s="3"/>
      <c r="G5366" s="3"/>
      <c r="H5366" s="3"/>
      <c r="I5366" s="3"/>
      <c r="J5366" s="3"/>
    </row>
    <row r="5367" spans="4:10" x14ac:dyDescent="0.25">
      <c r="D5367"/>
      <c r="E5367" s="4"/>
      <c r="F5367" s="3"/>
      <c r="G5367" s="3"/>
      <c r="H5367" s="3"/>
      <c r="I5367" s="3"/>
      <c r="J5367" s="3"/>
    </row>
    <row r="5368" spans="4:10" x14ac:dyDescent="0.25">
      <c r="D5368"/>
      <c r="E5368" s="4"/>
      <c r="F5368" s="3"/>
      <c r="G5368" s="3"/>
      <c r="H5368" s="3"/>
      <c r="I5368" s="3"/>
      <c r="J5368" s="3"/>
    </row>
    <row r="5369" spans="4:10" x14ac:dyDescent="0.25">
      <c r="D5369"/>
      <c r="E5369" s="4"/>
      <c r="F5369" s="3"/>
      <c r="G5369" s="3"/>
      <c r="H5369" s="3"/>
      <c r="I5369" s="3"/>
      <c r="J5369" s="3"/>
    </row>
    <row r="5370" spans="4:10" x14ac:dyDescent="0.25">
      <c r="D5370"/>
      <c r="E5370" s="4"/>
      <c r="F5370" s="3"/>
      <c r="G5370" s="3"/>
      <c r="H5370" s="3"/>
      <c r="I5370" s="3"/>
      <c r="J5370" s="3"/>
    </row>
    <row r="5371" spans="4:10" x14ac:dyDescent="0.25">
      <c r="D5371"/>
      <c r="E5371" s="4"/>
      <c r="F5371" s="3"/>
      <c r="G5371" s="3"/>
      <c r="H5371" s="3"/>
      <c r="I5371" s="3"/>
      <c r="J5371" s="3"/>
    </row>
    <row r="5372" spans="4:10" x14ac:dyDescent="0.25">
      <c r="D5372"/>
      <c r="E5372" s="4"/>
      <c r="F5372" s="3"/>
      <c r="G5372" s="3"/>
      <c r="H5372" s="3"/>
      <c r="I5372" s="3"/>
      <c r="J5372" s="3"/>
    </row>
    <row r="5373" spans="4:10" x14ac:dyDescent="0.25">
      <c r="D5373"/>
      <c r="E5373" s="4"/>
      <c r="F5373" s="3"/>
      <c r="G5373" s="3"/>
      <c r="H5373" s="3"/>
      <c r="I5373" s="3"/>
      <c r="J5373" s="3"/>
    </row>
    <row r="5374" spans="4:10" x14ac:dyDescent="0.25">
      <c r="D5374"/>
      <c r="E5374" s="4"/>
      <c r="F5374" s="3"/>
      <c r="G5374" s="3"/>
      <c r="H5374" s="3"/>
      <c r="I5374" s="3"/>
      <c r="J5374" s="3"/>
    </row>
    <row r="5375" spans="4:10" x14ac:dyDescent="0.25">
      <c r="D5375"/>
      <c r="E5375" s="4"/>
      <c r="F5375" s="3"/>
      <c r="G5375" s="3"/>
      <c r="H5375" s="3"/>
      <c r="I5375" s="3"/>
      <c r="J5375" s="3"/>
    </row>
    <row r="5376" spans="4:10" x14ac:dyDescent="0.25">
      <c r="D5376"/>
      <c r="E5376" s="4"/>
      <c r="F5376" s="3"/>
      <c r="G5376" s="3"/>
      <c r="H5376" s="3"/>
      <c r="I5376" s="3"/>
      <c r="J5376" s="3"/>
    </row>
    <row r="5377" spans="4:10" x14ac:dyDescent="0.25">
      <c r="D5377"/>
      <c r="E5377" s="4"/>
      <c r="F5377" s="3"/>
      <c r="G5377" s="3"/>
      <c r="H5377" s="3"/>
      <c r="I5377" s="3"/>
      <c r="J5377" s="3"/>
    </row>
    <row r="5378" spans="4:10" x14ac:dyDescent="0.25">
      <c r="D5378"/>
      <c r="E5378" s="4"/>
      <c r="F5378" s="3"/>
      <c r="G5378" s="3"/>
      <c r="H5378" s="3"/>
      <c r="I5378" s="3"/>
      <c r="J5378" s="3"/>
    </row>
    <row r="5379" spans="4:10" x14ac:dyDescent="0.25">
      <c r="D5379"/>
      <c r="E5379" s="4"/>
      <c r="F5379" s="3"/>
      <c r="G5379" s="3"/>
      <c r="H5379" s="3"/>
      <c r="I5379" s="3"/>
      <c r="J5379" s="3"/>
    </row>
    <row r="5380" spans="4:10" x14ac:dyDescent="0.25">
      <c r="D5380"/>
      <c r="E5380" s="4"/>
      <c r="F5380" s="3"/>
      <c r="G5380" s="3"/>
      <c r="H5380" s="3"/>
      <c r="I5380" s="3"/>
      <c r="J5380" s="3"/>
    </row>
    <row r="5381" spans="4:10" x14ac:dyDescent="0.25">
      <c r="D5381"/>
      <c r="E5381" s="4"/>
      <c r="F5381" s="3"/>
      <c r="G5381" s="3"/>
      <c r="H5381" s="3"/>
      <c r="I5381" s="3"/>
      <c r="J5381" s="3"/>
    </row>
    <row r="5382" spans="4:10" x14ac:dyDescent="0.25">
      <c r="D5382"/>
      <c r="E5382" s="4"/>
      <c r="F5382" s="3"/>
      <c r="G5382" s="3"/>
      <c r="H5382" s="3"/>
      <c r="I5382" s="3"/>
      <c r="J5382" s="3"/>
    </row>
    <row r="5383" spans="4:10" x14ac:dyDescent="0.25">
      <c r="D5383"/>
      <c r="E5383" s="4"/>
      <c r="F5383" s="3"/>
      <c r="G5383" s="3"/>
      <c r="H5383" s="3"/>
      <c r="I5383" s="3"/>
      <c r="J5383" s="3"/>
    </row>
    <row r="5384" spans="4:10" x14ac:dyDescent="0.25">
      <c r="D5384"/>
      <c r="E5384" s="4"/>
      <c r="F5384" s="3"/>
      <c r="G5384" s="3"/>
      <c r="H5384" s="3"/>
      <c r="I5384" s="3"/>
      <c r="J5384" s="3"/>
    </row>
    <row r="5385" spans="4:10" x14ac:dyDescent="0.25">
      <c r="D5385"/>
      <c r="E5385" s="4"/>
      <c r="F5385" s="3"/>
      <c r="G5385" s="3"/>
      <c r="H5385" s="3"/>
      <c r="I5385" s="3"/>
      <c r="J5385" s="3"/>
    </row>
    <row r="5386" spans="4:10" x14ac:dyDescent="0.25">
      <c r="D5386"/>
      <c r="E5386" s="4"/>
      <c r="F5386" s="3"/>
      <c r="G5386" s="3"/>
      <c r="H5386" s="3"/>
      <c r="I5386" s="3"/>
      <c r="J5386" s="3"/>
    </row>
    <row r="5387" spans="4:10" x14ac:dyDescent="0.25">
      <c r="D5387"/>
      <c r="E5387" s="4"/>
      <c r="F5387" s="3"/>
      <c r="G5387" s="3"/>
      <c r="H5387" s="3"/>
      <c r="I5387" s="3"/>
      <c r="J5387" s="3"/>
    </row>
    <row r="5388" spans="4:10" x14ac:dyDescent="0.25">
      <c r="D5388"/>
      <c r="E5388" s="4"/>
      <c r="F5388" s="3"/>
      <c r="G5388" s="3"/>
      <c r="H5388" s="3"/>
      <c r="I5388" s="3"/>
      <c r="J5388" s="3"/>
    </row>
    <row r="5389" spans="4:10" x14ac:dyDescent="0.25">
      <c r="D5389"/>
      <c r="E5389" s="4"/>
      <c r="F5389" s="3"/>
      <c r="G5389" s="3"/>
      <c r="H5389" s="3"/>
      <c r="I5389" s="3"/>
      <c r="J5389" s="3"/>
    </row>
    <row r="5390" spans="4:10" x14ac:dyDescent="0.25">
      <c r="D5390"/>
      <c r="E5390" s="4"/>
      <c r="F5390" s="3"/>
      <c r="G5390" s="3"/>
      <c r="H5390" s="3"/>
      <c r="I5390" s="3"/>
      <c r="J5390" s="3"/>
    </row>
    <row r="5391" spans="4:10" x14ac:dyDescent="0.25">
      <c r="D5391"/>
      <c r="E5391" s="4"/>
      <c r="F5391" s="3"/>
      <c r="G5391" s="3"/>
      <c r="H5391" s="3"/>
      <c r="I5391" s="3"/>
      <c r="J5391" s="3"/>
    </row>
    <row r="5392" spans="4:10" x14ac:dyDescent="0.25">
      <c r="D5392"/>
      <c r="E5392" s="4"/>
      <c r="F5392" s="3"/>
      <c r="G5392" s="3"/>
      <c r="H5392" s="3"/>
      <c r="I5392" s="3"/>
      <c r="J5392" s="3"/>
    </row>
    <row r="5393" spans="4:10" x14ac:dyDescent="0.25">
      <c r="D5393"/>
      <c r="E5393" s="4"/>
      <c r="F5393" s="3"/>
      <c r="G5393" s="3"/>
      <c r="H5393" s="3"/>
      <c r="I5393" s="3"/>
      <c r="J5393" s="3"/>
    </row>
    <row r="5394" spans="4:10" x14ac:dyDescent="0.25">
      <c r="D5394"/>
      <c r="E5394" s="4"/>
      <c r="F5394" s="3"/>
      <c r="G5394" s="3"/>
      <c r="H5394" s="3"/>
      <c r="I5394" s="3"/>
      <c r="J5394" s="3"/>
    </row>
    <row r="5395" spans="4:10" x14ac:dyDescent="0.25">
      <c r="D5395"/>
      <c r="E5395" s="4"/>
      <c r="F5395" s="3"/>
      <c r="G5395" s="3"/>
      <c r="H5395" s="3"/>
      <c r="I5395" s="3"/>
      <c r="J5395" s="3"/>
    </row>
    <row r="5396" spans="4:10" x14ac:dyDescent="0.25">
      <c r="D5396"/>
      <c r="E5396" s="4"/>
      <c r="F5396" s="3"/>
      <c r="G5396" s="3"/>
      <c r="H5396" s="3"/>
      <c r="I5396" s="3"/>
      <c r="J5396" s="3"/>
    </row>
    <row r="5397" spans="4:10" x14ac:dyDescent="0.25">
      <c r="D5397"/>
      <c r="E5397" s="4"/>
      <c r="F5397" s="3"/>
      <c r="G5397" s="3"/>
      <c r="H5397" s="3"/>
      <c r="I5397" s="3"/>
      <c r="J5397" s="3"/>
    </row>
    <row r="5398" spans="4:10" x14ac:dyDescent="0.25">
      <c r="D5398"/>
      <c r="E5398" s="4"/>
      <c r="F5398" s="3"/>
      <c r="G5398" s="3"/>
      <c r="H5398" s="3"/>
      <c r="I5398" s="3"/>
      <c r="J5398" s="3"/>
    </row>
    <row r="5399" spans="4:10" x14ac:dyDescent="0.25">
      <c r="D5399"/>
      <c r="E5399" s="4"/>
      <c r="F5399" s="3"/>
      <c r="G5399" s="3"/>
      <c r="H5399" s="3"/>
      <c r="I5399" s="3"/>
      <c r="J5399" s="3"/>
    </row>
    <row r="5400" spans="4:10" x14ac:dyDescent="0.25">
      <c r="D5400"/>
      <c r="E5400" s="4"/>
      <c r="F5400" s="3"/>
      <c r="G5400" s="3"/>
      <c r="H5400" s="3"/>
      <c r="I5400" s="3"/>
      <c r="J5400" s="3"/>
    </row>
    <row r="5401" spans="4:10" x14ac:dyDescent="0.25">
      <c r="D5401"/>
      <c r="E5401" s="4"/>
      <c r="F5401" s="3"/>
      <c r="G5401" s="3"/>
      <c r="H5401" s="3"/>
      <c r="I5401" s="3"/>
      <c r="J5401" s="3"/>
    </row>
    <row r="5402" spans="4:10" x14ac:dyDescent="0.25">
      <c r="D5402"/>
      <c r="E5402" s="4"/>
      <c r="F5402" s="3"/>
      <c r="G5402" s="3"/>
      <c r="H5402" s="3"/>
      <c r="I5402" s="3"/>
      <c r="J5402" s="3"/>
    </row>
    <row r="5403" spans="4:10" x14ac:dyDescent="0.25">
      <c r="D5403"/>
      <c r="E5403" s="4"/>
      <c r="F5403" s="3"/>
      <c r="G5403" s="3"/>
      <c r="H5403" s="3"/>
      <c r="I5403" s="3"/>
      <c r="J5403" s="3"/>
    </row>
    <row r="5404" spans="4:10" x14ac:dyDescent="0.25">
      <c r="D5404"/>
      <c r="E5404" s="4"/>
      <c r="F5404" s="3"/>
      <c r="G5404" s="3"/>
      <c r="H5404" s="3"/>
      <c r="I5404" s="3"/>
      <c r="J5404" s="3"/>
    </row>
    <row r="5405" spans="4:10" x14ac:dyDescent="0.25">
      <c r="D5405"/>
      <c r="E5405" s="4"/>
      <c r="F5405" s="3"/>
      <c r="G5405" s="3"/>
      <c r="H5405" s="3"/>
      <c r="I5405" s="3"/>
      <c r="J5405" s="3"/>
    </row>
    <row r="5406" spans="4:10" x14ac:dyDescent="0.25">
      <c r="D5406"/>
      <c r="E5406" s="4"/>
      <c r="F5406" s="3"/>
      <c r="G5406" s="3"/>
      <c r="H5406" s="3"/>
      <c r="I5406" s="3"/>
      <c r="J5406" s="3"/>
    </row>
    <row r="5407" spans="4:10" x14ac:dyDescent="0.25">
      <c r="D5407"/>
      <c r="E5407" s="4"/>
      <c r="F5407" s="3"/>
      <c r="G5407" s="3"/>
      <c r="H5407" s="3"/>
      <c r="I5407" s="3"/>
      <c r="J5407" s="3"/>
    </row>
    <row r="5408" spans="4:10" x14ac:dyDescent="0.25">
      <c r="D5408"/>
      <c r="E5408" s="4"/>
      <c r="F5408" s="3"/>
      <c r="G5408" s="3"/>
      <c r="H5408" s="3"/>
      <c r="I5408" s="3"/>
      <c r="J5408" s="3"/>
    </row>
    <row r="5409" spans="4:10" x14ac:dyDescent="0.25">
      <c r="D5409"/>
      <c r="E5409" s="4"/>
      <c r="F5409" s="3"/>
      <c r="G5409" s="3"/>
      <c r="H5409" s="3"/>
      <c r="I5409" s="3"/>
      <c r="J5409" s="3"/>
    </row>
    <row r="5410" spans="4:10" x14ac:dyDescent="0.25">
      <c r="D5410"/>
      <c r="E5410" s="4"/>
      <c r="F5410" s="3"/>
      <c r="G5410" s="3"/>
      <c r="H5410" s="3"/>
      <c r="I5410" s="3"/>
      <c r="J5410" s="3"/>
    </row>
    <row r="5411" spans="4:10" x14ac:dyDescent="0.25">
      <c r="D5411"/>
      <c r="E5411" s="4"/>
      <c r="F5411" s="3"/>
      <c r="G5411" s="3"/>
      <c r="H5411" s="3"/>
      <c r="I5411" s="3"/>
      <c r="J5411" s="3"/>
    </row>
    <row r="5412" spans="4:10" x14ac:dyDescent="0.25">
      <c r="D5412"/>
      <c r="E5412" s="4"/>
      <c r="F5412" s="3"/>
      <c r="G5412" s="3"/>
      <c r="H5412" s="3"/>
      <c r="I5412" s="3"/>
      <c r="J5412" s="3"/>
    </row>
    <row r="5413" spans="4:10" x14ac:dyDescent="0.25">
      <c r="D5413"/>
      <c r="E5413" s="4"/>
      <c r="F5413" s="3"/>
      <c r="G5413" s="3"/>
      <c r="H5413" s="3"/>
      <c r="I5413" s="3"/>
      <c r="J5413" s="3"/>
    </row>
    <row r="5414" spans="4:10" x14ac:dyDescent="0.25">
      <c r="D5414"/>
      <c r="E5414" s="4"/>
      <c r="F5414" s="3"/>
      <c r="G5414" s="3"/>
      <c r="H5414" s="3"/>
      <c r="I5414" s="3"/>
      <c r="J5414" s="3"/>
    </row>
    <row r="5415" spans="4:10" x14ac:dyDescent="0.25">
      <c r="D5415"/>
      <c r="E5415" s="4"/>
      <c r="F5415" s="3"/>
      <c r="G5415" s="3"/>
      <c r="H5415" s="3"/>
      <c r="I5415" s="3"/>
      <c r="J5415" s="3"/>
    </row>
    <row r="5416" spans="4:10" x14ac:dyDescent="0.25">
      <c r="D5416"/>
      <c r="E5416" s="4"/>
      <c r="F5416" s="3"/>
      <c r="G5416" s="3"/>
      <c r="H5416" s="3"/>
      <c r="I5416" s="3"/>
      <c r="J5416" s="3"/>
    </row>
    <row r="5417" spans="4:10" x14ac:dyDescent="0.25">
      <c r="D5417"/>
      <c r="E5417" s="4"/>
      <c r="F5417" s="3"/>
      <c r="G5417" s="3"/>
      <c r="H5417" s="3"/>
      <c r="I5417" s="3"/>
      <c r="J5417" s="3"/>
    </row>
    <row r="5418" spans="4:10" x14ac:dyDescent="0.25">
      <c r="D5418"/>
      <c r="E5418" s="4"/>
      <c r="F5418" s="3"/>
      <c r="G5418" s="3"/>
      <c r="H5418" s="3"/>
      <c r="I5418" s="3"/>
      <c r="J5418" s="3"/>
    </row>
    <row r="5419" spans="4:10" x14ac:dyDescent="0.25">
      <c r="D5419"/>
      <c r="E5419" s="4"/>
      <c r="F5419" s="3"/>
      <c r="G5419" s="3"/>
      <c r="H5419" s="3"/>
      <c r="I5419" s="3"/>
      <c r="J5419" s="3"/>
    </row>
    <row r="5420" spans="4:10" x14ac:dyDescent="0.25">
      <c r="D5420"/>
      <c r="E5420" s="4"/>
      <c r="F5420" s="3"/>
      <c r="G5420" s="3"/>
      <c r="H5420" s="3"/>
      <c r="I5420" s="3"/>
      <c r="J5420" s="3"/>
    </row>
    <row r="5421" spans="4:10" x14ac:dyDescent="0.25">
      <c r="D5421"/>
      <c r="E5421" s="4"/>
      <c r="F5421" s="3"/>
      <c r="G5421" s="3"/>
      <c r="H5421" s="3"/>
      <c r="I5421" s="3"/>
      <c r="J5421" s="3"/>
    </row>
    <row r="5422" spans="4:10" x14ac:dyDescent="0.25">
      <c r="D5422"/>
      <c r="E5422" s="4"/>
      <c r="F5422" s="3"/>
      <c r="G5422" s="3"/>
      <c r="H5422" s="3"/>
      <c r="I5422" s="3"/>
      <c r="J5422" s="3"/>
    </row>
    <row r="5423" spans="4:10" x14ac:dyDescent="0.25">
      <c r="D5423"/>
      <c r="E5423" s="4"/>
      <c r="F5423" s="3"/>
      <c r="G5423" s="3"/>
      <c r="H5423" s="3"/>
      <c r="I5423" s="3"/>
      <c r="J5423" s="3"/>
    </row>
    <row r="5424" spans="4:10" x14ac:dyDescent="0.25">
      <c r="D5424"/>
      <c r="E5424" s="4"/>
      <c r="F5424" s="3"/>
      <c r="G5424" s="3"/>
      <c r="H5424" s="3"/>
      <c r="I5424" s="3"/>
      <c r="J5424" s="3"/>
    </row>
    <row r="5425" spans="4:10" x14ac:dyDescent="0.25">
      <c r="D5425"/>
      <c r="E5425" s="4"/>
      <c r="F5425" s="3"/>
      <c r="G5425" s="3"/>
      <c r="H5425" s="3"/>
      <c r="I5425" s="3"/>
      <c r="J5425" s="3"/>
    </row>
    <row r="5426" spans="4:10" x14ac:dyDescent="0.25">
      <c r="D5426"/>
      <c r="E5426" s="4"/>
      <c r="F5426" s="3"/>
      <c r="G5426" s="3"/>
      <c r="H5426" s="3"/>
      <c r="I5426" s="3"/>
      <c r="J5426" s="3"/>
    </row>
    <row r="5427" spans="4:10" x14ac:dyDescent="0.25">
      <c r="D5427"/>
      <c r="E5427" s="4"/>
      <c r="F5427" s="3"/>
      <c r="G5427" s="3"/>
      <c r="H5427" s="3"/>
      <c r="I5427" s="3"/>
      <c r="J5427" s="3"/>
    </row>
    <row r="5428" spans="4:10" x14ac:dyDescent="0.25">
      <c r="D5428"/>
      <c r="E5428" s="4"/>
      <c r="F5428" s="3"/>
      <c r="G5428" s="3"/>
      <c r="H5428" s="3"/>
      <c r="I5428" s="3"/>
      <c r="J5428" s="3"/>
    </row>
    <row r="5429" spans="4:10" x14ac:dyDescent="0.25">
      <c r="D5429"/>
      <c r="E5429" s="4"/>
      <c r="F5429" s="3"/>
      <c r="G5429" s="3"/>
      <c r="H5429" s="3"/>
      <c r="I5429" s="3"/>
      <c r="J5429" s="3"/>
    </row>
    <row r="5430" spans="4:10" x14ac:dyDescent="0.25">
      <c r="D5430"/>
      <c r="E5430" s="4"/>
      <c r="F5430" s="3"/>
      <c r="G5430" s="3"/>
      <c r="H5430" s="3"/>
      <c r="I5430" s="3"/>
      <c r="J5430" s="3"/>
    </row>
    <row r="5431" spans="4:10" x14ac:dyDescent="0.25">
      <c r="D5431"/>
      <c r="E5431" s="4"/>
      <c r="F5431" s="3"/>
      <c r="G5431" s="3"/>
      <c r="H5431" s="3"/>
      <c r="I5431" s="3"/>
      <c r="J5431" s="3"/>
    </row>
    <row r="5432" spans="4:10" x14ac:dyDescent="0.25">
      <c r="D5432"/>
      <c r="E5432" s="4"/>
      <c r="F5432" s="3"/>
      <c r="G5432" s="3"/>
      <c r="H5432" s="3"/>
      <c r="I5432" s="3"/>
      <c r="J5432" s="3"/>
    </row>
    <row r="5433" spans="4:10" x14ac:dyDescent="0.25">
      <c r="D5433"/>
      <c r="E5433" s="4"/>
      <c r="F5433" s="3"/>
      <c r="G5433" s="3"/>
      <c r="H5433" s="3"/>
      <c r="I5433" s="3"/>
      <c r="J5433" s="3"/>
    </row>
    <row r="5434" spans="4:10" x14ac:dyDescent="0.25">
      <c r="D5434"/>
      <c r="E5434" s="4"/>
      <c r="F5434" s="3"/>
      <c r="G5434" s="3"/>
      <c r="H5434" s="3"/>
      <c r="I5434" s="3"/>
      <c r="J5434" s="3"/>
    </row>
    <row r="5435" spans="4:10" x14ac:dyDescent="0.25">
      <c r="D5435"/>
      <c r="E5435" s="4"/>
      <c r="F5435" s="3"/>
      <c r="G5435" s="3"/>
      <c r="H5435" s="3"/>
      <c r="I5435" s="3"/>
      <c r="J5435" s="3"/>
    </row>
    <row r="5436" spans="4:10" x14ac:dyDescent="0.25">
      <c r="D5436"/>
      <c r="E5436" s="4"/>
      <c r="F5436" s="3"/>
      <c r="G5436" s="3"/>
      <c r="H5436" s="3"/>
      <c r="I5436" s="3"/>
      <c r="J5436" s="3"/>
    </row>
    <row r="5437" spans="4:10" x14ac:dyDescent="0.25">
      <c r="D5437"/>
      <c r="E5437" s="4"/>
      <c r="F5437" s="3"/>
      <c r="G5437" s="3"/>
      <c r="H5437" s="3"/>
      <c r="I5437" s="3"/>
      <c r="J5437" s="3"/>
    </row>
    <row r="5438" spans="4:10" x14ac:dyDescent="0.25">
      <c r="D5438"/>
      <c r="E5438" s="4"/>
      <c r="F5438" s="3"/>
      <c r="G5438" s="3"/>
      <c r="H5438" s="3"/>
      <c r="I5438" s="3"/>
      <c r="J5438" s="3"/>
    </row>
    <row r="5439" spans="4:10" x14ac:dyDescent="0.25">
      <c r="D5439"/>
      <c r="E5439" s="4"/>
      <c r="F5439" s="3"/>
      <c r="G5439" s="3"/>
      <c r="H5439" s="3"/>
      <c r="I5439" s="3"/>
      <c r="J5439" s="3"/>
    </row>
    <row r="5440" spans="4:10" x14ac:dyDescent="0.25">
      <c r="D5440"/>
      <c r="E5440" s="4"/>
      <c r="F5440" s="3"/>
      <c r="G5440" s="3"/>
      <c r="H5440" s="3"/>
      <c r="I5440" s="3"/>
      <c r="J5440" s="3"/>
    </row>
    <row r="5441" spans="4:10" x14ac:dyDescent="0.25">
      <c r="D5441"/>
      <c r="E5441" s="4"/>
      <c r="F5441" s="3"/>
      <c r="G5441" s="3"/>
      <c r="H5441" s="3"/>
      <c r="I5441" s="3"/>
      <c r="J5441" s="3"/>
    </row>
    <row r="5442" spans="4:10" x14ac:dyDescent="0.25">
      <c r="D5442"/>
      <c r="E5442" s="4"/>
      <c r="F5442" s="3"/>
      <c r="G5442" s="3"/>
      <c r="H5442" s="3"/>
      <c r="I5442" s="3"/>
      <c r="J5442" s="3"/>
    </row>
    <row r="5443" spans="4:10" x14ac:dyDescent="0.25">
      <c r="D5443"/>
      <c r="E5443" s="4"/>
      <c r="F5443" s="3"/>
      <c r="G5443" s="3"/>
      <c r="H5443" s="3"/>
      <c r="I5443" s="3"/>
      <c r="J5443" s="3"/>
    </row>
    <row r="5444" spans="4:10" x14ac:dyDescent="0.25">
      <c r="D5444"/>
      <c r="E5444" s="4"/>
      <c r="F5444" s="3"/>
      <c r="G5444" s="3"/>
      <c r="H5444" s="3"/>
      <c r="I5444" s="3"/>
      <c r="J5444" s="3"/>
    </row>
    <row r="5445" spans="4:10" x14ac:dyDescent="0.25">
      <c r="D5445"/>
      <c r="E5445" s="4"/>
      <c r="F5445" s="3"/>
      <c r="G5445" s="3"/>
      <c r="H5445" s="3"/>
      <c r="I5445" s="3"/>
      <c r="J5445" s="3"/>
    </row>
    <row r="5446" spans="4:10" x14ac:dyDescent="0.25">
      <c r="D5446"/>
      <c r="E5446" s="4"/>
      <c r="F5446" s="3"/>
      <c r="G5446" s="3"/>
      <c r="H5446" s="3"/>
      <c r="I5446" s="3"/>
      <c r="J5446" s="3"/>
    </row>
    <row r="5447" spans="4:10" x14ac:dyDescent="0.25">
      <c r="D5447"/>
      <c r="E5447" s="4"/>
      <c r="F5447" s="3"/>
      <c r="G5447" s="3"/>
      <c r="H5447" s="3"/>
      <c r="I5447" s="3"/>
      <c r="J5447" s="3"/>
    </row>
    <row r="5448" spans="4:10" x14ac:dyDescent="0.25">
      <c r="D5448"/>
      <c r="E5448" s="4"/>
      <c r="F5448" s="3"/>
      <c r="G5448" s="3"/>
      <c r="H5448" s="3"/>
      <c r="I5448" s="3"/>
      <c r="J5448" s="3"/>
    </row>
    <row r="5449" spans="4:10" x14ac:dyDescent="0.25">
      <c r="D5449"/>
      <c r="E5449" s="4"/>
      <c r="F5449" s="3"/>
      <c r="G5449" s="3"/>
      <c r="H5449" s="3"/>
      <c r="I5449" s="3"/>
      <c r="J5449" s="3"/>
    </row>
    <row r="5450" spans="4:10" x14ac:dyDescent="0.25">
      <c r="D5450"/>
      <c r="E5450" s="4"/>
      <c r="F5450" s="3"/>
      <c r="G5450" s="3"/>
      <c r="H5450" s="3"/>
      <c r="I5450" s="3"/>
      <c r="J5450" s="3"/>
    </row>
    <row r="5451" spans="4:10" x14ac:dyDescent="0.25">
      <c r="D5451"/>
      <c r="E5451" s="4"/>
      <c r="F5451" s="3"/>
      <c r="G5451" s="3"/>
      <c r="H5451" s="3"/>
      <c r="I5451" s="3"/>
      <c r="J5451" s="3"/>
    </row>
    <row r="5452" spans="4:10" x14ac:dyDescent="0.25">
      <c r="D5452"/>
      <c r="E5452" s="4"/>
      <c r="F5452" s="3"/>
      <c r="G5452" s="3"/>
      <c r="H5452" s="3"/>
      <c r="I5452" s="3"/>
      <c r="J5452" s="3"/>
    </row>
    <row r="5453" spans="4:10" x14ac:dyDescent="0.25">
      <c r="D5453"/>
      <c r="E5453" s="4"/>
      <c r="F5453" s="3"/>
      <c r="G5453" s="3"/>
      <c r="H5453" s="3"/>
      <c r="I5453" s="3"/>
      <c r="J5453" s="3"/>
    </row>
    <row r="5454" spans="4:10" x14ac:dyDescent="0.25">
      <c r="D5454"/>
      <c r="E5454" s="4"/>
      <c r="F5454" s="3"/>
      <c r="G5454" s="3"/>
      <c r="H5454" s="3"/>
      <c r="I5454" s="3"/>
      <c r="J5454" s="3"/>
    </row>
    <row r="5455" spans="4:10" x14ac:dyDescent="0.25">
      <c r="D5455"/>
      <c r="E5455" s="4"/>
      <c r="F5455" s="3"/>
      <c r="G5455" s="3"/>
      <c r="H5455" s="3"/>
      <c r="I5455" s="3"/>
      <c r="J5455" s="3"/>
    </row>
    <row r="5456" spans="4:10" x14ac:dyDescent="0.25">
      <c r="D5456"/>
      <c r="E5456" s="4"/>
      <c r="F5456" s="3"/>
      <c r="G5456" s="3"/>
      <c r="H5456" s="3"/>
      <c r="I5456" s="3"/>
      <c r="J5456" s="3"/>
    </row>
    <row r="5457" spans="4:10" x14ac:dyDescent="0.25">
      <c r="D5457"/>
      <c r="E5457" s="4"/>
      <c r="F5457" s="3"/>
      <c r="G5457" s="3"/>
      <c r="H5457" s="3"/>
      <c r="I5457" s="3"/>
      <c r="J5457" s="3"/>
    </row>
    <row r="5458" spans="4:10" x14ac:dyDescent="0.25">
      <c r="D5458"/>
      <c r="E5458" s="4"/>
      <c r="F5458" s="3"/>
      <c r="G5458" s="3"/>
      <c r="H5458" s="3"/>
      <c r="I5458" s="3"/>
      <c r="J5458" s="3"/>
    </row>
    <row r="5459" spans="4:10" x14ac:dyDescent="0.25">
      <c r="D5459"/>
      <c r="E5459" s="4"/>
      <c r="F5459" s="3"/>
      <c r="G5459" s="3"/>
      <c r="H5459" s="3"/>
      <c r="I5459" s="3"/>
      <c r="J5459" s="3"/>
    </row>
    <row r="5460" spans="4:10" x14ac:dyDescent="0.25">
      <c r="D5460"/>
      <c r="E5460" s="4"/>
      <c r="F5460" s="3"/>
      <c r="G5460" s="3"/>
      <c r="H5460" s="3"/>
      <c r="I5460" s="3"/>
      <c r="J5460" s="3"/>
    </row>
    <row r="5461" spans="4:10" x14ac:dyDescent="0.25">
      <c r="D5461"/>
      <c r="E5461" s="4"/>
      <c r="F5461" s="3"/>
      <c r="G5461" s="3"/>
      <c r="H5461" s="3"/>
      <c r="I5461" s="3"/>
      <c r="J5461" s="3"/>
    </row>
    <row r="5462" spans="4:10" x14ac:dyDescent="0.25">
      <c r="D5462"/>
      <c r="E5462" s="4"/>
      <c r="F5462" s="3"/>
      <c r="G5462" s="3"/>
      <c r="H5462" s="3"/>
      <c r="I5462" s="3"/>
      <c r="J5462" s="3"/>
    </row>
    <row r="5463" spans="4:10" x14ac:dyDescent="0.25">
      <c r="D5463"/>
      <c r="E5463" s="4"/>
      <c r="F5463" s="3"/>
      <c r="G5463" s="3"/>
      <c r="H5463" s="3"/>
      <c r="I5463" s="3"/>
      <c r="J5463" s="3"/>
    </row>
    <row r="5464" spans="4:10" x14ac:dyDescent="0.25">
      <c r="D5464"/>
      <c r="E5464" s="4"/>
      <c r="F5464" s="3"/>
      <c r="G5464" s="3"/>
      <c r="H5464" s="3"/>
      <c r="I5464" s="3"/>
      <c r="J5464" s="3"/>
    </row>
    <row r="5465" spans="4:10" x14ac:dyDescent="0.25">
      <c r="D5465"/>
      <c r="E5465" s="4"/>
      <c r="F5465" s="3"/>
      <c r="G5465" s="3"/>
      <c r="H5465" s="3"/>
      <c r="I5465" s="3"/>
      <c r="J5465" s="3"/>
    </row>
    <row r="5466" spans="4:10" x14ac:dyDescent="0.25">
      <c r="D5466"/>
      <c r="E5466" s="4"/>
      <c r="F5466" s="3"/>
      <c r="G5466" s="3"/>
      <c r="H5466" s="3"/>
      <c r="I5466" s="3"/>
      <c r="J5466" s="3"/>
    </row>
    <row r="5467" spans="4:10" x14ac:dyDescent="0.25">
      <c r="D5467"/>
      <c r="E5467" s="4"/>
      <c r="F5467" s="3"/>
      <c r="G5467" s="3"/>
      <c r="H5467" s="3"/>
      <c r="I5467" s="3"/>
      <c r="J5467" s="3"/>
    </row>
    <row r="5468" spans="4:10" x14ac:dyDescent="0.25">
      <c r="D5468"/>
      <c r="E5468" s="4"/>
      <c r="F5468" s="3"/>
      <c r="G5468" s="3"/>
      <c r="H5468" s="3"/>
      <c r="I5468" s="3"/>
      <c r="J5468" s="3"/>
    </row>
    <row r="5469" spans="4:10" x14ac:dyDescent="0.25">
      <c r="D5469"/>
      <c r="E5469" s="4"/>
      <c r="F5469" s="3"/>
      <c r="G5469" s="3"/>
      <c r="H5469" s="3"/>
      <c r="I5469" s="3"/>
      <c r="J5469" s="3"/>
    </row>
    <row r="5470" spans="4:10" x14ac:dyDescent="0.25">
      <c r="D5470"/>
      <c r="E5470" s="4"/>
      <c r="F5470" s="3"/>
      <c r="G5470" s="3"/>
      <c r="H5470" s="3"/>
      <c r="I5470" s="3"/>
      <c r="J5470" s="3"/>
    </row>
    <row r="5471" spans="4:10" x14ac:dyDescent="0.25">
      <c r="D5471"/>
      <c r="E5471" s="4"/>
      <c r="F5471" s="3"/>
      <c r="G5471" s="3"/>
      <c r="H5471" s="3"/>
      <c r="I5471" s="3"/>
      <c r="J5471" s="3"/>
    </row>
    <row r="5472" spans="4:10" x14ac:dyDescent="0.25">
      <c r="D5472"/>
      <c r="E5472" s="4"/>
      <c r="F5472" s="3"/>
      <c r="G5472" s="3"/>
      <c r="H5472" s="3"/>
      <c r="I5472" s="3"/>
      <c r="J5472" s="3"/>
    </row>
    <row r="5473" spans="4:10" x14ac:dyDescent="0.25">
      <c r="D5473"/>
      <c r="E5473" s="4"/>
      <c r="F5473" s="3"/>
      <c r="G5473" s="3"/>
      <c r="H5473" s="3"/>
      <c r="I5473" s="3"/>
      <c r="J5473" s="3"/>
    </row>
    <row r="5474" spans="4:10" x14ac:dyDescent="0.25">
      <c r="D5474"/>
      <c r="E5474" s="4"/>
      <c r="F5474" s="3"/>
      <c r="G5474" s="3"/>
      <c r="H5474" s="3"/>
      <c r="I5474" s="3"/>
      <c r="J5474" s="3"/>
    </row>
    <row r="5475" spans="4:10" x14ac:dyDescent="0.25">
      <c r="D5475"/>
      <c r="E5475" s="4"/>
      <c r="F5475" s="3"/>
      <c r="G5475" s="3"/>
      <c r="H5475" s="3"/>
      <c r="I5475" s="3"/>
      <c r="J5475" s="3"/>
    </row>
    <row r="5476" spans="4:10" x14ac:dyDescent="0.25">
      <c r="D5476"/>
      <c r="E5476" s="4"/>
      <c r="F5476" s="3"/>
      <c r="G5476" s="3"/>
      <c r="H5476" s="3"/>
      <c r="I5476" s="3"/>
      <c r="J5476" s="3"/>
    </row>
    <row r="5477" spans="4:10" x14ac:dyDescent="0.25">
      <c r="D5477"/>
      <c r="E5477" s="4"/>
      <c r="F5477" s="3"/>
      <c r="G5477" s="3"/>
      <c r="H5477" s="3"/>
      <c r="I5477" s="3"/>
      <c r="J5477" s="3"/>
    </row>
    <row r="5478" spans="4:10" x14ac:dyDescent="0.25">
      <c r="D5478"/>
      <c r="E5478" s="4"/>
      <c r="F5478" s="3"/>
      <c r="G5478" s="3"/>
      <c r="H5478" s="3"/>
      <c r="I5478" s="3"/>
      <c r="J5478" s="3"/>
    </row>
    <row r="5479" spans="4:10" x14ac:dyDescent="0.25">
      <c r="D5479"/>
      <c r="E5479" s="4"/>
      <c r="F5479" s="3"/>
      <c r="G5479" s="3"/>
      <c r="H5479" s="3"/>
      <c r="I5479" s="3"/>
      <c r="J5479" s="3"/>
    </row>
    <row r="5480" spans="4:10" x14ac:dyDescent="0.25">
      <c r="D5480"/>
      <c r="E5480" s="4"/>
      <c r="F5480" s="3"/>
      <c r="G5480" s="3"/>
      <c r="H5480" s="3"/>
      <c r="I5480" s="3"/>
      <c r="J5480" s="3"/>
    </row>
    <row r="5481" spans="4:10" x14ac:dyDescent="0.25">
      <c r="D5481"/>
      <c r="E5481" s="4"/>
      <c r="F5481" s="3"/>
      <c r="G5481" s="3"/>
      <c r="H5481" s="3"/>
      <c r="I5481" s="3"/>
      <c r="J5481" s="3"/>
    </row>
    <row r="5482" spans="4:10" x14ac:dyDescent="0.25">
      <c r="D5482"/>
      <c r="E5482" s="4"/>
      <c r="F5482" s="3"/>
      <c r="G5482" s="3"/>
      <c r="H5482" s="3"/>
      <c r="I5482" s="3"/>
      <c r="J5482" s="3"/>
    </row>
    <row r="5483" spans="4:10" x14ac:dyDescent="0.25">
      <c r="D5483"/>
      <c r="E5483" s="4"/>
      <c r="F5483" s="3"/>
      <c r="G5483" s="3"/>
      <c r="H5483" s="3"/>
      <c r="I5483" s="3"/>
      <c r="J5483" s="3"/>
    </row>
    <row r="5484" spans="4:10" x14ac:dyDescent="0.25">
      <c r="D5484"/>
      <c r="E5484" s="4"/>
      <c r="F5484" s="3"/>
      <c r="G5484" s="3"/>
      <c r="H5484" s="3"/>
      <c r="I5484" s="3"/>
      <c r="J5484" s="3"/>
    </row>
    <row r="5485" spans="4:10" x14ac:dyDescent="0.25">
      <c r="D5485"/>
      <c r="E5485" s="4"/>
      <c r="F5485" s="3"/>
      <c r="G5485" s="3"/>
      <c r="H5485" s="3"/>
      <c r="I5485" s="3"/>
      <c r="J5485" s="3"/>
    </row>
    <row r="5486" spans="4:10" x14ac:dyDescent="0.25">
      <c r="D5486"/>
      <c r="E5486" s="4"/>
      <c r="F5486" s="3"/>
      <c r="G5486" s="3"/>
      <c r="H5486" s="3"/>
      <c r="I5486" s="3"/>
      <c r="J5486" s="3"/>
    </row>
    <row r="5487" spans="4:10" x14ac:dyDescent="0.25">
      <c r="D5487"/>
      <c r="E5487" s="4"/>
      <c r="F5487" s="3"/>
      <c r="G5487" s="3"/>
      <c r="H5487" s="3"/>
      <c r="I5487" s="3"/>
      <c r="J5487" s="3"/>
    </row>
    <row r="5488" spans="4:10" x14ac:dyDescent="0.25">
      <c r="D5488"/>
      <c r="E5488" s="4"/>
      <c r="F5488" s="3"/>
      <c r="G5488" s="3"/>
      <c r="H5488" s="3"/>
      <c r="I5488" s="3"/>
      <c r="J5488" s="3"/>
    </row>
    <row r="5489" spans="4:10" x14ac:dyDescent="0.25">
      <c r="D5489"/>
      <c r="E5489" s="4"/>
      <c r="F5489" s="3"/>
      <c r="G5489" s="3"/>
      <c r="H5489" s="3"/>
      <c r="I5489" s="3"/>
      <c r="J5489" s="3"/>
    </row>
    <row r="5490" spans="4:10" x14ac:dyDescent="0.25">
      <c r="D5490"/>
      <c r="E5490" s="4"/>
      <c r="F5490" s="3"/>
      <c r="G5490" s="3"/>
      <c r="H5490" s="3"/>
      <c r="I5490" s="3"/>
      <c r="J5490" s="3"/>
    </row>
    <row r="5491" spans="4:10" x14ac:dyDescent="0.25">
      <c r="D5491"/>
      <c r="E5491" s="4"/>
      <c r="F5491" s="3"/>
      <c r="G5491" s="3"/>
      <c r="H5491" s="3"/>
      <c r="I5491" s="3"/>
      <c r="J5491" s="3"/>
    </row>
    <row r="5492" spans="4:10" x14ac:dyDescent="0.25">
      <c r="D5492"/>
      <c r="E5492" s="4"/>
      <c r="F5492" s="3"/>
      <c r="G5492" s="3"/>
      <c r="H5492" s="3"/>
      <c r="I5492" s="3"/>
      <c r="J5492" s="3"/>
    </row>
    <row r="5493" spans="4:10" x14ac:dyDescent="0.25">
      <c r="D5493"/>
      <c r="E5493" s="4"/>
      <c r="F5493" s="3"/>
      <c r="G5493" s="3"/>
      <c r="H5493" s="3"/>
      <c r="I5493" s="3"/>
      <c r="J5493" s="3"/>
    </row>
    <row r="5494" spans="4:10" x14ac:dyDescent="0.25">
      <c r="D5494"/>
      <c r="E5494" s="4"/>
      <c r="F5494" s="3"/>
      <c r="G5494" s="3"/>
      <c r="H5494" s="3"/>
      <c r="I5494" s="3"/>
      <c r="J5494" s="3"/>
    </row>
    <row r="5495" spans="4:10" x14ac:dyDescent="0.25">
      <c r="D5495"/>
      <c r="E5495" s="4"/>
      <c r="F5495" s="3"/>
      <c r="G5495" s="3"/>
      <c r="H5495" s="3"/>
      <c r="I5495" s="3"/>
      <c r="J5495" s="3"/>
    </row>
    <row r="5496" spans="4:10" x14ac:dyDescent="0.25">
      <c r="D5496"/>
      <c r="E5496" s="4"/>
      <c r="F5496" s="3"/>
      <c r="G5496" s="3"/>
      <c r="H5496" s="3"/>
      <c r="I5496" s="3"/>
      <c r="J5496" s="3"/>
    </row>
    <row r="5497" spans="4:10" x14ac:dyDescent="0.25">
      <c r="D5497"/>
      <c r="E5497" s="4"/>
      <c r="F5497" s="3"/>
      <c r="G5497" s="3"/>
      <c r="H5497" s="3"/>
      <c r="I5497" s="3"/>
      <c r="J5497" s="3"/>
    </row>
    <row r="5498" spans="4:10" x14ac:dyDescent="0.25">
      <c r="D5498"/>
      <c r="E5498" s="4"/>
      <c r="F5498" s="3"/>
      <c r="G5498" s="3"/>
      <c r="H5498" s="3"/>
      <c r="I5498" s="3"/>
      <c r="J5498" s="3"/>
    </row>
    <row r="5499" spans="4:10" x14ac:dyDescent="0.25">
      <c r="D5499"/>
      <c r="E5499" s="4"/>
      <c r="F5499" s="3"/>
      <c r="G5499" s="3"/>
      <c r="H5499" s="3"/>
      <c r="I5499" s="3"/>
      <c r="J5499" s="3"/>
    </row>
    <row r="5500" spans="4:10" x14ac:dyDescent="0.25">
      <c r="D5500"/>
      <c r="E5500" s="4"/>
      <c r="F5500" s="3"/>
      <c r="G5500" s="3"/>
      <c r="H5500" s="3"/>
      <c r="I5500" s="3"/>
      <c r="J5500" s="3"/>
    </row>
    <row r="5501" spans="4:10" x14ac:dyDescent="0.25">
      <c r="D5501"/>
      <c r="E5501" s="4"/>
      <c r="F5501" s="3"/>
      <c r="G5501" s="3"/>
      <c r="H5501" s="3"/>
      <c r="I5501" s="3"/>
      <c r="J5501" s="3"/>
    </row>
    <row r="5502" spans="4:10" x14ac:dyDescent="0.25">
      <c r="D5502"/>
      <c r="E5502" s="4"/>
      <c r="F5502" s="3"/>
      <c r="G5502" s="3"/>
      <c r="H5502" s="3"/>
      <c r="I5502" s="3"/>
      <c r="J5502" s="3"/>
    </row>
    <row r="5503" spans="4:10" x14ac:dyDescent="0.25">
      <c r="D5503"/>
      <c r="E5503" s="4"/>
      <c r="F5503" s="3"/>
      <c r="G5503" s="3"/>
      <c r="H5503" s="3"/>
      <c r="I5503" s="3"/>
      <c r="J5503" s="3"/>
    </row>
    <row r="5504" spans="4:10" x14ac:dyDescent="0.25">
      <c r="D5504"/>
      <c r="E5504" s="4"/>
      <c r="F5504" s="3"/>
      <c r="G5504" s="3"/>
      <c r="H5504" s="3"/>
      <c r="I5504" s="3"/>
      <c r="J5504" s="3"/>
    </row>
    <row r="5505" spans="4:10" x14ac:dyDescent="0.25">
      <c r="D5505"/>
      <c r="E5505" s="4"/>
      <c r="F5505" s="3"/>
      <c r="G5505" s="3"/>
      <c r="H5505" s="3"/>
      <c r="I5505" s="3"/>
      <c r="J5505" s="3"/>
    </row>
    <row r="5506" spans="4:10" x14ac:dyDescent="0.25">
      <c r="D5506"/>
      <c r="E5506" s="4"/>
      <c r="F5506" s="3"/>
      <c r="G5506" s="3"/>
      <c r="H5506" s="3"/>
      <c r="I5506" s="3"/>
      <c r="J5506" s="3"/>
    </row>
    <row r="5507" spans="4:10" x14ac:dyDescent="0.25">
      <c r="D5507"/>
      <c r="E5507" s="4"/>
      <c r="F5507" s="3"/>
      <c r="G5507" s="3"/>
      <c r="H5507" s="3"/>
      <c r="I5507" s="3"/>
      <c r="J5507" s="3"/>
    </row>
    <row r="5508" spans="4:10" x14ac:dyDescent="0.25">
      <c r="D5508"/>
      <c r="E5508" s="4"/>
      <c r="F5508" s="3"/>
      <c r="G5508" s="3"/>
      <c r="H5508" s="3"/>
      <c r="I5508" s="3"/>
      <c r="J5508" s="3"/>
    </row>
    <row r="5509" spans="4:10" x14ac:dyDescent="0.25">
      <c r="D5509"/>
      <c r="E5509" s="4"/>
      <c r="F5509" s="3"/>
      <c r="G5509" s="3"/>
      <c r="H5509" s="3"/>
      <c r="I5509" s="3"/>
      <c r="J5509" s="3"/>
    </row>
    <row r="5510" spans="4:10" x14ac:dyDescent="0.25">
      <c r="D5510"/>
      <c r="E5510" s="4"/>
      <c r="F5510" s="3"/>
      <c r="G5510" s="3"/>
      <c r="H5510" s="3"/>
      <c r="I5510" s="3"/>
      <c r="J5510" s="3"/>
    </row>
    <row r="5511" spans="4:10" x14ac:dyDescent="0.25">
      <c r="D5511"/>
      <c r="E5511" s="4"/>
      <c r="F5511" s="3"/>
      <c r="G5511" s="3"/>
      <c r="H5511" s="3"/>
      <c r="I5511" s="3"/>
      <c r="J5511" s="3"/>
    </row>
    <row r="5512" spans="4:10" x14ac:dyDescent="0.25">
      <c r="D5512"/>
      <c r="E5512" s="4"/>
      <c r="F5512" s="3"/>
      <c r="G5512" s="3"/>
      <c r="H5512" s="3"/>
      <c r="I5512" s="3"/>
      <c r="J5512" s="3"/>
    </row>
    <row r="5513" spans="4:10" x14ac:dyDescent="0.25">
      <c r="D5513"/>
      <c r="E5513" s="4"/>
      <c r="F5513" s="3"/>
      <c r="G5513" s="3"/>
      <c r="H5513" s="3"/>
      <c r="I5513" s="3"/>
      <c r="J5513" s="3"/>
    </row>
    <row r="5514" spans="4:10" x14ac:dyDescent="0.25">
      <c r="D5514"/>
      <c r="E5514" s="4"/>
      <c r="F5514" s="3"/>
      <c r="G5514" s="3"/>
      <c r="H5514" s="3"/>
      <c r="I5514" s="3"/>
      <c r="J5514" s="3"/>
    </row>
    <row r="5515" spans="4:10" x14ac:dyDescent="0.25">
      <c r="D5515"/>
      <c r="E5515" s="4"/>
      <c r="F5515" s="3"/>
      <c r="G5515" s="3"/>
      <c r="H5515" s="3"/>
      <c r="I5515" s="3"/>
      <c r="J5515" s="3"/>
    </row>
    <row r="5516" spans="4:10" x14ac:dyDescent="0.25">
      <c r="D5516"/>
      <c r="E5516" s="4"/>
      <c r="F5516" s="3"/>
      <c r="G5516" s="3"/>
      <c r="H5516" s="3"/>
      <c r="I5516" s="3"/>
      <c r="J5516" s="3"/>
    </row>
    <row r="5517" spans="4:10" x14ac:dyDescent="0.25">
      <c r="D5517"/>
      <c r="E5517" s="4"/>
      <c r="F5517" s="3"/>
      <c r="G5517" s="3"/>
      <c r="H5517" s="3"/>
      <c r="I5517" s="3"/>
      <c r="J5517" s="3"/>
    </row>
    <row r="5518" spans="4:10" x14ac:dyDescent="0.25">
      <c r="D5518"/>
      <c r="E5518" s="4"/>
      <c r="F5518" s="3"/>
      <c r="G5518" s="3"/>
      <c r="H5518" s="3"/>
      <c r="I5518" s="3"/>
      <c r="J5518" s="3"/>
    </row>
    <row r="5519" spans="4:10" x14ac:dyDescent="0.25">
      <c r="D5519"/>
      <c r="E5519" s="4"/>
      <c r="F5519" s="3"/>
      <c r="G5519" s="3"/>
      <c r="H5519" s="3"/>
      <c r="I5519" s="3"/>
      <c r="J5519" s="3"/>
    </row>
    <row r="5520" spans="4:10" x14ac:dyDescent="0.25">
      <c r="D5520"/>
      <c r="E5520" s="4"/>
      <c r="F5520" s="3"/>
      <c r="G5520" s="3"/>
      <c r="H5520" s="3"/>
      <c r="I5520" s="3"/>
      <c r="J5520" s="3"/>
    </row>
    <row r="5521" spans="4:10" x14ac:dyDescent="0.25">
      <c r="D5521"/>
      <c r="E5521" s="4"/>
      <c r="F5521" s="3"/>
      <c r="G5521" s="3"/>
      <c r="H5521" s="3"/>
      <c r="I5521" s="3"/>
      <c r="J5521" s="3"/>
    </row>
    <row r="5522" spans="4:10" x14ac:dyDescent="0.25">
      <c r="D5522"/>
      <c r="E5522" s="4"/>
      <c r="F5522" s="3"/>
      <c r="G5522" s="3"/>
      <c r="H5522" s="3"/>
      <c r="I5522" s="3"/>
      <c r="J5522" s="3"/>
    </row>
    <row r="5523" spans="4:10" x14ac:dyDescent="0.25">
      <c r="D5523"/>
      <c r="E5523" s="4"/>
      <c r="F5523" s="3"/>
      <c r="G5523" s="3"/>
      <c r="H5523" s="3"/>
      <c r="I5523" s="3"/>
      <c r="J5523" s="3"/>
    </row>
    <row r="5524" spans="4:10" x14ac:dyDescent="0.25">
      <c r="D5524"/>
      <c r="E5524" s="4"/>
      <c r="F5524" s="3"/>
      <c r="G5524" s="3"/>
      <c r="H5524" s="3"/>
      <c r="I5524" s="3"/>
      <c r="J5524" s="3"/>
    </row>
    <row r="5525" spans="4:10" x14ac:dyDescent="0.25">
      <c r="D5525"/>
      <c r="E5525" s="4"/>
      <c r="F5525" s="3"/>
      <c r="G5525" s="3"/>
      <c r="H5525" s="3"/>
      <c r="I5525" s="3"/>
      <c r="J5525" s="3"/>
    </row>
    <row r="5526" spans="4:10" x14ac:dyDescent="0.25">
      <c r="D5526"/>
      <c r="E5526" s="4"/>
      <c r="F5526" s="3"/>
      <c r="G5526" s="3"/>
      <c r="H5526" s="3"/>
      <c r="I5526" s="3"/>
      <c r="J5526" s="3"/>
    </row>
    <row r="5527" spans="4:10" x14ac:dyDescent="0.25">
      <c r="D5527"/>
      <c r="E5527" s="4"/>
      <c r="F5527" s="3"/>
      <c r="G5527" s="3"/>
      <c r="H5527" s="3"/>
      <c r="I5527" s="3"/>
      <c r="J5527" s="3"/>
    </row>
    <row r="5528" spans="4:10" x14ac:dyDescent="0.25">
      <c r="D5528"/>
      <c r="E5528" s="4"/>
      <c r="F5528" s="3"/>
      <c r="G5528" s="3"/>
      <c r="H5528" s="3"/>
      <c r="I5528" s="3"/>
      <c r="J5528" s="3"/>
    </row>
    <row r="5529" spans="4:10" x14ac:dyDescent="0.25">
      <c r="D5529"/>
      <c r="E5529" s="4"/>
      <c r="F5529" s="3"/>
      <c r="G5529" s="3"/>
      <c r="H5529" s="3"/>
      <c r="I5529" s="3"/>
      <c r="J5529" s="3"/>
    </row>
    <row r="5530" spans="4:10" x14ac:dyDescent="0.25">
      <c r="D5530"/>
      <c r="E5530" s="4"/>
      <c r="F5530" s="3"/>
      <c r="G5530" s="3"/>
      <c r="H5530" s="3"/>
      <c r="I5530" s="3"/>
      <c r="J5530" s="3"/>
    </row>
    <row r="5531" spans="4:10" x14ac:dyDescent="0.25">
      <c r="D5531"/>
      <c r="E5531" s="4"/>
      <c r="F5531" s="3"/>
      <c r="G5531" s="3"/>
      <c r="H5531" s="3"/>
      <c r="I5531" s="3"/>
      <c r="J5531" s="3"/>
    </row>
    <row r="5532" spans="4:10" x14ac:dyDescent="0.25">
      <c r="D5532"/>
      <c r="E5532" s="4"/>
      <c r="F5532" s="3"/>
      <c r="G5532" s="3"/>
      <c r="H5532" s="3"/>
      <c r="I5532" s="3"/>
      <c r="J5532" s="3"/>
    </row>
    <row r="5533" spans="4:10" x14ac:dyDescent="0.25">
      <c r="D5533"/>
      <c r="E5533" s="4"/>
      <c r="F5533" s="3"/>
      <c r="G5533" s="3"/>
      <c r="H5533" s="3"/>
      <c r="I5533" s="3"/>
      <c r="J5533" s="3"/>
    </row>
    <row r="5534" spans="4:10" x14ac:dyDescent="0.25">
      <c r="D5534"/>
      <c r="E5534" s="4"/>
      <c r="F5534" s="3"/>
      <c r="G5534" s="3"/>
      <c r="H5534" s="3"/>
      <c r="I5534" s="3"/>
      <c r="J5534" s="3"/>
    </row>
    <row r="5535" spans="4:10" x14ac:dyDescent="0.25">
      <c r="D5535"/>
      <c r="E5535" s="4"/>
      <c r="F5535" s="3"/>
      <c r="G5535" s="3"/>
      <c r="H5535" s="3"/>
      <c r="I5535" s="3"/>
      <c r="J5535" s="3"/>
    </row>
    <row r="5536" spans="4:10" x14ac:dyDescent="0.25">
      <c r="D5536"/>
      <c r="E5536" s="4"/>
      <c r="F5536" s="3"/>
      <c r="G5536" s="3"/>
      <c r="H5536" s="3"/>
      <c r="I5536" s="3"/>
      <c r="J5536" s="3"/>
    </row>
    <row r="5537" spans="4:10" x14ac:dyDescent="0.25">
      <c r="D5537"/>
      <c r="E5537" s="4"/>
      <c r="F5537" s="3"/>
      <c r="G5537" s="3"/>
      <c r="H5537" s="3"/>
      <c r="I5537" s="3"/>
      <c r="J5537" s="3"/>
    </row>
    <row r="5538" spans="4:10" x14ac:dyDescent="0.25">
      <c r="D5538"/>
      <c r="E5538" s="4"/>
      <c r="F5538" s="3"/>
      <c r="G5538" s="3"/>
      <c r="H5538" s="3"/>
      <c r="I5538" s="3"/>
      <c r="J5538" s="3"/>
    </row>
    <row r="5539" spans="4:10" x14ac:dyDescent="0.25">
      <c r="D5539"/>
      <c r="E5539" s="4"/>
      <c r="F5539" s="3"/>
      <c r="G5539" s="3"/>
      <c r="H5539" s="3"/>
      <c r="I5539" s="3"/>
      <c r="J5539" s="3"/>
    </row>
    <row r="5540" spans="4:10" x14ac:dyDescent="0.25">
      <c r="D5540"/>
      <c r="E5540" s="4"/>
      <c r="F5540" s="3"/>
      <c r="G5540" s="3"/>
      <c r="H5540" s="3"/>
      <c r="I5540" s="3"/>
      <c r="J5540" s="3"/>
    </row>
    <row r="5541" spans="4:10" x14ac:dyDescent="0.25">
      <c r="D5541"/>
      <c r="E5541" s="4"/>
      <c r="F5541" s="3"/>
      <c r="G5541" s="3"/>
      <c r="H5541" s="3"/>
      <c r="I5541" s="3"/>
      <c r="J5541" s="3"/>
    </row>
    <row r="5542" spans="4:10" x14ac:dyDescent="0.25">
      <c r="D5542"/>
      <c r="E5542" s="4"/>
      <c r="F5542" s="3"/>
      <c r="G5542" s="3"/>
      <c r="H5542" s="3"/>
      <c r="I5542" s="3"/>
      <c r="J5542" s="3"/>
    </row>
    <row r="5543" spans="4:10" x14ac:dyDescent="0.25">
      <c r="D5543"/>
      <c r="E5543" s="4"/>
      <c r="F5543" s="3"/>
      <c r="G5543" s="3"/>
      <c r="H5543" s="3"/>
      <c r="I5543" s="3"/>
      <c r="J5543" s="3"/>
    </row>
    <row r="5544" spans="4:10" x14ac:dyDescent="0.25">
      <c r="D5544"/>
      <c r="E5544" s="4"/>
      <c r="F5544" s="3"/>
      <c r="G5544" s="3"/>
      <c r="H5544" s="3"/>
      <c r="I5544" s="3"/>
      <c r="J5544" s="3"/>
    </row>
    <row r="5545" spans="4:10" x14ac:dyDescent="0.25">
      <c r="D5545"/>
      <c r="E5545" s="4"/>
      <c r="F5545" s="3"/>
      <c r="G5545" s="3"/>
      <c r="H5545" s="3"/>
      <c r="I5545" s="3"/>
      <c r="J5545" s="3"/>
    </row>
    <row r="5546" spans="4:10" x14ac:dyDescent="0.25">
      <c r="D5546"/>
      <c r="E5546" s="4"/>
      <c r="F5546" s="3"/>
      <c r="G5546" s="3"/>
      <c r="H5546" s="3"/>
      <c r="I5546" s="3"/>
      <c r="J5546" s="3"/>
    </row>
    <row r="5547" spans="4:10" x14ac:dyDescent="0.25">
      <c r="D5547"/>
      <c r="E5547" s="4"/>
      <c r="F5547" s="3"/>
      <c r="G5547" s="3"/>
      <c r="H5547" s="3"/>
      <c r="I5547" s="3"/>
      <c r="J5547" s="3"/>
    </row>
    <row r="5548" spans="4:10" x14ac:dyDescent="0.25">
      <c r="D5548"/>
      <c r="E5548" s="4"/>
      <c r="F5548" s="3"/>
      <c r="G5548" s="3"/>
      <c r="H5548" s="3"/>
      <c r="I5548" s="3"/>
      <c r="J5548" s="3"/>
    </row>
    <row r="5549" spans="4:10" x14ac:dyDescent="0.25">
      <c r="D5549"/>
      <c r="E5549" s="4"/>
      <c r="F5549" s="3"/>
      <c r="G5549" s="3"/>
      <c r="H5549" s="3"/>
      <c r="I5549" s="3"/>
      <c r="J5549" s="3"/>
    </row>
    <row r="5550" spans="4:10" x14ac:dyDescent="0.25">
      <c r="D5550"/>
      <c r="E5550" s="4"/>
      <c r="F5550" s="3"/>
      <c r="G5550" s="3"/>
      <c r="H5550" s="3"/>
      <c r="I5550" s="3"/>
      <c r="J5550" s="3"/>
    </row>
    <row r="5551" spans="4:10" x14ac:dyDescent="0.25">
      <c r="D5551"/>
      <c r="E5551" s="4"/>
      <c r="F5551" s="3"/>
      <c r="G5551" s="3"/>
      <c r="H5551" s="3"/>
      <c r="I5551" s="3"/>
      <c r="J5551" s="3"/>
    </row>
    <row r="5552" spans="4:10" x14ac:dyDescent="0.25">
      <c r="D5552"/>
      <c r="E5552" s="4"/>
      <c r="F5552" s="3"/>
      <c r="G5552" s="3"/>
      <c r="H5552" s="3"/>
      <c r="I5552" s="3"/>
      <c r="J5552" s="3"/>
    </row>
    <row r="5553" spans="4:10" x14ac:dyDescent="0.25">
      <c r="D5553"/>
      <c r="E5553" s="4"/>
      <c r="F5553" s="3"/>
      <c r="G5553" s="3"/>
      <c r="H5553" s="3"/>
      <c r="I5553" s="3"/>
      <c r="J5553" s="3"/>
    </row>
    <row r="5554" spans="4:10" x14ac:dyDescent="0.25">
      <c r="D5554"/>
      <c r="E5554" s="4"/>
      <c r="F5554" s="3"/>
      <c r="G5554" s="3"/>
      <c r="H5554" s="3"/>
      <c r="I5554" s="3"/>
      <c r="J5554" s="3"/>
    </row>
    <row r="5555" spans="4:10" x14ac:dyDescent="0.25">
      <c r="D5555"/>
      <c r="E5555" s="4"/>
      <c r="F5555" s="3"/>
      <c r="G5555" s="3"/>
      <c r="H5555" s="3"/>
      <c r="I5555" s="3"/>
      <c r="J5555" s="3"/>
    </row>
    <row r="5556" spans="4:10" x14ac:dyDescent="0.25">
      <c r="D5556"/>
      <c r="E5556" s="4"/>
      <c r="F5556" s="3"/>
      <c r="G5556" s="3"/>
      <c r="H5556" s="3"/>
      <c r="I5556" s="3"/>
      <c r="J5556" s="3"/>
    </row>
    <row r="5557" spans="4:10" x14ac:dyDescent="0.25">
      <c r="D5557"/>
      <c r="E5557" s="4"/>
      <c r="F5557" s="3"/>
      <c r="G5557" s="3"/>
      <c r="H5557" s="3"/>
      <c r="I5557" s="3"/>
      <c r="J5557" s="3"/>
    </row>
    <row r="5558" spans="4:10" x14ac:dyDescent="0.25">
      <c r="D5558"/>
      <c r="E5558" s="4"/>
      <c r="F5558" s="3"/>
      <c r="G5558" s="3"/>
      <c r="H5558" s="3"/>
      <c r="I5558" s="3"/>
      <c r="J5558" s="3"/>
    </row>
    <row r="5559" spans="4:10" x14ac:dyDescent="0.25">
      <c r="D5559"/>
      <c r="E5559" s="4"/>
      <c r="F5559" s="3"/>
      <c r="G5559" s="3"/>
      <c r="H5559" s="3"/>
      <c r="I5559" s="3"/>
      <c r="J5559" s="3"/>
    </row>
    <row r="5560" spans="4:10" x14ac:dyDescent="0.25">
      <c r="D5560"/>
      <c r="E5560" s="4"/>
      <c r="F5560" s="3"/>
      <c r="G5560" s="3"/>
      <c r="H5560" s="3"/>
      <c r="I5560" s="3"/>
      <c r="J5560" s="3"/>
    </row>
    <row r="5561" spans="4:10" x14ac:dyDescent="0.25">
      <c r="D5561"/>
      <c r="E5561" s="4"/>
      <c r="F5561" s="3"/>
      <c r="G5561" s="3"/>
      <c r="H5561" s="3"/>
      <c r="I5561" s="3"/>
      <c r="J5561" s="3"/>
    </row>
    <row r="5562" spans="4:10" x14ac:dyDescent="0.25">
      <c r="D5562"/>
      <c r="E5562" s="4"/>
      <c r="F5562" s="3"/>
      <c r="G5562" s="3"/>
      <c r="H5562" s="3"/>
      <c r="I5562" s="3"/>
      <c r="J5562" s="3"/>
    </row>
    <row r="5563" spans="4:10" x14ac:dyDescent="0.25">
      <c r="D5563"/>
      <c r="E5563" s="4"/>
      <c r="F5563" s="3"/>
      <c r="G5563" s="3"/>
      <c r="H5563" s="3"/>
      <c r="I5563" s="3"/>
      <c r="J5563" s="3"/>
    </row>
    <row r="5564" spans="4:10" x14ac:dyDescent="0.25">
      <c r="D5564"/>
      <c r="E5564" s="4"/>
      <c r="F5564" s="3"/>
      <c r="G5564" s="3"/>
      <c r="H5564" s="3"/>
      <c r="I5564" s="3"/>
      <c r="J5564" s="3"/>
    </row>
    <row r="5565" spans="4:10" x14ac:dyDescent="0.25">
      <c r="D5565"/>
      <c r="E5565" s="4"/>
      <c r="F5565" s="3"/>
      <c r="G5565" s="3"/>
      <c r="H5565" s="3"/>
      <c r="I5565" s="3"/>
      <c r="J5565" s="3"/>
    </row>
    <row r="5566" spans="4:10" x14ac:dyDescent="0.25">
      <c r="D5566"/>
      <c r="E5566" s="4"/>
      <c r="F5566" s="3"/>
      <c r="G5566" s="3"/>
      <c r="H5566" s="3"/>
      <c r="I5566" s="3"/>
      <c r="J5566" s="3"/>
    </row>
    <row r="5567" spans="4:10" x14ac:dyDescent="0.25">
      <c r="D5567"/>
      <c r="E5567" s="4"/>
      <c r="F5567" s="3"/>
      <c r="G5567" s="3"/>
      <c r="H5567" s="3"/>
      <c r="I5567" s="3"/>
      <c r="J5567" s="3"/>
    </row>
    <row r="5568" spans="4:10" x14ac:dyDescent="0.25">
      <c r="D5568"/>
      <c r="E5568" s="4"/>
      <c r="F5568" s="3"/>
      <c r="G5568" s="3"/>
      <c r="H5568" s="3"/>
      <c r="I5568" s="3"/>
      <c r="J5568" s="3"/>
    </row>
    <row r="5569" spans="4:10" x14ac:dyDescent="0.25">
      <c r="D5569"/>
      <c r="E5569" s="4"/>
      <c r="F5569" s="3"/>
      <c r="G5569" s="3"/>
      <c r="H5569" s="3"/>
      <c r="I5569" s="3"/>
      <c r="J5569" s="3"/>
    </row>
    <row r="5570" spans="4:10" x14ac:dyDescent="0.25">
      <c r="D5570"/>
      <c r="E5570" s="4"/>
      <c r="F5570" s="3"/>
      <c r="G5570" s="3"/>
      <c r="H5570" s="3"/>
      <c r="I5570" s="3"/>
      <c r="J5570" s="3"/>
    </row>
    <row r="5571" spans="4:10" x14ac:dyDescent="0.25">
      <c r="D5571"/>
      <c r="E5571" s="4"/>
      <c r="F5571" s="3"/>
      <c r="G5571" s="3"/>
      <c r="H5571" s="3"/>
      <c r="I5571" s="3"/>
      <c r="J5571" s="3"/>
    </row>
    <row r="5572" spans="4:10" x14ac:dyDescent="0.25">
      <c r="D5572"/>
      <c r="E5572" s="4"/>
      <c r="F5572" s="3"/>
      <c r="G5572" s="3"/>
      <c r="H5572" s="3"/>
      <c r="I5572" s="3"/>
      <c r="J5572" s="3"/>
    </row>
    <row r="5573" spans="4:10" x14ac:dyDescent="0.25">
      <c r="D5573"/>
      <c r="E5573" s="4"/>
      <c r="F5573" s="3"/>
      <c r="G5573" s="3"/>
      <c r="H5573" s="3"/>
      <c r="I5573" s="3"/>
      <c r="J5573" s="3"/>
    </row>
    <row r="5574" spans="4:10" x14ac:dyDescent="0.25">
      <c r="D5574"/>
      <c r="E5574" s="4"/>
      <c r="F5574" s="3"/>
      <c r="G5574" s="3"/>
      <c r="H5574" s="3"/>
      <c r="I5574" s="3"/>
      <c r="J5574" s="3"/>
    </row>
    <row r="5575" spans="4:10" x14ac:dyDescent="0.25">
      <c r="D5575"/>
      <c r="E5575" s="4"/>
      <c r="F5575" s="3"/>
      <c r="G5575" s="3"/>
      <c r="H5575" s="3"/>
      <c r="I5575" s="3"/>
      <c r="J5575" s="3"/>
    </row>
    <row r="5576" spans="4:10" x14ac:dyDescent="0.25">
      <c r="D5576"/>
      <c r="E5576" s="4"/>
      <c r="F5576" s="3"/>
      <c r="G5576" s="3"/>
      <c r="H5576" s="3"/>
      <c r="I5576" s="3"/>
      <c r="J5576" s="3"/>
    </row>
    <row r="5577" spans="4:10" x14ac:dyDescent="0.25">
      <c r="D5577"/>
      <c r="E5577" s="4"/>
      <c r="F5577" s="3"/>
      <c r="G5577" s="3"/>
      <c r="H5577" s="3"/>
      <c r="I5577" s="3"/>
      <c r="J5577" s="3"/>
    </row>
    <row r="5578" spans="4:10" x14ac:dyDescent="0.25">
      <c r="D5578"/>
      <c r="E5578" s="4"/>
      <c r="F5578" s="3"/>
      <c r="G5578" s="3"/>
      <c r="H5578" s="3"/>
      <c r="I5578" s="3"/>
      <c r="J5578" s="3"/>
    </row>
    <row r="5579" spans="4:10" x14ac:dyDescent="0.25">
      <c r="D5579"/>
      <c r="E5579" s="4"/>
      <c r="F5579" s="3"/>
      <c r="G5579" s="3"/>
      <c r="H5579" s="3"/>
      <c r="I5579" s="3"/>
      <c r="J5579" s="3"/>
    </row>
    <row r="5580" spans="4:10" x14ac:dyDescent="0.25">
      <c r="D5580"/>
      <c r="E5580" s="4"/>
      <c r="F5580" s="3"/>
      <c r="G5580" s="3"/>
      <c r="H5580" s="3"/>
      <c r="I5580" s="3"/>
      <c r="J5580" s="3"/>
    </row>
    <row r="5581" spans="4:10" x14ac:dyDescent="0.25">
      <c r="D5581"/>
      <c r="E5581" s="4"/>
      <c r="F5581" s="3"/>
      <c r="G5581" s="3"/>
      <c r="H5581" s="3"/>
      <c r="I5581" s="3"/>
      <c r="J5581" s="3"/>
    </row>
    <row r="5582" spans="4:10" x14ac:dyDescent="0.25">
      <c r="D5582"/>
      <c r="E5582" s="4"/>
      <c r="F5582" s="3"/>
      <c r="G5582" s="3"/>
      <c r="H5582" s="3"/>
      <c r="I5582" s="3"/>
      <c r="J5582" s="3"/>
    </row>
    <row r="5583" spans="4:10" x14ac:dyDescent="0.25">
      <c r="D5583"/>
      <c r="E5583" s="4"/>
      <c r="F5583" s="3"/>
      <c r="G5583" s="3"/>
      <c r="H5583" s="3"/>
      <c r="I5583" s="3"/>
      <c r="J5583" s="3"/>
    </row>
    <row r="5584" spans="4:10" x14ac:dyDescent="0.25">
      <c r="D5584"/>
      <c r="E5584" s="4"/>
      <c r="F5584" s="3"/>
      <c r="G5584" s="3"/>
      <c r="H5584" s="3"/>
      <c r="I5584" s="3"/>
      <c r="J5584" s="3"/>
    </row>
    <row r="5585" spans="4:10" x14ac:dyDescent="0.25">
      <c r="D5585"/>
      <c r="E5585" s="4"/>
      <c r="F5585" s="3"/>
      <c r="G5585" s="3"/>
      <c r="H5585" s="3"/>
      <c r="I5585" s="3"/>
      <c r="J5585" s="3"/>
    </row>
    <row r="5586" spans="4:10" x14ac:dyDescent="0.25">
      <c r="D5586"/>
      <c r="E5586" s="4"/>
      <c r="F5586" s="3"/>
      <c r="G5586" s="3"/>
      <c r="H5586" s="3"/>
      <c r="I5586" s="3"/>
      <c r="J5586" s="3"/>
    </row>
    <row r="5587" spans="4:10" x14ac:dyDescent="0.25">
      <c r="D5587"/>
      <c r="E5587" s="4"/>
      <c r="F5587" s="3"/>
      <c r="G5587" s="3"/>
      <c r="H5587" s="3"/>
      <c r="I5587" s="3"/>
      <c r="J5587" s="3"/>
    </row>
    <row r="5588" spans="4:10" x14ac:dyDescent="0.25">
      <c r="D5588"/>
      <c r="E5588" s="4"/>
      <c r="F5588" s="3"/>
      <c r="G5588" s="3"/>
      <c r="H5588" s="3"/>
      <c r="I5588" s="3"/>
      <c r="J5588" s="3"/>
    </row>
    <row r="5589" spans="4:10" x14ac:dyDescent="0.25">
      <c r="D5589"/>
      <c r="E5589" s="4"/>
      <c r="F5589" s="3"/>
      <c r="G5589" s="3"/>
      <c r="H5589" s="3"/>
      <c r="I5589" s="3"/>
      <c r="J5589" s="3"/>
    </row>
    <row r="5590" spans="4:10" x14ac:dyDescent="0.25">
      <c r="D5590"/>
      <c r="E5590" s="4"/>
      <c r="F5590" s="3"/>
      <c r="G5590" s="3"/>
      <c r="H5590" s="3"/>
      <c r="I5590" s="3"/>
      <c r="J5590" s="3"/>
    </row>
    <row r="5591" spans="4:10" x14ac:dyDescent="0.25">
      <c r="D5591"/>
      <c r="E5591" s="4"/>
      <c r="F5591" s="3"/>
      <c r="G5591" s="3"/>
      <c r="H5591" s="3"/>
      <c r="I5591" s="3"/>
      <c r="J5591" s="3"/>
    </row>
    <row r="5592" spans="4:10" x14ac:dyDescent="0.25">
      <c r="D5592"/>
      <c r="E5592" s="4"/>
      <c r="F5592" s="3"/>
      <c r="G5592" s="3"/>
      <c r="H5592" s="3"/>
      <c r="I5592" s="3"/>
      <c r="J5592" s="3"/>
    </row>
    <row r="5593" spans="4:10" x14ac:dyDescent="0.25">
      <c r="D5593"/>
      <c r="E5593" s="4"/>
      <c r="F5593" s="3"/>
      <c r="G5593" s="3"/>
      <c r="H5593" s="3"/>
      <c r="I5593" s="3"/>
      <c r="J5593" s="3"/>
    </row>
    <row r="5594" spans="4:10" x14ac:dyDescent="0.25">
      <c r="D5594"/>
      <c r="E5594" s="4"/>
      <c r="F5594" s="3"/>
      <c r="G5594" s="3"/>
      <c r="H5594" s="3"/>
      <c r="I5594" s="3"/>
      <c r="J5594" s="3"/>
    </row>
    <row r="5595" spans="4:10" x14ac:dyDescent="0.25">
      <c r="D5595"/>
      <c r="E5595" s="4"/>
      <c r="F5595" s="3"/>
      <c r="G5595" s="3"/>
      <c r="H5595" s="3"/>
      <c r="I5595" s="3"/>
      <c r="J5595" s="3"/>
    </row>
    <row r="5596" spans="4:10" x14ac:dyDescent="0.25">
      <c r="D5596"/>
      <c r="E5596" s="4"/>
      <c r="F5596" s="3"/>
      <c r="G5596" s="3"/>
      <c r="H5596" s="3"/>
      <c r="I5596" s="3"/>
      <c r="J5596" s="3"/>
    </row>
    <row r="5597" spans="4:10" x14ac:dyDescent="0.25">
      <c r="D5597"/>
      <c r="E5597" s="4"/>
      <c r="F5597" s="3"/>
      <c r="G5597" s="3"/>
      <c r="H5597" s="3"/>
      <c r="I5597" s="3"/>
      <c r="J5597" s="3"/>
    </row>
    <row r="5598" spans="4:10" x14ac:dyDescent="0.25">
      <c r="D5598"/>
      <c r="E5598" s="4"/>
      <c r="F5598" s="3"/>
      <c r="G5598" s="3"/>
      <c r="H5598" s="3"/>
      <c r="I5598" s="3"/>
      <c r="J5598" s="3"/>
    </row>
    <row r="5599" spans="4:10" x14ac:dyDescent="0.25">
      <c r="D5599"/>
      <c r="E5599" s="4"/>
      <c r="F5599" s="3"/>
      <c r="G5599" s="3"/>
      <c r="H5599" s="3"/>
      <c r="I5599" s="3"/>
      <c r="J5599" s="3"/>
    </row>
    <row r="5600" spans="4:10" x14ac:dyDescent="0.25">
      <c r="D5600"/>
      <c r="E5600" s="4"/>
      <c r="F5600" s="3"/>
      <c r="G5600" s="3"/>
      <c r="H5600" s="3"/>
      <c r="I5600" s="3"/>
      <c r="J5600" s="3"/>
    </row>
    <row r="5601" spans="4:10" x14ac:dyDescent="0.25">
      <c r="D5601"/>
      <c r="E5601" s="4"/>
      <c r="F5601" s="3"/>
      <c r="G5601" s="3"/>
      <c r="H5601" s="3"/>
      <c r="I5601" s="3"/>
      <c r="J5601" s="3"/>
    </row>
    <row r="5602" spans="4:10" x14ac:dyDescent="0.25">
      <c r="D5602"/>
      <c r="E5602" s="4"/>
      <c r="F5602" s="3"/>
      <c r="G5602" s="3"/>
      <c r="H5602" s="3"/>
      <c r="I5602" s="3"/>
      <c r="J5602" s="3"/>
    </row>
    <row r="5603" spans="4:10" x14ac:dyDescent="0.25">
      <c r="D5603"/>
      <c r="E5603" s="4"/>
      <c r="F5603" s="3"/>
      <c r="G5603" s="3"/>
      <c r="H5603" s="3"/>
      <c r="I5603" s="3"/>
      <c r="J5603" s="3"/>
    </row>
    <row r="5604" spans="4:10" x14ac:dyDescent="0.25">
      <c r="D5604"/>
      <c r="E5604" s="4"/>
      <c r="F5604" s="3"/>
      <c r="G5604" s="3"/>
      <c r="H5604" s="3"/>
      <c r="I5604" s="3"/>
      <c r="J5604" s="3"/>
    </row>
    <row r="5605" spans="4:10" x14ac:dyDescent="0.25">
      <c r="D5605"/>
      <c r="E5605" s="4"/>
      <c r="F5605" s="3"/>
      <c r="G5605" s="3"/>
      <c r="H5605" s="3"/>
      <c r="I5605" s="3"/>
      <c r="J5605" s="3"/>
    </row>
    <row r="5606" spans="4:10" x14ac:dyDescent="0.25">
      <c r="D5606"/>
      <c r="E5606" s="4"/>
      <c r="F5606" s="3"/>
      <c r="G5606" s="3"/>
      <c r="H5606" s="3"/>
      <c r="I5606" s="3"/>
      <c r="J5606" s="3"/>
    </row>
    <row r="5607" spans="4:10" x14ac:dyDescent="0.25">
      <c r="D5607"/>
      <c r="E5607" s="4"/>
      <c r="F5607" s="3"/>
      <c r="G5607" s="3"/>
      <c r="H5607" s="3"/>
      <c r="I5607" s="3"/>
      <c r="J5607" s="3"/>
    </row>
    <row r="5608" spans="4:10" x14ac:dyDescent="0.25">
      <c r="D5608"/>
      <c r="E5608" s="4"/>
      <c r="F5608" s="3"/>
      <c r="G5608" s="3"/>
      <c r="H5608" s="3"/>
      <c r="I5608" s="3"/>
      <c r="J5608" s="3"/>
    </row>
    <row r="5609" spans="4:10" x14ac:dyDescent="0.25">
      <c r="D5609"/>
      <c r="E5609" s="4"/>
      <c r="F5609" s="3"/>
      <c r="G5609" s="3"/>
      <c r="H5609" s="3"/>
      <c r="I5609" s="3"/>
      <c r="J5609" s="3"/>
    </row>
    <row r="5610" spans="4:10" x14ac:dyDescent="0.25">
      <c r="D5610"/>
      <c r="E5610" s="4"/>
      <c r="F5610" s="3"/>
      <c r="G5610" s="3"/>
      <c r="H5610" s="3"/>
      <c r="I5610" s="3"/>
      <c r="J5610" s="3"/>
    </row>
    <row r="5611" spans="4:10" x14ac:dyDescent="0.25">
      <c r="D5611"/>
      <c r="E5611" s="4"/>
      <c r="F5611" s="3"/>
      <c r="G5611" s="3"/>
      <c r="H5611" s="3"/>
      <c r="I5611" s="3"/>
      <c r="J5611" s="3"/>
    </row>
    <row r="5612" spans="4:10" x14ac:dyDescent="0.25">
      <c r="D5612"/>
      <c r="E5612" s="4"/>
      <c r="F5612" s="3"/>
      <c r="G5612" s="3"/>
      <c r="H5612" s="3"/>
      <c r="I5612" s="3"/>
      <c r="J5612" s="3"/>
    </row>
    <row r="5613" spans="4:10" x14ac:dyDescent="0.25">
      <c r="D5613"/>
      <c r="E5613" s="4"/>
      <c r="F5613" s="3"/>
      <c r="G5613" s="3"/>
      <c r="H5613" s="3"/>
      <c r="I5613" s="3"/>
      <c r="J5613" s="3"/>
    </row>
    <row r="5614" spans="4:10" x14ac:dyDescent="0.25">
      <c r="D5614"/>
      <c r="E5614" s="4"/>
      <c r="F5614" s="3"/>
      <c r="G5614" s="3"/>
      <c r="H5614" s="3"/>
      <c r="I5614" s="3"/>
      <c r="J5614" s="3"/>
    </row>
    <row r="5615" spans="4:10" x14ac:dyDescent="0.25">
      <c r="D5615"/>
      <c r="E5615" s="4"/>
      <c r="F5615" s="3"/>
      <c r="G5615" s="3"/>
      <c r="H5615" s="3"/>
      <c r="I5615" s="3"/>
      <c r="J5615" s="3"/>
    </row>
    <row r="5616" spans="4:10" x14ac:dyDescent="0.25">
      <c r="D5616"/>
      <c r="E5616" s="4"/>
      <c r="F5616" s="3"/>
      <c r="G5616" s="3"/>
      <c r="H5616" s="3"/>
      <c r="I5616" s="3"/>
      <c r="J5616" s="3"/>
    </row>
    <row r="5617" spans="4:10" x14ac:dyDescent="0.25">
      <c r="D5617"/>
      <c r="E5617" s="4"/>
      <c r="F5617" s="3"/>
      <c r="G5617" s="3"/>
      <c r="H5617" s="3"/>
      <c r="I5617" s="3"/>
      <c r="J5617" s="3"/>
    </row>
    <row r="5618" spans="4:10" x14ac:dyDescent="0.25">
      <c r="D5618"/>
      <c r="E5618" s="4"/>
      <c r="F5618" s="3"/>
      <c r="G5618" s="3"/>
      <c r="H5618" s="3"/>
      <c r="I5618" s="3"/>
      <c r="J5618" s="3"/>
    </row>
    <row r="5619" spans="4:10" x14ac:dyDescent="0.25">
      <c r="D5619"/>
      <c r="E5619" s="4"/>
      <c r="F5619" s="3"/>
      <c r="G5619" s="3"/>
      <c r="H5619" s="3"/>
      <c r="I5619" s="3"/>
      <c r="J5619" s="3"/>
    </row>
    <row r="5620" spans="4:10" x14ac:dyDescent="0.25">
      <c r="D5620"/>
      <c r="E5620" s="4"/>
      <c r="F5620" s="3"/>
      <c r="G5620" s="3"/>
      <c r="H5620" s="3"/>
      <c r="I5620" s="3"/>
      <c r="J5620" s="3"/>
    </row>
    <row r="5621" spans="4:10" x14ac:dyDescent="0.25">
      <c r="D5621"/>
      <c r="E5621" s="4"/>
      <c r="F5621" s="3"/>
      <c r="G5621" s="3"/>
      <c r="H5621" s="3"/>
      <c r="I5621" s="3"/>
      <c r="J5621" s="3"/>
    </row>
    <row r="5622" spans="4:10" x14ac:dyDescent="0.25">
      <c r="D5622"/>
      <c r="E5622" s="4"/>
      <c r="F5622" s="3"/>
      <c r="G5622" s="3"/>
      <c r="H5622" s="3"/>
      <c r="I5622" s="3"/>
      <c r="J5622" s="3"/>
    </row>
    <row r="5623" spans="4:10" x14ac:dyDescent="0.25">
      <c r="D5623"/>
      <c r="E5623" s="4"/>
      <c r="F5623" s="3"/>
      <c r="G5623" s="3"/>
      <c r="H5623" s="3"/>
      <c r="I5623" s="3"/>
      <c r="J5623" s="3"/>
    </row>
    <row r="5624" spans="4:10" x14ac:dyDescent="0.25">
      <c r="D5624"/>
      <c r="E5624" s="4"/>
      <c r="F5624" s="3"/>
      <c r="G5624" s="3"/>
      <c r="H5624" s="3"/>
      <c r="I5624" s="3"/>
      <c r="J5624" s="3"/>
    </row>
    <row r="5625" spans="4:10" x14ac:dyDescent="0.25">
      <c r="D5625"/>
      <c r="E5625" s="4"/>
      <c r="F5625" s="3"/>
      <c r="G5625" s="3"/>
      <c r="H5625" s="3"/>
      <c r="I5625" s="3"/>
      <c r="J5625" s="3"/>
    </row>
    <row r="5626" spans="4:10" x14ac:dyDescent="0.25">
      <c r="D5626"/>
      <c r="E5626" s="4"/>
      <c r="F5626" s="3"/>
      <c r="G5626" s="3"/>
      <c r="H5626" s="3"/>
      <c r="I5626" s="3"/>
      <c r="J5626" s="3"/>
    </row>
    <row r="5627" spans="4:10" x14ac:dyDescent="0.25">
      <c r="D5627"/>
      <c r="E5627" s="4"/>
      <c r="F5627" s="3"/>
      <c r="G5627" s="3"/>
      <c r="H5627" s="3"/>
      <c r="I5627" s="3"/>
      <c r="J5627" s="3"/>
    </row>
    <row r="5628" spans="4:10" x14ac:dyDescent="0.25">
      <c r="D5628"/>
      <c r="E5628" s="4"/>
      <c r="F5628" s="3"/>
      <c r="G5628" s="3"/>
      <c r="H5628" s="3"/>
      <c r="I5628" s="3"/>
      <c r="J5628" s="3"/>
    </row>
    <row r="5629" spans="4:10" x14ac:dyDescent="0.25">
      <c r="D5629"/>
      <c r="E5629" s="4"/>
      <c r="F5629" s="3"/>
      <c r="G5629" s="3"/>
      <c r="H5629" s="3"/>
      <c r="I5629" s="3"/>
      <c r="J5629" s="3"/>
    </row>
    <row r="5630" spans="4:10" x14ac:dyDescent="0.25">
      <c r="D5630"/>
      <c r="E5630" s="4"/>
      <c r="F5630" s="3"/>
      <c r="G5630" s="3"/>
      <c r="H5630" s="3"/>
      <c r="I5630" s="3"/>
      <c r="J5630" s="3"/>
    </row>
    <row r="5631" spans="4:10" x14ac:dyDescent="0.25">
      <c r="D5631"/>
      <c r="E5631" s="4"/>
      <c r="F5631" s="3"/>
      <c r="G5631" s="3"/>
      <c r="H5631" s="3"/>
      <c r="I5631" s="3"/>
      <c r="J5631" s="3"/>
    </row>
    <row r="5632" spans="4:10" x14ac:dyDescent="0.25">
      <c r="D5632"/>
      <c r="E5632" s="4"/>
      <c r="F5632" s="3"/>
      <c r="G5632" s="3"/>
      <c r="H5632" s="3"/>
      <c r="I5632" s="3"/>
      <c r="J5632" s="3"/>
    </row>
    <row r="5633" spans="4:10" x14ac:dyDescent="0.25">
      <c r="D5633"/>
      <c r="E5633" s="4"/>
      <c r="F5633" s="3"/>
      <c r="G5633" s="3"/>
      <c r="H5633" s="3"/>
      <c r="I5633" s="3"/>
      <c r="J5633" s="3"/>
    </row>
    <row r="5634" spans="4:10" x14ac:dyDescent="0.25">
      <c r="D5634"/>
      <c r="E5634" s="4"/>
      <c r="F5634" s="3"/>
      <c r="G5634" s="3"/>
      <c r="H5634" s="3"/>
      <c r="I5634" s="3"/>
      <c r="J5634" s="3"/>
    </row>
    <row r="5635" spans="4:10" x14ac:dyDescent="0.25">
      <c r="D5635"/>
      <c r="E5635" s="4"/>
      <c r="F5635" s="3"/>
      <c r="G5635" s="3"/>
      <c r="H5635" s="3"/>
      <c r="I5635" s="3"/>
      <c r="J5635" s="3"/>
    </row>
    <row r="5636" spans="4:10" x14ac:dyDescent="0.25">
      <c r="D5636"/>
      <c r="E5636" s="4"/>
      <c r="F5636" s="3"/>
      <c r="G5636" s="3"/>
      <c r="H5636" s="3"/>
      <c r="I5636" s="3"/>
      <c r="J5636" s="3"/>
    </row>
    <row r="5637" spans="4:10" x14ac:dyDescent="0.25">
      <c r="D5637"/>
      <c r="E5637" s="4"/>
      <c r="F5637" s="3"/>
      <c r="G5637" s="3"/>
      <c r="H5637" s="3"/>
      <c r="I5637" s="3"/>
      <c r="J5637" s="3"/>
    </row>
    <row r="5638" spans="4:10" x14ac:dyDescent="0.25">
      <c r="D5638"/>
      <c r="E5638" s="4"/>
      <c r="F5638" s="3"/>
      <c r="G5638" s="3"/>
      <c r="H5638" s="3"/>
      <c r="I5638" s="3"/>
      <c r="J5638" s="3"/>
    </row>
    <row r="5639" spans="4:10" x14ac:dyDescent="0.25">
      <c r="D5639"/>
      <c r="E5639" s="4"/>
      <c r="F5639" s="3"/>
      <c r="G5639" s="3"/>
      <c r="H5639" s="3"/>
      <c r="I5639" s="3"/>
      <c r="J5639" s="3"/>
    </row>
    <row r="5640" spans="4:10" x14ac:dyDescent="0.25">
      <c r="D5640"/>
      <c r="E5640" s="4"/>
      <c r="F5640" s="3"/>
      <c r="G5640" s="3"/>
      <c r="H5640" s="3"/>
      <c r="I5640" s="3"/>
      <c r="J5640" s="3"/>
    </row>
    <row r="5641" spans="4:10" x14ac:dyDescent="0.25">
      <c r="D5641"/>
      <c r="E5641" s="4"/>
      <c r="F5641" s="3"/>
      <c r="G5641" s="3"/>
      <c r="H5641" s="3"/>
      <c r="I5641" s="3"/>
      <c r="J5641" s="3"/>
    </row>
    <row r="5642" spans="4:10" x14ac:dyDescent="0.25">
      <c r="D5642"/>
      <c r="E5642" s="4"/>
      <c r="F5642" s="3"/>
      <c r="G5642" s="3"/>
      <c r="H5642" s="3"/>
      <c r="I5642" s="3"/>
      <c r="J5642" s="3"/>
    </row>
    <row r="5643" spans="4:10" x14ac:dyDescent="0.25">
      <c r="D5643"/>
      <c r="E5643" s="4"/>
      <c r="F5643" s="3"/>
      <c r="G5643" s="3"/>
      <c r="H5643" s="3"/>
      <c r="I5643" s="3"/>
      <c r="J5643" s="3"/>
    </row>
    <row r="5644" spans="4:10" x14ac:dyDescent="0.25">
      <c r="D5644"/>
      <c r="E5644" s="4"/>
      <c r="F5644" s="3"/>
      <c r="G5644" s="3"/>
      <c r="H5644" s="3"/>
      <c r="I5644" s="3"/>
      <c r="J5644" s="3"/>
    </row>
    <row r="5645" spans="4:10" x14ac:dyDescent="0.25">
      <c r="D5645"/>
      <c r="E5645" s="4"/>
      <c r="F5645" s="3"/>
      <c r="G5645" s="3"/>
      <c r="H5645" s="3"/>
      <c r="I5645" s="3"/>
      <c r="J5645" s="3"/>
    </row>
    <row r="5646" spans="4:10" x14ac:dyDescent="0.25">
      <c r="D5646"/>
      <c r="E5646" s="4"/>
      <c r="F5646" s="3"/>
      <c r="G5646" s="3"/>
      <c r="H5646" s="3"/>
      <c r="I5646" s="3"/>
      <c r="J5646" s="3"/>
    </row>
    <row r="5647" spans="4:10" x14ac:dyDescent="0.25">
      <c r="D5647"/>
      <c r="E5647" s="4"/>
      <c r="F5647" s="3"/>
      <c r="G5647" s="3"/>
      <c r="H5647" s="3"/>
      <c r="I5647" s="3"/>
      <c r="J5647" s="3"/>
    </row>
    <row r="5648" spans="4:10" x14ac:dyDescent="0.25">
      <c r="D5648"/>
      <c r="E5648" s="4"/>
      <c r="F5648" s="3"/>
      <c r="G5648" s="3"/>
      <c r="H5648" s="3"/>
      <c r="I5648" s="3"/>
      <c r="J5648" s="3"/>
    </row>
    <row r="5649" spans="4:10" x14ac:dyDescent="0.25">
      <c r="D5649"/>
      <c r="E5649" s="4"/>
      <c r="F5649" s="3"/>
      <c r="G5649" s="3"/>
      <c r="H5649" s="3"/>
      <c r="I5649" s="3"/>
      <c r="J5649" s="3"/>
    </row>
    <row r="5650" spans="4:10" x14ac:dyDescent="0.25">
      <c r="D5650"/>
      <c r="E5650" s="4"/>
      <c r="F5650" s="3"/>
      <c r="G5650" s="3"/>
      <c r="H5650" s="3"/>
      <c r="I5650" s="3"/>
      <c r="J5650" s="3"/>
    </row>
    <row r="5651" spans="4:10" x14ac:dyDescent="0.25">
      <c r="D5651"/>
      <c r="E5651" s="4"/>
      <c r="F5651" s="3"/>
      <c r="G5651" s="3"/>
      <c r="H5651" s="3"/>
      <c r="I5651" s="3"/>
      <c r="J5651" s="3"/>
    </row>
    <row r="5652" spans="4:10" x14ac:dyDescent="0.25">
      <c r="D5652"/>
      <c r="E5652" s="4"/>
      <c r="F5652" s="3"/>
      <c r="G5652" s="3"/>
      <c r="H5652" s="3"/>
      <c r="I5652" s="3"/>
      <c r="J5652" s="3"/>
    </row>
    <row r="5653" spans="4:10" x14ac:dyDescent="0.25">
      <c r="D5653"/>
      <c r="E5653" s="4"/>
      <c r="F5653" s="3"/>
      <c r="G5653" s="3"/>
      <c r="H5653" s="3"/>
      <c r="I5653" s="3"/>
      <c r="J5653" s="3"/>
    </row>
    <row r="5654" spans="4:10" x14ac:dyDescent="0.25">
      <c r="D5654"/>
      <c r="E5654" s="4"/>
      <c r="F5654" s="3"/>
      <c r="G5654" s="3"/>
      <c r="H5654" s="3"/>
      <c r="I5654" s="3"/>
      <c r="J5654" s="3"/>
    </row>
    <row r="5655" spans="4:10" x14ac:dyDescent="0.25">
      <c r="D5655"/>
      <c r="E5655" s="4"/>
      <c r="F5655" s="3"/>
      <c r="G5655" s="3"/>
      <c r="H5655" s="3"/>
      <c r="I5655" s="3"/>
      <c r="J5655" s="3"/>
    </row>
    <row r="5656" spans="4:10" x14ac:dyDescent="0.25">
      <c r="D5656"/>
      <c r="E5656" s="4"/>
      <c r="F5656" s="3"/>
      <c r="G5656" s="3"/>
      <c r="H5656" s="3"/>
      <c r="I5656" s="3"/>
      <c r="J5656" s="3"/>
    </row>
    <row r="5657" spans="4:10" x14ac:dyDescent="0.25">
      <c r="D5657"/>
      <c r="E5657" s="4"/>
      <c r="F5657" s="3"/>
      <c r="G5657" s="3"/>
      <c r="H5657" s="3"/>
      <c r="I5657" s="3"/>
      <c r="J5657" s="3"/>
    </row>
    <row r="5658" spans="4:10" x14ac:dyDescent="0.25">
      <c r="D5658"/>
      <c r="E5658" s="4"/>
      <c r="F5658" s="3"/>
      <c r="G5658" s="3"/>
      <c r="H5658" s="3"/>
      <c r="I5658" s="3"/>
      <c r="J5658" s="3"/>
    </row>
    <row r="5659" spans="4:10" x14ac:dyDescent="0.25">
      <c r="D5659"/>
      <c r="E5659" s="4"/>
      <c r="F5659" s="3"/>
      <c r="G5659" s="3"/>
      <c r="H5659" s="3"/>
      <c r="I5659" s="3"/>
      <c r="J5659" s="3"/>
    </row>
    <row r="5660" spans="4:10" x14ac:dyDescent="0.25">
      <c r="D5660"/>
      <c r="E5660" s="4"/>
      <c r="F5660" s="3"/>
      <c r="G5660" s="3"/>
      <c r="H5660" s="3"/>
      <c r="I5660" s="3"/>
      <c r="J5660" s="3"/>
    </row>
    <row r="5661" spans="4:10" x14ac:dyDescent="0.25">
      <c r="D5661"/>
      <c r="E5661" s="4"/>
      <c r="F5661" s="3"/>
      <c r="G5661" s="3"/>
      <c r="H5661" s="3"/>
      <c r="I5661" s="3"/>
      <c r="J5661" s="3"/>
    </row>
    <row r="5662" spans="4:10" x14ac:dyDescent="0.25">
      <c r="D5662"/>
      <c r="E5662" s="4"/>
      <c r="F5662" s="3"/>
      <c r="G5662" s="3"/>
      <c r="H5662" s="3"/>
      <c r="I5662" s="3"/>
      <c r="J5662" s="3"/>
    </row>
    <row r="5663" spans="4:10" x14ac:dyDescent="0.25">
      <c r="D5663"/>
      <c r="E5663" s="4"/>
      <c r="F5663" s="3"/>
      <c r="G5663" s="3"/>
      <c r="H5663" s="3"/>
      <c r="I5663" s="3"/>
      <c r="J5663" s="3"/>
    </row>
    <row r="5664" spans="4:10" x14ac:dyDescent="0.25">
      <c r="D5664"/>
      <c r="E5664" s="4"/>
      <c r="F5664" s="3"/>
      <c r="G5664" s="3"/>
      <c r="H5664" s="3"/>
      <c r="I5664" s="3"/>
      <c r="J5664" s="3"/>
    </row>
    <row r="5665" spans="4:10" x14ac:dyDescent="0.25">
      <c r="D5665"/>
      <c r="E5665" s="4"/>
      <c r="F5665" s="3"/>
      <c r="G5665" s="3"/>
      <c r="H5665" s="3"/>
      <c r="I5665" s="3"/>
      <c r="J5665" s="3"/>
    </row>
    <row r="5666" spans="4:10" x14ac:dyDescent="0.25">
      <c r="D5666"/>
      <c r="E5666" s="4"/>
      <c r="F5666" s="3"/>
      <c r="G5666" s="3"/>
      <c r="H5666" s="3"/>
      <c r="I5666" s="3"/>
      <c r="J5666" s="3"/>
    </row>
    <row r="5667" spans="4:10" x14ac:dyDescent="0.25">
      <c r="D5667"/>
      <c r="E5667" s="4"/>
      <c r="F5667" s="3"/>
      <c r="G5667" s="3"/>
      <c r="H5667" s="3"/>
      <c r="I5667" s="3"/>
      <c r="J5667" s="3"/>
    </row>
    <row r="5668" spans="4:10" x14ac:dyDescent="0.25">
      <c r="D5668"/>
      <c r="E5668" s="4"/>
      <c r="F5668" s="3"/>
      <c r="G5668" s="3"/>
      <c r="H5668" s="3"/>
      <c r="I5668" s="3"/>
      <c r="J5668" s="3"/>
    </row>
    <row r="5669" spans="4:10" x14ac:dyDescent="0.25">
      <c r="D5669"/>
      <c r="E5669" s="4"/>
      <c r="F5669" s="3"/>
      <c r="G5669" s="3"/>
      <c r="H5669" s="3"/>
      <c r="I5669" s="3"/>
      <c r="J5669" s="3"/>
    </row>
    <row r="5670" spans="4:10" x14ac:dyDescent="0.25">
      <c r="D5670"/>
      <c r="E5670" s="4"/>
      <c r="F5670" s="3"/>
      <c r="G5670" s="3"/>
      <c r="H5670" s="3"/>
      <c r="I5670" s="3"/>
      <c r="J5670" s="3"/>
    </row>
    <row r="5671" spans="4:10" x14ac:dyDescent="0.25">
      <c r="D5671"/>
      <c r="E5671" s="4"/>
      <c r="F5671" s="3"/>
      <c r="G5671" s="3"/>
      <c r="H5671" s="3"/>
      <c r="I5671" s="3"/>
      <c r="J5671" s="3"/>
    </row>
    <row r="5672" spans="4:10" x14ac:dyDescent="0.25">
      <c r="D5672"/>
      <c r="E5672" s="4"/>
      <c r="F5672" s="3"/>
      <c r="G5672" s="3"/>
      <c r="H5672" s="3"/>
      <c r="I5672" s="3"/>
      <c r="J5672" s="3"/>
    </row>
    <row r="5673" spans="4:10" x14ac:dyDescent="0.25">
      <c r="D5673"/>
      <c r="E5673" s="4"/>
      <c r="F5673" s="3"/>
      <c r="G5673" s="3"/>
      <c r="H5673" s="3"/>
      <c r="I5673" s="3"/>
      <c r="J5673" s="3"/>
    </row>
    <row r="5674" spans="4:10" x14ac:dyDescent="0.25">
      <c r="D5674"/>
      <c r="E5674" s="4"/>
      <c r="F5674" s="3"/>
      <c r="G5674" s="3"/>
      <c r="H5674" s="3"/>
      <c r="I5674" s="3"/>
      <c r="J5674" s="3"/>
    </row>
    <row r="5675" spans="4:10" x14ac:dyDescent="0.25">
      <c r="D5675"/>
      <c r="E5675" s="4"/>
      <c r="F5675" s="3"/>
      <c r="G5675" s="3"/>
      <c r="H5675" s="3"/>
      <c r="I5675" s="3"/>
      <c r="J5675" s="3"/>
    </row>
    <row r="5676" spans="4:10" x14ac:dyDescent="0.25">
      <c r="D5676"/>
      <c r="E5676" s="4"/>
      <c r="F5676" s="3"/>
      <c r="G5676" s="3"/>
      <c r="H5676" s="3"/>
      <c r="I5676" s="3"/>
      <c r="J5676" s="3"/>
    </row>
    <row r="5677" spans="4:10" x14ac:dyDescent="0.25">
      <c r="D5677"/>
      <c r="E5677" s="4"/>
      <c r="F5677" s="3"/>
      <c r="G5677" s="3"/>
      <c r="H5677" s="3"/>
      <c r="I5677" s="3"/>
      <c r="J5677" s="3"/>
    </row>
    <row r="5678" spans="4:10" x14ac:dyDescent="0.25">
      <c r="D5678"/>
      <c r="E5678" s="4"/>
      <c r="F5678" s="3"/>
      <c r="G5678" s="3"/>
      <c r="H5678" s="3"/>
      <c r="I5678" s="3"/>
      <c r="J5678" s="3"/>
    </row>
    <row r="5679" spans="4:10" x14ac:dyDescent="0.25">
      <c r="D5679"/>
      <c r="E5679" s="4"/>
      <c r="F5679" s="3"/>
      <c r="G5679" s="3"/>
      <c r="H5679" s="3"/>
      <c r="I5679" s="3"/>
      <c r="J5679" s="3"/>
    </row>
    <row r="5680" spans="4:10" x14ac:dyDescent="0.25">
      <c r="D5680"/>
      <c r="E5680" s="4"/>
      <c r="F5680" s="3"/>
      <c r="G5680" s="3"/>
      <c r="H5680" s="3"/>
      <c r="I5680" s="3"/>
      <c r="J5680" s="3"/>
    </row>
    <row r="5681" spans="4:10" x14ac:dyDescent="0.25">
      <c r="D5681"/>
      <c r="E5681" s="4"/>
      <c r="F5681" s="3"/>
      <c r="G5681" s="3"/>
      <c r="H5681" s="3"/>
      <c r="I5681" s="3"/>
      <c r="J5681" s="3"/>
    </row>
    <row r="5682" spans="4:10" x14ac:dyDescent="0.25">
      <c r="D5682"/>
      <c r="E5682" s="4"/>
      <c r="F5682" s="3"/>
      <c r="G5682" s="3"/>
      <c r="H5682" s="3"/>
      <c r="I5682" s="3"/>
      <c r="J5682" s="3"/>
    </row>
    <row r="5683" spans="4:10" x14ac:dyDescent="0.25">
      <c r="D5683"/>
      <c r="E5683" s="4"/>
      <c r="F5683" s="3"/>
      <c r="G5683" s="3"/>
      <c r="H5683" s="3"/>
      <c r="I5683" s="3"/>
      <c r="J5683" s="3"/>
    </row>
    <row r="5684" spans="4:10" x14ac:dyDescent="0.25">
      <c r="D5684"/>
      <c r="E5684" s="4"/>
      <c r="F5684" s="3"/>
      <c r="G5684" s="3"/>
      <c r="H5684" s="3"/>
      <c r="I5684" s="3"/>
      <c r="J5684" s="3"/>
    </row>
    <row r="5685" spans="4:10" x14ac:dyDescent="0.25">
      <c r="D5685"/>
      <c r="E5685" s="4"/>
      <c r="F5685" s="3"/>
      <c r="G5685" s="3"/>
      <c r="H5685" s="3"/>
      <c r="I5685" s="3"/>
      <c r="J5685" s="3"/>
    </row>
    <row r="5686" spans="4:10" x14ac:dyDescent="0.25">
      <c r="D5686"/>
      <c r="E5686" s="4"/>
      <c r="F5686" s="3"/>
      <c r="G5686" s="3"/>
      <c r="H5686" s="3"/>
      <c r="I5686" s="3"/>
      <c r="J5686" s="3"/>
    </row>
    <row r="5687" spans="4:10" x14ac:dyDescent="0.25">
      <c r="D5687"/>
      <c r="E5687" s="4"/>
      <c r="F5687" s="3"/>
      <c r="G5687" s="3"/>
      <c r="H5687" s="3"/>
      <c r="I5687" s="3"/>
      <c r="J5687" s="3"/>
    </row>
    <row r="5688" spans="4:10" x14ac:dyDescent="0.25">
      <c r="D5688"/>
      <c r="E5688" s="4"/>
    </row>
    <row r="5689" spans="4:10" x14ac:dyDescent="0.25">
      <c r="D5689"/>
      <c r="E5689" s="4"/>
    </row>
    <row r="5690" spans="4:10" x14ac:dyDescent="0.25">
      <c r="D5690"/>
      <c r="E5690" s="4"/>
    </row>
    <row r="5691" spans="4:10" x14ac:dyDescent="0.25">
      <c r="D5691"/>
      <c r="E5691" s="4"/>
    </row>
    <row r="5692" spans="4:10" x14ac:dyDescent="0.25">
      <c r="D5692"/>
      <c r="E5692" s="4"/>
    </row>
    <row r="5693" spans="4:10" x14ac:dyDescent="0.25">
      <c r="D5693"/>
      <c r="E5693" s="4"/>
      <c r="F5693" s="3"/>
      <c r="G5693" s="3"/>
      <c r="H5693" s="3"/>
      <c r="I5693" s="3"/>
      <c r="J5693" s="3"/>
    </row>
    <row r="5694" spans="4:10" x14ac:dyDescent="0.25">
      <c r="D5694"/>
      <c r="E5694" s="4"/>
      <c r="F5694" s="3"/>
      <c r="G5694" s="3"/>
      <c r="H5694" s="3"/>
      <c r="I5694" s="3"/>
      <c r="J5694" s="3"/>
    </row>
    <row r="5695" spans="4:10" x14ac:dyDescent="0.25">
      <c r="D5695"/>
      <c r="E5695" s="4"/>
      <c r="F5695" s="3"/>
      <c r="G5695" s="3"/>
      <c r="H5695" s="3"/>
      <c r="I5695" s="3"/>
      <c r="J5695" s="3"/>
    </row>
    <row r="5696" spans="4:10" x14ac:dyDescent="0.25">
      <c r="D5696"/>
      <c r="E5696" s="4"/>
      <c r="F5696" s="3"/>
      <c r="G5696" s="3"/>
      <c r="H5696" s="3"/>
      <c r="I5696" s="3"/>
      <c r="J5696" s="3"/>
    </row>
    <row r="5697" spans="4:10" x14ac:dyDescent="0.25">
      <c r="D5697"/>
      <c r="E5697" s="4"/>
      <c r="F5697" s="3"/>
      <c r="G5697" s="3"/>
      <c r="H5697" s="3"/>
      <c r="I5697" s="3"/>
      <c r="J5697" s="3"/>
    </row>
    <row r="5698" spans="4:10" x14ac:dyDescent="0.25">
      <c r="D5698"/>
      <c r="E5698" s="4"/>
      <c r="F5698" s="3"/>
      <c r="G5698" s="3"/>
      <c r="H5698" s="3"/>
      <c r="I5698" s="3"/>
      <c r="J5698" s="3"/>
    </row>
    <row r="5699" spans="4:10" x14ac:dyDescent="0.25">
      <c r="D5699"/>
      <c r="E5699" s="4"/>
      <c r="F5699" s="3"/>
      <c r="G5699" s="3"/>
      <c r="H5699" s="3"/>
      <c r="I5699" s="3"/>
      <c r="J5699" s="3"/>
    </row>
    <row r="5700" spans="4:10" x14ac:dyDescent="0.25">
      <c r="D5700"/>
      <c r="E5700" s="4"/>
      <c r="F5700" s="3"/>
      <c r="G5700" s="3"/>
      <c r="H5700" s="3"/>
      <c r="I5700" s="3"/>
      <c r="J5700" s="3"/>
    </row>
    <row r="5701" spans="4:10" x14ac:dyDescent="0.25">
      <c r="D5701"/>
      <c r="E5701" s="4"/>
      <c r="F5701" s="3"/>
      <c r="G5701" s="3"/>
      <c r="H5701" s="3"/>
      <c r="I5701" s="3"/>
      <c r="J5701" s="3"/>
    </row>
    <row r="5702" spans="4:10" x14ac:dyDescent="0.25">
      <c r="D5702"/>
      <c r="E5702" s="4"/>
      <c r="F5702" s="3"/>
      <c r="G5702" s="3"/>
      <c r="H5702" s="3"/>
      <c r="I5702" s="3"/>
      <c r="J5702" s="3"/>
    </row>
    <row r="5703" spans="4:10" x14ac:dyDescent="0.25">
      <c r="D5703"/>
      <c r="E5703" s="4"/>
      <c r="F5703" s="3"/>
      <c r="G5703" s="3"/>
      <c r="H5703" s="3"/>
      <c r="I5703" s="3"/>
      <c r="J5703" s="3"/>
    </row>
    <row r="5704" spans="4:10" x14ac:dyDescent="0.25">
      <c r="D5704"/>
      <c r="E5704" s="4"/>
      <c r="F5704" s="3"/>
      <c r="G5704" s="3"/>
      <c r="H5704" s="3"/>
      <c r="I5704" s="3"/>
      <c r="J5704" s="3"/>
    </row>
    <row r="5705" spans="4:10" x14ac:dyDescent="0.25">
      <c r="D5705"/>
      <c r="E5705" s="4"/>
      <c r="F5705" s="3"/>
      <c r="G5705" s="3"/>
      <c r="H5705" s="3"/>
      <c r="I5705" s="3"/>
      <c r="J5705" s="3"/>
    </row>
    <row r="5706" spans="4:10" x14ac:dyDescent="0.25">
      <c r="D5706"/>
      <c r="E5706" s="4"/>
      <c r="F5706" s="3"/>
      <c r="G5706" s="3"/>
      <c r="H5706" s="3"/>
      <c r="I5706" s="3"/>
      <c r="J5706" s="3"/>
    </row>
    <row r="5707" spans="4:10" x14ac:dyDescent="0.25">
      <c r="D5707"/>
      <c r="E5707" s="4"/>
      <c r="F5707" s="3"/>
      <c r="G5707" s="3"/>
      <c r="H5707" s="3"/>
      <c r="I5707" s="3"/>
      <c r="J5707" s="3"/>
    </row>
    <row r="5708" spans="4:10" x14ac:dyDescent="0.25">
      <c r="D5708"/>
      <c r="E5708" s="4"/>
      <c r="F5708" s="3"/>
      <c r="G5708" s="3"/>
      <c r="H5708" s="3"/>
      <c r="I5708" s="3"/>
      <c r="J5708" s="3"/>
    </row>
    <row r="5709" spans="4:10" x14ac:dyDescent="0.25">
      <c r="D5709"/>
      <c r="E5709" s="4"/>
      <c r="F5709" s="3"/>
      <c r="G5709" s="3"/>
      <c r="H5709" s="3"/>
      <c r="I5709" s="3"/>
      <c r="J5709" s="3"/>
    </row>
    <row r="5710" spans="4:10" x14ac:dyDescent="0.25">
      <c r="D5710"/>
      <c r="E5710" s="4"/>
      <c r="F5710" s="3"/>
      <c r="G5710" s="3"/>
      <c r="H5710" s="3"/>
      <c r="I5710" s="3"/>
      <c r="J5710" s="3"/>
    </row>
    <row r="5711" spans="4:10" x14ac:dyDescent="0.25">
      <c r="D5711"/>
      <c r="E5711" s="4"/>
      <c r="F5711" s="3"/>
      <c r="G5711" s="3"/>
      <c r="H5711" s="3"/>
      <c r="I5711" s="3"/>
      <c r="J5711" s="3"/>
    </row>
    <row r="5712" spans="4:10" x14ac:dyDescent="0.25">
      <c r="D5712"/>
      <c r="E5712" s="4"/>
      <c r="F5712" s="3"/>
      <c r="G5712" s="3"/>
      <c r="H5712" s="3"/>
      <c r="I5712" s="3"/>
      <c r="J5712" s="3"/>
    </row>
    <row r="5713" spans="4:10" x14ac:dyDescent="0.25">
      <c r="D5713"/>
      <c r="E5713" s="4"/>
      <c r="F5713" s="3"/>
      <c r="G5713" s="3"/>
      <c r="H5713" s="3"/>
      <c r="I5713" s="3"/>
      <c r="J5713" s="3"/>
    </row>
    <row r="5714" spans="4:10" x14ac:dyDescent="0.25">
      <c r="D5714"/>
      <c r="E5714" s="4"/>
      <c r="F5714" s="3"/>
      <c r="G5714" s="3"/>
      <c r="H5714" s="3"/>
      <c r="I5714" s="3"/>
      <c r="J5714" s="3"/>
    </row>
    <row r="5715" spans="4:10" x14ac:dyDescent="0.25">
      <c r="D5715"/>
      <c r="E5715" s="4"/>
      <c r="F5715" s="3"/>
      <c r="G5715" s="3"/>
      <c r="H5715" s="3"/>
      <c r="I5715" s="3"/>
      <c r="J5715" s="3"/>
    </row>
    <row r="5716" spans="4:10" x14ac:dyDescent="0.25">
      <c r="D5716"/>
      <c r="E5716" s="4"/>
      <c r="F5716" s="3"/>
      <c r="G5716" s="3"/>
      <c r="H5716" s="3"/>
      <c r="I5716" s="3"/>
      <c r="J5716" s="3"/>
    </row>
    <row r="5717" spans="4:10" x14ac:dyDescent="0.25">
      <c r="D5717"/>
      <c r="E5717" s="4"/>
      <c r="F5717" s="3"/>
      <c r="G5717" s="3"/>
      <c r="H5717" s="3"/>
      <c r="I5717" s="3"/>
      <c r="J5717" s="3"/>
    </row>
    <row r="5718" spans="4:10" x14ac:dyDescent="0.25">
      <c r="D5718"/>
      <c r="E5718" s="4"/>
      <c r="F5718" s="3"/>
      <c r="G5718" s="3"/>
      <c r="H5718" s="3"/>
      <c r="I5718" s="3"/>
      <c r="J5718" s="3"/>
    </row>
    <row r="5719" spans="4:10" x14ac:dyDescent="0.25">
      <c r="D5719"/>
      <c r="E5719" s="4"/>
      <c r="F5719" s="3"/>
      <c r="G5719" s="3"/>
      <c r="H5719" s="3"/>
      <c r="I5719" s="3"/>
      <c r="J5719" s="3"/>
    </row>
    <row r="5720" spans="4:10" x14ac:dyDescent="0.25">
      <c r="D5720"/>
      <c r="E5720" s="4"/>
      <c r="F5720" s="3"/>
      <c r="G5720" s="3"/>
      <c r="H5720" s="3"/>
      <c r="I5720" s="3"/>
      <c r="J5720" s="3"/>
    </row>
    <row r="5721" spans="4:10" x14ac:dyDescent="0.25">
      <c r="D5721"/>
      <c r="E5721" s="4"/>
      <c r="F5721" s="3"/>
      <c r="G5721" s="3"/>
      <c r="H5721" s="3"/>
      <c r="I5721" s="3"/>
      <c r="J5721" s="3"/>
    </row>
    <row r="5722" spans="4:10" x14ac:dyDescent="0.25">
      <c r="D5722"/>
      <c r="E5722" s="4"/>
      <c r="F5722" s="3"/>
      <c r="G5722" s="3"/>
      <c r="H5722" s="3"/>
      <c r="I5722" s="3"/>
      <c r="J5722" s="3"/>
    </row>
    <row r="5723" spans="4:10" x14ac:dyDescent="0.25">
      <c r="D5723"/>
      <c r="E5723" s="4"/>
      <c r="F5723" s="3"/>
      <c r="G5723" s="3"/>
      <c r="H5723" s="3"/>
      <c r="I5723" s="3"/>
      <c r="J5723" s="3"/>
    </row>
    <row r="5724" spans="4:10" x14ac:dyDescent="0.25">
      <c r="D5724"/>
      <c r="E5724" s="4"/>
      <c r="F5724" s="3"/>
      <c r="G5724" s="3"/>
      <c r="H5724" s="3"/>
      <c r="I5724" s="3"/>
      <c r="J5724" s="3"/>
    </row>
    <row r="5725" spans="4:10" x14ac:dyDescent="0.25">
      <c r="D5725"/>
      <c r="E5725" s="4"/>
      <c r="F5725" s="3"/>
      <c r="G5725" s="3"/>
      <c r="H5725" s="3"/>
      <c r="I5725" s="3"/>
      <c r="J5725" s="3"/>
    </row>
    <row r="5726" spans="4:10" x14ac:dyDescent="0.25">
      <c r="D5726"/>
      <c r="E5726" s="4"/>
      <c r="F5726" s="3"/>
      <c r="G5726" s="3"/>
      <c r="H5726" s="3"/>
      <c r="I5726" s="3"/>
      <c r="J5726" s="3"/>
    </row>
    <row r="5727" spans="4:10" x14ac:dyDescent="0.25">
      <c r="D5727"/>
      <c r="E5727" s="4"/>
      <c r="F5727" s="3"/>
      <c r="G5727" s="3"/>
      <c r="H5727" s="3"/>
      <c r="I5727" s="3"/>
      <c r="J5727" s="3"/>
    </row>
    <row r="5728" spans="4:10" x14ac:dyDescent="0.25">
      <c r="D5728"/>
      <c r="E5728" s="4"/>
      <c r="F5728" s="3"/>
      <c r="G5728" s="3"/>
      <c r="H5728" s="3"/>
      <c r="I5728" s="3"/>
      <c r="J5728" s="3"/>
    </row>
    <row r="5729" spans="4:10" x14ac:dyDescent="0.25">
      <c r="D5729"/>
      <c r="E5729" s="4"/>
      <c r="F5729" s="3"/>
      <c r="G5729" s="3"/>
      <c r="H5729" s="3"/>
      <c r="I5729" s="3"/>
      <c r="J5729" s="3"/>
    </row>
    <row r="5730" spans="4:10" x14ac:dyDescent="0.25">
      <c r="D5730"/>
      <c r="E5730" s="4"/>
      <c r="F5730" s="3"/>
      <c r="G5730" s="3"/>
      <c r="H5730" s="3"/>
      <c r="I5730" s="3"/>
      <c r="J5730" s="3"/>
    </row>
    <row r="5731" spans="4:10" x14ac:dyDescent="0.25">
      <c r="D5731"/>
      <c r="E5731" s="4"/>
      <c r="F5731" s="3"/>
      <c r="G5731" s="3"/>
      <c r="H5731" s="3"/>
      <c r="I5731" s="3"/>
      <c r="J5731" s="3"/>
    </row>
    <row r="5732" spans="4:10" x14ac:dyDescent="0.25">
      <c r="D5732"/>
      <c r="E5732" s="4"/>
      <c r="F5732" s="3"/>
      <c r="G5732" s="3"/>
      <c r="H5732" s="3"/>
      <c r="I5732" s="3"/>
      <c r="J5732" s="3"/>
    </row>
    <row r="5733" spans="4:10" x14ac:dyDescent="0.25">
      <c r="D5733"/>
      <c r="E5733" s="4"/>
      <c r="F5733" s="3"/>
      <c r="G5733" s="3"/>
      <c r="H5733" s="3"/>
      <c r="I5733" s="3"/>
      <c r="J5733" s="3"/>
    </row>
    <row r="5734" spans="4:10" x14ac:dyDescent="0.25">
      <c r="D5734"/>
      <c r="E5734" s="4"/>
      <c r="F5734" s="3"/>
      <c r="G5734" s="3"/>
      <c r="H5734" s="3"/>
      <c r="I5734" s="3"/>
      <c r="J5734" s="3"/>
    </row>
    <row r="5735" spans="4:10" x14ac:dyDescent="0.25">
      <c r="D5735"/>
      <c r="E5735" s="4"/>
      <c r="F5735" s="3"/>
      <c r="G5735" s="3"/>
      <c r="H5735" s="3"/>
      <c r="I5735" s="3"/>
      <c r="J5735" s="3"/>
    </row>
    <row r="5736" spans="4:10" x14ac:dyDescent="0.25">
      <c r="D5736"/>
      <c r="E5736" s="4"/>
      <c r="F5736" s="3"/>
      <c r="G5736" s="3"/>
      <c r="H5736" s="3"/>
      <c r="I5736" s="3"/>
      <c r="J5736" s="3"/>
    </row>
    <row r="5737" spans="4:10" x14ac:dyDescent="0.25">
      <c r="D5737"/>
      <c r="E5737" s="4"/>
      <c r="F5737" s="3"/>
      <c r="G5737" s="3"/>
      <c r="H5737" s="3"/>
      <c r="I5737" s="3"/>
      <c r="J5737" s="3"/>
    </row>
    <row r="5738" spans="4:10" x14ac:dyDescent="0.25">
      <c r="D5738"/>
      <c r="E5738" s="4"/>
      <c r="F5738" s="3"/>
      <c r="G5738" s="3"/>
      <c r="H5738" s="3"/>
      <c r="I5738" s="3"/>
      <c r="J5738" s="3"/>
    </row>
    <row r="5739" spans="4:10" x14ac:dyDescent="0.25">
      <c r="D5739"/>
      <c r="E5739" s="4"/>
      <c r="F5739" s="3"/>
      <c r="G5739" s="3"/>
      <c r="H5739" s="3"/>
      <c r="I5739" s="3"/>
      <c r="J5739" s="3"/>
    </row>
    <row r="5740" spans="4:10" x14ac:dyDescent="0.25">
      <c r="D5740"/>
      <c r="E5740" s="4"/>
      <c r="F5740" s="3"/>
      <c r="G5740" s="3"/>
      <c r="H5740" s="3"/>
      <c r="I5740" s="3"/>
      <c r="J5740" s="3"/>
    </row>
    <row r="5741" spans="4:10" x14ac:dyDescent="0.25">
      <c r="D5741"/>
      <c r="E5741" s="4"/>
      <c r="F5741" s="3"/>
      <c r="G5741" s="3"/>
      <c r="H5741" s="3"/>
      <c r="I5741" s="3"/>
      <c r="J5741" s="3"/>
    </row>
    <row r="5742" spans="4:10" x14ac:dyDescent="0.25">
      <c r="D5742"/>
      <c r="E5742" s="4"/>
      <c r="F5742" s="3"/>
      <c r="G5742" s="3"/>
      <c r="H5742" s="3"/>
      <c r="I5742" s="3"/>
      <c r="J5742" s="3"/>
    </row>
    <row r="5743" spans="4:10" x14ac:dyDescent="0.25">
      <c r="D5743"/>
      <c r="E5743" s="4"/>
      <c r="F5743" s="3"/>
      <c r="G5743" s="3"/>
      <c r="H5743" s="3"/>
      <c r="I5743" s="3"/>
      <c r="J5743" s="3"/>
    </row>
    <row r="5744" spans="4:10" x14ac:dyDescent="0.25">
      <c r="D5744"/>
      <c r="E5744" s="4"/>
      <c r="F5744" s="3"/>
      <c r="G5744" s="3"/>
      <c r="H5744" s="3"/>
      <c r="I5744" s="3"/>
      <c r="J5744" s="3"/>
    </row>
    <row r="5745" spans="4:10" x14ac:dyDescent="0.25">
      <c r="D5745"/>
      <c r="E5745" s="4"/>
      <c r="F5745" s="3"/>
      <c r="G5745" s="3"/>
      <c r="H5745" s="3"/>
      <c r="I5745" s="3"/>
      <c r="J5745" s="3"/>
    </row>
    <row r="5746" spans="4:10" x14ac:dyDescent="0.25">
      <c r="D5746"/>
      <c r="E5746" s="4"/>
      <c r="F5746" s="3"/>
      <c r="G5746" s="3"/>
      <c r="H5746" s="3"/>
      <c r="I5746" s="3"/>
      <c r="J5746" s="3"/>
    </row>
    <row r="5747" spans="4:10" x14ac:dyDescent="0.25">
      <c r="D5747"/>
      <c r="E5747" s="4"/>
      <c r="F5747" s="3"/>
      <c r="G5747" s="3"/>
      <c r="H5747" s="3"/>
      <c r="I5747" s="3"/>
      <c r="J5747" s="3"/>
    </row>
    <row r="5748" spans="4:10" x14ac:dyDescent="0.25">
      <c r="D5748"/>
      <c r="E5748" s="4"/>
      <c r="F5748" s="3"/>
      <c r="G5748" s="3"/>
      <c r="H5748" s="3"/>
      <c r="I5748" s="3"/>
      <c r="J5748" s="3"/>
    </row>
    <row r="5749" spans="4:10" x14ac:dyDescent="0.25">
      <c r="D5749"/>
      <c r="E5749" s="4"/>
      <c r="F5749" s="3"/>
      <c r="G5749" s="3"/>
      <c r="H5749" s="3"/>
      <c r="I5749" s="3"/>
      <c r="J5749" s="3"/>
    </row>
    <row r="5750" spans="4:10" x14ac:dyDescent="0.25">
      <c r="D5750"/>
      <c r="E5750" s="4"/>
      <c r="F5750" s="3"/>
      <c r="G5750" s="3"/>
      <c r="H5750" s="3"/>
      <c r="I5750" s="3"/>
      <c r="J5750" s="3"/>
    </row>
    <row r="5751" spans="4:10" x14ac:dyDescent="0.25">
      <c r="D5751"/>
      <c r="E5751" s="4"/>
      <c r="F5751" s="3"/>
      <c r="G5751" s="3"/>
      <c r="H5751" s="3"/>
      <c r="I5751" s="3"/>
      <c r="J5751" s="3"/>
    </row>
    <row r="5752" spans="4:10" x14ac:dyDescent="0.25">
      <c r="D5752"/>
      <c r="E5752" s="4"/>
      <c r="F5752" s="3"/>
      <c r="G5752" s="3"/>
      <c r="H5752" s="3"/>
      <c r="I5752" s="3"/>
      <c r="J5752" s="3"/>
    </row>
    <row r="5753" spans="4:10" x14ac:dyDescent="0.25">
      <c r="D5753"/>
      <c r="E5753" s="4"/>
      <c r="F5753" s="3"/>
      <c r="G5753" s="3"/>
      <c r="H5753" s="3"/>
      <c r="I5753" s="3"/>
      <c r="J5753" s="3"/>
    </row>
    <row r="5754" spans="4:10" x14ac:dyDescent="0.25">
      <c r="D5754"/>
      <c r="E5754" s="4"/>
      <c r="F5754" s="3"/>
      <c r="G5754" s="3"/>
      <c r="H5754" s="3"/>
      <c r="I5754" s="3"/>
      <c r="J5754" s="3"/>
    </row>
    <row r="5755" spans="4:10" x14ac:dyDescent="0.25">
      <c r="D5755"/>
      <c r="E5755" s="4"/>
      <c r="F5755" s="3"/>
      <c r="G5755" s="3"/>
      <c r="H5755" s="3"/>
      <c r="I5755" s="3"/>
      <c r="J5755" s="3"/>
    </row>
    <row r="5756" spans="4:10" x14ac:dyDescent="0.25">
      <c r="D5756"/>
      <c r="E5756" s="4"/>
      <c r="F5756" s="3"/>
      <c r="G5756" s="3"/>
      <c r="H5756" s="3"/>
      <c r="I5756" s="3"/>
      <c r="J5756" s="3"/>
    </row>
    <row r="5757" spans="4:10" x14ac:dyDescent="0.25">
      <c r="D5757"/>
      <c r="E5757" s="4"/>
      <c r="F5757" s="3"/>
      <c r="G5757" s="3"/>
      <c r="H5757" s="3"/>
      <c r="I5757" s="3"/>
      <c r="J5757" s="3"/>
    </row>
    <row r="5758" spans="4:10" x14ac:dyDescent="0.25">
      <c r="D5758"/>
      <c r="E5758" s="4"/>
      <c r="F5758" s="3"/>
      <c r="G5758" s="3"/>
      <c r="H5758" s="3"/>
      <c r="I5758" s="3"/>
      <c r="J5758" s="3"/>
    </row>
    <row r="5759" spans="4:10" x14ac:dyDescent="0.25">
      <c r="D5759"/>
      <c r="E5759" s="4"/>
      <c r="F5759" s="3"/>
      <c r="G5759" s="3"/>
      <c r="H5759" s="3"/>
      <c r="I5759" s="3"/>
      <c r="J5759" s="3"/>
    </row>
    <row r="5760" spans="4:10" x14ac:dyDescent="0.25">
      <c r="D5760"/>
      <c r="E5760" s="4"/>
      <c r="F5760" s="3"/>
      <c r="G5760" s="3"/>
      <c r="H5760" s="3"/>
      <c r="I5760" s="3"/>
      <c r="J5760" s="3"/>
    </row>
    <row r="5761" spans="4:10" x14ac:dyDescent="0.25">
      <c r="D5761"/>
      <c r="E5761" s="4"/>
      <c r="F5761" s="3"/>
      <c r="G5761" s="3"/>
      <c r="H5761" s="3"/>
      <c r="I5761" s="3"/>
      <c r="J5761" s="3"/>
    </row>
    <row r="5762" spans="4:10" x14ac:dyDescent="0.25">
      <c r="D5762"/>
      <c r="E5762" s="4"/>
      <c r="F5762" s="3"/>
      <c r="G5762" s="3"/>
      <c r="H5762" s="3"/>
      <c r="I5762" s="3"/>
      <c r="J5762" s="3"/>
    </row>
    <row r="5763" spans="4:10" x14ac:dyDescent="0.25">
      <c r="D5763"/>
      <c r="E5763" s="4"/>
      <c r="F5763" s="3"/>
      <c r="G5763" s="3"/>
      <c r="H5763" s="3"/>
      <c r="I5763" s="3"/>
      <c r="J5763" s="3"/>
    </row>
    <row r="5764" spans="4:10" x14ac:dyDescent="0.25">
      <c r="D5764"/>
      <c r="E5764" s="4"/>
      <c r="F5764" s="3"/>
      <c r="G5764" s="3"/>
      <c r="H5764" s="3"/>
      <c r="I5764" s="3"/>
      <c r="J5764" s="3"/>
    </row>
    <row r="5765" spans="4:10" x14ac:dyDescent="0.25">
      <c r="D5765"/>
      <c r="E5765" s="4"/>
      <c r="F5765" s="3"/>
      <c r="G5765" s="3"/>
      <c r="H5765" s="3"/>
      <c r="I5765" s="3"/>
      <c r="J5765" s="3"/>
    </row>
    <row r="5766" spans="4:10" x14ac:dyDescent="0.25">
      <c r="D5766"/>
      <c r="E5766" s="4"/>
      <c r="F5766" s="3"/>
      <c r="G5766" s="3"/>
      <c r="H5766" s="3"/>
      <c r="I5766" s="3"/>
      <c r="J5766" s="3"/>
    </row>
    <row r="5767" spans="4:10" x14ac:dyDescent="0.25">
      <c r="D5767"/>
      <c r="E5767" s="4"/>
      <c r="F5767" s="3"/>
      <c r="G5767" s="3"/>
      <c r="H5767" s="3"/>
      <c r="I5767" s="3"/>
      <c r="J5767" s="3"/>
    </row>
    <row r="5768" spans="4:10" x14ac:dyDescent="0.25">
      <c r="D5768"/>
      <c r="E5768" s="4"/>
      <c r="F5768" s="3"/>
      <c r="G5768" s="3"/>
      <c r="H5768" s="3"/>
      <c r="I5768" s="3"/>
      <c r="J5768" s="3"/>
    </row>
    <row r="5769" spans="4:10" x14ac:dyDescent="0.25">
      <c r="D5769"/>
      <c r="E5769" s="4"/>
      <c r="F5769" s="3"/>
      <c r="G5769" s="3"/>
      <c r="H5769" s="3"/>
      <c r="I5769" s="3"/>
      <c r="J5769" s="3"/>
    </row>
    <row r="5770" spans="4:10" x14ac:dyDescent="0.25">
      <c r="D5770"/>
      <c r="E5770" s="4"/>
      <c r="F5770" s="3"/>
      <c r="G5770" s="3"/>
      <c r="H5770" s="3"/>
      <c r="I5770" s="3"/>
      <c r="J5770" s="3"/>
    </row>
    <row r="5771" spans="4:10" x14ac:dyDescent="0.25">
      <c r="D5771"/>
      <c r="E5771" s="4"/>
      <c r="F5771" s="3"/>
      <c r="G5771" s="3"/>
      <c r="H5771" s="3"/>
      <c r="I5771" s="3"/>
      <c r="J5771" s="3"/>
    </row>
    <row r="5772" spans="4:10" x14ac:dyDescent="0.25">
      <c r="D5772"/>
      <c r="E5772" s="4"/>
      <c r="F5772" s="3"/>
      <c r="G5772" s="3"/>
      <c r="H5772" s="3"/>
      <c r="I5772" s="3"/>
      <c r="J5772" s="3"/>
    </row>
    <row r="5773" spans="4:10" x14ac:dyDescent="0.25">
      <c r="D5773"/>
      <c r="E5773" s="4"/>
      <c r="F5773" s="3"/>
      <c r="G5773" s="3"/>
      <c r="H5773" s="3"/>
      <c r="I5773" s="3"/>
      <c r="J5773" s="3"/>
    </row>
    <row r="5774" spans="4:10" x14ac:dyDescent="0.25">
      <c r="D5774"/>
      <c r="E5774" s="4"/>
      <c r="F5774" s="3"/>
      <c r="G5774" s="3"/>
      <c r="H5774" s="3"/>
      <c r="I5774" s="3"/>
      <c r="J5774" s="3"/>
    </row>
    <row r="5775" spans="4:10" x14ac:dyDescent="0.25">
      <c r="D5775"/>
      <c r="E5775" s="4"/>
      <c r="F5775" s="3"/>
      <c r="G5775" s="3"/>
      <c r="H5775" s="3"/>
      <c r="I5775" s="3"/>
      <c r="J5775" s="3"/>
    </row>
    <row r="5776" spans="4:10" x14ac:dyDescent="0.25">
      <c r="D5776"/>
      <c r="E5776" s="4"/>
      <c r="F5776" s="3"/>
      <c r="G5776" s="3"/>
      <c r="H5776" s="3"/>
      <c r="I5776" s="3"/>
      <c r="J5776" s="3"/>
    </row>
    <row r="5777" spans="4:10" x14ac:dyDescent="0.25">
      <c r="D5777"/>
      <c r="E5777" s="4"/>
      <c r="F5777" s="3"/>
      <c r="G5777" s="3"/>
      <c r="H5777" s="3"/>
      <c r="I5777" s="3"/>
      <c r="J5777" s="3"/>
    </row>
    <row r="5778" spans="4:10" x14ac:dyDescent="0.25">
      <c r="D5778"/>
      <c r="E5778" s="4"/>
      <c r="F5778" s="3"/>
      <c r="G5778" s="3"/>
      <c r="H5778" s="3"/>
      <c r="I5778" s="3"/>
      <c r="J5778" s="3"/>
    </row>
    <row r="5779" spans="4:10" x14ac:dyDescent="0.25">
      <c r="D5779"/>
      <c r="E5779" s="4"/>
      <c r="F5779" s="3"/>
      <c r="G5779" s="3"/>
      <c r="H5779" s="3"/>
      <c r="I5779" s="3"/>
      <c r="J5779" s="3"/>
    </row>
    <row r="5780" spans="4:10" x14ac:dyDescent="0.25">
      <c r="D5780"/>
      <c r="E5780" s="4"/>
      <c r="F5780" s="3"/>
      <c r="G5780" s="3"/>
      <c r="H5780" s="3"/>
      <c r="I5780" s="3"/>
      <c r="J5780" s="3"/>
    </row>
    <row r="5781" spans="4:10" x14ac:dyDescent="0.25">
      <c r="D5781"/>
      <c r="E5781" s="4"/>
      <c r="F5781" s="3"/>
      <c r="G5781" s="3"/>
      <c r="H5781" s="3"/>
      <c r="I5781" s="3"/>
      <c r="J5781" s="3"/>
    </row>
    <row r="5782" spans="4:10" x14ac:dyDescent="0.25">
      <c r="D5782"/>
      <c r="E5782" s="4"/>
      <c r="F5782" s="3"/>
      <c r="G5782" s="3"/>
      <c r="H5782" s="3"/>
      <c r="I5782" s="3"/>
      <c r="J5782" s="3"/>
    </row>
    <row r="5783" spans="4:10" x14ac:dyDescent="0.25">
      <c r="D5783"/>
      <c r="E5783" s="4"/>
      <c r="F5783" s="3"/>
      <c r="G5783" s="3"/>
      <c r="H5783" s="3"/>
      <c r="I5783" s="3"/>
      <c r="J5783" s="3"/>
    </row>
    <row r="5784" spans="4:10" x14ac:dyDescent="0.25">
      <c r="D5784"/>
      <c r="E5784" s="4"/>
      <c r="F5784" s="3"/>
      <c r="G5784" s="3"/>
      <c r="H5784" s="3"/>
      <c r="I5784" s="3"/>
      <c r="J5784" s="3"/>
    </row>
    <row r="5785" spans="4:10" x14ac:dyDescent="0.25">
      <c r="D5785"/>
      <c r="E5785" s="4"/>
      <c r="F5785" s="3"/>
      <c r="G5785" s="3"/>
      <c r="H5785" s="3"/>
      <c r="I5785" s="3"/>
      <c r="J5785" s="3"/>
    </row>
    <row r="5786" spans="4:10" x14ac:dyDescent="0.25">
      <c r="D5786"/>
      <c r="E5786" s="4"/>
      <c r="F5786" s="3"/>
      <c r="G5786" s="3"/>
      <c r="H5786" s="3"/>
      <c r="I5786" s="3"/>
      <c r="J5786" s="3"/>
    </row>
    <row r="5787" spans="4:10" x14ac:dyDescent="0.25">
      <c r="D5787"/>
      <c r="E5787" s="4"/>
      <c r="F5787" s="3"/>
      <c r="G5787" s="3"/>
      <c r="H5787" s="3"/>
      <c r="I5787" s="3"/>
      <c r="J5787" s="3"/>
    </row>
    <row r="5788" spans="4:10" x14ac:dyDescent="0.25">
      <c r="D5788"/>
      <c r="E5788" s="4"/>
      <c r="F5788" s="3"/>
      <c r="G5788" s="3"/>
      <c r="H5788" s="3"/>
      <c r="I5788" s="3"/>
      <c r="J5788" s="3"/>
    </row>
    <row r="5789" spans="4:10" x14ac:dyDescent="0.25">
      <c r="D5789"/>
      <c r="E5789" s="4"/>
      <c r="F5789" s="3"/>
      <c r="G5789" s="3"/>
      <c r="H5789" s="3"/>
      <c r="I5789" s="3"/>
      <c r="J5789" s="3"/>
    </row>
    <row r="5790" spans="4:10" x14ac:dyDescent="0.25">
      <c r="D5790"/>
      <c r="E5790" s="4"/>
      <c r="F5790" s="3"/>
      <c r="G5790" s="3"/>
      <c r="H5790" s="3"/>
      <c r="I5790" s="3"/>
      <c r="J5790" s="3"/>
    </row>
    <row r="5791" spans="4:10" x14ac:dyDescent="0.25">
      <c r="D5791"/>
      <c r="E5791" s="4"/>
      <c r="F5791" s="3"/>
      <c r="G5791" s="3"/>
      <c r="H5791" s="3"/>
      <c r="I5791" s="3"/>
      <c r="J5791" s="3"/>
    </row>
    <row r="5792" spans="4:10" x14ac:dyDescent="0.25">
      <c r="D5792"/>
      <c r="E5792" s="4"/>
      <c r="F5792" s="3"/>
      <c r="G5792" s="3"/>
      <c r="H5792" s="3"/>
      <c r="I5792" s="3"/>
      <c r="J5792" s="3"/>
    </row>
    <row r="5793" spans="4:10" x14ac:dyDescent="0.25">
      <c r="D5793"/>
      <c r="E5793" s="4"/>
      <c r="F5793" s="3"/>
      <c r="G5793" s="3"/>
      <c r="H5793" s="3"/>
      <c r="I5793" s="3"/>
      <c r="J5793" s="3"/>
    </row>
    <row r="5794" spans="4:10" x14ac:dyDescent="0.25">
      <c r="D5794"/>
      <c r="E5794" s="4"/>
      <c r="F5794" s="3"/>
      <c r="G5794" s="3"/>
      <c r="H5794" s="3"/>
      <c r="I5794" s="3"/>
      <c r="J5794" s="3"/>
    </row>
    <row r="5795" spans="4:10" x14ac:dyDescent="0.25">
      <c r="D5795"/>
      <c r="E5795" s="4"/>
      <c r="F5795" s="3"/>
      <c r="G5795" s="3"/>
      <c r="H5795" s="3"/>
      <c r="I5795" s="3"/>
      <c r="J5795" s="3"/>
    </row>
    <row r="5796" spans="4:10" x14ac:dyDescent="0.25">
      <c r="D5796"/>
      <c r="E5796" s="4"/>
      <c r="F5796" s="3"/>
      <c r="G5796" s="3"/>
      <c r="H5796" s="3"/>
      <c r="I5796" s="3"/>
      <c r="J5796" s="3"/>
    </row>
    <row r="5797" spans="4:10" x14ac:dyDescent="0.25">
      <c r="D5797"/>
      <c r="E5797" s="4"/>
      <c r="F5797" s="3"/>
      <c r="G5797" s="3"/>
      <c r="H5797" s="3"/>
      <c r="I5797" s="3"/>
      <c r="J5797" s="3"/>
    </row>
    <row r="5798" spans="4:10" x14ac:dyDescent="0.25">
      <c r="D5798"/>
      <c r="E5798" s="4"/>
      <c r="F5798" s="3"/>
      <c r="G5798" s="3"/>
      <c r="H5798" s="3"/>
      <c r="I5798" s="3"/>
      <c r="J5798" s="3"/>
    </row>
    <row r="5799" spans="4:10" x14ac:dyDescent="0.25">
      <c r="D5799"/>
      <c r="E5799" s="4"/>
      <c r="F5799" s="3"/>
      <c r="G5799" s="3"/>
      <c r="H5799" s="3"/>
      <c r="I5799" s="3"/>
      <c r="J5799" s="3"/>
    </row>
    <row r="5800" spans="4:10" x14ac:dyDescent="0.25">
      <c r="D5800"/>
      <c r="E5800" s="4"/>
      <c r="F5800" s="3"/>
      <c r="G5800" s="3"/>
      <c r="H5800" s="3"/>
      <c r="I5800" s="3"/>
      <c r="J5800" s="3"/>
    </row>
    <row r="5801" spans="4:10" x14ac:dyDescent="0.25">
      <c r="D5801"/>
      <c r="E5801" s="4"/>
      <c r="F5801" s="3"/>
      <c r="G5801" s="3"/>
      <c r="H5801" s="3"/>
      <c r="I5801" s="3"/>
      <c r="J5801" s="3"/>
    </row>
    <row r="5802" spans="4:10" x14ac:dyDescent="0.25">
      <c r="D5802"/>
      <c r="E5802" s="4"/>
      <c r="F5802" s="3"/>
      <c r="G5802" s="3"/>
      <c r="H5802" s="3"/>
      <c r="I5802" s="3"/>
      <c r="J5802" s="3"/>
    </row>
    <row r="5803" spans="4:10" x14ac:dyDescent="0.25">
      <c r="D5803"/>
      <c r="E5803" s="4"/>
      <c r="F5803" s="3"/>
      <c r="G5803" s="3"/>
      <c r="H5803" s="3"/>
      <c r="I5803" s="3"/>
      <c r="J5803" s="3"/>
    </row>
    <row r="5804" spans="4:10" x14ac:dyDescent="0.25">
      <c r="D5804"/>
      <c r="E5804" s="4"/>
      <c r="F5804" s="3"/>
      <c r="G5804" s="3"/>
      <c r="H5804" s="3"/>
      <c r="I5804" s="3"/>
      <c r="J5804" s="3"/>
    </row>
    <row r="5805" spans="4:10" x14ac:dyDescent="0.25">
      <c r="D5805"/>
      <c r="E5805" s="4"/>
      <c r="F5805" s="3"/>
      <c r="G5805" s="3"/>
      <c r="H5805" s="3"/>
      <c r="I5805" s="3"/>
      <c r="J5805" s="3"/>
    </row>
    <row r="5806" spans="4:10" x14ac:dyDescent="0.25">
      <c r="D5806"/>
      <c r="E5806" s="4"/>
      <c r="F5806" s="3"/>
      <c r="G5806" s="3"/>
      <c r="H5806" s="3"/>
      <c r="I5806" s="3"/>
      <c r="J5806" s="3"/>
    </row>
    <row r="5807" spans="4:10" x14ac:dyDescent="0.25">
      <c r="D5807"/>
      <c r="E5807" s="4"/>
      <c r="F5807" s="3"/>
      <c r="G5807" s="3"/>
      <c r="H5807" s="3"/>
      <c r="I5807" s="3"/>
      <c r="J5807" s="3"/>
    </row>
    <row r="5808" spans="4:10" x14ac:dyDescent="0.25">
      <c r="D5808"/>
      <c r="E5808" s="4"/>
      <c r="F5808" s="3"/>
      <c r="G5808" s="3"/>
      <c r="H5808" s="3"/>
      <c r="I5808" s="3"/>
      <c r="J5808" s="3"/>
    </row>
    <row r="5809" spans="4:10" x14ac:dyDescent="0.25">
      <c r="D5809"/>
      <c r="E5809" s="4"/>
      <c r="F5809" s="3"/>
      <c r="G5809" s="3"/>
      <c r="H5809" s="3"/>
      <c r="I5809" s="3"/>
      <c r="J5809" s="3"/>
    </row>
    <row r="5810" spans="4:10" x14ac:dyDescent="0.25">
      <c r="D5810"/>
      <c r="E5810" s="4"/>
      <c r="F5810" s="3"/>
      <c r="G5810" s="3"/>
      <c r="H5810" s="3"/>
      <c r="I5810" s="3"/>
      <c r="J5810" s="3"/>
    </row>
    <row r="5811" spans="4:10" x14ac:dyDescent="0.25">
      <c r="D5811"/>
      <c r="E5811" s="4"/>
      <c r="F5811" s="3"/>
      <c r="G5811" s="3"/>
      <c r="H5811" s="3"/>
      <c r="I5811" s="3"/>
      <c r="J5811" s="3"/>
    </row>
    <row r="5812" spans="4:10" x14ac:dyDescent="0.25">
      <c r="D5812"/>
      <c r="E5812" s="4"/>
      <c r="F5812" s="3"/>
      <c r="G5812" s="3"/>
      <c r="H5812" s="3"/>
      <c r="I5812" s="3"/>
      <c r="J5812" s="3"/>
    </row>
    <row r="5813" spans="4:10" x14ac:dyDescent="0.25">
      <c r="D5813"/>
      <c r="E5813" s="4"/>
      <c r="F5813" s="3"/>
      <c r="G5813" s="3"/>
      <c r="H5813" s="3"/>
      <c r="I5813" s="3"/>
      <c r="J5813" s="3"/>
    </row>
    <row r="5814" spans="4:10" x14ac:dyDescent="0.25">
      <c r="D5814"/>
      <c r="E5814" s="4"/>
      <c r="F5814" s="3"/>
      <c r="G5814" s="3"/>
      <c r="H5814" s="3"/>
      <c r="I5814" s="3"/>
      <c r="J5814" s="3"/>
    </row>
    <row r="5815" spans="4:10" x14ac:dyDescent="0.25">
      <c r="D5815"/>
      <c r="E5815" s="4"/>
      <c r="F5815" s="3"/>
      <c r="G5815" s="3"/>
      <c r="H5815" s="3"/>
      <c r="I5815" s="3"/>
      <c r="J5815" s="3"/>
    </row>
    <row r="5816" spans="4:10" x14ac:dyDescent="0.25">
      <c r="D5816"/>
      <c r="E5816" s="4"/>
      <c r="F5816" s="3"/>
      <c r="G5816" s="3"/>
      <c r="H5816" s="3"/>
      <c r="I5816" s="3"/>
      <c r="J5816" s="3"/>
    </row>
    <row r="5817" spans="4:10" x14ac:dyDescent="0.25">
      <c r="D5817"/>
      <c r="E5817" s="4"/>
      <c r="F5817" s="3"/>
      <c r="G5817" s="3"/>
      <c r="H5817" s="3"/>
      <c r="I5817" s="3"/>
      <c r="J5817" s="3"/>
    </row>
    <row r="5818" spans="4:10" x14ac:dyDescent="0.25">
      <c r="D5818"/>
      <c r="E5818" s="4"/>
      <c r="F5818" s="3"/>
      <c r="G5818" s="3"/>
      <c r="H5818" s="3"/>
      <c r="I5818" s="3"/>
      <c r="J5818" s="3"/>
    </row>
    <row r="5819" spans="4:10" x14ac:dyDescent="0.25">
      <c r="D5819"/>
      <c r="E5819" s="4"/>
      <c r="F5819" s="3"/>
      <c r="G5819" s="3"/>
      <c r="H5819" s="3"/>
      <c r="I5819" s="3"/>
      <c r="J5819" s="3"/>
    </row>
    <row r="5820" spans="4:10" x14ac:dyDescent="0.25">
      <c r="D5820"/>
      <c r="E5820" s="4"/>
      <c r="F5820" s="3"/>
      <c r="G5820" s="3"/>
      <c r="H5820" s="3"/>
      <c r="I5820" s="3"/>
      <c r="J5820" s="3"/>
    </row>
    <row r="5821" spans="4:10" x14ac:dyDescent="0.25">
      <c r="D5821"/>
      <c r="E5821" s="4"/>
      <c r="F5821" s="3"/>
      <c r="G5821" s="3"/>
      <c r="H5821" s="3"/>
      <c r="I5821" s="3"/>
      <c r="J5821" s="3"/>
    </row>
    <row r="5822" spans="4:10" x14ac:dyDescent="0.25">
      <c r="D5822"/>
      <c r="E5822" s="4"/>
      <c r="F5822" s="3"/>
      <c r="G5822" s="3"/>
      <c r="H5822" s="3"/>
      <c r="I5822" s="3"/>
      <c r="J5822" s="3"/>
    </row>
    <row r="5823" spans="4:10" x14ac:dyDescent="0.25">
      <c r="D5823"/>
      <c r="E5823" s="4"/>
      <c r="F5823" s="3"/>
      <c r="G5823" s="3"/>
      <c r="H5823" s="3"/>
      <c r="I5823" s="3"/>
      <c r="J5823" s="3"/>
    </row>
    <row r="5824" spans="4:10" x14ac:dyDescent="0.25">
      <c r="D5824"/>
      <c r="E5824" s="4"/>
      <c r="F5824" s="3"/>
      <c r="G5824" s="3"/>
      <c r="H5824" s="3"/>
      <c r="I5824" s="3"/>
      <c r="J5824" s="3"/>
    </row>
    <row r="5825" spans="4:10" x14ac:dyDescent="0.25">
      <c r="D5825"/>
      <c r="E5825" s="4"/>
      <c r="F5825" s="3"/>
      <c r="G5825" s="3"/>
      <c r="H5825" s="3"/>
      <c r="I5825" s="3"/>
      <c r="J5825" s="3"/>
    </row>
    <row r="5826" spans="4:10" x14ac:dyDescent="0.25">
      <c r="D5826"/>
      <c r="E5826" s="4"/>
      <c r="F5826" s="3"/>
      <c r="G5826" s="3"/>
      <c r="H5826" s="3"/>
      <c r="I5826" s="3"/>
      <c r="J5826" s="3"/>
    </row>
    <row r="5827" spans="4:10" x14ac:dyDescent="0.25">
      <c r="D5827"/>
      <c r="E5827" s="4"/>
      <c r="F5827" s="3"/>
      <c r="G5827" s="3"/>
      <c r="H5827" s="3"/>
      <c r="I5827" s="3"/>
      <c r="J5827" s="3"/>
    </row>
    <row r="5828" spans="4:10" x14ac:dyDescent="0.25">
      <c r="D5828"/>
      <c r="E5828" s="4"/>
      <c r="F5828" s="3"/>
      <c r="G5828" s="3"/>
      <c r="H5828" s="3"/>
      <c r="I5828" s="3"/>
      <c r="J5828" s="3"/>
    </row>
    <row r="5829" spans="4:10" x14ac:dyDescent="0.25">
      <c r="D5829"/>
      <c r="E5829" s="4"/>
      <c r="F5829" s="3"/>
      <c r="G5829" s="3"/>
      <c r="H5829" s="3"/>
      <c r="I5829" s="3"/>
      <c r="J5829" s="3"/>
    </row>
    <row r="5830" spans="4:10" x14ac:dyDescent="0.25">
      <c r="D5830"/>
      <c r="E5830" s="4"/>
      <c r="F5830" s="3"/>
      <c r="G5830" s="3"/>
      <c r="H5830" s="3"/>
      <c r="I5830" s="3"/>
      <c r="J5830" s="3"/>
    </row>
    <row r="5831" spans="4:10" x14ac:dyDescent="0.25">
      <c r="D5831"/>
      <c r="E5831" s="4"/>
      <c r="F5831" s="3"/>
      <c r="G5831" s="3"/>
      <c r="H5831" s="3"/>
      <c r="I5831" s="3"/>
      <c r="J5831" s="3"/>
    </row>
    <row r="5832" spans="4:10" x14ac:dyDescent="0.25">
      <c r="D5832"/>
      <c r="E5832" s="4"/>
      <c r="F5832" s="3"/>
      <c r="G5832" s="3"/>
      <c r="H5832" s="3"/>
      <c r="I5832" s="3"/>
      <c r="J5832" s="3"/>
    </row>
    <row r="5833" spans="4:10" x14ac:dyDescent="0.25">
      <c r="D5833"/>
      <c r="E5833" s="4"/>
      <c r="F5833" s="3"/>
      <c r="G5833" s="3"/>
      <c r="H5833" s="3"/>
      <c r="I5833" s="3"/>
      <c r="J5833" s="3"/>
    </row>
    <row r="5834" spans="4:10" x14ac:dyDescent="0.25">
      <c r="D5834"/>
      <c r="E5834" s="4"/>
      <c r="F5834" s="3"/>
      <c r="G5834" s="3"/>
      <c r="H5834" s="3"/>
      <c r="I5834" s="3"/>
      <c r="J5834" s="3"/>
    </row>
    <row r="5835" spans="4:10" x14ac:dyDescent="0.25">
      <c r="D5835"/>
      <c r="E5835" s="4"/>
      <c r="F5835" s="3"/>
      <c r="G5835" s="3"/>
      <c r="H5835" s="3"/>
      <c r="I5835" s="3"/>
      <c r="J5835" s="3"/>
    </row>
    <row r="5836" spans="4:10" x14ac:dyDescent="0.25">
      <c r="D5836"/>
      <c r="E5836" s="4"/>
      <c r="F5836" s="3"/>
      <c r="G5836" s="3"/>
      <c r="H5836" s="3"/>
      <c r="I5836" s="3"/>
      <c r="J5836" s="3"/>
    </row>
    <row r="5837" spans="4:10" x14ac:dyDescent="0.25">
      <c r="D5837"/>
      <c r="E5837" s="4"/>
      <c r="F5837" s="3"/>
      <c r="G5837" s="3"/>
      <c r="H5837" s="3"/>
      <c r="I5837" s="3"/>
      <c r="J5837" s="3"/>
    </row>
    <row r="5838" spans="4:10" x14ac:dyDescent="0.25">
      <c r="D5838"/>
      <c r="E5838" s="4"/>
      <c r="F5838" s="3"/>
      <c r="G5838" s="3"/>
      <c r="H5838" s="3"/>
      <c r="I5838" s="3"/>
      <c r="J5838" s="3"/>
    </row>
    <row r="5839" spans="4:10" x14ac:dyDescent="0.25">
      <c r="D5839"/>
      <c r="E5839" s="4"/>
      <c r="F5839" s="3"/>
      <c r="G5839" s="3"/>
      <c r="H5839" s="3"/>
      <c r="I5839" s="3"/>
      <c r="J5839" s="3"/>
    </row>
    <row r="5840" spans="4:10" x14ac:dyDescent="0.25">
      <c r="D5840"/>
      <c r="E5840" s="4"/>
      <c r="F5840" s="3"/>
      <c r="G5840" s="3"/>
      <c r="H5840" s="3"/>
      <c r="I5840" s="3"/>
      <c r="J5840" s="3"/>
    </row>
    <row r="5841" spans="4:10" x14ac:dyDescent="0.25">
      <c r="D5841"/>
      <c r="E5841" s="4"/>
      <c r="F5841" s="3"/>
      <c r="G5841" s="3"/>
      <c r="H5841" s="3"/>
      <c r="I5841" s="3"/>
      <c r="J5841" s="3"/>
    </row>
    <row r="5842" spans="4:10" x14ac:dyDescent="0.25">
      <c r="D5842"/>
      <c r="E5842" s="4"/>
      <c r="F5842" s="3"/>
      <c r="G5842" s="3"/>
      <c r="H5842" s="3"/>
      <c r="I5842" s="3"/>
      <c r="J5842" s="3"/>
    </row>
    <row r="5843" spans="4:10" x14ac:dyDescent="0.25">
      <c r="D5843"/>
      <c r="E5843" s="4"/>
      <c r="F5843" s="3"/>
      <c r="G5843" s="3"/>
      <c r="H5843" s="3"/>
      <c r="I5843" s="3"/>
      <c r="J5843" s="3"/>
    </row>
    <row r="5844" spans="4:10" x14ac:dyDescent="0.25">
      <c r="D5844"/>
      <c r="E5844" s="4"/>
      <c r="F5844" s="3"/>
      <c r="G5844" s="3"/>
      <c r="H5844" s="3"/>
      <c r="I5844" s="3"/>
      <c r="J5844" s="3"/>
    </row>
    <row r="5845" spans="4:10" x14ac:dyDescent="0.25">
      <c r="D5845"/>
      <c r="E5845" s="4"/>
      <c r="F5845" s="3"/>
      <c r="G5845" s="3"/>
      <c r="H5845" s="3"/>
      <c r="I5845" s="3"/>
      <c r="J5845" s="3"/>
    </row>
    <row r="5846" spans="4:10" x14ac:dyDescent="0.25">
      <c r="D5846"/>
      <c r="E5846" s="4"/>
      <c r="F5846" s="3"/>
      <c r="G5846" s="3"/>
      <c r="H5846" s="3"/>
      <c r="I5846" s="3"/>
      <c r="J5846" s="3"/>
    </row>
    <row r="5847" spans="4:10" x14ac:dyDescent="0.25">
      <c r="D5847"/>
      <c r="E5847" s="4"/>
      <c r="F5847" s="3"/>
      <c r="G5847" s="3"/>
      <c r="H5847" s="3"/>
      <c r="I5847" s="3"/>
      <c r="J5847" s="3"/>
    </row>
    <row r="5848" spans="4:10" x14ac:dyDescent="0.25">
      <c r="D5848"/>
      <c r="E5848" s="4"/>
      <c r="F5848" s="3"/>
      <c r="G5848" s="3"/>
      <c r="H5848" s="3"/>
      <c r="I5848" s="3"/>
      <c r="J5848" s="3"/>
    </row>
    <row r="5849" spans="4:10" x14ac:dyDescent="0.25">
      <c r="D5849"/>
      <c r="E5849" s="4"/>
      <c r="F5849" s="3"/>
      <c r="G5849" s="3"/>
      <c r="H5849" s="3"/>
      <c r="I5849" s="3"/>
      <c r="J5849" s="3"/>
    </row>
    <row r="5850" spans="4:10" x14ac:dyDescent="0.25">
      <c r="D5850"/>
      <c r="E5850" s="4"/>
      <c r="F5850" s="3"/>
      <c r="G5850" s="3"/>
      <c r="H5850" s="3"/>
      <c r="I5850" s="3"/>
      <c r="J5850" s="3"/>
    </row>
    <row r="5851" spans="4:10" x14ac:dyDescent="0.25">
      <c r="D5851"/>
      <c r="E5851" s="4"/>
      <c r="F5851" s="3"/>
      <c r="G5851" s="3"/>
      <c r="H5851" s="3"/>
      <c r="I5851" s="3"/>
      <c r="J5851" s="3"/>
    </row>
    <row r="5852" spans="4:10" x14ac:dyDescent="0.25">
      <c r="D5852"/>
      <c r="E5852" s="4"/>
      <c r="F5852" s="3"/>
      <c r="G5852" s="3"/>
      <c r="H5852" s="3"/>
      <c r="I5852" s="3"/>
      <c r="J5852" s="3"/>
    </row>
    <row r="5853" spans="4:10" x14ac:dyDescent="0.25">
      <c r="D5853"/>
      <c r="E5853" s="4"/>
      <c r="F5853" s="3"/>
      <c r="G5853" s="3"/>
      <c r="H5853" s="3"/>
      <c r="I5853" s="3"/>
      <c r="J5853" s="3"/>
    </row>
    <row r="5854" spans="4:10" x14ac:dyDescent="0.25">
      <c r="D5854"/>
      <c r="E5854" s="4"/>
      <c r="F5854" s="3"/>
      <c r="G5854" s="3"/>
      <c r="H5854" s="3"/>
      <c r="I5854" s="3"/>
      <c r="J5854" s="3"/>
    </row>
    <row r="5855" spans="4:10" x14ac:dyDescent="0.25">
      <c r="D5855"/>
      <c r="E5855" s="4"/>
      <c r="F5855" s="3"/>
      <c r="G5855" s="3"/>
      <c r="H5855" s="3"/>
      <c r="I5855" s="3"/>
      <c r="J5855" s="3"/>
    </row>
    <row r="5856" spans="4:10" x14ac:dyDescent="0.25">
      <c r="D5856"/>
      <c r="E5856" s="4"/>
      <c r="F5856" s="3"/>
      <c r="G5856" s="3"/>
      <c r="H5856" s="3"/>
      <c r="I5856" s="3"/>
      <c r="J5856" s="3"/>
    </row>
    <row r="5857" spans="4:10" x14ac:dyDescent="0.25">
      <c r="D5857"/>
      <c r="E5857" s="4"/>
      <c r="F5857" s="3"/>
      <c r="G5857" s="3"/>
      <c r="H5857" s="3"/>
      <c r="I5857" s="3"/>
      <c r="J5857" s="3"/>
    </row>
    <row r="5858" spans="4:10" x14ac:dyDescent="0.25">
      <c r="D5858"/>
      <c r="E5858" s="4"/>
      <c r="F5858" s="3"/>
      <c r="G5858" s="3"/>
      <c r="H5858" s="3"/>
      <c r="I5858" s="3"/>
      <c r="J5858" s="3"/>
    </row>
    <row r="5859" spans="4:10" x14ac:dyDescent="0.25">
      <c r="D5859"/>
      <c r="E5859" s="4"/>
      <c r="F5859" s="3"/>
      <c r="G5859" s="3"/>
      <c r="H5859" s="3"/>
      <c r="I5859" s="3"/>
      <c r="J5859" s="3"/>
    </row>
    <row r="5860" spans="4:10" x14ac:dyDescent="0.25">
      <c r="D5860"/>
      <c r="E5860" s="4"/>
      <c r="F5860" s="3"/>
      <c r="G5860" s="3"/>
      <c r="H5860" s="3"/>
      <c r="I5860" s="3"/>
      <c r="J5860" s="3"/>
    </row>
    <row r="5861" spans="4:10" x14ac:dyDescent="0.25">
      <c r="D5861"/>
      <c r="E5861" s="4"/>
      <c r="F5861" s="3"/>
      <c r="G5861" s="3"/>
      <c r="H5861" s="3"/>
      <c r="I5861" s="3"/>
      <c r="J5861" s="3"/>
    </row>
    <row r="5862" spans="4:10" x14ac:dyDescent="0.25">
      <c r="D5862"/>
      <c r="E5862" s="4"/>
      <c r="F5862" s="3"/>
      <c r="G5862" s="3"/>
      <c r="H5862" s="3"/>
      <c r="I5862" s="3"/>
      <c r="J5862" s="3"/>
    </row>
    <row r="5863" spans="4:10" x14ac:dyDescent="0.25">
      <c r="D5863"/>
      <c r="E5863" s="4"/>
      <c r="F5863" s="3"/>
      <c r="G5863" s="3"/>
      <c r="H5863" s="3"/>
      <c r="I5863" s="3"/>
      <c r="J5863" s="3"/>
    </row>
    <row r="5864" spans="4:10" x14ac:dyDescent="0.25">
      <c r="D5864"/>
      <c r="E5864" s="4"/>
      <c r="F5864" s="3"/>
      <c r="G5864" s="3"/>
      <c r="H5864" s="3"/>
      <c r="I5864" s="3"/>
      <c r="J5864" s="3"/>
    </row>
    <row r="5865" spans="4:10" x14ac:dyDescent="0.25">
      <c r="D5865"/>
      <c r="E5865" s="4"/>
      <c r="F5865" s="3"/>
      <c r="G5865" s="3"/>
      <c r="H5865" s="3"/>
      <c r="I5865" s="3"/>
      <c r="J5865" s="3"/>
    </row>
    <row r="5866" spans="4:10" x14ac:dyDescent="0.25">
      <c r="D5866"/>
      <c r="E5866" s="4"/>
      <c r="F5866" s="3"/>
      <c r="G5866" s="3"/>
      <c r="H5866" s="3"/>
      <c r="I5866" s="3"/>
      <c r="J5866" s="3"/>
    </row>
    <row r="5867" spans="4:10" x14ac:dyDescent="0.25">
      <c r="D5867"/>
      <c r="E5867" s="4"/>
      <c r="F5867" s="3"/>
      <c r="G5867" s="3"/>
      <c r="H5867" s="3"/>
      <c r="I5867" s="3"/>
      <c r="J5867" s="3"/>
    </row>
    <row r="5868" spans="4:10" x14ac:dyDescent="0.25">
      <c r="D5868"/>
      <c r="E5868" s="4"/>
      <c r="F5868" s="3"/>
      <c r="G5868" s="3"/>
      <c r="H5868" s="3"/>
      <c r="I5868" s="3"/>
      <c r="J5868" s="3"/>
    </row>
    <row r="5869" spans="4:10" x14ac:dyDescent="0.25">
      <c r="D5869"/>
      <c r="E5869" s="4"/>
      <c r="F5869" s="3"/>
      <c r="G5869" s="3"/>
      <c r="H5869" s="3"/>
      <c r="I5869" s="3"/>
      <c r="J5869" s="3"/>
    </row>
    <row r="5870" spans="4:10" x14ac:dyDescent="0.25">
      <c r="D5870"/>
      <c r="E5870" s="4"/>
      <c r="F5870" s="3"/>
      <c r="G5870" s="3"/>
      <c r="H5870" s="3"/>
      <c r="I5870" s="3"/>
      <c r="J5870" s="3"/>
    </row>
    <row r="5871" spans="4:10" x14ac:dyDescent="0.25">
      <c r="D5871"/>
      <c r="E5871" s="4"/>
      <c r="F5871" s="3"/>
      <c r="G5871" s="3"/>
      <c r="H5871" s="3"/>
      <c r="I5871" s="3"/>
      <c r="J5871" s="3"/>
    </row>
    <row r="5872" spans="4:10" x14ac:dyDescent="0.25">
      <c r="D5872"/>
      <c r="E5872" s="4"/>
      <c r="F5872" s="3"/>
      <c r="G5872" s="3"/>
      <c r="H5872" s="3"/>
      <c r="I5872" s="3"/>
      <c r="J5872" s="3"/>
    </row>
    <row r="5873" spans="4:10" x14ac:dyDescent="0.25">
      <c r="D5873"/>
      <c r="E5873" s="4"/>
      <c r="F5873" s="3"/>
      <c r="G5873" s="3"/>
      <c r="H5873" s="3"/>
      <c r="I5873" s="3"/>
      <c r="J5873" s="3"/>
    </row>
    <row r="5874" spans="4:10" x14ac:dyDescent="0.25">
      <c r="D5874"/>
      <c r="E5874" s="4"/>
      <c r="F5874" s="3"/>
      <c r="G5874" s="3"/>
      <c r="H5874" s="3"/>
      <c r="I5874" s="3"/>
      <c r="J5874" s="3"/>
    </row>
    <row r="5875" spans="4:10" x14ac:dyDescent="0.25">
      <c r="D5875"/>
      <c r="E5875" s="4"/>
      <c r="F5875" s="3"/>
      <c r="G5875" s="3"/>
      <c r="H5875" s="3"/>
      <c r="I5875" s="3"/>
      <c r="J5875" s="3"/>
    </row>
    <row r="5876" spans="4:10" x14ac:dyDescent="0.25">
      <c r="D5876"/>
      <c r="E5876" s="4"/>
      <c r="F5876" s="3"/>
      <c r="G5876" s="3"/>
      <c r="H5876" s="3"/>
      <c r="I5876" s="3"/>
      <c r="J5876" s="3"/>
    </row>
    <row r="5877" spans="4:10" x14ac:dyDescent="0.25">
      <c r="D5877"/>
      <c r="E5877" s="4"/>
      <c r="F5877" s="3"/>
      <c r="G5877" s="3"/>
      <c r="H5877" s="3"/>
      <c r="I5877" s="3"/>
      <c r="J5877" s="3"/>
    </row>
    <row r="5878" spans="4:10" x14ac:dyDescent="0.25">
      <c r="D5878"/>
      <c r="E5878" s="4"/>
      <c r="F5878" s="3"/>
      <c r="G5878" s="3"/>
      <c r="H5878" s="3"/>
      <c r="I5878" s="3"/>
      <c r="J5878" s="3"/>
    </row>
    <row r="5879" spans="4:10" x14ac:dyDescent="0.25">
      <c r="D5879"/>
      <c r="E5879" s="4"/>
      <c r="F5879" s="3"/>
      <c r="G5879" s="3"/>
      <c r="H5879" s="3"/>
      <c r="I5879" s="3"/>
      <c r="J5879" s="3"/>
    </row>
    <row r="5880" spans="4:10" x14ac:dyDescent="0.25">
      <c r="D5880"/>
      <c r="E5880" s="4"/>
      <c r="F5880" s="3"/>
      <c r="G5880" s="3"/>
      <c r="H5880" s="3"/>
      <c r="I5880" s="3"/>
      <c r="J5880" s="3"/>
    </row>
    <row r="5881" spans="4:10" x14ac:dyDescent="0.25">
      <c r="D5881"/>
      <c r="E5881" s="4"/>
      <c r="F5881" s="3"/>
      <c r="G5881" s="3"/>
      <c r="H5881" s="3"/>
      <c r="I5881" s="3"/>
      <c r="J5881" s="3"/>
    </row>
    <row r="5882" spans="4:10" x14ac:dyDescent="0.25">
      <c r="D5882"/>
      <c r="E5882" s="4"/>
      <c r="F5882" s="3"/>
      <c r="G5882" s="3"/>
      <c r="H5882" s="3"/>
      <c r="I5882" s="3"/>
      <c r="J5882" s="3"/>
    </row>
    <row r="5883" spans="4:10" x14ac:dyDescent="0.25">
      <c r="D5883"/>
      <c r="E5883" s="4"/>
      <c r="F5883" s="3"/>
      <c r="G5883" s="3"/>
      <c r="H5883" s="3"/>
      <c r="I5883" s="3"/>
      <c r="J5883" s="3"/>
    </row>
    <row r="5884" spans="4:10" x14ac:dyDescent="0.25">
      <c r="D5884"/>
      <c r="E5884" s="4"/>
      <c r="F5884" s="3"/>
      <c r="G5884" s="3"/>
      <c r="H5884" s="3"/>
      <c r="I5884" s="3"/>
      <c r="J5884" s="3"/>
    </row>
    <row r="5885" spans="4:10" x14ac:dyDescent="0.25">
      <c r="D5885"/>
      <c r="E5885" s="4"/>
      <c r="F5885" s="3"/>
      <c r="G5885" s="3"/>
      <c r="H5885" s="3"/>
      <c r="I5885" s="3"/>
      <c r="J5885" s="3"/>
    </row>
    <row r="5886" spans="4:10" x14ac:dyDescent="0.25">
      <c r="D5886"/>
      <c r="E5886" s="4"/>
      <c r="F5886" s="3"/>
      <c r="G5886" s="3"/>
      <c r="H5886" s="3"/>
      <c r="I5886" s="3"/>
      <c r="J5886" s="3"/>
    </row>
    <row r="5887" spans="4:10" x14ac:dyDescent="0.25">
      <c r="D5887"/>
      <c r="E5887" s="4"/>
      <c r="F5887" s="3"/>
      <c r="G5887" s="3"/>
      <c r="H5887" s="3"/>
      <c r="I5887" s="3"/>
      <c r="J5887" s="3"/>
    </row>
    <row r="5888" spans="4:10" x14ac:dyDescent="0.25">
      <c r="D5888"/>
      <c r="E5888" s="4"/>
      <c r="F5888" s="3"/>
      <c r="G5888" s="3"/>
      <c r="H5888" s="3"/>
      <c r="I5888" s="3"/>
      <c r="J5888" s="3"/>
    </row>
    <row r="5889" spans="4:10" x14ac:dyDescent="0.25">
      <c r="D5889"/>
      <c r="E5889" s="4"/>
      <c r="F5889" s="3"/>
      <c r="G5889" s="3"/>
      <c r="H5889" s="3"/>
      <c r="I5889" s="3"/>
      <c r="J5889" s="3"/>
    </row>
    <row r="5890" spans="4:10" x14ac:dyDescent="0.25">
      <c r="D5890"/>
      <c r="E5890" s="4"/>
      <c r="F5890" s="3"/>
      <c r="G5890" s="3"/>
      <c r="H5890" s="3"/>
      <c r="I5890" s="3"/>
      <c r="J5890" s="3"/>
    </row>
    <row r="5891" spans="4:10" x14ac:dyDescent="0.25">
      <c r="D5891"/>
      <c r="E5891" s="4"/>
      <c r="F5891" s="3"/>
      <c r="G5891" s="3"/>
      <c r="H5891" s="3"/>
      <c r="I5891" s="3"/>
      <c r="J5891" s="3"/>
    </row>
    <row r="5892" spans="4:10" x14ac:dyDescent="0.25">
      <c r="D5892"/>
      <c r="E5892" s="4"/>
      <c r="F5892" s="3"/>
      <c r="G5892" s="3"/>
      <c r="H5892" s="3"/>
      <c r="I5892" s="3"/>
      <c r="J5892" s="3"/>
    </row>
    <row r="5893" spans="4:10" x14ac:dyDescent="0.25">
      <c r="D5893"/>
      <c r="E5893" s="4"/>
      <c r="F5893" s="3"/>
      <c r="G5893" s="3"/>
      <c r="H5893" s="3"/>
      <c r="I5893" s="3"/>
      <c r="J5893" s="3"/>
    </row>
    <row r="5894" spans="4:10" x14ac:dyDescent="0.25">
      <c r="D5894"/>
      <c r="E5894" s="4"/>
      <c r="F5894" s="3"/>
      <c r="G5894" s="3"/>
      <c r="H5894" s="3"/>
      <c r="I5894" s="3"/>
      <c r="J5894" s="3"/>
    </row>
    <row r="5895" spans="4:10" x14ac:dyDescent="0.25">
      <c r="D5895"/>
      <c r="E5895" s="4"/>
      <c r="F5895" s="3"/>
      <c r="G5895" s="3"/>
      <c r="H5895" s="3"/>
      <c r="I5895" s="3"/>
      <c r="J5895" s="3"/>
    </row>
    <row r="5896" spans="4:10" x14ac:dyDescent="0.25">
      <c r="D5896"/>
      <c r="E5896" s="4"/>
      <c r="F5896" s="3"/>
      <c r="G5896" s="3"/>
      <c r="H5896" s="3"/>
      <c r="I5896" s="3"/>
      <c r="J5896" s="3"/>
    </row>
    <row r="5897" spans="4:10" x14ac:dyDescent="0.25">
      <c r="D5897"/>
      <c r="E5897" s="4"/>
      <c r="F5897" s="3"/>
      <c r="G5897" s="3"/>
      <c r="H5897" s="3"/>
      <c r="I5897" s="3"/>
      <c r="J5897" s="3"/>
    </row>
    <row r="5898" spans="4:10" x14ac:dyDescent="0.25">
      <c r="D5898"/>
      <c r="E5898" s="4"/>
      <c r="F5898" s="3"/>
      <c r="G5898" s="3"/>
      <c r="H5898" s="3"/>
      <c r="I5898" s="3"/>
      <c r="J5898" s="3"/>
    </row>
    <row r="5899" spans="4:10" x14ac:dyDescent="0.25">
      <c r="D5899"/>
      <c r="E5899" s="4"/>
      <c r="F5899" s="3"/>
      <c r="G5899" s="3"/>
      <c r="H5899" s="3"/>
      <c r="I5899" s="3"/>
      <c r="J5899" s="3"/>
    </row>
    <row r="5900" spans="4:10" x14ac:dyDescent="0.25">
      <c r="D5900"/>
      <c r="E5900" s="4"/>
      <c r="F5900" s="3"/>
      <c r="G5900" s="3"/>
      <c r="H5900" s="3"/>
      <c r="I5900" s="3"/>
      <c r="J5900" s="3"/>
    </row>
    <row r="5901" spans="4:10" x14ac:dyDescent="0.25">
      <c r="D5901"/>
      <c r="E5901" s="4"/>
      <c r="F5901" s="3"/>
      <c r="G5901" s="3"/>
      <c r="H5901" s="3"/>
      <c r="I5901" s="3"/>
      <c r="J5901" s="3"/>
    </row>
    <row r="5902" spans="4:10" x14ac:dyDescent="0.25">
      <c r="D5902"/>
      <c r="E5902" s="4"/>
      <c r="F5902" s="3"/>
      <c r="G5902" s="3"/>
      <c r="H5902" s="3"/>
      <c r="I5902" s="3"/>
      <c r="J5902" s="3"/>
    </row>
    <row r="5903" spans="4:10" x14ac:dyDescent="0.25">
      <c r="D5903"/>
      <c r="E5903" s="4"/>
      <c r="F5903" s="3"/>
      <c r="G5903" s="3"/>
      <c r="H5903" s="3"/>
      <c r="I5903" s="3"/>
      <c r="J5903" s="3"/>
    </row>
    <row r="5904" spans="4:10" x14ac:dyDescent="0.25">
      <c r="D5904"/>
      <c r="E5904" s="4"/>
      <c r="F5904" s="3"/>
      <c r="G5904" s="3"/>
      <c r="H5904" s="3"/>
      <c r="I5904" s="3"/>
      <c r="J5904" s="3"/>
    </row>
    <row r="5905" spans="4:10" x14ac:dyDescent="0.25">
      <c r="D5905"/>
      <c r="E5905" s="4"/>
      <c r="F5905" s="3"/>
      <c r="G5905" s="3"/>
      <c r="H5905" s="3"/>
      <c r="I5905" s="3"/>
      <c r="J5905" s="3"/>
    </row>
    <row r="5906" spans="4:10" x14ac:dyDescent="0.25">
      <c r="D5906"/>
      <c r="E5906" s="4"/>
      <c r="F5906" s="3"/>
      <c r="G5906" s="3"/>
      <c r="H5906" s="3"/>
      <c r="I5906" s="3"/>
      <c r="J5906" s="3"/>
    </row>
    <row r="5907" spans="4:10" x14ac:dyDescent="0.25">
      <c r="D5907"/>
      <c r="E5907" s="4"/>
      <c r="F5907" s="3"/>
      <c r="G5907" s="3"/>
      <c r="H5907" s="3"/>
      <c r="I5907" s="3"/>
      <c r="J5907" s="3"/>
    </row>
    <row r="5908" spans="4:10" x14ac:dyDescent="0.25">
      <c r="D5908"/>
      <c r="E5908" s="4"/>
      <c r="F5908" s="3"/>
      <c r="G5908" s="3"/>
      <c r="H5908" s="3"/>
      <c r="I5908" s="3"/>
      <c r="J5908" s="3"/>
    </row>
    <row r="5909" spans="4:10" x14ac:dyDescent="0.25">
      <c r="D5909"/>
      <c r="E5909" s="4"/>
      <c r="F5909" s="3"/>
      <c r="G5909" s="3"/>
      <c r="H5909" s="3"/>
      <c r="I5909" s="3"/>
      <c r="J5909" s="3"/>
    </row>
    <row r="5910" spans="4:10" x14ac:dyDescent="0.25">
      <c r="D5910"/>
      <c r="E5910" s="4"/>
      <c r="F5910" s="3"/>
      <c r="G5910" s="3"/>
      <c r="H5910" s="3"/>
      <c r="I5910" s="3"/>
      <c r="J5910" s="3"/>
    </row>
    <row r="5911" spans="4:10" x14ac:dyDescent="0.25">
      <c r="D5911"/>
      <c r="E5911" s="4"/>
      <c r="F5911" s="3"/>
      <c r="G5911" s="3"/>
      <c r="H5911" s="3"/>
      <c r="I5911" s="3"/>
      <c r="J5911" s="3"/>
    </row>
    <row r="5912" spans="4:10" x14ac:dyDescent="0.25">
      <c r="D5912"/>
      <c r="E5912" s="4"/>
      <c r="F5912" s="3"/>
      <c r="G5912" s="3"/>
      <c r="H5912" s="3"/>
      <c r="I5912" s="3"/>
      <c r="J5912" s="3"/>
    </row>
    <row r="5913" spans="4:10" x14ac:dyDescent="0.25">
      <c r="D5913"/>
      <c r="E5913" s="4"/>
      <c r="F5913" s="3"/>
      <c r="G5913" s="3"/>
      <c r="H5913" s="3"/>
      <c r="I5913" s="3"/>
      <c r="J5913" s="3"/>
    </row>
    <row r="5914" spans="4:10" x14ac:dyDescent="0.25">
      <c r="D5914"/>
      <c r="E5914" s="4"/>
      <c r="F5914" s="3"/>
      <c r="G5914" s="3"/>
      <c r="H5914" s="3"/>
      <c r="I5914" s="3"/>
      <c r="J5914" s="3"/>
    </row>
    <row r="5915" spans="4:10" x14ac:dyDescent="0.25">
      <c r="D5915"/>
      <c r="E5915" s="4"/>
      <c r="F5915" s="3"/>
      <c r="G5915" s="3"/>
      <c r="H5915" s="3"/>
      <c r="I5915" s="3"/>
      <c r="J5915" s="3"/>
    </row>
    <row r="5916" spans="4:10" x14ac:dyDescent="0.25">
      <c r="D5916"/>
      <c r="E5916" s="4"/>
      <c r="F5916" s="3"/>
      <c r="G5916" s="3"/>
      <c r="H5916" s="3"/>
      <c r="I5916" s="3"/>
      <c r="J5916" s="3"/>
    </row>
    <row r="5917" spans="4:10" x14ac:dyDescent="0.25">
      <c r="D5917"/>
      <c r="E5917" s="4"/>
      <c r="F5917" s="3"/>
      <c r="G5917" s="3"/>
      <c r="H5917" s="3"/>
      <c r="I5917" s="3"/>
      <c r="J5917" s="3"/>
    </row>
    <row r="5918" spans="4:10" x14ac:dyDescent="0.25">
      <c r="D5918"/>
      <c r="E5918" s="4"/>
      <c r="F5918" s="3"/>
      <c r="G5918" s="3"/>
      <c r="H5918" s="3"/>
      <c r="I5918" s="3"/>
      <c r="J5918" s="3"/>
    </row>
    <row r="5919" spans="4:10" x14ac:dyDescent="0.25">
      <c r="D5919"/>
      <c r="E5919" s="4"/>
      <c r="F5919" s="3"/>
      <c r="G5919" s="3"/>
      <c r="H5919" s="3"/>
      <c r="I5919" s="3"/>
      <c r="J5919" s="3"/>
    </row>
    <row r="5920" spans="4:10" x14ac:dyDescent="0.25">
      <c r="D5920"/>
      <c r="E5920" s="4"/>
      <c r="F5920" s="3"/>
      <c r="G5920" s="3"/>
      <c r="H5920" s="3"/>
      <c r="I5920" s="3"/>
      <c r="J5920" s="3"/>
    </row>
    <row r="5921" spans="4:10" x14ac:dyDescent="0.25">
      <c r="D5921"/>
      <c r="E5921" s="4"/>
      <c r="F5921" s="3"/>
      <c r="G5921" s="3"/>
      <c r="H5921" s="3"/>
      <c r="I5921" s="3"/>
      <c r="J5921" s="3"/>
    </row>
    <row r="5922" spans="4:10" x14ac:dyDescent="0.25">
      <c r="D5922"/>
      <c r="E5922" s="4"/>
      <c r="F5922" s="3"/>
      <c r="G5922" s="3"/>
      <c r="H5922" s="3"/>
      <c r="I5922" s="3"/>
      <c r="J5922" s="3"/>
    </row>
    <row r="5923" spans="4:10" x14ac:dyDescent="0.25">
      <c r="D5923"/>
      <c r="E5923" s="4"/>
      <c r="F5923" s="3"/>
      <c r="G5923" s="3"/>
      <c r="H5923" s="3"/>
      <c r="I5923" s="3"/>
      <c r="J5923" s="3"/>
    </row>
    <row r="5924" spans="4:10" x14ac:dyDescent="0.25">
      <c r="D5924"/>
      <c r="E5924" s="4"/>
      <c r="F5924" s="3"/>
      <c r="G5924" s="3"/>
      <c r="H5924" s="3"/>
      <c r="I5924" s="3"/>
      <c r="J5924" s="3"/>
    </row>
    <row r="5925" spans="4:10" x14ac:dyDescent="0.25">
      <c r="D5925"/>
      <c r="E5925" s="4"/>
      <c r="F5925" s="3"/>
      <c r="G5925" s="3"/>
      <c r="H5925" s="3"/>
      <c r="I5925" s="3"/>
      <c r="J5925" s="3"/>
    </row>
    <row r="5926" spans="4:10" x14ac:dyDescent="0.25">
      <c r="D5926"/>
      <c r="E5926" s="4"/>
      <c r="F5926" s="3"/>
      <c r="G5926" s="3"/>
      <c r="H5926" s="3"/>
      <c r="I5926" s="3"/>
      <c r="J5926" s="3"/>
    </row>
    <row r="5927" spans="4:10" x14ac:dyDescent="0.25">
      <c r="D5927"/>
      <c r="E5927" s="4"/>
      <c r="F5927" s="3"/>
      <c r="G5927" s="3"/>
      <c r="H5927" s="3"/>
      <c r="I5927" s="3"/>
      <c r="J5927" s="3"/>
    </row>
    <row r="5928" spans="4:10" x14ac:dyDescent="0.25">
      <c r="D5928"/>
      <c r="E5928" s="4"/>
      <c r="F5928" s="3"/>
      <c r="G5928" s="3"/>
      <c r="H5928" s="3"/>
      <c r="I5928" s="3"/>
      <c r="J5928" s="3"/>
    </row>
    <row r="5929" spans="4:10" x14ac:dyDescent="0.25">
      <c r="D5929"/>
      <c r="E5929" s="4"/>
      <c r="F5929" s="3"/>
      <c r="G5929" s="3"/>
      <c r="H5929" s="3"/>
      <c r="I5929" s="3"/>
      <c r="J5929" s="3"/>
    </row>
    <row r="5930" spans="4:10" x14ac:dyDescent="0.25">
      <c r="D5930"/>
      <c r="E5930" s="4"/>
      <c r="F5930" s="3"/>
      <c r="G5930" s="3"/>
      <c r="H5930" s="3"/>
      <c r="I5930" s="3"/>
      <c r="J5930" s="3"/>
    </row>
    <row r="5931" spans="4:10" x14ac:dyDescent="0.25">
      <c r="D5931"/>
      <c r="E5931" s="4"/>
      <c r="F5931" s="3"/>
      <c r="G5931" s="3"/>
      <c r="H5931" s="3"/>
      <c r="I5931" s="3"/>
      <c r="J5931" s="3"/>
    </row>
    <row r="5932" spans="4:10" x14ac:dyDescent="0.25">
      <c r="D5932"/>
      <c r="E5932" s="4"/>
      <c r="F5932" s="3"/>
      <c r="G5932" s="3"/>
      <c r="H5932" s="3"/>
      <c r="I5932" s="3"/>
      <c r="J5932" s="3"/>
    </row>
    <row r="5933" spans="4:10" x14ac:dyDescent="0.25">
      <c r="D5933"/>
      <c r="E5933" s="4"/>
      <c r="F5933" s="3"/>
      <c r="G5933" s="3"/>
      <c r="H5933" s="3"/>
      <c r="I5933" s="3"/>
      <c r="J5933" s="3"/>
    </row>
    <row r="5934" spans="4:10" x14ac:dyDescent="0.25">
      <c r="D5934"/>
      <c r="E5934" s="4"/>
      <c r="F5934" s="3"/>
      <c r="G5934" s="3"/>
      <c r="H5934" s="3"/>
      <c r="I5934" s="3"/>
      <c r="J5934" s="3"/>
    </row>
    <row r="5935" spans="4:10" x14ac:dyDescent="0.25">
      <c r="D5935"/>
      <c r="E5935" s="4"/>
      <c r="F5935" s="3"/>
      <c r="G5935" s="3"/>
      <c r="H5935" s="3"/>
      <c r="I5935" s="3"/>
      <c r="J5935" s="3"/>
    </row>
    <row r="5936" spans="4:10" x14ac:dyDescent="0.25">
      <c r="D5936"/>
      <c r="E5936" s="4"/>
      <c r="F5936" s="3"/>
      <c r="G5936" s="3"/>
      <c r="H5936" s="3"/>
      <c r="I5936" s="3"/>
      <c r="J5936" s="3"/>
    </row>
    <row r="5937" spans="4:10" x14ac:dyDescent="0.25">
      <c r="D5937"/>
      <c r="E5937" s="4"/>
      <c r="F5937" s="3"/>
      <c r="G5937" s="3"/>
      <c r="H5937" s="3"/>
      <c r="I5937" s="3"/>
      <c r="J5937" s="3"/>
    </row>
    <row r="5938" spans="4:10" x14ac:dyDescent="0.25">
      <c r="D5938"/>
      <c r="E5938" s="4"/>
      <c r="F5938" s="3"/>
      <c r="G5938" s="3"/>
      <c r="H5938" s="3"/>
      <c r="I5938" s="3"/>
      <c r="J5938" s="3"/>
    </row>
    <row r="5939" spans="4:10" x14ac:dyDescent="0.25">
      <c r="D5939"/>
      <c r="E5939" s="4"/>
      <c r="F5939" s="3"/>
      <c r="G5939" s="3"/>
      <c r="H5939" s="3"/>
      <c r="I5939" s="3"/>
      <c r="J5939" s="3"/>
    </row>
    <row r="5940" spans="4:10" x14ac:dyDescent="0.25">
      <c r="D5940"/>
      <c r="E5940" s="4"/>
      <c r="F5940" s="3"/>
      <c r="G5940" s="3"/>
      <c r="H5940" s="3"/>
      <c r="I5940" s="3"/>
      <c r="J5940" s="3"/>
    </row>
    <row r="5941" spans="4:10" x14ac:dyDescent="0.25">
      <c r="D5941"/>
      <c r="E5941" s="4"/>
      <c r="F5941" s="3"/>
      <c r="G5941" s="3"/>
      <c r="H5941" s="3"/>
      <c r="I5941" s="3"/>
      <c r="J5941" s="3"/>
    </row>
    <row r="5942" spans="4:10" x14ac:dyDescent="0.25">
      <c r="D5942"/>
      <c r="E5942" s="4"/>
      <c r="F5942" s="3"/>
      <c r="G5942" s="3"/>
      <c r="H5942" s="3"/>
      <c r="I5942" s="3"/>
      <c r="J5942" s="3"/>
    </row>
    <row r="5943" spans="4:10" x14ac:dyDescent="0.25">
      <c r="D5943"/>
      <c r="E5943" s="4"/>
      <c r="F5943" s="3"/>
      <c r="G5943" s="3"/>
      <c r="H5943" s="3"/>
      <c r="I5943" s="3"/>
      <c r="J5943" s="3"/>
    </row>
    <row r="5944" spans="4:10" x14ac:dyDescent="0.25">
      <c r="D5944"/>
      <c r="E5944" s="4"/>
      <c r="F5944" s="3"/>
      <c r="G5944" s="3"/>
      <c r="H5944" s="3"/>
      <c r="I5944" s="3"/>
      <c r="J5944" s="3"/>
    </row>
    <row r="5945" spans="4:10" x14ac:dyDescent="0.25">
      <c r="D5945"/>
      <c r="E5945" s="4"/>
      <c r="F5945" s="3"/>
      <c r="G5945" s="3"/>
      <c r="H5945" s="3"/>
      <c r="I5945" s="3"/>
      <c r="J5945" s="3"/>
    </row>
    <row r="5946" spans="4:10" x14ac:dyDescent="0.25">
      <c r="D5946"/>
      <c r="E5946" s="4"/>
      <c r="F5946" s="3"/>
      <c r="G5946" s="3"/>
      <c r="H5946" s="3"/>
      <c r="I5946" s="3"/>
      <c r="J5946" s="3"/>
    </row>
    <row r="5947" spans="4:10" x14ac:dyDescent="0.25">
      <c r="D5947"/>
      <c r="E5947" s="4"/>
      <c r="F5947" s="3"/>
      <c r="G5947" s="3"/>
      <c r="H5947" s="3"/>
      <c r="I5947" s="3"/>
      <c r="J5947" s="3"/>
    </row>
    <row r="5948" spans="4:10" x14ac:dyDescent="0.25">
      <c r="D5948"/>
      <c r="E5948" s="4"/>
      <c r="F5948" s="3"/>
      <c r="G5948" s="3"/>
      <c r="H5948" s="3"/>
      <c r="I5948" s="3"/>
      <c r="J5948" s="3"/>
    </row>
    <row r="5949" spans="4:10" x14ac:dyDescent="0.25">
      <c r="D5949"/>
      <c r="E5949" s="4"/>
      <c r="F5949" s="3"/>
      <c r="G5949" s="3"/>
      <c r="H5949" s="3"/>
      <c r="I5949" s="3"/>
      <c r="J5949" s="3"/>
    </row>
    <row r="5950" spans="4:10" x14ac:dyDescent="0.25">
      <c r="D5950"/>
      <c r="E5950" s="4"/>
      <c r="F5950" s="3"/>
      <c r="G5950" s="3"/>
      <c r="H5950" s="3"/>
      <c r="I5950" s="3"/>
      <c r="J5950" s="3"/>
    </row>
    <row r="5951" spans="4:10" x14ac:dyDescent="0.25">
      <c r="D5951"/>
      <c r="E5951" s="4"/>
      <c r="F5951" s="3"/>
      <c r="G5951" s="3"/>
      <c r="H5951" s="3"/>
      <c r="I5951" s="3"/>
      <c r="J5951" s="3"/>
    </row>
    <row r="5952" spans="4:10" x14ac:dyDescent="0.25">
      <c r="D5952"/>
      <c r="E5952" s="4"/>
      <c r="F5952" s="3"/>
      <c r="G5952" s="3"/>
      <c r="H5952" s="3"/>
      <c r="I5952" s="3"/>
      <c r="J5952" s="3"/>
    </row>
    <row r="5953" spans="4:10" x14ac:dyDescent="0.25">
      <c r="D5953"/>
      <c r="E5953" s="4"/>
      <c r="F5953" s="3"/>
      <c r="G5953" s="3"/>
      <c r="H5953" s="3"/>
      <c r="I5953" s="3"/>
      <c r="J5953" s="3"/>
    </row>
    <row r="5954" spans="4:10" x14ac:dyDescent="0.25">
      <c r="D5954"/>
      <c r="E5954" s="4"/>
      <c r="F5954" s="3"/>
      <c r="G5954" s="3"/>
      <c r="H5954" s="3"/>
      <c r="I5954" s="3"/>
      <c r="J5954" s="3"/>
    </row>
    <row r="5955" spans="4:10" x14ac:dyDescent="0.25">
      <c r="D5955"/>
      <c r="E5955" s="4"/>
      <c r="F5955" s="3"/>
      <c r="G5955" s="3"/>
      <c r="H5955" s="3"/>
      <c r="I5955" s="3"/>
      <c r="J5955" s="3"/>
    </row>
    <row r="5956" spans="4:10" x14ac:dyDescent="0.25">
      <c r="D5956"/>
      <c r="E5956" s="4"/>
      <c r="F5956" s="3"/>
      <c r="G5956" s="3"/>
      <c r="H5956" s="3"/>
      <c r="I5956" s="3"/>
      <c r="J5956" s="3"/>
    </row>
    <row r="5957" spans="4:10" x14ac:dyDescent="0.25">
      <c r="D5957"/>
      <c r="E5957" s="4"/>
      <c r="F5957" s="3"/>
      <c r="G5957" s="3"/>
      <c r="H5957" s="3"/>
      <c r="I5957" s="3"/>
      <c r="J5957" s="3"/>
    </row>
    <row r="5958" spans="4:10" x14ac:dyDescent="0.25">
      <c r="D5958"/>
      <c r="E5958" s="4"/>
      <c r="F5958" s="3"/>
      <c r="G5958" s="3"/>
      <c r="H5958" s="3"/>
      <c r="I5958" s="3"/>
      <c r="J5958" s="3"/>
    </row>
    <row r="5959" spans="4:10" x14ac:dyDescent="0.25">
      <c r="D5959"/>
      <c r="E5959" s="4"/>
      <c r="F5959" s="3"/>
      <c r="G5959" s="3"/>
      <c r="H5959" s="3"/>
      <c r="I5959" s="3"/>
      <c r="J5959" s="3"/>
    </row>
    <row r="5960" spans="4:10" x14ac:dyDescent="0.25">
      <c r="D5960"/>
      <c r="E5960" s="4"/>
      <c r="F5960" s="3"/>
      <c r="G5960" s="3"/>
      <c r="H5960" s="3"/>
      <c r="I5960" s="3"/>
      <c r="J5960" s="3"/>
    </row>
    <row r="5961" spans="4:10" x14ac:dyDescent="0.25">
      <c r="D5961"/>
      <c r="E5961" s="4"/>
      <c r="F5961" s="3"/>
      <c r="G5961" s="3"/>
      <c r="H5961" s="3"/>
      <c r="I5961" s="3"/>
      <c r="J5961" s="3"/>
    </row>
    <row r="5962" spans="4:10" x14ac:dyDescent="0.25">
      <c r="D5962"/>
      <c r="E5962" s="4"/>
      <c r="F5962" s="3"/>
      <c r="G5962" s="3"/>
      <c r="H5962" s="3"/>
      <c r="I5962" s="3"/>
      <c r="J5962" s="3"/>
    </row>
    <row r="5963" spans="4:10" x14ac:dyDescent="0.25">
      <c r="D5963"/>
      <c r="E5963" s="4"/>
      <c r="F5963" s="3"/>
      <c r="G5963" s="3"/>
      <c r="H5963" s="3"/>
      <c r="I5963" s="3"/>
      <c r="J5963" s="3"/>
    </row>
    <row r="5964" spans="4:10" x14ac:dyDescent="0.25">
      <c r="D5964"/>
      <c r="E5964" s="4"/>
      <c r="F5964" s="3"/>
      <c r="G5964" s="3"/>
      <c r="H5964" s="3"/>
      <c r="I5964" s="3"/>
      <c r="J5964" s="3"/>
    </row>
    <row r="5965" spans="4:10" x14ac:dyDescent="0.25">
      <c r="D5965"/>
      <c r="E5965" s="4"/>
      <c r="F5965" s="3"/>
      <c r="G5965" s="3"/>
      <c r="H5965" s="3"/>
      <c r="I5965" s="3"/>
      <c r="J5965" s="3"/>
    </row>
    <row r="5966" spans="4:10" x14ac:dyDescent="0.25">
      <c r="D5966"/>
      <c r="E5966" s="4"/>
      <c r="F5966" s="3"/>
      <c r="G5966" s="3"/>
      <c r="H5966" s="3"/>
      <c r="I5966" s="3"/>
      <c r="J5966" s="3"/>
    </row>
    <row r="5967" spans="4:10" x14ac:dyDescent="0.25">
      <c r="D5967"/>
      <c r="E5967" s="4"/>
      <c r="F5967" s="3"/>
      <c r="G5967" s="3"/>
      <c r="H5967" s="3"/>
      <c r="I5967" s="3"/>
      <c r="J5967" s="3"/>
    </row>
    <row r="5968" spans="4:10" x14ac:dyDescent="0.25">
      <c r="D5968"/>
      <c r="E5968" s="4"/>
      <c r="F5968" s="3"/>
      <c r="G5968" s="3"/>
      <c r="H5968" s="3"/>
      <c r="I5968" s="3"/>
      <c r="J5968" s="3"/>
    </row>
    <row r="5969" spans="4:10" x14ac:dyDescent="0.25">
      <c r="D5969"/>
      <c r="E5969" s="4"/>
      <c r="F5969" s="3"/>
      <c r="G5969" s="3"/>
      <c r="H5969" s="3"/>
      <c r="I5969" s="3"/>
      <c r="J5969" s="3"/>
    </row>
    <row r="5970" spans="4:10" x14ac:dyDescent="0.25">
      <c r="D5970"/>
      <c r="E5970" s="4"/>
      <c r="F5970" s="3"/>
      <c r="G5970" s="3"/>
      <c r="H5970" s="3"/>
      <c r="I5970" s="3"/>
      <c r="J5970" s="3"/>
    </row>
    <row r="5971" spans="4:10" x14ac:dyDescent="0.25">
      <c r="D5971"/>
      <c r="E5971" s="4"/>
      <c r="F5971" s="3"/>
      <c r="G5971" s="3"/>
      <c r="H5971" s="3"/>
      <c r="I5971" s="3"/>
      <c r="J5971" s="3"/>
    </row>
    <row r="5972" spans="4:10" x14ac:dyDescent="0.25">
      <c r="D5972"/>
      <c r="E5972" s="4"/>
      <c r="F5972" s="3"/>
      <c r="G5972" s="3"/>
      <c r="H5972" s="3"/>
      <c r="I5972" s="3"/>
      <c r="J5972" s="3"/>
    </row>
    <row r="5973" spans="4:10" x14ac:dyDescent="0.25">
      <c r="D5973"/>
      <c r="E5973" s="4"/>
      <c r="F5973" s="3"/>
      <c r="G5973" s="3"/>
      <c r="H5973" s="3"/>
      <c r="I5973" s="3"/>
      <c r="J5973" s="3"/>
    </row>
    <row r="5974" spans="4:10" x14ac:dyDescent="0.25">
      <c r="D5974"/>
      <c r="E5974" s="4"/>
      <c r="F5974" s="3"/>
      <c r="G5974" s="3"/>
      <c r="H5974" s="3"/>
      <c r="I5974" s="3"/>
      <c r="J5974" s="3"/>
    </row>
    <row r="5975" spans="4:10" x14ac:dyDescent="0.25">
      <c r="D5975"/>
      <c r="E5975" s="4"/>
      <c r="F5975" s="3"/>
      <c r="G5975" s="3"/>
      <c r="H5975" s="3"/>
      <c r="I5975" s="3"/>
      <c r="J5975" s="3"/>
    </row>
    <row r="5976" spans="4:10" x14ac:dyDescent="0.25">
      <c r="D5976"/>
      <c r="E5976" s="4"/>
      <c r="F5976" s="3"/>
      <c r="G5976" s="3"/>
      <c r="H5976" s="3"/>
      <c r="I5976" s="3"/>
      <c r="J5976" s="3"/>
    </row>
    <row r="5977" spans="4:10" x14ac:dyDescent="0.25">
      <c r="D5977"/>
      <c r="E5977" s="4"/>
      <c r="F5977" s="3"/>
      <c r="G5977" s="3"/>
      <c r="H5977" s="3"/>
      <c r="I5977" s="3"/>
      <c r="J5977" s="3"/>
    </row>
    <row r="5978" spans="4:10" x14ac:dyDescent="0.25">
      <c r="D5978"/>
      <c r="E5978" s="4"/>
      <c r="F5978" s="3"/>
      <c r="G5978" s="3"/>
      <c r="H5978" s="3"/>
      <c r="I5978" s="3"/>
      <c r="J5978" s="3"/>
    </row>
    <row r="5979" spans="4:10" x14ac:dyDescent="0.25">
      <c r="D5979"/>
      <c r="E5979" s="4"/>
      <c r="F5979" s="3"/>
      <c r="G5979" s="3"/>
      <c r="H5979" s="3"/>
      <c r="I5979" s="3"/>
      <c r="J5979" s="3"/>
    </row>
    <row r="5980" spans="4:10" x14ac:dyDescent="0.25">
      <c r="D5980"/>
      <c r="E5980" s="4"/>
      <c r="F5980" s="3"/>
      <c r="G5980" s="3"/>
      <c r="H5980" s="3"/>
      <c r="I5980" s="3"/>
      <c r="J5980" s="3"/>
    </row>
    <row r="5981" spans="4:10" x14ac:dyDescent="0.25">
      <c r="D5981"/>
      <c r="E5981" s="4"/>
      <c r="F5981" s="3"/>
      <c r="G5981" s="3"/>
      <c r="H5981" s="3"/>
      <c r="I5981" s="3"/>
      <c r="J5981" s="3"/>
    </row>
    <row r="5982" spans="4:10" x14ac:dyDescent="0.25">
      <c r="D5982"/>
      <c r="E5982" s="4"/>
      <c r="F5982" s="3"/>
      <c r="G5982" s="3"/>
      <c r="H5982" s="3"/>
      <c r="I5982" s="3"/>
      <c r="J5982" s="3"/>
    </row>
    <row r="5983" spans="4:10" x14ac:dyDescent="0.25">
      <c r="D5983"/>
      <c r="E5983" s="4"/>
      <c r="F5983" s="3"/>
      <c r="G5983" s="3"/>
      <c r="H5983" s="3"/>
      <c r="I5983" s="3"/>
      <c r="J5983" s="3"/>
    </row>
    <row r="5984" spans="4:10" x14ac:dyDescent="0.25">
      <c r="D5984"/>
      <c r="E5984" s="4"/>
      <c r="F5984" s="3"/>
      <c r="G5984" s="3"/>
      <c r="H5984" s="3"/>
      <c r="I5984" s="3"/>
      <c r="J5984" s="3"/>
    </row>
    <row r="5985" spans="4:10" x14ac:dyDescent="0.25">
      <c r="D5985"/>
      <c r="E5985" s="4"/>
      <c r="F5985" s="3"/>
      <c r="G5985" s="3"/>
      <c r="H5985" s="3"/>
      <c r="I5985" s="3"/>
      <c r="J5985" s="3"/>
    </row>
    <row r="5986" spans="4:10" x14ac:dyDescent="0.25">
      <c r="D5986"/>
      <c r="E5986" s="4"/>
      <c r="F5986" s="3"/>
      <c r="G5986" s="3"/>
      <c r="H5986" s="3"/>
      <c r="I5986" s="3"/>
      <c r="J5986" s="3"/>
    </row>
    <row r="5987" spans="4:10" x14ac:dyDescent="0.25">
      <c r="D5987"/>
      <c r="E5987" s="4"/>
      <c r="F5987" s="3"/>
      <c r="G5987" s="3"/>
      <c r="H5987" s="3"/>
      <c r="I5987" s="3"/>
      <c r="J5987" s="3"/>
    </row>
    <row r="5988" spans="4:10" x14ac:dyDescent="0.25">
      <c r="D5988"/>
      <c r="E5988" s="4"/>
      <c r="F5988" s="3"/>
      <c r="G5988" s="3"/>
      <c r="H5988" s="3"/>
      <c r="I5988" s="3"/>
      <c r="J5988" s="3"/>
    </row>
    <row r="5989" spans="4:10" x14ac:dyDescent="0.25">
      <c r="D5989"/>
      <c r="E5989" s="4"/>
      <c r="F5989" s="3"/>
      <c r="G5989" s="3"/>
      <c r="H5989" s="3"/>
      <c r="I5989" s="3"/>
      <c r="J5989" s="3"/>
    </row>
    <row r="5990" spans="4:10" x14ac:dyDescent="0.25">
      <c r="D5990"/>
      <c r="E5990" s="4"/>
      <c r="F5990" s="3"/>
      <c r="G5990" s="3"/>
      <c r="H5990" s="3"/>
      <c r="I5990" s="3"/>
      <c r="J5990" s="3"/>
    </row>
    <row r="5991" spans="4:10" x14ac:dyDescent="0.25">
      <c r="D5991"/>
      <c r="E5991" s="4"/>
      <c r="F5991" s="3"/>
      <c r="G5991" s="3"/>
      <c r="H5991" s="3"/>
      <c r="I5991" s="3"/>
      <c r="J5991" s="3"/>
    </row>
    <row r="5992" spans="4:10" x14ac:dyDescent="0.25">
      <c r="D5992"/>
      <c r="E5992" s="4"/>
      <c r="F5992" s="3"/>
      <c r="G5992" s="3"/>
      <c r="H5992" s="3"/>
      <c r="I5992" s="3"/>
      <c r="J5992" s="3"/>
    </row>
    <row r="5993" spans="4:10" x14ac:dyDescent="0.25">
      <c r="D5993"/>
      <c r="E5993" s="4"/>
      <c r="F5993" s="3"/>
      <c r="G5993" s="3"/>
      <c r="H5993" s="3"/>
      <c r="I5993" s="3"/>
      <c r="J5993" s="3"/>
    </row>
    <row r="5994" spans="4:10" x14ac:dyDescent="0.25">
      <c r="D5994"/>
      <c r="E5994" s="4"/>
      <c r="F5994" s="3"/>
      <c r="G5994" s="3"/>
      <c r="H5994" s="3"/>
      <c r="I5994" s="3"/>
      <c r="J5994" s="3"/>
    </row>
    <row r="5995" spans="4:10" x14ac:dyDescent="0.25">
      <c r="D5995"/>
      <c r="E5995" s="4"/>
      <c r="F5995" s="3"/>
      <c r="G5995" s="3"/>
      <c r="H5995" s="3"/>
      <c r="I5995" s="3"/>
      <c r="J5995" s="3"/>
    </row>
    <row r="5996" spans="4:10" x14ac:dyDescent="0.25">
      <c r="D5996"/>
      <c r="E5996" s="4"/>
      <c r="F5996" s="3"/>
      <c r="G5996" s="3"/>
      <c r="H5996" s="3"/>
      <c r="I5996" s="3"/>
      <c r="J5996" s="3"/>
    </row>
    <row r="5997" spans="4:10" x14ac:dyDescent="0.25">
      <c r="D5997"/>
      <c r="E5997" s="4"/>
      <c r="F5997" s="3"/>
      <c r="G5997" s="3"/>
      <c r="H5997" s="3"/>
      <c r="I5997" s="3"/>
      <c r="J5997" s="3"/>
    </row>
    <row r="5998" spans="4:10" x14ac:dyDescent="0.25">
      <c r="D5998"/>
      <c r="E5998" s="4"/>
      <c r="F5998" s="3"/>
      <c r="G5998" s="3"/>
      <c r="H5998" s="3"/>
      <c r="I5998" s="3"/>
      <c r="J5998" s="3"/>
    </row>
    <row r="5999" spans="4:10" x14ac:dyDescent="0.25">
      <c r="D5999"/>
      <c r="E5999" s="4"/>
      <c r="F5999" s="3"/>
      <c r="G5999" s="3"/>
      <c r="H5999" s="3"/>
      <c r="I5999" s="3"/>
      <c r="J5999" s="3"/>
    </row>
    <row r="6000" spans="4:10" x14ac:dyDescent="0.25">
      <c r="D6000"/>
      <c r="E6000" s="4"/>
      <c r="F6000" s="3"/>
      <c r="G6000" s="3"/>
      <c r="H6000" s="3"/>
      <c r="I6000" s="3"/>
      <c r="J6000" s="3"/>
    </row>
    <row r="6001" spans="4:10" x14ac:dyDescent="0.25">
      <c r="D6001"/>
      <c r="E6001" s="4"/>
      <c r="F6001" s="3"/>
      <c r="G6001" s="3"/>
      <c r="H6001" s="3"/>
      <c r="I6001" s="3"/>
      <c r="J6001" s="3"/>
    </row>
    <row r="6002" spans="4:10" x14ac:dyDescent="0.25">
      <c r="D6002"/>
      <c r="E6002" s="4"/>
      <c r="F6002" s="3"/>
      <c r="G6002" s="3"/>
      <c r="H6002" s="3"/>
      <c r="I6002" s="3"/>
      <c r="J6002" s="3"/>
    </row>
    <row r="6003" spans="4:10" x14ac:dyDescent="0.25">
      <c r="D6003"/>
      <c r="E6003" s="4"/>
      <c r="F6003" s="3"/>
      <c r="G6003" s="3"/>
      <c r="H6003" s="3"/>
      <c r="I6003" s="3"/>
      <c r="J6003" s="3"/>
    </row>
    <row r="6004" spans="4:10" x14ac:dyDescent="0.25">
      <c r="D6004"/>
      <c r="E6004" s="4"/>
      <c r="F6004" s="3"/>
      <c r="G6004" s="3"/>
      <c r="H6004" s="3"/>
      <c r="I6004" s="3"/>
      <c r="J6004" s="3"/>
    </row>
    <row r="6005" spans="4:10" x14ac:dyDescent="0.25">
      <c r="D6005"/>
      <c r="E6005" s="4"/>
      <c r="F6005" s="3"/>
      <c r="G6005" s="3"/>
      <c r="H6005" s="3"/>
      <c r="I6005" s="3"/>
      <c r="J6005" s="3"/>
    </row>
    <row r="6006" spans="4:10" x14ac:dyDescent="0.25">
      <c r="D6006"/>
      <c r="E6006" s="4"/>
      <c r="F6006" s="3"/>
      <c r="G6006" s="3"/>
      <c r="H6006" s="3"/>
      <c r="I6006" s="3"/>
      <c r="J6006" s="3"/>
    </row>
    <row r="6007" spans="4:10" x14ac:dyDescent="0.25">
      <c r="D6007"/>
      <c r="E6007" s="4"/>
      <c r="F6007" s="3"/>
      <c r="G6007" s="3"/>
      <c r="H6007" s="3"/>
      <c r="I6007" s="3"/>
      <c r="J6007" s="3"/>
    </row>
    <row r="6008" spans="4:10" x14ac:dyDescent="0.25">
      <c r="D6008"/>
      <c r="E6008" s="4"/>
      <c r="F6008" s="3"/>
      <c r="G6008" s="3"/>
      <c r="H6008" s="3"/>
      <c r="I6008" s="3"/>
      <c r="J6008" s="3"/>
    </row>
    <row r="6009" spans="4:10" x14ac:dyDescent="0.25">
      <c r="D6009"/>
      <c r="E6009" s="4"/>
      <c r="F6009" s="3"/>
      <c r="G6009" s="3"/>
      <c r="H6009" s="3"/>
      <c r="I6009" s="3"/>
      <c r="J6009" s="3"/>
    </row>
    <row r="6010" spans="4:10" x14ac:dyDescent="0.25">
      <c r="D6010"/>
      <c r="E6010" s="4"/>
      <c r="F6010" s="3"/>
      <c r="G6010" s="3"/>
      <c r="H6010" s="3"/>
      <c r="I6010" s="3"/>
      <c r="J6010" s="3"/>
    </row>
    <row r="6011" spans="4:10" x14ac:dyDescent="0.25">
      <c r="D6011"/>
      <c r="E6011" s="4"/>
      <c r="F6011" s="3"/>
      <c r="G6011" s="3"/>
      <c r="H6011" s="3"/>
      <c r="I6011" s="3"/>
      <c r="J6011" s="3"/>
    </row>
    <row r="6012" spans="4:10" x14ac:dyDescent="0.25">
      <c r="D6012"/>
      <c r="E6012" s="4"/>
      <c r="F6012" s="3"/>
      <c r="G6012" s="3"/>
      <c r="H6012" s="3"/>
      <c r="I6012" s="3"/>
      <c r="J6012" s="3"/>
    </row>
    <row r="6013" spans="4:10" x14ac:dyDescent="0.25">
      <c r="D6013"/>
      <c r="E6013" s="4"/>
      <c r="F6013" s="3"/>
      <c r="G6013" s="3"/>
      <c r="H6013" s="3"/>
      <c r="I6013" s="3"/>
      <c r="J6013" s="3"/>
    </row>
    <row r="6014" spans="4:10" x14ac:dyDescent="0.25">
      <c r="D6014"/>
      <c r="E6014" s="4"/>
      <c r="F6014" s="3"/>
      <c r="G6014" s="3"/>
      <c r="H6014" s="3"/>
      <c r="I6014" s="3"/>
      <c r="J6014" s="3"/>
    </row>
    <row r="6015" spans="4:10" x14ac:dyDescent="0.25">
      <c r="D6015"/>
      <c r="E6015" s="4"/>
      <c r="F6015" s="3"/>
      <c r="G6015" s="3"/>
      <c r="H6015" s="3"/>
      <c r="I6015" s="3"/>
      <c r="J6015" s="3"/>
    </row>
    <row r="6016" spans="4:10" x14ac:dyDescent="0.25">
      <c r="D6016"/>
      <c r="E6016" s="4"/>
      <c r="F6016" s="3"/>
      <c r="G6016" s="3"/>
      <c r="H6016" s="3"/>
      <c r="I6016" s="3"/>
      <c r="J6016" s="3"/>
    </row>
    <row r="6017" spans="4:10" x14ac:dyDescent="0.25">
      <c r="D6017"/>
      <c r="E6017" s="4"/>
      <c r="F6017" s="3"/>
      <c r="G6017" s="3"/>
      <c r="H6017" s="3"/>
      <c r="I6017" s="3"/>
      <c r="J6017" s="3"/>
    </row>
    <row r="6018" spans="4:10" x14ac:dyDescent="0.25">
      <c r="D6018"/>
      <c r="E6018" s="4"/>
      <c r="F6018" s="3"/>
      <c r="G6018" s="3"/>
      <c r="H6018" s="3"/>
      <c r="I6018" s="3"/>
      <c r="J6018" s="3"/>
    </row>
    <row r="6019" spans="4:10" x14ac:dyDescent="0.25">
      <c r="D6019"/>
      <c r="E6019" s="4"/>
      <c r="F6019" s="3"/>
      <c r="G6019" s="3"/>
      <c r="H6019" s="3"/>
      <c r="I6019" s="3"/>
      <c r="J6019" s="3"/>
    </row>
    <row r="6020" spans="4:10" x14ac:dyDescent="0.25">
      <c r="D6020"/>
      <c r="E6020" s="4"/>
      <c r="F6020" s="3"/>
      <c r="G6020" s="3"/>
      <c r="H6020" s="3"/>
      <c r="I6020" s="3"/>
      <c r="J6020" s="3"/>
    </row>
    <row r="6021" spans="4:10" x14ac:dyDescent="0.25">
      <c r="D6021"/>
      <c r="E6021" s="4"/>
      <c r="F6021" s="3"/>
      <c r="G6021" s="3"/>
      <c r="H6021" s="3"/>
      <c r="I6021" s="3"/>
      <c r="J6021" s="3"/>
    </row>
    <row r="6022" spans="4:10" x14ac:dyDescent="0.25">
      <c r="D6022"/>
      <c r="E6022" s="4"/>
      <c r="F6022" s="3"/>
      <c r="G6022" s="3"/>
      <c r="H6022" s="3"/>
      <c r="I6022" s="3"/>
      <c r="J6022" s="3"/>
    </row>
    <row r="6023" spans="4:10" x14ac:dyDescent="0.25">
      <c r="D6023"/>
      <c r="E6023" s="4"/>
      <c r="F6023" s="3"/>
      <c r="G6023" s="3"/>
      <c r="H6023" s="3"/>
      <c r="I6023" s="3"/>
      <c r="J6023" s="3"/>
    </row>
    <row r="6024" spans="4:10" x14ac:dyDescent="0.25">
      <c r="D6024"/>
      <c r="E6024" s="4"/>
      <c r="F6024" s="3"/>
      <c r="G6024" s="3"/>
      <c r="H6024" s="3"/>
      <c r="I6024" s="3"/>
      <c r="J6024" s="3"/>
    </row>
    <row r="6025" spans="4:10" x14ac:dyDescent="0.25">
      <c r="D6025"/>
      <c r="E6025" s="4"/>
      <c r="F6025" s="3"/>
      <c r="G6025" s="3"/>
      <c r="H6025" s="3"/>
      <c r="I6025" s="3"/>
      <c r="J6025" s="3"/>
    </row>
    <row r="6026" spans="4:10" x14ac:dyDescent="0.25">
      <c r="D6026"/>
      <c r="E6026" s="4"/>
      <c r="F6026" s="3"/>
      <c r="G6026" s="3"/>
      <c r="H6026" s="3"/>
      <c r="I6026" s="3"/>
      <c r="J6026" s="3"/>
    </row>
    <row r="6027" spans="4:10" x14ac:dyDescent="0.25">
      <c r="D6027"/>
      <c r="E6027" s="4"/>
      <c r="F6027" s="3"/>
      <c r="G6027" s="3"/>
      <c r="H6027" s="3"/>
      <c r="I6027" s="3"/>
      <c r="J6027" s="3"/>
    </row>
    <row r="6028" spans="4:10" x14ac:dyDescent="0.25">
      <c r="D6028"/>
      <c r="E6028" s="4"/>
      <c r="F6028" s="3"/>
      <c r="G6028" s="3"/>
      <c r="H6028" s="3"/>
      <c r="I6028" s="3"/>
      <c r="J6028" s="3"/>
    </row>
    <row r="6029" spans="4:10" x14ac:dyDescent="0.25">
      <c r="D6029"/>
      <c r="E6029" s="4"/>
      <c r="F6029" s="3"/>
      <c r="G6029" s="3"/>
      <c r="H6029" s="3"/>
      <c r="I6029" s="3"/>
      <c r="J6029" s="3"/>
    </row>
    <row r="6030" spans="4:10" x14ac:dyDescent="0.25">
      <c r="D6030"/>
      <c r="E6030" s="4"/>
      <c r="F6030" s="3"/>
      <c r="G6030" s="3"/>
      <c r="H6030" s="3"/>
      <c r="I6030" s="3"/>
      <c r="J6030" s="3"/>
    </row>
    <row r="6031" spans="4:10" x14ac:dyDescent="0.25">
      <c r="D6031"/>
      <c r="E6031" s="4"/>
      <c r="F6031" s="3"/>
      <c r="G6031" s="3"/>
      <c r="H6031" s="3"/>
      <c r="I6031" s="3"/>
      <c r="J6031" s="3"/>
    </row>
    <row r="6032" spans="4:10" x14ac:dyDescent="0.25">
      <c r="D6032"/>
      <c r="E6032" s="4"/>
      <c r="F6032" s="3"/>
      <c r="G6032" s="3"/>
      <c r="H6032" s="3"/>
      <c r="I6032" s="3"/>
      <c r="J6032" s="3"/>
    </row>
    <row r="6033" spans="4:10" x14ac:dyDescent="0.25">
      <c r="D6033"/>
      <c r="E6033" s="4"/>
      <c r="F6033" s="3"/>
      <c r="G6033" s="3"/>
      <c r="H6033" s="3"/>
      <c r="I6033" s="3"/>
      <c r="J6033" s="3"/>
    </row>
    <row r="6034" spans="4:10" x14ac:dyDescent="0.25">
      <c r="D6034"/>
      <c r="E6034" s="4"/>
      <c r="F6034" s="3"/>
      <c r="G6034" s="3"/>
      <c r="H6034" s="3"/>
      <c r="I6034" s="3"/>
      <c r="J6034" s="3"/>
    </row>
    <row r="6035" spans="4:10" x14ac:dyDescent="0.25">
      <c r="D6035"/>
      <c r="E6035" s="4"/>
      <c r="F6035" s="3"/>
      <c r="G6035" s="3"/>
      <c r="H6035" s="3"/>
      <c r="I6035" s="3"/>
      <c r="J6035" s="3"/>
    </row>
    <row r="6036" spans="4:10" x14ac:dyDescent="0.25">
      <c r="D6036"/>
      <c r="E6036" s="4"/>
      <c r="F6036" s="3"/>
      <c r="G6036" s="3"/>
      <c r="H6036" s="3"/>
      <c r="I6036" s="3"/>
      <c r="J6036" s="3"/>
    </row>
    <row r="6037" spans="4:10" x14ac:dyDescent="0.25">
      <c r="D6037"/>
      <c r="E6037" s="4"/>
      <c r="F6037" s="3"/>
      <c r="G6037" s="3"/>
      <c r="H6037" s="3"/>
      <c r="I6037" s="3"/>
      <c r="J6037" s="3"/>
    </row>
    <row r="6038" spans="4:10" x14ac:dyDescent="0.25">
      <c r="D6038"/>
      <c r="E6038" s="4"/>
      <c r="F6038" s="3"/>
      <c r="G6038" s="3"/>
      <c r="H6038" s="3"/>
      <c r="I6038" s="3"/>
      <c r="J6038" s="3"/>
    </row>
    <row r="6039" spans="4:10" x14ac:dyDescent="0.25">
      <c r="D6039"/>
      <c r="E6039" s="4"/>
      <c r="F6039" s="3"/>
      <c r="G6039" s="3"/>
      <c r="H6039" s="3"/>
      <c r="I6039" s="3"/>
      <c r="J6039" s="3"/>
    </row>
    <row r="6040" spans="4:10" x14ac:dyDescent="0.25">
      <c r="D6040"/>
      <c r="E6040" s="4"/>
      <c r="F6040" s="3"/>
      <c r="G6040" s="3"/>
      <c r="H6040" s="3"/>
      <c r="I6040" s="3"/>
      <c r="J6040" s="3"/>
    </row>
    <row r="6041" spans="4:10" x14ac:dyDescent="0.25">
      <c r="D6041"/>
      <c r="E6041" s="4"/>
      <c r="F6041" s="3"/>
      <c r="G6041" s="3"/>
      <c r="H6041" s="3"/>
      <c r="I6041" s="3"/>
      <c r="J6041" s="3"/>
    </row>
    <row r="6042" spans="4:10" x14ac:dyDescent="0.25">
      <c r="D6042"/>
      <c r="E6042" s="4"/>
      <c r="F6042" s="3"/>
      <c r="G6042" s="3"/>
      <c r="H6042" s="3"/>
      <c r="I6042" s="3"/>
      <c r="J6042" s="3"/>
    </row>
    <row r="6043" spans="4:10" x14ac:dyDescent="0.25">
      <c r="D6043"/>
      <c r="E6043" s="4"/>
    </row>
    <row r="6044" spans="4:10" x14ac:dyDescent="0.25">
      <c r="D6044"/>
      <c r="E6044" s="4"/>
    </row>
    <row r="6045" spans="4:10" x14ac:dyDescent="0.25">
      <c r="D6045"/>
      <c r="E6045" s="4"/>
    </row>
    <row r="6046" spans="4:10" x14ac:dyDescent="0.25">
      <c r="D6046"/>
      <c r="E6046" s="4"/>
    </row>
    <row r="6047" spans="4:10" x14ac:dyDescent="0.25">
      <c r="D6047"/>
      <c r="E6047" s="4"/>
    </row>
    <row r="6048" spans="4:10" x14ac:dyDescent="0.25">
      <c r="D6048"/>
      <c r="E6048" s="4"/>
      <c r="F6048" s="3"/>
      <c r="G6048" s="3"/>
      <c r="H6048" s="3"/>
      <c r="I6048" s="3"/>
      <c r="J6048" s="3"/>
    </row>
    <row r="6049" spans="4:10" x14ac:dyDescent="0.25">
      <c r="D6049"/>
      <c r="E6049" s="4"/>
      <c r="F6049" s="3"/>
      <c r="G6049" s="3"/>
      <c r="H6049" s="3"/>
      <c r="I6049" s="3"/>
      <c r="J6049" s="3"/>
    </row>
    <row r="6050" spans="4:10" x14ac:dyDescent="0.25">
      <c r="D6050"/>
      <c r="E6050" s="4"/>
      <c r="F6050" s="3"/>
      <c r="G6050" s="3"/>
      <c r="H6050" s="3"/>
      <c r="I6050" s="3"/>
      <c r="J6050" s="3"/>
    </row>
    <row r="6051" spans="4:10" x14ac:dyDescent="0.25">
      <c r="D6051"/>
      <c r="E6051" s="4"/>
      <c r="F6051" s="3"/>
      <c r="G6051" s="3"/>
      <c r="H6051" s="3"/>
      <c r="I6051" s="3"/>
      <c r="J6051" s="3"/>
    </row>
    <row r="6052" spans="4:10" x14ac:dyDescent="0.25">
      <c r="D6052"/>
      <c r="E6052" s="4"/>
      <c r="F6052" s="3"/>
      <c r="G6052" s="3"/>
      <c r="H6052" s="3"/>
      <c r="I6052" s="3"/>
      <c r="J6052" s="3"/>
    </row>
    <row r="6053" spans="4:10" x14ac:dyDescent="0.25">
      <c r="D6053"/>
      <c r="E6053" s="4"/>
      <c r="F6053" s="3"/>
      <c r="G6053" s="3"/>
      <c r="H6053" s="3"/>
      <c r="I6053" s="3"/>
      <c r="J6053" s="3"/>
    </row>
    <row r="6054" spans="4:10" x14ac:dyDescent="0.25">
      <c r="D6054"/>
      <c r="E6054" s="4"/>
      <c r="F6054" s="3"/>
      <c r="G6054" s="3"/>
      <c r="H6054" s="3"/>
      <c r="I6054" s="3"/>
      <c r="J6054" s="3"/>
    </row>
    <row r="6055" spans="4:10" x14ac:dyDescent="0.25">
      <c r="D6055"/>
      <c r="E6055" s="4"/>
      <c r="F6055" s="3"/>
      <c r="G6055" s="3"/>
      <c r="H6055" s="3"/>
      <c r="I6055" s="3"/>
      <c r="J6055" s="3"/>
    </row>
    <row r="6056" spans="4:10" x14ac:dyDescent="0.25">
      <c r="D6056"/>
      <c r="E6056" s="4"/>
      <c r="F6056" s="3"/>
      <c r="G6056" s="3"/>
      <c r="H6056" s="3"/>
      <c r="I6056" s="3"/>
      <c r="J6056" s="3"/>
    </row>
    <row r="6057" spans="4:10" x14ac:dyDescent="0.25">
      <c r="D6057"/>
      <c r="E6057" s="4"/>
      <c r="F6057" s="3"/>
      <c r="G6057" s="3"/>
      <c r="H6057" s="3"/>
      <c r="I6057" s="3"/>
      <c r="J6057" s="3"/>
    </row>
    <row r="6058" spans="4:10" x14ac:dyDescent="0.25">
      <c r="D6058"/>
      <c r="E6058" s="4"/>
      <c r="F6058" s="3"/>
      <c r="G6058" s="3"/>
      <c r="H6058" s="3"/>
      <c r="I6058" s="3"/>
      <c r="J6058" s="3"/>
    </row>
    <row r="6059" spans="4:10" x14ac:dyDescent="0.25">
      <c r="D6059"/>
      <c r="E6059" s="4"/>
      <c r="F6059" s="3"/>
      <c r="G6059" s="3"/>
      <c r="H6059" s="3"/>
      <c r="I6059" s="3"/>
      <c r="J6059" s="3"/>
    </row>
    <row r="6060" spans="4:10" x14ac:dyDescent="0.25">
      <c r="D6060"/>
      <c r="E6060" s="4"/>
      <c r="F6060" s="3"/>
      <c r="G6060" s="3"/>
      <c r="H6060" s="3"/>
      <c r="I6060" s="3"/>
      <c r="J6060" s="3"/>
    </row>
    <row r="6061" spans="4:10" x14ac:dyDescent="0.25">
      <c r="D6061"/>
      <c r="E6061" s="4"/>
      <c r="F6061" s="3"/>
      <c r="G6061" s="3"/>
      <c r="H6061" s="3"/>
      <c r="I6061" s="3"/>
      <c r="J6061" s="3"/>
    </row>
    <row r="6062" spans="4:10" x14ac:dyDescent="0.25">
      <c r="D6062"/>
      <c r="E6062" s="4"/>
      <c r="F6062" s="3"/>
      <c r="G6062" s="3"/>
      <c r="H6062" s="3"/>
      <c r="I6062" s="3"/>
      <c r="J6062" s="3"/>
    </row>
    <row r="6063" spans="4:10" x14ac:dyDescent="0.25">
      <c r="D6063"/>
      <c r="E6063" s="4"/>
      <c r="F6063" s="3"/>
      <c r="G6063" s="3"/>
      <c r="H6063" s="3"/>
      <c r="I6063" s="3"/>
      <c r="J6063" s="3"/>
    </row>
    <row r="6064" spans="4:10" x14ac:dyDescent="0.25">
      <c r="D6064"/>
      <c r="E6064" s="4"/>
      <c r="F6064" s="3"/>
      <c r="G6064" s="3"/>
      <c r="H6064" s="3"/>
      <c r="I6064" s="3"/>
      <c r="J6064" s="3"/>
    </row>
    <row r="6065" spans="4:10" x14ac:dyDescent="0.25">
      <c r="D6065"/>
      <c r="E6065" s="4"/>
      <c r="F6065" s="3"/>
      <c r="G6065" s="3"/>
      <c r="H6065" s="3"/>
      <c r="I6065" s="3"/>
      <c r="J6065" s="3"/>
    </row>
    <row r="6066" spans="4:10" x14ac:dyDescent="0.25">
      <c r="D6066"/>
      <c r="E6066" s="4"/>
      <c r="F6066" s="3"/>
      <c r="G6066" s="3"/>
      <c r="H6066" s="3"/>
      <c r="I6066" s="3"/>
      <c r="J6066" s="3"/>
    </row>
    <row r="6067" spans="4:10" x14ac:dyDescent="0.25">
      <c r="D6067"/>
      <c r="E6067" s="4"/>
      <c r="F6067" s="3"/>
      <c r="G6067" s="3"/>
      <c r="H6067" s="3"/>
      <c r="I6067" s="3"/>
      <c r="J6067" s="3"/>
    </row>
    <row r="6068" spans="4:10" x14ac:dyDescent="0.25">
      <c r="D6068"/>
      <c r="E6068" s="4"/>
      <c r="F6068" s="3"/>
      <c r="G6068" s="3"/>
      <c r="H6068" s="3"/>
      <c r="I6068" s="3"/>
      <c r="J6068" s="3"/>
    </row>
    <row r="6069" spans="4:10" x14ac:dyDescent="0.25">
      <c r="D6069"/>
      <c r="E6069" s="4"/>
      <c r="F6069" s="3"/>
      <c r="G6069" s="3"/>
      <c r="H6069" s="3"/>
      <c r="I6069" s="3"/>
      <c r="J6069" s="3"/>
    </row>
    <row r="6070" spans="4:10" x14ac:dyDescent="0.25">
      <c r="D6070"/>
      <c r="E6070" s="4"/>
      <c r="F6070" s="3"/>
      <c r="G6070" s="3"/>
      <c r="H6070" s="3"/>
      <c r="I6070" s="3"/>
      <c r="J6070" s="3"/>
    </row>
    <row r="6071" spans="4:10" x14ac:dyDescent="0.25">
      <c r="D6071"/>
      <c r="E6071" s="4"/>
      <c r="F6071" s="3"/>
      <c r="G6071" s="3"/>
      <c r="H6071" s="3"/>
      <c r="I6071" s="3"/>
      <c r="J6071" s="3"/>
    </row>
    <row r="6072" spans="4:10" x14ac:dyDescent="0.25">
      <c r="D6072"/>
      <c r="E6072" s="4"/>
      <c r="F6072" s="3"/>
      <c r="G6072" s="3"/>
      <c r="H6072" s="3"/>
      <c r="I6072" s="3"/>
      <c r="J6072" s="3"/>
    </row>
    <row r="6073" spans="4:10" x14ac:dyDescent="0.25">
      <c r="D6073"/>
      <c r="E6073" s="4"/>
      <c r="F6073" s="3"/>
      <c r="G6073" s="3"/>
      <c r="H6073" s="3"/>
      <c r="I6073" s="3"/>
      <c r="J6073" s="3"/>
    </row>
    <row r="6074" spans="4:10" x14ac:dyDescent="0.25">
      <c r="D6074"/>
      <c r="E6074" s="4"/>
      <c r="F6074" s="3"/>
      <c r="G6074" s="3"/>
      <c r="H6074" s="3"/>
      <c r="I6074" s="3"/>
      <c r="J6074" s="3"/>
    </row>
    <row r="6075" spans="4:10" x14ac:dyDescent="0.25">
      <c r="D6075"/>
      <c r="E6075" s="4"/>
      <c r="F6075" s="3"/>
      <c r="G6075" s="3"/>
      <c r="H6075" s="3"/>
      <c r="I6075" s="3"/>
      <c r="J6075" s="3"/>
    </row>
    <row r="6076" spans="4:10" x14ac:dyDescent="0.25">
      <c r="D6076"/>
      <c r="E6076" s="4"/>
      <c r="F6076" s="3"/>
      <c r="G6076" s="3"/>
      <c r="H6076" s="3"/>
      <c r="I6076" s="3"/>
      <c r="J6076" s="3"/>
    </row>
    <row r="6077" spans="4:10" x14ac:dyDescent="0.25">
      <c r="D6077"/>
      <c r="E6077" s="4"/>
      <c r="F6077" s="3"/>
      <c r="G6077" s="3"/>
      <c r="H6077" s="3"/>
      <c r="I6077" s="3"/>
      <c r="J6077" s="3"/>
    </row>
    <row r="6078" spans="4:10" x14ac:dyDescent="0.25">
      <c r="D6078"/>
      <c r="E6078" s="4"/>
      <c r="F6078" s="3"/>
      <c r="G6078" s="3"/>
      <c r="H6078" s="3"/>
      <c r="I6078" s="3"/>
      <c r="J6078" s="3"/>
    </row>
    <row r="6079" spans="4:10" x14ac:dyDescent="0.25">
      <c r="D6079"/>
      <c r="E6079" s="4"/>
      <c r="F6079" s="3"/>
      <c r="G6079" s="3"/>
      <c r="H6079" s="3"/>
      <c r="I6079" s="3"/>
      <c r="J6079" s="3"/>
    </row>
    <row r="6080" spans="4:10" x14ac:dyDescent="0.25">
      <c r="D6080"/>
      <c r="E6080" s="4"/>
      <c r="F6080" s="3"/>
      <c r="G6080" s="3"/>
      <c r="H6080" s="3"/>
      <c r="I6080" s="3"/>
      <c r="J6080" s="3"/>
    </row>
    <row r="6081" spans="4:10" x14ac:dyDescent="0.25">
      <c r="D6081"/>
      <c r="E6081" s="4"/>
      <c r="F6081" s="3"/>
      <c r="G6081" s="3"/>
      <c r="H6081" s="3"/>
      <c r="I6081" s="3"/>
      <c r="J6081" s="3"/>
    </row>
    <row r="6082" spans="4:10" x14ac:dyDescent="0.25">
      <c r="D6082"/>
      <c r="E6082" s="4"/>
      <c r="F6082" s="3"/>
      <c r="G6082" s="3"/>
      <c r="H6082" s="3"/>
      <c r="I6082" s="3"/>
      <c r="J6082" s="3"/>
    </row>
    <row r="6083" spans="4:10" x14ac:dyDescent="0.25">
      <c r="D6083"/>
      <c r="E6083" s="4"/>
      <c r="F6083" s="3"/>
      <c r="G6083" s="3"/>
      <c r="H6083" s="3"/>
      <c r="I6083" s="3"/>
      <c r="J6083" s="3"/>
    </row>
    <row r="6084" spans="4:10" x14ac:dyDescent="0.25">
      <c r="D6084"/>
      <c r="E6084" s="4"/>
      <c r="F6084" s="3"/>
      <c r="G6084" s="3"/>
      <c r="H6084" s="3"/>
      <c r="I6084" s="3"/>
      <c r="J6084" s="3"/>
    </row>
    <row r="6085" spans="4:10" x14ac:dyDescent="0.25">
      <c r="D6085"/>
      <c r="E6085" s="4"/>
      <c r="F6085" s="3"/>
      <c r="G6085" s="3"/>
      <c r="H6085" s="3"/>
      <c r="I6085" s="3"/>
      <c r="J6085" s="3"/>
    </row>
    <row r="6086" spans="4:10" x14ac:dyDescent="0.25">
      <c r="D6086"/>
      <c r="E6086" s="4"/>
      <c r="F6086" s="3"/>
      <c r="G6086" s="3"/>
      <c r="H6086" s="3"/>
      <c r="I6086" s="3"/>
      <c r="J6086" s="3"/>
    </row>
    <row r="6087" spans="4:10" x14ac:dyDescent="0.25">
      <c r="D6087"/>
      <c r="E6087" s="4"/>
      <c r="F6087" s="3"/>
      <c r="G6087" s="3"/>
      <c r="H6087" s="3"/>
      <c r="I6087" s="3"/>
      <c r="J6087" s="3"/>
    </row>
    <row r="6088" spans="4:10" x14ac:dyDescent="0.25">
      <c r="D6088"/>
      <c r="E6088" s="4"/>
      <c r="F6088" s="3"/>
      <c r="G6088" s="3"/>
      <c r="H6088" s="3"/>
      <c r="I6088" s="3"/>
      <c r="J6088" s="3"/>
    </row>
    <row r="6089" spans="4:10" x14ac:dyDescent="0.25">
      <c r="D6089"/>
      <c r="E6089" s="4"/>
      <c r="F6089" s="3"/>
      <c r="G6089" s="3"/>
      <c r="H6089" s="3"/>
      <c r="I6089" s="3"/>
      <c r="J6089" s="3"/>
    </row>
    <row r="6090" spans="4:10" x14ac:dyDescent="0.25">
      <c r="D6090"/>
      <c r="E6090" s="4"/>
      <c r="F6090" s="3"/>
      <c r="G6090" s="3"/>
      <c r="H6090" s="3"/>
      <c r="I6090" s="3"/>
      <c r="J6090" s="3"/>
    </row>
    <row r="6091" spans="4:10" x14ac:dyDescent="0.25">
      <c r="D6091"/>
      <c r="E6091" s="4"/>
      <c r="F6091" s="3"/>
      <c r="G6091" s="3"/>
      <c r="H6091" s="3"/>
      <c r="I6091" s="3"/>
      <c r="J6091" s="3"/>
    </row>
    <row r="6092" spans="4:10" x14ac:dyDescent="0.25">
      <c r="D6092"/>
      <c r="E6092" s="4"/>
      <c r="F6092" s="3"/>
      <c r="G6092" s="3"/>
      <c r="H6092" s="3"/>
      <c r="I6092" s="3"/>
      <c r="J6092" s="3"/>
    </row>
    <row r="6093" spans="4:10" x14ac:dyDescent="0.25">
      <c r="D6093"/>
      <c r="E6093" s="4"/>
      <c r="F6093" s="3"/>
      <c r="G6093" s="3"/>
      <c r="H6093" s="3"/>
      <c r="I6093" s="3"/>
      <c r="J6093" s="3"/>
    </row>
    <row r="6094" spans="4:10" x14ac:dyDescent="0.25">
      <c r="D6094"/>
      <c r="E6094" s="4"/>
      <c r="F6094" s="3"/>
      <c r="G6094" s="3"/>
      <c r="H6094" s="3"/>
      <c r="I6094" s="3"/>
      <c r="J6094" s="3"/>
    </row>
    <row r="6095" spans="4:10" x14ac:dyDescent="0.25">
      <c r="D6095"/>
      <c r="E6095" s="4"/>
      <c r="F6095" s="3"/>
      <c r="G6095" s="3"/>
      <c r="H6095" s="3"/>
      <c r="I6095" s="3"/>
      <c r="J6095" s="3"/>
    </row>
    <row r="6096" spans="4:10" x14ac:dyDescent="0.25">
      <c r="D6096"/>
      <c r="E6096" s="4"/>
      <c r="F6096" s="3"/>
      <c r="G6096" s="3"/>
      <c r="H6096" s="3"/>
      <c r="I6096" s="3"/>
      <c r="J6096" s="3"/>
    </row>
    <row r="6097" spans="4:10" x14ac:dyDescent="0.25">
      <c r="D6097"/>
      <c r="E6097" s="4"/>
      <c r="F6097" s="3"/>
      <c r="G6097" s="3"/>
      <c r="H6097" s="3"/>
      <c r="I6097" s="3"/>
      <c r="J6097" s="3"/>
    </row>
    <row r="6098" spans="4:10" x14ac:dyDescent="0.25">
      <c r="D6098"/>
      <c r="E6098" s="4"/>
      <c r="F6098" s="3"/>
      <c r="G6098" s="3"/>
      <c r="H6098" s="3"/>
      <c r="I6098" s="3"/>
      <c r="J6098" s="3"/>
    </row>
    <row r="6099" spans="4:10" x14ac:dyDescent="0.25">
      <c r="D6099"/>
      <c r="E6099" s="4"/>
      <c r="F6099" s="3"/>
      <c r="G6099" s="3"/>
      <c r="H6099" s="3"/>
      <c r="I6099" s="3"/>
      <c r="J6099" s="3"/>
    </row>
    <row r="6100" spans="4:10" x14ac:dyDescent="0.25">
      <c r="D6100"/>
      <c r="E6100" s="4"/>
      <c r="F6100" s="3"/>
      <c r="G6100" s="3"/>
      <c r="H6100" s="3"/>
      <c r="I6100" s="3"/>
      <c r="J6100" s="3"/>
    </row>
    <row r="6101" spans="4:10" x14ac:dyDescent="0.25">
      <c r="D6101"/>
      <c r="E6101" s="4"/>
      <c r="F6101" s="3"/>
      <c r="G6101" s="3"/>
      <c r="H6101" s="3"/>
      <c r="I6101" s="3"/>
      <c r="J6101" s="3"/>
    </row>
    <row r="6102" spans="4:10" x14ac:dyDescent="0.25">
      <c r="D6102"/>
      <c r="E6102" s="4"/>
      <c r="F6102" s="3"/>
      <c r="G6102" s="3"/>
      <c r="H6102" s="3"/>
      <c r="I6102" s="3"/>
      <c r="J6102" s="3"/>
    </row>
    <row r="6103" spans="4:10" x14ac:dyDescent="0.25">
      <c r="D6103"/>
      <c r="E6103" s="4"/>
      <c r="F6103" s="3"/>
      <c r="G6103" s="3"/>
      <c r="H6103" s="3"/>
      <c r="I6103" s="3"/>
      <c r="J6103" s="3"/>
    </row>
    <row r="6104" spans="4:10" x14ac:dyDescent="0.25">
      <c r="D6104"/>
      <c r="E6104" s="4"/>
      <c r="F6104" s="3"/>
      <c r="G6104" s="3"/>
      <c r="H6104" s="3"/>
      <c r="I6104" s="3"/>
      <c r="J6104" s="3"/>
    </row>
    <row r="6105" spans="4:10" x14ac:dyDescent="0.25">
      <c r="D6105"/>
      <c r="E6105" s="4"/>
      <c r="F6105" s="3"/>
      <c r="G6105" s="3"/>
      <c r="H6105" s="3"/>
      <c r="I6105" s="3"/>
      <c r="J6105" s="3"/>
    </row>
    <row r="6106" spans="4:10" x14ac:dyDescent="0.25">
      <c r="D6106"/>
      <c r="E6106" s="4"/>
      <c r="F6106" s="3"/>
      <c r="G6106" s="3"/>
      <c r="H6106" s="3"/>
      <c r="I6106" s="3"/>
      <c r="J6106" s="3"/>
    </row>
    <row r="6107" spans="4:10" x14ac:dyDescent="0.25">
      <c r="D6107"/>
      <c r="E6107" s="4"/>
      <c r="F6107" s="3"/>
      <c r="G6107" s="3"/>
      <c r="H6107" s="3"/>
      <c r="I6107" s="3"/>
      <c r="J6107" s="3"/>
    </row>
    <row r="6108" spans="4:10" x14ac:dyDescent="0.25">
      <c r="D6108"/>
      <c r="E6108" s="4"/>
      <c r="F6108" s="3"/>
      <c r="G6108" s="3"/>
      <c r="H6108" s="3"/>
      <c r="I6108" s="3"/>
      <c r="J6108" s="3"/>
    </row>
    <row r="6109" spans="4:10" x14ac:dyDescent="0.25">
      <c r="D6109"/>
      <c r="E6109" s="4"/>
      <c r="F6109" s="3"/>
      <c r="G6109" s="3"/>
      <c r="H6109" s="3"/>
      <c r="I6109" s="3"/>
      <c r="J6109" s="3"/>
    </row>
    <row r="6110" spans="4:10" x14ac:dyDescent="0.25">
      <c r="D6110"/>
      <c r="E6110" s="4"/>
      <c r="F6110" s="3"/>
      <c r="G6110" s="3"/>
      <c r="H6110" s="3"/>
      <c r="I6110" s="3"/>
      <c r="J6110" s="3"/>
    </row>
    <row r="6111" spans="4:10" x14ac:dyDescent="0.25">
      <c r="D6111"/>
      <c r="E6111" s="4"/>
      <c r="F6111" s="3"/>
      <c r="G6111" s="3"/>
      <c r="H6111" s="3"/>
      <c r="I6111" s="3"/>
      <c r="J6111" s="3"/>
    </row>
    <row r="6112" spans="4:10" x14ac:dyDescent="0.25">
      <c r="D6112"/>
      <c r="E6112" s="4"/>
      <c r="F6112" s="3"/>
      <c r="G6112" s="3"/>
      <c r="H6112" s="3"/>
      <c r="I6112" s="3"/>
      <c r="J6112" s="3"/>
    </row>
    <row r="6113" spans="4:10" x14ac:dyDescent="0.25">
      <c r="D6113"/>
      <c r="E6113" s="4"/>
      <c r="F6113" s="3"/>
      <c r="G6113" s="3"/>
      <c r="H6113" s="3"/>
      <c r="I6113" s="3"/>
      <c r="J6113" s="3"/>
    </row>
    <row r="6114" spans="4:10" x14ac:dyDescent="0.25">
      <c r="D6114"/>
      <c r="E6114" s="4"/>
      <c r="F6114" s="3"/>
      <c r="G6114" s="3"/>
      <c r="H6114" s="3"/>
      <c r="I6114" s="3"/>
      <c r="J6114" s="3"/>
    </row>
    <row r="6115" spans="4:10" x14ac:dyDescent="0.25">
      <c r="D6115"/>
      <c r="E6115" s="4"/>
      <c r="F6115" s="3"/>
      <c r="G6115" s="3"/>
      <c r="H6115" s="3"/>
      <c r="I6115" s="3"/>
      <c r="J6115" s="3"/>
    </row>
    <row r="6116" spans="4:10" x14ac:dyDescent="0.25">
      <c r="D6116"/>
      <c r="E6116" s="4"/>
      <c r="F6116" s="3"/>
      <c r="G6116" s="3"/>
      <c r="H6116" s="3"/>
      <c r="I6116" s="3"/>
      <c r="J6116" s="3"/>
    </row>
    <row r="6117" spans="4:10" x14ac:dyDescent="0.25">
      <c r="D6117"/>
      <c r="E6117" s="4"/>
      <c r="F6117" s="3"/>
      <c r="G6117" s="3"/>
      <c r="H6117" s="3"/>
      <c r="I6117" s="3"/>
      <c r="J6117" s="3"/>
    </row>
    <row r="6118" spans="4:10" x14ac:dyDescent="0.25">
      <c r="D6118"/>
      <c r="E6118" s="4"/>
      <c r="F6118" s="3"/>
      <c r="G6118" s="3"/>
      <c r="H6118" s="3"/>
      <c r="I6118" s="3"/>
      <c r="J6118" s="3"/>
    </row>
    <row r="6119" spans="4:10" x14ac:dyDescent="0.25">
      <c r="D6119"/>
      <c r="E6119" s="4"/>
      <c r="F6119" s="3"/>
      <c r="G6119" s="3"/>
      <c r="H6119" s="3"/>
      <c r="I6119" s="3"/>
      <c r="J6119" s="3"/>
    </row>
    <row r="6120" spans="4:10" x14ac:dyDescent="0.25">
      <c r="D6120"/>
      <c r="E6120" s="4"/>
      <c r="F6120" s="3"/>
      <c r="G6120" s="3"/>
      <c r="H6120" s="3"/>
      <c r="I6120" s="3"/>
      <c r="J6120" s="3"/>
    </row>
    <row r="6121" spans="4:10" x14ac:dyDescent="0.25">
      <c r="D6121"/>
      <c r="E6121" s="4"/>
      <c r="F6121" s="3"/>
      <c r="G6121" s="3"/>
      <c r="H6121" s="3"/>
      <c r="I6121" s="3"/>
      <c r="J6121" s="3"/>
    </row>
    <row r="6122" spans="4:10" x14ac:dyDescent="0.25">
      <c r="D6122"/>
      <c r="E6122" s="4"/>
      <c r="F6122" s="3"/>
      <c r="G6122" s="3"/>
      <c r="H6122" s="3"/>
      <c r="I6122" s="3"/>
      <c r="J6122" s="3"/>
    </row>
    <row r="6123" spans="4:10" x14ac:dyDescent="0.25">
      <c r="D6123"/>
      <c r="E6123" s="4"/>
      <c r="F6123" s="3"/>
      <c r="G6123" s="3"/>
      <c r="H6123" s="3"/>
      <c r="I6123" s="3"/>
      <c r="J6123" s="3"/>
    </row>
    <row r="6124" spans="4:10" x14ac:dyDescent="0.25">
      <c r="D6124"/>
      <c r="E6124" s="4"/>
      <c r="F6124" s="3"/>
      <c r="G6124" s="3"/>
      <c r="H6124" s="3"/>
      <c r="I6124" s="3"/>
      <c r="J6124" s="3"/>
    </row>
    <row r="6125" spans="4:10" x14ac:dyDescent="0.25">
      <c r="D6125"/>
      <c r="E6125" s="4"/>
      <c r="F6125" s="3"/>
      <c r="G6125" s="3"/>
      <c r="H6125" s="3"/>
      <c r="I6125" s="3"/>
      <c r="J6125" s="3"/>
    </row>
    <row r="6126" spans="4:10" x14ac:dyDescent="0.25">
      <c r="D6126"/>
      <c r="E6126" s="4"/>
      <c r="F6126" s="3"/>
      <c r="G6126" s="3"/>
      <c r="H6126" s="3"/>
      <c r="I6126" s="3"/>
      <c r="J6126" s="3"/>
    </row>
    <row r="6127" spans="4:10" x14ac:dyDescent="0.25">
      <c r="D6127"/>
      <c r="E6127" s="4"/>
      <c r="F6127" s="3"/>
      <c r="G6127" s="3"/>
      <c r="H6127" s="3"/>
      <c r="I6127" s="3"/>
      <c r="J6127" s="3"/>
    </row>
    <row r="6128" spans="4:10" x14ac:dyDescent="0.25">
      <c r="D6128"/>
      <c r="E6128" s="4"/>
      <c r="F6128" s="3"/>
      <c r="G6128" s="3"/>
      <c r="H6128" s="3"/>
      <c r="I6128" s="3"/>
      <c r="J6128" s="3"/>
    </row>
    <row r="6129" spans="4:10" x14ac:dyDescent="0.25">
      <c r="D6129"/>
      <c r="E6129" s="4"/>
      <c r="F6129" s="3"/>
      <c r="G6129" s="3"/>
      <c r="H6129" s="3"/>
      <c r="I6129" s="3"/>
      <c r="J6129" s="3"/>
    </row>
    <row r="6130" spans="4:10" x14ac:dyDescent="0.25">
      <c r="D6130"/>
      <c r="E6130" s="4"/>
      <c r="F6130" s="3"/>
      <c r="G6130" s="3"/>
      <c r="H6130" s="3"/>
      <c r="I6130" s="3"/>
      <c r="J6130" s="3"/>
    </row>
    <row r="6131" spans="4:10" x14ac:dyDescent="0.25">
      <c r="D6131"/>
      <c r="E6131" s="4"/>
      <c r="F6131" s="3"/>
      <c r="G6131" s="3"/>
      <c r="H6131" s="3"/>
      <c r="I6131" s="3"/>
      <c r="J6131" s="3"/>
    </row>
    <row r="6132" spans="4:10" x14ac:dyDescent="0.25">
      <c r="D6132"/>
      <c r="E6132" s="4"/>
      <c r="F6132" s="3"/>
      <c r="G6132" s="3"/>
      <c r="H6132" s="3"/>
      <c r="I6132" s="3"/>
      <c r="J6132" s="3"/>
    </row>
    <row r="6133" spans="4:10" x14ac:dyDescent="0.25">
      <c r="D6133"/>
      <c r="E6133" s="4"/>
      <c r="F6133" s="3"/>
      <c r="G6133" s="3"/>
      <c r="H6133" s="3"/>
      <c r="I6133" s="3"/>
      <c r="J6133" s="3"/>
    </row>
    <row r="6134" spans="4:10" x14ac:dyDescent="0.25">
      <c r="D6134"/>
      <c r="E6134" s="4"/>
      <c r="F6134" s="3"/>
      <c r="G6134" s="3"/>
      <c r="H6134" s="3"/>
      <c r="I6134" s="3"/>
      <c r="J6134" s="3"/>
    </row>
    <row r="6135" spans="4:10" x14ac:dyDescent="0.25">
      <c r="D6135"/>
      <c r="E6135" s="4"/>
      <c r="F6135" s="3"/>
      <c r="G6135" s="3"/>
      <c r="H6135" s="3"/>
      <c r="I6135" s="3"/>
      <c r="J6135" s="3"/>
    </row>
    <row r="6136" spans="4:10" x14ac:dyDescent="0.25">
      <c r="D6136"/>
      <c r="E6136" s="4"/>
      <c r="F6136" s="3"/>
      <c r="G6136" s="3"/>
      <c r="H6136" s="3"/>
      <c r="I6136" s="3"/>
      <c r="J6136" s="3"/>
    </row>
    <row r="6137" spans="4:10" x14ac:dyDescent="0.25">
      <c r="D6137"/>
      <c r="E6137" s="4"/>
      <c r="F6137" s="3"/>
      <c r="G6137" s="3"/>
      <c r="H6137" s="3"/>
      <c r="I6137" s="3"/>
      <c r="J6137" s="3"/>
    </row>
    <row r="6138" spans="4:10" x14ac:dyDescent="0.25">
      <c r="D6138"/>
      <c r="E6138" s="4"/>
      <c r="F6138" s="3"/>
      <c r="G6138" s="3"/>
      <c r="H6138" s="3"/>
      <c r="I6138" s="3"/>
      <c r="J6138" s="3"/>
    </row>
    <row r="6139" spans="4:10" x14ac:dyDescent="0.25">
      <c r="D6139"/>
      <c r="E6139" s="4"/>
      <c r="F6139" s="3"/>
      <c r="G6139" s="3"/>
      <c r="H6139" s="3"/>
      <c r="I6139" s="3"/>
      <c r="J6139" s="3"/>
    </row>
    <row r="6140" spans="4:10" x14ac:dyDescent="0.25">
      <c r="D6140"/>
      <c r="E6140" s="4"/>
      <c r="F6140" s="3"/>
      <c r="G6140" s="3"/>
      <c r="H6140" s="3"/>
      <c r="I6140" s="3"/>
      <c r="J6140" s="3"/>
    </row>
    <row r="6141" spans="4:10" x14ac:dyDescent="0.25">
      <c r="D6141"/>
      <c r="E6141" s="4"/>
      <c r="F6141" s="3"/>
      <c r="G6141" s="3"/>
      <c r="H6141" s="3"/>
      <c r="I6141" s="3"/>
      <c r="J6141" s="3"/>
    </row>
    <row r="6142" spans="4:10" x14ac:dyDescent="0.25">
      <c r="D6142"/>
      <c r="E6142" s="4"/>
      <c r="F6142" s="3"/>
      <c r="G6142" s="3"/>
      <c r="H6142" s="3"/>
      <c r="I6142" s="3"/>
      <c r="J6142" s="3"/>
    </row>
    <row r="6143" spans="4:10" x14ac:dyDescent="0.25">
      <c r="D6143"/>
      <c r="E6143" s="4"/>
      <c r="F6143" s="3"/>
      <c r="G6143" s="3"/>
      <c r="H6143" s="3"/>
      <c r="I6143" s="3"/>
      <c r="J6143" s="3"/>
    </row>
    <row r="6144" spans="4:10" x14ac:dyDescent="0.25">
      <c r="D6144"/>
      <c r="E6144" s="4"/>
      <c r="F6144" s="3"/>
      <c r="G6144" s="3"/>
      <c r="H6144" s="3"/>
      <c r="I6144" s="3"/>
      <c r="J6144" s="3"/>
    </row>
    <row r="6145" spans="4:10" x14ac:dyDescent="0.25">
      <c r="D6145"/>
      <c r="E6145" s="4"/>
      <c r="F6145" s="3"/>
      <c r="G6145" s="3"/>
      <c r="H6145" s="3"/>
      <c r="I6145" s="3"/>
      <c r="J6145" s="3"/>
    </row>
    <row r="6146" spans="4:10" x14ac:dyDescent="0.25">
      <c r="D6146"/>
      <c r="E6146" s="4"/>
      <c r="F6146" s="3"/>
      <c r="G6146" s="3"/>
      <c r="H6146" s="3"/>
      <c r="I6146" s="3"/>
      <c r="J6146" s="3"/>
    </row>
    <row r="6147" spans="4:10" x14ac:dyDescent="0.25">
      <c r="D6147"/>
      <c r="E6147" s="4"/>
      <c r="F6147" s="3"/>
      <c r="G6147" s="3"/>
      <c r="H6147" s="3"/>
      <c r="I6147" s="3"/>
      <c r="J6147" s="3"/>
    </row>
    <row r="6148" spans="4:10" x14ac:dyDescent="0.25">
      <c r="D6148"/>
      <c r="E6148" s="4"/>
      <c r="F6148" s="3"/>
      <c r="G6148" s="3"/>
      <c r="H6148" s="3"/>
      <c r="I6148" s="3"/>
      <c r="J6148" s="3"/>
    </row>
    <row r="6149" spans="4:10" x14ac:dyDescent="0.25">
      <c r="D6149"/>
      <c r="E6149" s="4"/>
      <c r="F6149" s="3"/>
      <c r="G6149" s="3"/>
      <c r="H6149" s="3"/>
      <c r="I6149" s="3"/>
      <c r="J6149" s="3"/>
    </row>
    <row r="6150" spans="4:10" x14ac:dyDescent="0.25">
      <c r="D6150"/>
      <c r="E6150" s="4"/>
      <c r="F6150" s="3"/>
      <c r="G6150" s="3"/>
      <c r="H6150" s="3"/>
      <c r="I6150" s="3"/>
      <c r="J6150" s="3"/>
    </row>
    <row r="6151" spans="4:10" x14ac:dyDescent="0.25">
      <c r="D6151"/>
      <c r="E6151" s="4"/>
      <c r="F6151" s="3"/>
      <c r="G6151" s="3"/>
      <c r="H6151" s="3"/>
      <c r="I6151" s="3"/>
      <c r="J6151" s="3"/>
    </row>
    <row r="6152" spans="4:10" x14ac:dyDescent="0.25">
      <c r="D6152"/>
      <c r="E6152" s="4"/>
      <c r="F6152" s="3"/>
      <c r="G6152" s="3"/>
      <c r="H6152" s="3"/>
      <c r="I6152" s="3"/>
      <c r="J6152" s="3"/>
    </row>
    <row r="6153" spans="4:10" x14ac:dyDescent="0.25">
      <c r="D6153"/>
      <c r="E6153" s="4"/>
      <c r="F6153" s="3"/>
      <c r="G6153" s="3"/>
      <c r="H6153" s="3"/>
      <c r="I6153" s="3"/>
      <c r="J6153" s="3"/>
    </row>
    <row r="6154" spans="4:10" x14ac:dyDescent="0.25">
      <c r="D6154"/>
      <c r="E6154" s="4"/>
      <c r="F6154" s="3"/>
      <c r="G6154" s="3"/>
      <c r="H6154" s="3"/>
      <c r="I6154" s="3"/>
      <c r="J6154" s="3"/>
    </row>
    <row r="6155" spans="4:10" x14ac:dyDescent="0.25">
      <c r="D6155"/>
      <c r="E6155" s="4"/>
      <c r="F6155" s="3"/>
      <c r="G6155" s="3"/>
      <c r="H6155" s="3"/>
      <c r="I6155" s="3"/>
      <c r="J6155" s="3"/>
    </row>
    <row r="6156" spans="4:10" x14ac:dyDescent="0.25">
      <c r="D6156"/>
      <c r="E6156" s="4"/>
      <c r="F6156" s="3"/>
      <c r="G6156" s="3"/>
      <c r="H6156" s="3"/>
      <c r="I6156" s="3"/>
      <c r="J6156" s="3"/>
    </row>
    <row r="6157" spans="4:10" x14ac:dyDescent="0.25">
      <c r="D6157"/>
      <c r="E6157" s="4"/>
      <c r="F6157" s="3"/>
      <c r="G6157" s="3"/>
      <c r="H6157" s="3"/>
      <c r="I6157" s="3"/>
      <c r="J6157" s="3"/>
    </row>
    <row r="6158" spans="4:10" x14ac:dyDescent="0.25">
      <c r="D6158"/>
      <c r="E6158" s="4"/>
      <c r="F6158" s="3"/>
      <c r="G6158" s="3"/>
      <c r="H6158" s="3"/>
      <c r="I6158" s="3"/>
      <c r="J6158" s="3"/>
    </row>
    <row r="6159" spans="4:10" x14ac:dyDescent="0.25">
      <c r="D6159"/>
      <c r="E6159" s="4"/>
      <c r="F6159" s="3"/>
      <c r="G6159" s="3"/>
      <c r="H6159" s="3"/>
      <c r="I6159" s="3"/>
      <c r="J6159" s="3"/>
    </row>
    <row r="6160" spans="4:10" x14ac:dyDescent="0.25">
      <c r="D6160"/>
      <c r="E6160" s="4"/>
      <c r="F6160" s="3"/>
      <c r="G6160" s="3"/>
      <c r="H6160" s="3"/>
      <c r="I6160" s="3"/>
      <c r="J6160" s="3"/>
    </row>
    <row r="6161" spans="4:10" x14ac:dyDescent="0.25">
      <c r="D6161"/>
      <c r="E6161" s="4"/>
      <c r="F6161" s="3"/>
      <c r="G6161" s="3"/>
      <c r="H6161" s="3"/>
      <c r="I6161" s="3"/>
      <c r="J6161" s="3"/>
    </row>
    <row r="6162" spans="4:10" x14ac:dyDescent="0.25">
      <c r="D6162"/>
      <c r="E6162" s="4"/>
      <c r="F6162" s="3"/>
      <c r="G6162" s="3"/>
      <c r="H6162" s="3"/>
      <c r="I6162" s="3"/>
      <c r="J6162" s="3"/>
    </row>
    <row r="6163" spans="4:10" x14ac:dyDescent="0.25">
      <c r="D6163"/>
      <c r="E6163" s="4"/>
      <c r="F6163" s="3"/>
      <c r="G6163" s="3"/>
      <c r="H6163" s="3"/>
      <c r="I6163" s="3"/>
      <c r="J6163" s="3"/>
    </row>
    <row r="6164" spans="4:10" x14ac:dyDescent="0.25">
      <c r="D6164"/>
      <c r="E6164" s="4"/>
      <c r="F6164" s="3"/>
      <c r="G6164" s="3"/>
      <c r="H6164" s="3"/>
      <c r="I6164" s="3"/>
      <c r="J6164" s="3"/>
    </row>
    <row r="6165" spans="4:10" x14ac:dyDescent="0.25">
      <c r="D6165"/>
      <c r="E6165" s="4"/>
      <c r="F6165" s="3"/>
      <c r="G6165" s="3"/>
      <c r="H6165" s="3"/>
      <c r="I6165" s="3"/>
      <c r="J6165" s="3"/>
    </row>
    <row r="6166" spans="4:10" x14ac:dyDescent="0.25">
      <c r="D6166"/>
      <c r="E6166" s="4"/>
      <c r="F6166" s="3"/>
      <c r="G6166" s="3"/>
      <c r="H6166" s="3"/>
      <c r="I6166" s="3"/>
      <c r="J6166" s="3"/>
    </row>
    <row r="6167" spans="4:10" x14ac:dyDescent="0.25">
      <c r="D6167"/>
      <c r="E6167" s="4"/>
      <c r="F6167" s="3"/>
      <c r="G6167" s="3"/>
      <c r="H6167" s="3"/>
      <c r="I6167" s="3"/>
      <c r="J6167" s="3"/>
    </row>
    <row r="6168" spans="4:10" x14ac:dyDescent="0.25">
      <c r="D6168"/>
      <c r="E6168" s="4"/>
      <c r="F6168" s="3"/>
      <c r="G6168" s="3"/>
      <c r="H6168" s="3"/>
      <c r="I6168" s="3"/>
      <c r="J6168" s="3"/>
    </row>
    <row r="6169" spans="4:10" x14ac:dyDescent="0.25">
      <c r="D6169"/>
      <c r="E6169" s="4"/>
      <c r="F6169" s="3"/>
      <c r="G6169" s="3"/>
      <c r="H6169" s="3"/>
      <c r="I6169" s="3"/>
      <c r="J6169" s="3"/>
    </row>
    <row r="6170" spans="4:10" x14ac:dyDescent="0.25">
      <c r="D6170"/>
      <c r="E6170" s="4"/>
      <c r="F6170" s="3"/>
      <c r="G6170" s="3"/>
      <c r="H6170" s="3"/>
      <c r="I6170" s="3"/>
      <c r="J6170" s="3"/>
    </row>
    <row r="6171" spans="4:10" x14ac:dyDescent="0.25">
      <c r="D6171"/>
      <c r="E6171" s="4"/>
      <c r="F6171" s="3"/>
      <c r="G6171" s="3"/>
      <c r="H6171" s="3"/>
      <c r="I6171" s="3"/>
      <c r="J6171" s="3"/>
    </row>
    <row r="6172" spans="4:10" x14ac:dyDescent="0.25">
      <c r="D6172"/>
      <c r="E6172" s="4"/>
      <c r="F6172" s="3"/>
      <c r="G6172" s="3"/>
      <c r="H6172" s="3"/>
      <c r="I6172" s="3"/>
      <c r="J6172" s="3"/>
    </row>
    <row r="6173" spans="4:10" x14ac:dyDescent="0.25">
      <c r="D6173"/>
      <c r="E6173" s="4"/>
      <c r="F6173" s="3"/>
      <c r="G6173" s="3"/>
      <c r="H6173" s="3"/>
      <c r="I6173" s="3"/>
      <c r="J6173" s="3"/>
    </row>
    <row r="6174" spans="4:10" x14ac:dyDescent="0.25">
      <c r="D6174"/>
      <c r="E6174" s="4"/>
      <c r="F6174" s="3"/>
      <c r="G6174" s="3"/>
      <c r="H6174" s="3"/>
      <c r="I6174" s="3"/>
      <c r="J6174" s="3"/>
    </row>
    <row r="6175" spans="4:10" x14ac:dyDescent="0.25">
      <c r="D6175"/>
      <c r="E6175" s="4"/>
      <c r="F6175" s="3"/>
      <c r="G6175" s="3"/>
      <c r="H6175" s="3"/>
      <c r="I6175" s="3"/>
      <c r="J6175" s="3"/>
    </row>
    <row r="6176" spans="4:10" x14ac:dyDescent="0.25">
      <c r="D6176"/>
      <c r="E6176" s="4"/>
      <c r="F6176" s="3"/>
      <c r="G6176" s="3"/>
      <c r="H6176" s="3"/>
      <c r="I6176" s="3"/>
      <c r="J6176" s="3"/>
    </row>
    <row r="6177" spans="4:10" x14ac:dyDescent="0.25">
      <c r="D6177"/>
      <c r="E6177" s="4"/>
      <c r="F6177" s="3"/>
      <c r="G6177" s="3"/>
      <c r="H6177" s="3"/>
      <c r="I6177" s="3"/>
      <c r="J6177" s="3"/>
    </row>
    <row r="6178" spans="4:10" x14ac:dyDescent="0.25">
      <c r="D6178"/>
      <c r="E6178" s="4"/>
      <c r="F6178" s="3"/>
      <c r="G6178" s="3"/>
      <c r="H6178" s="3"/>
      <c r="I6178" s="3"/>
      <c r="J6178" s="3"/>
    </row>
    <row r="6179" spans="4:10" x14ac:dyDescent="0.25">
      <c r="D6179"/>
      <c r="E6179" s="4"/>
      <c r="F6179" s="3"/>
      <c r="G6179" s="3"/>
      <c r="H6179" s="3"/>
      <c r="I6179" s="3"/>
      <c r="J6179" s="3"/>
    </row>
    <row r="6180" spans="4:10" x14ac:dyDescent="0.25">
      <c r="D6180"/>
      <c r="E6180" s="4"/>
      <c r="F6180" s="3"/>
      <c r="G6180" s="3"/>
      <c r="H6180" s="3"/>
      <c r="I6180" s="3"/>
      <c r="J6180" s="3"/>
    </row>
    <row r="6181" spans="4:10" x14ac:dyDescent="0.25">
      <c r="D6181"/>
      <c r="E6181" s="4"/>
      <c r="F6181" s="3"/>
      <c r="G6181" s="3"/>
      <c r="H6181" s="3"/>
      <c r="I6181" s="3"/>
      <c r="J6181" s="3"/>
    </row>
    <row r="6182" spans="4:10" x14ac:dyDescent="0.25">
      <c r="D6182"/>
      <c r="E6182" s="4"/>
      <c r="F6182" s="3"/>
      <c r="G6182" s="3"/>
      <c r="H6182" s="3"/>
      <c r="I6182" s="3"/>
      <c r="J6182" s="3"/>
    </row>
    <row r="6183" spans="4:10" x14ac:dyDescent="0.25">
      <c r="D6183"/>
      <c r="E6183" s="4"/>
      <c r="F6183" s="3"/>
      <c r="G6183" s="3"/>
      <c r="H6183" s="3"/>
      <c r="I6183" s="3"/>
      <c r="J6183" s="3"/>
    </row>
    <row r="6184" spans="4:10" x14ac:dyDescent="0.25">
      <c r="D6184"/>
      <c r="E6184" s="4"/>
      <c r="F6184" s="3"/>
      <c r="G6184" s="3"/>
      <c r="H6184" s="3"/>
      <c r="I6184" s="3"/>
      <c r="J6184" s="3"/>
    </row>
    <row r="6185" spans="4:10" x14ac:dyDescent="0.25">
      <c r="D6185"/>
      <c r="E6185" s="4"/>
      <c r="F6185" s="3"/>
      <c r="G6185" s="3"/>
      <c r="H6185" s="3"/>
      <c r="I6185" s="3"/>
      <c r="J6185" s="3"/>
    </row>
    <row r="6186" spans="4:10" x14ac:dyDescent="0.25">
      <c r="D6186"/>
      <c r="E6186" s="4"/>
      <c r="F6186" s="3"/>
      <c r="G6186" s="3"/>
      <c r="H6186" s="3"/>
      <c r="I6186" s="3"/>
      <c r="J6186" s="3"/>
    </row>
    <row r="6187" spans="4:10" x14ac:dyDescent="0.25">
      <c r="D6187"/>
      <c r="E6187" s="4"/>
      <c r="F6187" s="3"/>
      <c r="G6187" s="3"/>
      <c r="H6187" s="3"/>
      <c r="I6187" s="3"/>
      <c r="J6187" s="3"/>
    </row>
    <row r="6188" spans="4:10" x14ac:dyDescent="0.25">
      <c r="D6188"/>
      <c r="E6188" s="4"/>
      <c r="F6188" s="3"/>
      <c r="G6188" s="3"/>
      <c r="H6188" s="3"/>
      <c r="I6188" s="3"/>
      <c r="J6188" s="3"/>
    </row>
    <row r="6189" spans="4:10" x14ac:dyDescent="0.25">
      <c r="D6189"/>
      <c r="E6189" s="4"/>
      <c r="F6189" s="3"/>
      <c r="G6189" s="3"/>
      <c r="H6189" s="3"/>
      <c r="I6189" s="3"/>
      <c r="J6189" s="3"/>
    </row>
    <row r="6190" spans="4:10" x14ac:dyDescent="0.25">
      <c r="D6190"/>
      <c r="E6190" s="4"/>
      <c r="F6190" s="3"/>
      <c r="G6190" s="3"/>
      <c r="H6190" s="3"/>
      <c r="I6190" s="3"/>
      <c r="J6190" s="3"/>
    </row>
    <row r="6191" spans="4:10" x14ac:dyDescent="0.25">
      <c r="D6191"/>
      <c r="E6191" s="4"/>
      <c r="F6191" s="3"/>
      <c r="G6191" s="3"/>
      <c r="H6191" s="3"/>
      <c r="I6191" s="3"/>
      <c r="J6191" s="3"/>
    </row>
    <row r="6192" spans="4:10" x14ac:dyDescent="0.25">
      <c r="D6192"/>
      <c r="E6192" s="4"/>
      <c r="F6192" s="3"/>
      <c r="G6192" s="3"/>
      <c r="H6192" s="3"/>
      <c r="I6192" s="3"/>
      <c r="J6192" s="3"/>
    </row>
    <row r="6193" spans="4:10" x14ac:dyDescent="0.25">
      <c r="D6193"/>
      <c r="E6193" s="4"/>
      <c r="F6193" s="3"/>
      <c r="G6193" s="3"/>
      <c r="H6193" s="3"/>
      <c r="I6193" s="3"/>
      <c r="J6193" s="3"/>
    </row>
    <row r="6194" spans="4:10" x14ac:dyDescent="0.25">
      <c r="D6194"/>
      <c r="E6194" s="4"/>
      <c r="F6194" s="3"/>
      <c r="G6194" s="3"/>
      <c r="H6194" s="3"/>
      <c r="I6194" s="3"/>
      <c r="J6194" s="3"/>
    </row>
    <row r="6195" spans="4:10" x14ac:dyDescent="0.25">
      <c r="D6195"/>
      <c r="E6195" s="4"/>
      <c r="F6195" s="3"/>
      <c r="G6195" s="3"/>
      <c r="H6195" s="3"/>
      <c r="I6195" s="3"/>
      <c r="J6195" s="3"/>
    </row>
    <row r="6196" spans="4:10" x14ac:dyDescent="0.25">
      <c r="D6196"/>
      <c r="E6196" s="4"/>
      <c r="F6196" s="3"/>
      <c r="G6196" s="3"/>
      <c r="H6196" s="3"/>
      <c r="I6196" s="3"/>
      <c r="J6196" s="3"/>
    </row>
    <row r="6197" spans="4:10" x14ac:dyDescent="0.25">
      <c r="D6197"/>
      <c r="E6197" s="4"/>
      <c r="F6197" s="3"/>
      <c r="G6197" s="3"/>
      <c r="H6197" s="3"/>
      <c r="I6197" s="3"/>
      <c r="J6197" s="3"/>
    </row>
    <row r="6198" spans="4:10" x14ac:dyDescent="0.25">
      <c r="D6198"/>
      <c r="E6198" s="4"/>
      <c r="F6198" s="3"/>
      <c r="G6198" s="3"/>
      <c r="H6198" s="3"/>
      <c r="I6198" s="3"/>
      <c r="J6198" s="3"/>
    </row>
    <row r="6199" spans="4:10" x14ac:dyDescent="0.25">
      <c r="D6199"/>
      <c r="E6199" s="4"/>
      <c r="F6199" s="3"/>
      <c r="G6199" s="3"/>
      <c r="H6199" s="3"/>
      <c r="I6199" s="3"/>
      <c r="J6199" s="3"/>
    </row>
    <row r="6200" spans="4:10" x14ac:dyDescent="0.25">
      <c r="D6200"/>
      <c r="E6200" s="4"/>
      <c r="F6200" s="3"/>
      <c r="G6200" s="3"/>
      <c r="H6200" s="3"/>
      <c r="I6200" s="3"/>
      <c r="J6200" s="3"/>
    </row>
    <row r="6201" spans="4:10" x14ac:dyDescent="0.25">
      <c r="D6201"/>
      <c r="E6201" s="4"/>
      <c r="F6201" s="3"/>
      <c r="G6201" s="3"/>
      <c r="H6201" s="3"/>
      <c r="I6201" s="3"/>
      <c r="J6201" s="3"/>
    </row>
    <row r="6202" spans="4:10" x14ac:dyDescent="0.25">
      <c r="D6202"/>
      <c r="E6202" s="4"/>
      <c r="F6202" s="3"/>
      <c r="G6202" s="3"/>
      <c r="H6202" s="3"/>
      <c r="I6202" s="3"/>
      <c r="J6202" s="3"/>
    </row>
    <row r="6203" spans="4:10" x14ac:dyDescent="0.25">
      <c r="D6203"/>
      <c r="E6203" s="4"/>
      <c r="F6203" s="3"/>
      <c r="G6203" s="3"/>
      <c r="H6203" s="3"/>
      <c r="I6203" s="3"/>
      <c r="J6203" s="3"/>
    </row>
    <row r="6204" spans="4:10" x14ac:dyDescent="0.25">
      <c r="D6204"/>
      <c r="E6204" s="4"/>
      <c r="F6204" s="3"/>
      <c r="G6204" s="3"/>
      <c r="H6204" s="3"/>
      <c r="I6204" s="3"/>
      <c r="J6204" s="3"/>
    </row>
    <row r="6205" spans="4:10" x14ac:dyDescent="0.25">
      <c r="D6205"/>
      <c r="E6205" s="4"/>
      <c r="F6205" s="3"/>
      <c r="G6205" s="3"/>
      <c r="H6205" s="3"/>
      <c r="I6205" s="3"/>
      <c r="J6205" s="3"/>
    </row>
    <row r="6206" spans="4:10" x14ac:dyDescent="0.25">
      <c r="D6206"/>
      <c r="E6206" s="4"/>
      <c r="F6206" s="3"/>
      <c r="G6206" s="3"/>
      <c r="H6206" s="3"/>
      <c r="I6206" s="3"/>
      <c r="J6206" s="3"/>
    </row>
    <row r="6207" spans="4:10" x14ac:dyDescent="0.25">
      <c r="D6207"/>
      <c r="E6207" s="4"/>
      <c r="F6207" s="3"/>
      <c r="G6207" s="3"/>
      <c r="H6207" s="3"/>
      <c r="I6207" s="3"/>
      <c r="J6207" s="3"/>
    </row>
    <row r="6208" spans="4:10" x14ac:dyDescent="0.25">
      <c r="D6208"/>
      <c r="E6208" s="4"/>
      <c r="F6208" s="3"/>
      <c r="G6208" s="3"/>
      <c r="H6208" s="3"/>
      <c r="I6208" s="3"/>
      <c r="J6208" s="3"/>
    </row>
    <row r="6209" spans="4:10" x14ac:dyDescent="0.25">
      <c r="D6209"/>
      <c r="E6209" s="4"/>
      <c r="F6209" s="3"/>
      <c r="G6209" s="3"/>
      <c r="H6209" s="3"/>
      <c r="I6209" s="3"/>
      <c r="J6209" s="3"/>
    </row>
    <row r="6210" spans="4:10" x14ac:dyDescent="0.25">
      <c r="D6210"/>
      <c r="E6210" s="4"/>
      <c r="F6210" s="3"/>
      <c r="G6210" s="3"/>
      <c r="H6210" s="3"/>
      <c r="I6210" s="3"/>
      <c r="J6210" s="3"/>
    </row>
    <row r="6211" spans="4:10" x14ac:dyDescent="0.25">
      <c r="D6211"/>
      <c r="E6211" s="4"/>
      <c r="F6211" s="3"/>
      <c r="G6211" s="3"/>
      <c r="H6211" s="3"/>
      <c r="I6211" s="3"/>
      <c r="J6211" s="3"/>
    </row>
    <row r="6212" spans="4:10" x14ac:dyDescent="0.25">
      <c r="D6212"/>
      <c r="E6212" s="4"/>
      <c r="F6212" s="3"/>
      <c r="G6212" s="3"/>
      <c r="H6212" s="3"/>
      <c r="I6212" s="3"/>
      <c r="J6212" s="3"/>
    </row>
    <row r="6213" spans="4:10" x14ac:dyDescent="0.25">
      <c r="D6213"/>
      <c r="E6213" s="4"/>
      <c r="F6213" s="3"/>
      <c r="G6213" s="3"/>
      <c r="H6213" s="3"/>
      <c r="I6213" s="3"/>
      <c r="J6213" s="3"/>
    </row>
    <row r="6214" spans="4:10" x14ac:dyDescent="0.25">
      <c r="D6214"/>
      <c r="E6214" s="4"/>
      <c r="F6214" s="3"/>
      <c r="G6214" s="3"/>
      <c r="H6214" s="3"/>
      <c r="I6214" s="3"/>
      <c r="J6214" s="3"/>
    </row>
    <row r="6215" spans="4:10" x14ac:dyDescent="0.25">
      <c r="D6215"/>
      <c r="E6215" s="4"/>
      <c r="F6215" s="3"/>
      <c r="G6215" s="3"/>
      <c r="H6215" s="3"/>
      <c r="I6215" s="3"/>
      <c r="J6215" s="3"/>
    </row>
    <row r="6216" spans="4:10" x14ac:dyDescent="0.25">
      <c r="D6216"/>
      <c r="E6216" s="4"/>
      <c r="F6216" s="3"/>
      <c r="G6216" s="3"/>
      <c r="H6216" s="3"/>
      <c r="I6216" s="3"/>
      <c r="J6216" s="3"/>
    </row>
    <row r="6217" spans="4:10" x14ac:dyDescent="0.25">
      <c r="D6217"/>
      <c r="E6217" s="4"/>
      <c r="F6217" s="3"/>
      <c r="G6217" s="3"/>
      <c r="H6217" s="3"/>
      <c r="I6217" s="3"/>
      <c r="J6217" s="3"/>
    </row>
    <row r="6218" spans="4:10" x14ac:dyDescent="0.25">
      <c r="D6218"/>
      <c r="E6218" s="4"/>
      <c r="F6218" s="3"/>
      <c r="G6218" s="3"/>
      <c r="H6218" s="3"/>
      <c r="I6218" s="3"/>
      <c r="J6218" s="3"/>
    </row>
    <row r="6219" spans="4:10" x14ac:dyDescent="0.25">
      <c r="D6219"/>
      <c r="E6219" s="4"/>
      <c r="F6219" s="3"/>
      <c r="G6219" s="3"/>
      <c r="H6219" s="3"/>
      <c r="I6219" s="3"/>
      <c r="J6219" s="3"/>
    </row>
    <row r="6220" spans="4:10" x14ac:dyDescent="0.25">
      <c r="D6220"/>
      <c r="E6220" s="4"/>
      <c r="F6220" s="3"/>
      <c r="G6220" s="3"/>
      <c r="H6220" s="3"/>
      <c r="I6220" s="3"/>
      <c r="J6220" s="3"/>
    </row>
    <row r="6221" spans="4:10" x14ac:dyDescent="0.25">
      <c r="D6221"/>
      <c r="E6221" s="4"/>
      <c r="F6221" s="3"/>
      <c r="G6221" s="3"/>
      <c r="H6221" s="3"/>
      <c r="I6221" s="3"/>
      <c r="J6221" s="3"/>
    </row>
    <row r="6222" spans="4:10" x14ac:dyDescent="0.25">
      <c r="D6222"/>
      <c r="E6222" s="4"/>
      <c r="F6222" s="3"/>
      <c r="G6222" s="3"/>
      <c r="H6222" s="3"/>
      <c r="I6222" s="3"/>
      <c r="J6222" s="3"/>
    </row>
    <row r="6223" spans="4:10" x14ac:dyDescent="0.25">
      <c r="D6223"/>
      <c r="E6223" s="4"/>
      <c r="F6223" s="3"/>
      <c r="G6223" s="3"/>
      <c r="H6223" s="3"/>
      <c r="I6223" s="3"/>
      <c r="J6223" s="3"/>
    </row>
    <row r="6224" spans="4:10" x14ac:dyDescent="0.25">
      <c r="D6224"/>
      <c r="E6224" s="4"/>
      <c r="F6224" s="3"/>
      <c r="G6224" s="3"/>
      <c r="H6224" s="3"/>
      <c r="I6224" s="3"/>
      <c r="J6224" s="3"/>
    </row>
    <row r="6225" spans="4:10" x14ac:dyDescent="0.25">
      <c r="D6225"/>
      <c r="E6225" s="4"/>
      <c r="F6225" s="3"/>
      <c r="G6225" s="3"/>
      <c r="H6225" s="3"/>
      <c r="I6225" s="3"/>
      <c r="J6225" s="3"/>
    </row>
    <row r="6226" spans="4:10" x14ac:dyDescent="0.25">
      <c r="D6226"/>
      <c r="E6226" s="4"/>
      <c r="F6226" s="3"/>
      <c r="G6226" s="3"/>
      <c r="H6226" s="3"/>
      <c r="I6226" s="3"/>
      <c r="J6226" s="3"/>
    </row>
    <row r="6227" spans="4:10" x14ac:dyDescent="0.25">
      <c r="D6227"/>
      <c r="E6227" s="4"/>
      <c r="F6227" s="3"/>
      <c r="G6227" s="3"/>
      <c r="H6227" s="3"/>
      <c r="I6227" s="3"/>
      <c r="J6227" s="3"/>
    </row>
    <row r="6228" spans="4:10" x14ac:dyDescent="0.25">
      <c r="D6228"/>
      <c r="E6228" s="4"/>
      <c r="F6228" s="3"/>
      <c r="G6228" s="3"/>
      <c r="H6228" s="3"/>
      <c r="I6228" s="3"/>
      <c r="J6228" s="3"/>
    </row>
    <row r="6229" spans="4:10" x14ac:dyDescent="0.25">
      <c r="D6229"/>
      <c r="E6229" s="4"/>
      <c r="F6229" s="3"/>
      <c r="G6229" s="3"/>
      <c r="H6229" s="3"/>
      <c r="I6229" s="3"/>
      <c r="J6229" s="3"/>
    </row>
    <row r="6230" spans="4:10" x14ac:dyDescent="0.25">
      <c r="D6230"/>
      <c r="E6230" s="4"/>
      <c r="F6230" s="3"/>
      <c r="G6230" s="3"/>
      <c r="H6230" s="3"/>
      <c r="I6230" s="3"/>
      <c r="J6230" s="3"/>
    </row>
    <row r="6231" spans="4:10" x14ac:dyDescent="0.25">
      <c r="D6231"/>
      <c r="E6231" s="4"/>
      <c r="F6231" s="3"/>
      <c r="G6231" s="3"/>
      <c r="H6231" s="3"/>
      <c r="I6231" s="3"/>
      <c r="J6231" s="3"/>
    </row>
    <row r="6232" spans="4:10" x14ac:dyDescent="0.25">
      <c r="D6232"/>
      <c r="E6232" s="4"/>
      <c r="F6232" s="3"/>
      <c r="G6232" s="3"/>
      <c r="H6232" s="3"/>
      <c r="I6232" s="3"/>
      <c r="J6232" s="3"/>
    </row>
    <row r="6233" spans="4:10" x14ac:dyDescent="0.25">
      <c r="D6233"/>
      <c r="E6233" s="4"/>
      <c r="F6233" s="3"/>
      <c r="G6233" s="3"/>
      <c r="H6233" s="3"/>
      <c r="I6233" s="3"/>
      <c r="J6233" s="3"/>
    </row>
    <row r="6234" spans="4:10" x14ac:dyDescent="0.25">
      <c r="D6234"/>
      <c r="E6234" s="4"/>
      <c r="F6234" s="3"/>
      <c r="G6234" s="3"/>
      <c r="H6234" s="3"/>
      <c r="I6234" s="3"/>
      <c r="J6234" s="3"/>
    </row>
    <row r="6235" spans="4:10" x14ac:dyDescent="0.25">
      <c r="D6235"/>
      <c r="E6235" s="4"/>
      <c r="F6235" s="3"/>
      <c r="G6235" s="3"/>
      <c r="H6235" s="3"/>
      <c r="I6235" s="3"/>
      <c r="J6235" s="3"/>
    </row>
    <row r="6236" spans="4:10" x14ac:dyDescent="0.25">
      <c r="D6236"/>
      <c r="E6236" s="4"/>
      <c r="F6236" s="3"/>
      <c r="G6236" s="3"/>
      <c r="H6236" s="3"/>
      <c r="I6236" s="3"/>
      <c r="J6236" s="3"/>
    </row>
    <row r="6237" spans="4:10" x14ac:dyDescent="0.25">
      <c r="D6237"/>
      <c r="E6237" s="4"/>
      <c r="F6237" s="3"/>
      <c r="G6237" s="3"/>
      <c r="H6237" s="3"/>
      <c r="I6237" s="3"/>
      <c r="J6237" s="3"/>
    </row>
    <row r="6238" spans="4:10" x14ac:dyDescent="0.25">
      <c r="D6238"/>
      <c r="E6238" s="4"/>
      <c r="F6238" s="3"/>
      <c r="G6238" s="3"/>
      <c r="H6238" s="3"/>
      <c r="I6238" s="3"/>
      <c r="J6238" s="3"/>
    </row>
    <row r="6239" spans="4:10" x14ac:dyDescent="0.25">
      <c r="D6239"/>
      <c r="E6239" s="4"/>
      <c r="F6239" s="3"/>
      <c r="G6239" s="3"/>
      <c r="H6239" s="3"/>
      <c r="I6239" s="3"/>
      <c r="J6239" s="3"/>
    </row>
    <row r="6240" spans="4:10" x14ac:dyDescent="0.25">
      <c r="D6240"/>
      <c r="E6240" s="4"/>
      <c r="F6240" s="3"/>
      <c r="G6240" s="3"/>
      <c r="H6240" s="3"/>
      <c r="I6240" s="3"/>
      <c r="J6240" s="3"/>
    </row>
    <row r="6241" spans="4:10" x14ac:dyDescent="0.25">
      <c r="D6241"/>
      <c r="E6241" s="4"/>
      <c r="F6241" s="3"/>
      <c r="G6241" s="3"/>
      <c r="H6241" s="3"/>
      <c r="I6241" s="3"/>
      <c r="J6241" s="3"/>
    </row>
    <row r="6242" spans="4:10" x14ac:dyDescent="0.25">
      <c r="D6242"/>
      <c r="E6242" s="4"/>
      <c r="F6242" s="3"/>
      <c r="G6242" s="3"/>
      <c r="H6242" s="3"/>
      <c r="I6242" s="3"/>
      <c r="J6242" s="3"/>
    </row>
    <row r="6243" spans="4:10" x14ac:dyDescent="0.25">
      <c r="D6243"/>
      <c r="E6243" s="4"/>
      <c r="F6243" s="3"/>
      <c r="G6243" s="3"/>
      <c r="H6243" s="3"/>
      <c r="I6243" s="3"/>
      <c r="J6243" s="3"/>
    </row>
    <row r="6244" spans="4:10" x14ac:dyDescent="0.25">
      <c r="D6244"/>
      <c r="E6244" s="4"/>
      <c r="F6244" s="3"/>
      <c r="G6244" s="3"/>
      <c r="H6244" s="3"/>
      <c r="I6244" s="3"/>
      <c r="J6244" s="3"/>
    </row>
    <row r="6245" spans="4:10" x14ac:dyDescent="0.25">
      <c r="D6245"/>
      <c r="E6245" s="4"/>
      <c r="F6245" s="3"/>
      <c r="G6245" s="3"/>
      <c r="H6245" s="3"/>
      <c r="I6245" s="3"/>
      <c r="J6245" s="3"/>
    </row>
    <row r="6246" spans="4:10" x14ac:dyDescent="0.25">
      <c r="D6246"/>
      <c r="E6246" s="4"/>
      <c r="F6246" s="3"/>
      <c r="G6246" s="3"/>
      <c r="H6246" s="3"/>
      <c r="I6246" s="3"/>
      <c r="J6246" s="3"/>
    </row>
    <row r="6247" spans="4:10" x14ac:dyDescent="0.25">
      <c r="D6247"/>
      <c r="E6247" s="4"/>
      <c r="F6247" s="3"/>
      <c r="G6247" s="3"/>
      <c r="H6247" s="3"/>
      <c r="I6247" s="3"/>
      <c r="J6247" s="3"/>
    </row>
    <row r="6248" spans="4:10" x14ac:dyDescent="0.25">
      <c r="D6248"/>
      <c r="E6248" s="4"/>
      <c r="F6248" s="3"/>
      <c r="G6248" s="3"/>
      <c r="H6248" s="3"/>
      <c r="I6248" s="3"/>
      <c r="J6248" s="3"/>
    </row>
    <row r="6249" spans="4:10" x14ac:dyDescent="0.25">
      <c r="D6249"/>
      <c r="E6249" s="4"/>
      <c r="F6249" s="3"/>
      <c r="G6249" s="3"/>
      <c r="H6249" s="3"/>
      <c r="I6249" s="3"/>
      <c r="J6249" s="3"/>
    </row>
    <row r="6250" spans="4:10" x14ac:dyDescent="0.25">
      <c r="D6250"/>
      <c r="E6250" s="4"/>
      <c r="F6250" s="3"/>
      <c r="G6250" s="3"/>
      <c r="H6250" s="3"/>
      <c r="I6250" s="3"/>
      <c r="J6250" s="3"/>
    </row>
    <row r="6251" spans="4:10" x14ac:dyDescent="0.25">
      <c r="D6251"/>
      <c r="E6251" s="4"/>
      <c r="F6251" s="3"/>
      <c r="G6251" s="3"/>
      <c r="H6251" s="3"/>
      <c r="I6251" s="3"/>
      <c r="J6251" s="3"/>
    </row>
    <row r="6252" spans="4:10" x14ac:dyDescent="0.25">
      <c r="D6252"/>
      <c r="E6252" s="4"/>
      <c r="F6252" s="3"/>
      <c r="G6252" s="3"/>
      <c r="H6252" s="3"/>
      <c r="I6252" s="3"/>
      <c r="J6252" s="3"/>
    </row>
    <row r="6253" spans="4:10" x14ac:dyDescent="0.25">
      <c r="D6253"/>
      <c r="E6253" s="4"/>
      <c r="F6253" s="3"/>
      <c r="G6253" s="3"/>
      <c r="H6253" s="3"/>
      <c r="I6253" s="3"/>
      <c r="J6253" s="3"/>
    </row>
    <row r="6254" spans="4:10" x14ac:dyDescent="0.25">
      <c r="D6254"/>
      <c r="E6254" s="4"/>
      <c r="F6254" s="3"/>
      <c r="G6254" s="3"/>
      <c r="H6254" s="3"/>
      <c r="I6254" s="3"/>
      <c r="J6254" s="3"/>
    </row>
    <row r="6255" spans="4:10" x14ac:dyDescent="0.25">
      <c r="D6255"/>
      <c r="E6255" s="4"/>
      <c r="F6255" s="3"/>
      <c r="G6255" s="3"/>
      <c r="H6255" s="3"/>
      <c r="I6255" s="3"/>
      <c r="J6255" s="3"/>
    </row>
    <row r="6256" spans="4:10" x14ac:dyDescent="0.25">
      <c r="D6256"/>
      <c r="E6256" s="4"/>
      <c r="F6256" s="3"/>
      <c r="G6256" s="3"/>
      <c r="H6256" s="3"/>
      <c r="I6256" s="3"/>
      <c r="J6256" s="3"/>
    </row>
    <row r="6257" spans="4:10" x14ac:dyDescent="0.25">
      <c r="D6257"/>
      <c r="E6257" s="4"/>
      <c r="F6257" s="3"/>
      <c r="G6257" s="3"/>
      <c r="H6257" s="3"/>
      <c r="I6257" s="3"/>
      <c r="J6257" s="3"/>
    </row>
    <row r="6258" spans="4:10" x14ac:dyDescent="0.25">
      <c r="D6258"/>
      <c r="E6258" s="4"/>
      <c r="F6258" s="3"/>
      <c r="G6258" s="3"/>
      <c r="H6258" s="3"/>
      <c r="I6258" s="3"/>
      <c r="J6258" s="3"/>
    </row>
    <row r="6259" spans="4:10" x14ac:dyDescent="0.25">
      <c r="D6259"/>
      <c r="E6259" s="4"/>
      <c r="F6259" s="3"/>
      <c r="G6259" s="3"/>
      <c r="H6259" s="3"/>
      <c r="I6259" s="3"/>
      <c r="J6259" s="3"/>
    </row>
    <row r="6260" spans="4:10" x14ac:dyDescent="0.25">
      <c r="D6260"/>
      <c r="E6260" s="4"/>
      <c r="F6260" s="3"/>
      <c r="G6260" s="3"/>
      <c r="H6260" s="3"/>
      <c r="I6260" s="3"/>
      <c r="J6260" s="3"/>
    </row>
    <row r="6261" spans="4:10" x14ac:dyDescent="0.25">
      <c r="D6261"/>
      <c r="E6261" s="4"/>
      <c r="F6261" s="3"/>
      <c r="G6261" s="3"/>
      <c r="H6261" s="3"/>
      <c r="I6261" s="3"/>
      <c r="J6261" s="3"/>
    </row>
    <row r="6262" spans="4:10" x14ac:dyDescent="0.25">
      <c r="D6262"/>
      <c r="E6262" s="4"/>
      <c r="F6262" s="3"/>
      <c r="G6262" s="3"/>
      <c r="H6262" s="3"/>
      <c r="I6262" s="3"/>
      <c r="J6262" s="3"/>
    </row>
    <row r="6263" spans="4:10" x14ac:dyDescent="0.25">
      <c r="D6263"/>
      <c r="E6263" s="4"/>
      <c r="F6263" s="3"/>
      <c r="G6263" s="3"/>
      <c r="H6263" s="3"/>
      <c r="I6263" s="3"/>
      <c r="J6263" s="3"/>
    </row>
    <row r="6264" spans="4:10" x14ac:dyDescent="0.25">
      <c r="D6264"/>
      <c r="E6264" s="4"/>
      <c r="F6264" s="3"/>
      <c r="G6264" s="3"/>
      <c r="H6264" s="3"/>
      <c r="I6264" s="3"/>
      <c r="J6264" s="3"/>
    </row>
    <row r="6265" spans="4:10" x14ac:dyDescent="0.25">
      <c r="D6265"/>
      <c r="E6265" s="4"/>
      <c r="F6265" s="3"/>
      <c r="G6265" s="3"/>
      <c r="H6265" s="3"/>
      <c r="I6265" s="3"/>
      <c r="J6265" s="3"/>
    </row>
    <row r="6266" spans="4:10" x14ac:dyDescent="0.25">
      <c r="D6266"/>
      <c r="E6266" s="4"/>
      <c r="F6266" s="3"/>
      <c r="G6266" s="3"/>
      <c r="H6266" s="3"/>
      <c r="I6266" s="3"/>
      <c r="J6266" s="3"/>
    </row>
    <row r="6267" spans="4:10" x14ac:dyDescent="0.25">
      <c r="D6267"/>
      <c r="E6267" s="4"/>
      <c r="F6267" s="3"/>
      <c r="G6267" s="3"/>
      <c r="H6267" s="3"/>
      <c r="I6267" s="3"/>
      <c r="J6267" s="3"/>
    </row>
    <row r="6268" spans="4:10" x14ac:dyDescent="0.25">
      <c r="D6268"/>
      <c r="E6268" s="4"/>
      <c r="F6268" s="3"/>
      <c r="G6268" s="3"/>
      <c r="H6268" s="3"/>
      <c r="I6268" s="3"/>
      <c r="J6268" s="3"/>
    </row>
    <row r="6269" spans="4:10" x14ac:dyDescent="0.25">
      <c r="D6269"/>
      <c r="E6269" s="4"/>
      <c r="F6269" s="3"/>
      <c r="G6269" s="3"/>
      <c r="H6269" s="3"/>
      <c r="I6269" s="3"/>
      <c r="J6269" s="3"/>
    </row>
    <row r="6270" spans="4:10" x14ac:dyDescent="0.25">
      <c r="D6270"/>
      <c r="E6270" s="4"/>
      <c r="F6270" s="3"/>
      <c r="G6270" s="3"/>
      <c r="H6270" s="3"/>
      <c r="I6270" s="3"/>
      <c r="J6270" s="3"/>
    </row>
    <row r="6271" spans="4:10" x14ac:dyDescent="0.25">
      <c r="D6271"/>
      <c r="E6271" s="4"/>
      <c r="F6271" s="3"/>
      <c r="G6271" s="3"/>
      <c r="H6271" s="3"/>
      <c r="I6271" s="3"/>
      <c r="J6271" s="3"/>
    </row>
    <row r="6272" spans="4:10" x14ac:dyDescent="0.25">
      <c r="D6272"/>
      <c r="E6272" s="4"/>
      <c r="F6272" s="3"/>
      <c r="G6272" s="3"/>
      <c r="H6272" s="3"/>
      <c r="I6272" s="3"/>
      <c r="J6272" s="3"/>
    </row>
    <row r="6273" spans="4:10" x14ac:dyDescent="0.25">
      <c r="D6273"/>
      <c r="E6273" s="4"/>
      <c r="F6273" s="3"/>
      <c r="G6273" s="3"/>
      <c r="H6273" s="3"/>
      <c r="I6273" s="3"/>
      <c r="J6273" s="3"/>
    </row>
    <row r="6274" spans="4:10" x14ac:dyDescent="0.25">
      <c r="D6274"/>
      <c r="E6274" s="4"/>
      <c r="F6274" s="3"/>
      <c r="G6274" s="3"/>
      <c r="H6274" s="3"/>
      <c r="I6274" s="3"/>
      <c r="J6274" s="3"/>
    </row>
    <row r="6275" spans="4:10" x14ac:dyDescent="0.25">
      <c r="D6275"/>
      <c r="E6275" s="4"/>
      <c r="F6275" s="3"/>
      <c r="G6275" s="3"/>
      <c r="H6275" s="3"/>
      <c r="I6275" s="3"/>
      <c r="J6275" s="3"/>
    </row>
    <row r="6276" spans="4:10" x14ac:dyDescent="0.25">
      <c r="D6276"/>
      <c r="E6276" s="4"/>
      <c r="F6276" s="3"/>
      <c r="G6276" s="3"/>
      <c r="H6276" s="3"/>
      <c r="I6276" s="3"/>
      <c r="J6276" s="3"/>
    </row>
    <row r="6277" spans="4:10" x14ac:dyDescent="0.25">
      <c r="D6277"/>
      <c r="E6277" s="4"/>
      <c r="F6277" s="3"/>
      <c r="G6277" s="3"/>
      <c r="H6277" s="3"/>
      <c r="I6277" s="3"/>
      <c r="J6277" s="3"/>
    </row>
    <row r="6278" spans="4:10" x14ac:dyDescent="0.25">
      <c r="D6278"/>
      <c r="E6278" s="4"/>
      <c r="F6278" s="3"/>
      <c r="G6278" s="3"/>
      <c r="H6278" s="3"/>
      <c r="I6278" s="3"/>
      <c r="J6278" s="3"/>
    </row>
    <row r="6279" spans="4:10" x14ac:dyDescent="0.25">
      <c r="D6279"/>
      <c r="E6279" s="4"/>
      <c r="F6279" s="3"/>
      <c r="G6279" s="3"/>
      <c r="H6279" s="3"/>
      <c r="I6279" s="3"/>
      <c r="J6279" s="3"/>
    </row>
    <row r="6280" spans="4:10" x14ac:dyDescent="0.25">
      <c r="D6280"/>
      <c r="E6280" s="4"/>
      <c r="F6280" s="3"/>
      <c r="G6280" s="3"/>
      <c r="H6280" s="3"/>
      <c r="I6280" s="3"/>
      <c r="J6280" s="3"/>
    </row>
    <row r="6281" spans="4:10" x14ac:dyDescent="0.25">
      <c r="D6281"/>
      <c r="E6281" s="4"/>
      <c r="F6281" s="3"/>
      <c r="G6281" s="3"/>
      <c r="H6281" s="3"/>
      <c r="I6281" s="3"/>
      <c r="J6281" s="3"/>
    </row>
    <row r="6282" spans="4:10" x14ac:dyDescent="0.25">
      <c r="D6282"/>
      <c r="E6282" s="4"/>
      <c r="F6282" s="3"/>
      <c r="G6282" s="3"/>
      <c r="H6282" s="3"/>
      <c r="I6282" s="3"/>
      <c r="J6282" s="3"/>
    </row>
    <row r="6283" spans="4:10" x14ac:dyDescent="0.25">
      <c r="D6283"/>
      <c r="E6283" s="4"/>
      <c r="F6283" s="3"/>
      <c r="G6283" s="3"/>
      <c r="H6283" s="3"/>
      <c r="I6283" s="3"/>
      <c r="J6283" s="3"/>
    </row>
    <row r="6284" spans="4:10" x14ac:dyDescent="0.25">
      <c r="D6284"/>
      <c r="E6284" s="4"/>
      <c r="F6284" s="3"/>
      <c r="G6284" s="3"/>
      <c r="H6284" s="3"/>
      <c r="I6284" s="3"/>
      <c r="J6284" s="3"/>
    </row>
    <row r="6285" spans="4:10" x14ac:dyDescent="0.25">
      <c r="D6285"/>
      <c r="E6285" s="4"/>
      <c r="F6285" s="3"/>
      <c r="G6285" s="3"/>
      <c r="H6285" s="3"/>
      <c r="I6285" s="3"/>
      <c r="J6285" s="3"/>
    </row>
    <row r="6286" spans="4:10" x14ac:dyDescent="0.25">
      <c r="D6286"/>
      <c r="E6286" s="4"/>
      <c r="F6286" s="3"/>
      <c r="G6286" s="3"/>
      <c r="H6286" s="3"/>
      <c r="I6286" s="3"/>
      <c r="J6286" s="3"/>
    </row>
    <row r="6287" spans="4:10" x14ac:dyDescent="0.25">
      <c r="D6287"/>
      <c r="E6287" s="4"/>
      <c r="F6287" s="3"/>
      <c r="G6287" s="3"/>
      <c r="H6287" s="3"/>
      <c r="I6287" s="3"/>
      <c r="J6287" s="3"/>
    </row>
    <row r="6288" spans="4:10" x14ac:dyDescent="0.25">
      <c r="D6288"/>
      <c r="E6288" s="4"/>
      <c r="F6288" s="3"/>
      <c r="G6288" s="3"/>
      <c r="H6288" s="3"/>
      <c r="I6288" s="3"/>
      <c r="J6288" s="3"/>
    </row>
    <row r="6289" spans="4:10" x14ac:dyDescent="0.25">
      <c r="D6289"/>
      <c r="E6289" s="4"/>
      <c r="F6289" s="3"/>
      <c r="G6289" s="3"/>
      <c r="H6289" s="3"/>
      <c r="I6289" s="3"/>
      <c r="J6289" s="3"/>
    </row>
    <row r="6290" spans="4:10" x14ac:dyDescent="0.25">
      <c r="D6290"/>
      <c r="E6290" s="4"/>
      <c r="F6290" s="3"/>
      <c r="G6290" s="3"/>
      <c r="H6290" s="3"/>
      <c r="I6290" s="3"/>
      <c r="J6290" s="3"/>
    </row>
    <row r="6291" spans="4:10" x14ac:dyDescent="0.25">
      <c r="D6291"/>
      <c r="E6291" s="4"/>
      <c r="F6291" s="3"/>
      <c r="G6291" s="3"/>
      <c r="H6291" s="3"/>
      <c r="I6291" s="3"/>
      <c r="J6291" s="3"/>
    </row>
    <row r="6292" spans="4:10" x14ac:dyDescent="0.25">
      <c r="D6292"/>
      <c r="E6292" s="4"/>
      <c r="F6292" s="3"/>
      <c r="G6292" s="3"/>
      <c r="H6292" s="3"/>
      <c r="I6292" s="3"/>
      <c r="J6292" s="3"/>
    </row>
    <row r="6293" spans="4:10" x14ac:dyDescent="0.25">
      <c r="D6293"/>
      <c r="E6293" s="4"/>
      <c r="F6293" s="3"/>
      <c r="G6293" s="3"/>
      <c r="H6293" s="3"/>
      <c r="I6293" s="3"/>
      <c r="J6293" s="3"/>
    </row>
    <row r="6294" spans="4:10" x14ac:dyDescent="0.25">
      <c r="D6294"/>
      <c r="E6294" s="4"/>
      <c r="F6294" s="3"/>
      <c r="G6294" s="3"/>
      <c r="H6294" s="3"/>
      <c r="I6294" s="3"/>
      <c r="J6294" s="3"/>
    </row>
    <row r="6295" spans="4:10" x14ac:dyDescent="0.25">
      <c r="D6295"/>
      <c r="E6295" s="4"/>
      <c r="F6295" s="3"/>
      <c r="G6295" s="3"/>
      <c r="H6295" s="3"/>
      <c r="I6295" s="3"/>
      <c r="J6295" s="3"/>
    </row>
    <row r="6296" spans="4:10" x14ac:dyDescent="0.25">
      <c r="D6296"/>
      <c r="E6296" s="4"/>
      <c r="F6296" s="3"/>
      <c r="G6296" s="3"/>
      <c r="H6296" s="3"/>
      <c r="I6296" s="3"/>
      <c r="J6296" s="3"/>
    </row>
    <row r="6297" spans="4:10" x14ac:dyDescent="0.25">
      <c r="D6297"/>
      <c r="E6297" s="4"/>
      <c r="F6297" s="3"/>
      <c r="G6297" s="3"/>
      <c r="H6297" s="3"/>
      <c r="I6297" s="3"/>
      <c r="J6297" s="3"/>
    </row>
    <row r="6298" spans="4:10" x14ac:dyDescent="0.25">
      <c r="D6298"/>
      <c r="E6298" s="4"/>
      <c r="F6298" s="3"/>
      <c r="G6298" s="3"/>
      <c r="H6298" s="3"/>
      <c r="I6298" s="3"/>
      <c r="J6298" s="3"/>
    </row>
    <row r="6299" spans="4:10" x14ac:dyDescent="0.25">
      <c r="D6299"/>
      <c r="E6299" s="4"/>
      <c r="F6299" s="3"/>
      <c r="G6299" s="3"/>
      <c r="H6299" s="3"/>
      <c r="I6299" s="3"/>
      <c r="J6299" s="3"/>
    </row>
    <row r="6300" spans="4:10" x14ac:dyDescent="0.25">
      <c r="D6300"/>
      <c r="E6300" s="4"/>
      <c r="F6300" s="3"/>
      <c r="G6300" s="3"/>
      <c r="H6300" s="3"/>
      <c r="I6300" s="3"/>
      <c r="J6300" s="3"/>
    </row>
    <row r="6301" spans="4:10" x14ac:dyDescent="0.25">
      <c r="D6301"/>
      <c r="E6301" s="4"/>
      <c r="F6301" s="3"/>
      <c r="G6301" s="3"/>
      <c r="H6301" s="3"/>
      <c r="I6301" s="3"/>
      <c r="J6301" s="3"/>
    </row>
    <row r="6302" spans="4:10" x14ac:dyDescent="0.25">
      <c r="D6302"/>
      <c r="E6302" s="4"/>
      <c r="F6302" s="3"/>
      <c r="G6302" s="3"/>
      <c r="H6302" s="3"/>
      <c r="I6302" s="3"/>
      <c r="J6302" s="3"/>
    </row>
    <row r="6303" spans="4:10" x14ac:dyDescent="0.25">
      <c r="D6303"/>
      <c r="E6303" s="4"/>
      <c r="F6303" s="3"/>
      <c r="G6303" s="3"/>
      <c r="H6303" s="3"/>
      <c r="I6303" s="3"/>
      <c r="J6303" s="3"/>
    </row>
    <row r="6304" spans="4:10" x14ac:dyDescent="0.25">
      <c r="D6304"/>
      <c r="E6304" s="4"/>
      <c r="F6304" s="3"/>
      <c r="G6304" s="3"/>
      <c r="H6304" s="3"/>
      <c r="I6304" s="3"/>
      <c r="J6304" s="3"/>
    </row>
    <row r="6305" spans="4:10" x14ac:dyDescent="0.25">
      <c r="D6305"/>
      <c r="E6305" s="4"/>
      <c r="F6305" s="3"/>
      <c r="G6305" s="3"/>
      <c r="H6305" s="3"/>
      <c r="I6305" s="3"/>
      <c r="J6305" s="3"/>
    </row>
    <row r="6306" spans="4:10" x14ac:dyDescent="0.25">
      <c r="D6306"/>
      <c r="E6306" s="4"/>
      <c r="F6306" s="3"/>
      <c r="G6306" s="3"/>
      <c r="H6306" s="3"/>
      <c r="I6306" s="3"/>
      <c r="J6306" s="3"/>
    </row>
    <row r="6307" spans="4:10" x14ac:dyDescent="0.25">
      <c r="D6307"/>
      <c r="E6307" s="4"/>
      <c r="F6307" s="3"/>
      <c r="G6307" s="3"/>
      <c r="H6307" s="3"/>
      <c r="I6307" s="3"/>
      <c r="J6307" s="3"/>
    </row>
    <row r="6308" spans="4:10" x14ac:dyDescent="0.25">
      <c r="D6308"/>
      <c r="E6308" s="4"/>
      <c r="F6308" s="3"/>
      <c r="G6308" s="3"/>
      <c r="H6308" s="3"/>
      <c r="I6308" s="3"/>
      <c r="J6308" s="3"/>
    </row>
    <row r="6309" spans="4:10" x14ac:dyDescent="0.25">
      <c r="D6309"/>
      <c r="E6309" s="4"/>
      <c r="F6309" s="3"/>
      <c r="G6309" s="3"/>
      <c r="H6309" s="3"/>
      <c r="I6309" s="3"/>
      <c r="J6309" s="3"/>
    </row>
    <row r="6310" spans="4:10" x14ac:dyDescent="0.25">
      <c r="D6310"/>
      <c r="E6310" s="4"/>
      <c r="F6310" s="3"/>
      <c r="G6310" s="3"/>
      <c r="H6310" s="3"/>
      <c r="I6310" s="3"/>
      <c r="J6310" s="3"/>
    </row>
    <row r="6311" spans="4:10" x14ac:dyDescent="0.25">
      <c r="D6311"/>
      <c r="E6311" s="4"/>
      <c r="F6311" s="3"/>
      <c r="G6311" s="3"/>
      <c r="H6311" s="3"/>
      <c r="I6311" s="3"/>
      <c r="J6311" s="3"/>
    </row>
    <row r="6312" spans="4:10" x14ac:dyDescent="0.25">
      <c r="D6312"/>
      <c r="E6312" s="4"/>
      <c r="F6312" s="3"/>
      <c r="G6312" s="3"/>
      <c r="H6312" s="3"/>
      <c r="I6312" s="3"/>
      <c r="J6312" s="3"/>
    </row>
    <row r="6313" spans="4:10" x14ac:dyDescent="0.25">
      <c r="D6313"/>
      <c r="E6313" s="4"/>
      <c r="F6313" s="3"/>
      <c r="G6313" s="3"/>
      <c r="H6313" s="3"/>
      <c r="I6313" s="3"/>
      <c r="J6313" s="3"/>
    </row>
    <row r="6314" spans="4:10" x14ac:dyDescent="0.25">
      <c r="D6314"/>
      <c r="E6314" s="4"/>
      <c r="F6314" s="3"/>
      <c r="G6314" s="3"/>
      <c r="H6314" s="3"/>
      <c r="I6314" s="3"/>
      <c r="J6314" s="3"/>
    </row>
    <row r="6315" spans="4:10" x14ac:dyDescent="0.25">
      <c r="D6315"/>
      <c r="E6315" s="4"/>
      <c r="F6315" s="3"/>
      <c r="G6315" s="3"/>
      <c r="H6315" s="3"/>
      <c r="I6315" s="3"/>
      <c r="J6315" s="3"/>
    </row>
    <row r="6316" spans="4:10" x14ac:dyDescent="0.25">
      <c r="D6316"/>
      <c r="E6316" s="4"/>
      <c r="F6316" s="3"/>
      <c r="G6316" s="3"/>
      <c r="H6316" s="3"/>
      <c r="I6316" s="3"/>
      <c r="J6316" s="3"/>
    </row>
    <row r="6317" spans="4:10" x14ac:dyDescent="0.25">
      <c r="D6317"/>
      <c r="E6317" s="4"/>
      <c r="F6317" s="3"/>
      <c r="G6317" s="3"/>
      <c r="H6317" s="3"/>
      <c r="I6317" s="3"/>
      <c r="J6317" s="3"/>
    </row>
    <row r="6318" spans="4:10" x14ac:dyDescent="0.25">
      <c r="D6318"/>
      <c r="E6318" s="4"/>
      <c r="F6318" s="3"/>
      <c r="G6318" s="3"/>
      <c r="H6318" s="3"/>
      <c r="I6318" s="3"/>
      <c r="J6318" s="3"/>
    </row>
    <row r="6319" spans="4:10" x14ac:dyDescent="0.25">
      <c r="D6319"/>
      <c r="E6319" s="4"/>
      <c r="F6319" s="3"/>
      <c r="G6319" s="3"/>
      <c r="H6319" s="3"/>
      <c r="I6319" s="3"/>
      <c r="J6319" s="3"/>
    </row>
    <row r="6320" spans="4:10" x14ac:dyDescent="0.25">
      <c r="D6320"/>
      <c r="E6320" s="4"/>
      <c r="F6320" s="3"/>
      <c r="G6320" s="3"/>
      <c r="H6320" s="3"/>
      <c r="I6320" s="3"/>
      <c r="J6320" s="3"/>
    </row>
    <row r="6321" spans="4:10" x14ac:dyDescent="0.25">
      <c r="D6321"/>
      <c r="E6321" s="4"/>
      <c r="F6321" s="3"/>
      <c r="G6321" s="3"/>
      <c r="H6321" s="3"/>
      <c r="I6321" s="3"/>
      <c r="J6321" s="3"/>
    </row>
    <row r="6322" spans="4:10" x14ac:dyDescent="0.25">
      <c r="D6322"/>
      <c r="E6322" s="4"/>
      <c r="F6322" s="3"/>
      <c r="G6322" s="3"/>
      <c r="H6322" s="3"/>
      <c r="I6322" s="3"/>
      <c r="J6322" s="3"/>
    </row>
    <row r="6323" spans="4:10" x14ac:dyDescent="0.25">
      <c r="D6323"/>
      <c r="E6323" s="4"/>
      <c r="F6323" s="3"/>
      <c r="G6323" s="3"/>
      <c r="H6323" s="3"/>
      <c r="I6323" s="3"/>
      <c r="J6323" s="3"/>
    </row>
    <row r="6324" spans="4:10" x14ac:dyDescent="0.25">
      <c r="D6324"/>
      <c r="E6324" s="4"/>
      <c r="F6324" s="3"/>
      <c r="G6324" s="3"/>
      <c r="H6324" s="3"/>
      <c r="I6324" s="3"/>
      <c r="J6324" s="3"/>
    </row>
    <row r="6325" spans="4:10" x14ac:dyDescent="0.25">
      <c r="D6325"/>
      <c r="E6325" s="4"/>
      <c r="F6325" s="3"/>
      <c r="G6325" s="3"/>
      <c r="H6325" s="3"/>
      <c r="I6325" s="3"/>
      <c r="J6325" s="3"/>
    </row>
    <row r="6326" spans="4:10" x14ac:dyDescent="0.25">
      <c r="D6326"/>
      <c r="E6326" s="4"/>
      <c r="F6326" s="3"/>
      <c r="G6326" s="3"/>
      <c r="H6326" s="3"/>
      <c r="I6326" s="3"/>
      <c r="J6326" s="3"/>
    </row>
    <row r="6327" spans="4:10" x14ac:dyDescent="0.25">
      <c r="D6327"/>
      <c r="E6327" s="4"/>
      <c r="F6327" s="3"/>
      <c r="G6327" s="3"/>
      <c r="H6327" s="3"/>
      <c r="I6327" s="3"/>
      <c r="J6327" s="3"/>
    </row>
    <row r="6328" spans="4:10" x14ac:dyDescent="0.25">
      <c r="D6328"/>
      <c r="E6328" s="4"/>
      <c r="F6328" s="3"/>
      <c r="G6328" s="3"/>
      <c r="H6328" s="3"/>
      <c r="I6328" s="3"/>
      <c r="J6328" s="3"/>
    </row>
    <row r="6329" spans="4:10" x14ac:dyDescent="0.25">
      <c r="D6329"/>
      <c r="E6329" s="4"/>
      <c r="F6329" s="3"/>
      <c r="G6329" s="3"/>
      <c r="H6329" s="3"/>
      <c r="I6329" s="3"/>
      <c r="J6329" s="3"/>
    </row>
    <row r="6330" spans="4:10" x14ac:dyDescent="0.25">
      <c r="D6330"/>
      <c r="E6330" s="4"/>
      <c r="F6330" s="3"/>
      <c r="G6330" s="3"/>
      <c r="H6330" s="3"/>
      <c r="I6330" s="3"/>
      <c r="J6330" s="3"/>
    </row>
    <row r="6331" spans="4:10" x14ac:dyDescent="0.25">
      <c r="D6331"/>
      <c r="E6331" s="4"/>
      <c r="F6331" s="3"/>
      <c r="G6331" s="3"/>
      <c r="H6331" s="3"/>
      <c r="I6331" s="3"/>
      <c r="J6331" s="3"/>
    </row>
    <row r="6332" spans="4:10" x14ac:dyDescent="0.25">
      <c r="D6332"/>
      <c r="E6332" s="4"/>
      <c r="F6332" s="3"/>
      <c r="G6332" s="3"/>
      <c r="H6332" s="3"/>
      <c r="I6332" s="3"/>
      <c r="J6332" s="3"/>
    </row>
    <row r="6333" spans="4:10" x14ac:dyDescent="0.25">
      <c r="D6333"/>
      <c r="E6333" s="4"/>
      <c r="F6333" s="3"/>
      <c r="G6333" s="3"/>
      <c r="H6333" s="3"/>
      <c r="I6333" s="3"/>
      <c r="J6333" s="3"/>
    </row>
    <row r="6334" spans="4:10" x14ac:dyDescent="0.25">
      <c r="D6334"/>
      <c r="E6334" s="4"/>
      <c r="F6334" s="3"/>
      <c r="G6334" s="3"/>
      <c r="H6334" s="3"/>
      <c r="I6334" s="3"/>
      <c r="J6334" s="3"/>
    </row>
    <row r="6335" spans="4:10" x14ac:dyDescent="0.25">
      <c r="D6335"/>
      <c r="E6335" s="4"/>
      <c r="F6335" s="3"/>
      <c r="G6335" s="3"/>
      <c r="H6335" s="3"/>
      <c r="I6335" s="3"/>
      <c r="J6335" s="3"/>
    </row>
    <row r="6336" spans="4:10" x14ac:dyDescent="0.25">
      <c r="D6336"/>
      <c r="E6336" s="4"/>
      <c r="F6336" s="3"/>
      <c r="G6336" s="3"/>
      <c r="H6336" s="3"/>
      <c r="I6336" s="3"/>
      <c r="J6336" s="3"/>
    </row>
    <row r="6337" spans="4:10" x14ac:dyDescent="0.25">
      <c r="D6337"/>
      <c r="E6337" s="4"/>
      <c r="F6337" s="3"/>
      <c r="G6337" s="3"/>
      <c r="H6337" s="3"/>
      <c r="I6337" s="3"/>
      <c r="J6337" s="3"/>
    </row>
    <row r="6338" spans="4:10" x14ac:dyDescent="0.25">
      <c r="D6338"/>
      <c r="E6338" s="4"/>
      <c r="F6338" s="3"/>
      <c r="G6338" s="3"/>
      <c r="H6338" s="3"/>
      <c r="I6338" s="3"/>
      <c r="J6338" s="3"/>
    </row>
    <row r="6339" spans="4:10" x14ac:dyDescent="0.25">
      <c r="D6339"/>
      <c r="E6339" s="4"/>
      <c r="F6339" s="3"/>
      <c r="G6339" s="3"/>
      <c r="H6339" s="3"/>
      <c r="I6339" s="3"/>
      <c r="J6339" s="3"/>
    </row>
    <row r="6340" spans="4:10" x14ac:dyDescent="0.25">
      <c r="D6340"/>
      <c r="E6340" s="4"/>
      <c r="F6340" s="3"/>
      <c r="G6340" s="3"/>
      <c r="H6340" s="3"/>
      <c r="I6340" s="3"/>
      <c r="J6340" s="3"/>
    </row>
    <row r="6341" spans="4:10" x14ac:dyDescent="0.25">
      <c r="D6341"/>
      <c r="E6341" s="4"/>
      <c r="F6341" s="3"/>
      <c r="G6341" s="3"/>
      <c r="H6341" s="3"/>
      <c r="I6341" s="3"/>
      <c r="J6341" s="3"/>
    </row>
    <row r="6342" spans="4:10" x14ac:dyDescent="0.25">
      <c r="D6342"/>
      <c r="E6342" s="4"/>
      <c r="F6342" s="3"/>
      <c r="G6342" s="3"/>
      <c r="H6342" s="3"/>
      <c r="I6342" s="3"/>
      <c r="J6342" s="3"/>
    </row>
    <row r="6343" spans="4:10" x14ac:dyDescent="0.25">
      <c r="D6343"/>
      <c r="E6343" s="4"/>
      <c r="F6343" s="3"/>
      <c r="G6343" s="3"/>
      <c r="H6343" s="3"/>
      <c r="I6343" s="3"/>
      <c r="J6343" s="3"/>
    </row>
    <row r="6344" spans="4:10" x14ac:dyDescent="0.25">
      <c r="D6344"/>
      <c r="E6344" s="4"/>
      <c r="F6344" s="3"/>
      <c r="G6344" s="3"/>
      <c r="H6344" s="3"/>
      <c r="I6344" s="3"/>
      <c r="J6344" s="3"/>
    </row>
    <row r="6345" spans="4:10" x14ac:dyDescent="0.25">
      <c r="D6345"/>
      <c r="E6345" s="4"/>
      <c r="F6345" s="3"/>
      <c r="G6345" s="3"/>
      <c r="H6345" s="3"/>
      <c r="I6345" s="3"/>
      <c r="J6345" s="3"/>
    </row>
    <row r="6346" spans="4:10" x14ac:dyDescent="0.25">
      <c r="D6346"/>
      <c r="E6346" s="4"/>
      <c r="F6346" s="3"/>
      <c r="G6346" s="3"/>
      <c r="H6346" s="3"/>
      <c r="I6346" s="3"/>
      <c r="J6346" s="3"/>
    </row>
    <row r="6347" spans="4:10" x14ac:dyDescent="0.25">
      <c r="D6347"/>
      <c r="E6347" s="4"/>
      <c r="F6347" s="3"/>
      <c r="G6347" s="3"/>
      <c r="H6347" s="3"/>
      <c r="I6347" s="3"/>
      <c r="J6347" s="3"/>
    </row>
    <row r="6348" spans="4:10" x14ac:dyDescent="0.25">
      <c r="D6348"/>
      <c r="E6348" s="4"/>
      <c r="F6348" s="3"/>
      <c r="G6348" s="3"/>
      <c r="H6348" s="3"/>
      <c r="I6348" s="3"/>
      <c r="J6348" s="3"/>
    </row>
    <row r="6349" spans="4:10" x14ac:dyDescent="0.25">
      <c r="D6349"/>
      <c r="E6349" s="4"/>
      <c r="F6349" s="3"/>
      <c r="G6349" s="3"/>
      <c r="H6349" s="3"/>
      <c r="I6349" s="3"/>
      <c r="J6349" s="3"/>
    </row>
    <row r="6350" spans="4:10" x14ac:dyDescent="0.25">
      <c r="D6350"/>
      <c r="E6350" s="4"/>
      <c r="F6350" s="3"/>
      <c r="G6350" s="3"/>
      <c r="H6350" s="3"/>
      <c r="I6350" s="3"/>
      <c r="J6350" s="3"/>
    </row>
    <row r="6351" spans="4:10" x14ac:dyDescent="0.25">
      <c r="D6351"/>
      <c r="E6351" s="4"/>
      <c r="F6351" s="3"/>
      <c r="G6351" s="3"/>
      <c r="H6351" s="3"/>
      <c r="I6351" s="3"/>
      <c r="J6351" s="3"/>
    </row>
    <row r="6352" spans="4:10" x14ac:dyDescent="0.25">
      <c r="D6352"/>
      <c r="E6352" s="4"/>
      <c r="F6352" s="3"/>
      <c r="G6352" s="3"/>
      <c r="H6352" s="3"/>
      <c r="I6352" s="3"/>
      <c r="J6352" s="3"/>
    </row>
    <row r="6353" spans="4:10" x14ac:dyDescent="0.25">
      <c r="D6353"/>
      <c r="E6353" s="4"/>
      <c r="F6353" s="3"/>
      <c r="G6353" s="3"/>
      <c r="H6353" s="3"/>
      <c r="I6353" s="3"/>
      <c r="J6353" s="3"/>
    </row>
    <row r="6354" spans="4:10" x14ac:dyDescent="0.25">
      <c r="D6354"/>
      <c r="E6354" s="4"/>
      <c r="F6354" s="3"/>
      <c r="G6354" s="3"/>
      <c r="H6354" s="3"/>
      <c r="I6354" s="3"/>
      <c r="J6354" s="3"/>
    </row>
    <row r="6355" spans="4:10" x14ac:dyDescent="0.25">
      <c r="D6355"/>
      <c r="E6355" s="4"/>
      <c r="F6355" s="3"/>
      <c r="G6355" s="3"/>
      <c r="H6355" s="3"/>
      <c r="I6355" s="3"/>
      <c r="J6355" s="3"/>
    </row>
    <row r="6356" spans="4:10" x14ac:dyDescent="0.25">
      <c r="D6356"/>
      <c r="E6356" s="4"/>
      <c r="F6356" s="3"/>
      <c r="G6356" s="3"/>
      <c r="H6356" s="3"/>
      <c r="I6356" s="3"/>
      <c r="J6356" s="3"/>
    </row>
    <row r="6357" spans="4:10" x14ac:dyDescent="0.25">
      <c r="D6357"/>
      <c r="E6357" s="4"/>
      <c r="F6357" s="3"/>
      <c r="G6357" s="3"/>
      <c r="H6357" s="3"/>
      <c r="I6357" s="3"/>
      <c r="J6357" s="3"/>
    </row>
    <row r="6358" spans="4:10" x14ac:dyDescent="0.25">
      <c r="D6358"/>
      <c r="E6358" s="4"/>
      <c r="F6358" s="3"/>
      <c r="G6358" s="3"/>
      <c r="H6358" s="3"/>
      <c r="I6358" s="3"/>
      <c r="J6358" s="3"/>
    </row>
    <row r="6359" spans="4:10" x14ac:dyDescent="0.25">
      <c r="D6359"/>
      <c r="E6359" s="4"/>
      <c r="F6359" s="3"/>
      <c r="G6359" s="3"/>
      <c r="H6359" s="3"/>
      <c r="I6359" s="3"/>
      <c r="J6359" s="3"/>
    </row>
    <row r="6360" spans="4:10" x14ac:dyDescent="0.25">
      <c r="D6360"/>
      <c r="E6360" s="4"/>
      <c r="F6360" s="3"/>
      <c r="G6360" s="3"/>
      <c r="H6360" s="3"/>
      <c r="I6360" s="3"/>
      <c r="J6360" s="3"/>
    </row>
    <row r="6361" spans="4:10" x14ac:dyDescent="0.25">
      <c r="D6361"/>
      <c r="E6361" s="4"/>
      <c r="F6361" s="3"/>
      <c r="G6361" s="3"/>
      <c r="H6361" s="3"/>
      <c r="I6361" s="3"/>
      <c r="J6361" s="3"/>
    </row>
    <row r="6362" spans="4:10" x14ac:dyDescent="0.25">
      <c r="D6362"/>
      <c r="E6362" s="4"/>
      <c r="F6362" s="3"/>
      <c r="G6362" s="3"/>
      <c r="H6362" s="3"/>
      <c r="I6362" s="3"/>
      <c r="J6362" s="3"/>
    </row>
    <row r="6363" spans="4:10" x14ac:dyDescent="0.25">
      <c r="D6363"/>
      <c r="E6363" s="4"/>
      <c r="F6363" s="3"/>
      <c r="G6363" s="3"/>
      <c r="H6363" s="3"/>
      <c r="I6363" s="3"/>
      <c r="J6363" s="3"/>
    </row>
    <row r="6364" spans="4:10" x14ac:dyDescent="0.25">
      <c r="D6364"/>
      <c r="E6364" s="4"/>
      <c r="F6364" s="3"/>
      <c r="G6364" s="3"/>
      <c r="H6364" s="3"/>
      <c r="I6364" s="3"/>
      <c r="J6364" s="3"/>
    </row>
    <row r="6365" spans="4:10" x14ac:dyDescent="0.25">
      <c r="D6365"/>
      <c r="E6365" s="4"/>
      <c r="F6365" s="3"/>
      <c r="G6365" s="3"/>
      <c r="H6365" s="3"/>
      <c r="I6365" s="3"/>
      <c r="J6365" s="3"/>
    </row>
    <row r="6366" spans="4:10" x14ac:dyDescent="0.25">
      <c r="D6366"/>
      <c r="E6366" s="4"/>
      <c r="F6366" s="3"/>
      <c r="G6366" s="3"/>
      <c r="H6366" s="3"/>
      <c r="I6366" s="3"/>
      <c r="J6366" s="3"/>
    </row>
    <row r="6367" spans="4:10" x14ac:dyDescent="0.25">
      <c r="D6367"/>
      <c r="E6367" s="4"/>
      <c r="F6367" s="3"/>
      <c r="G6367" s="3"/>
      <c r="H6367" s="3"/>
      <c r="I6367" s="3"/>
      <c r="J6367" s="3"/>
    </row>
    <row r="6368" spans="4:10" x14ac:dyDescent="0.25">
      <c r="D6368"/>
      <c r="E6368" s="4"/>
      <c r="F6368" s="3"/>
      <c r="G6368" s="3"/>
      <c r="H6368" s="3"/>
      <c r="I6368" s="3"/>
      <c r="J6368" s="3"/>
    </row>
    <row r="6369" spans="4:10" x14ac:dyDescent="0.25">
      <c r="D6369"/>
      <c r="E6369" s="4"/>
      <c r="F6369" s="3"/>
      <c r="G6369" s="3"/>
      <c r="H6369" s="3"/>
      <c r="I6369" s="3"/>
      <c r="J6369" s="3"/>
    </row>
    <row r="6370" spans="4:10" x14ac:dyDescent="0.25">
      <c r="D6370"/>
      <c r="E6370" s="4"/>
      <c r="F6370" s="3"/>
      <c r="G6370" s="3"/>
      <c r="H6370" s="3"/>
      <c r="I6370" s="3"/>
      <c r="J6370" s="3"/>
    </row>
    <row r="6371" spans="4:10" x14ac:dyDescent="0.25">
      <c r="D6371"/>
      <c r="E6371" s="4"/>
      <c r="F6371" s="3"/>
      <c r="G6371" s="3"/>
      <c r="H6371" s="3"/>
      <c r="I6371" s="3"/>
      <c r="J6371" s="3"/>
    </row>
    <row r="6372" spans="4:10" x14ac:dyDescent="0.25">
      <c r="D6372"/>
      <c r="E6372" s="4"/>
      <c r="F6372" s="3"/>
      <c r="G6372" s="3"/>
      <c r="H6372" s="3"/>
      <c r="I6372" s="3"/>
      <c r="J6372" s="3"/>
    </row>
    <row r="6373" spans="4:10" x14ac:dyDescent="0.25">
      <c r="D6373"/>
      <c r="E6373" s="4"/>
      <c r="F6373" s="3"/>
      <c r="G6373" s="3"/>
      <c r="H6373" s="3"/>
      <c r="I6373" s="3"/>
      <c r="J6373" s="3"/>
    </row>
    <row r="6374" spans="4:10" x14ac:dyDescent="0.25">
      <c r="D6374"/>
      <c r="E6374" s="4"/>
      <c r="F6374" s="3"/>
      <c r="G6374" s="3"/>
      <c r="H6374" s="3"/>
      <c r="I6374" s="3"/>
      <c r="J6374" s="3"/>
    </row>
    <row r="6375" spans="4:10" x14ac:dyDescent="0.25">
      <c r="D6375"/>
      <c r="E6375" s="4"/>
      <c r="F6375" s="3"/>
      <c r="G6375" s="3"/>
      <c r="H6375" s="3"/>
      <c r="I6375" s="3"/>
      <c r="J6375" s="3"/>
    </row>
    <row r="6376" spans="4:10" x14ac:dyDescent="0.25">
      <c r="D6376"/>
      <c r="E6376" s="4"/>
      <c r="F6376" s="3"/>
      <c r="G6376" s="3"/>
      <c r="H6376" s="3"/>
      <c r="I6376" s="3"/>
      <c r="J6376" s="3"/>
    </row>
    <row r="6377" spans="4:10" x14ac:dyDescent="0.25">
      <c r="D6377"/>
      <c r="E6377" s="4"/>
      <c r="F6377" s="3"/>
      <c r="G6377" s="3"/>
      <c r="H6377" s="3"/>
      <c r="I6377" s="3"/>
      <c r="J6377" s="3"/>
    </row>
    <row r="6378" spans="4:10" x14ac:dyDescent="0.25">
      <c r="D6378"/>
      <c r="E6378" s="4"/>
      <c r="F6378" s="3"/>
      <c r="G6378" s="3"/>
      <c r="H6378" s="3"/>
      <c r="I6378" s="3"/>
      <c r="J6378" s="3"/>
    </row>
    <row r="6379" spans="4:10" x14ac:dyDescent="0.25">
      <c r="D6379"/>
      <c r="E6379" s="4"/>
      <c r="F6379" s="3"/>
      <c r="G6379" s="3"/>
      <c r="H6379" s="3"/>
      <c r="I6379" s="3"/>
      <c r="J6379" s="3"/>
    </row>
    <row r="6380" spans="4:10" x14ac:dyDescent="0.25">
      <c r="D6380"/>
      <c r="E6380" s="4"/>
      <c r="F6380" s="3"/>
      <c r="G6380" s="3"/>
      <c r="H6380" s="3"/>
      <c r="I6380" s="3"/>
      <c r="J6380" s="3"/>
    </row>
    <row r="6381" spans="4:10" x14ac:dyDescent="0.25">
      <c r="D6381"/>
      <c r="E6381" s="4"/>
      <c r="F6381" s="3"/>
      <c r="G6381" s="3"/>
      <c r="H6381" s="3"/>
      <c r="I6381" s="3"/>
      <c r="J6381" s="3"/>
    </row>
    <row r="6382" spans="4:10" x14ac:dyDescent="0.25">
      <c r="D6382"/>
      <c r="E6382" s="4"/>
      <c r="F6382" s="3"/>
      <c r="G6382" s="3"/>
      <c r="H6382" s="3"/>
      <c r="I6382" s="3"/>
      <c r="J6382" s="3"/>
    </row>
    <row r="6383" spans="4:10" x14ac:dyDescent="0.25">
      <c r="D6383"/>
      <c r="E6383" s="4"/>
      <c r="F6383" s="3"/>
      <c r="G6383" s="3"/>
      <c r="H6383" s="3"/>
      <c r="I6383" s="3"/>
      <c r="J6383" s="3"/>
    </row>
    <row r="6384" spans="4:10" x14ac:dyDescent="0.25">
      <c r="D6384"/>
      <c r="E6384" s="4"/>
      <c r="F6384" s="3"/>
      <c r="G6384" s="3"/>
      <c r="H6384" s="3"/>
      <c r="I6384" s="3"/>
      <c r="J6384" s="3"/>
    </row>
    <row r="6385" spans="4:10" x14ac:dyDescent="0.25">
      <c r="D6385"/>
      <c r="E6385" s="4"/>
      <c r="F6385" s="3"/>
      <c r="G6385" s="3"/>
      <c r="H6385" s="3"/>
      <c r="I6385" s="3"/>
      <c r="J6385" s="3"/>
    </row>
    <row r="6386" spans="4:10" x14ac:dyDescent="0.25">
      <c r="D6386"/>
      <c r="E6386" s="4"/>
      <c r="F6386" s="3"/>
      <c r="G6386" s="3"/>
      <c r="H6386" s="3"/>
      <c r="I6386" s="3"/>
      <c r="J6386" s="3"/>
    </row>
    <row r="6387" spans="4:10" x14ac:dyDescent="0.25">
      <c r="D6387"/>
      <c r="E6387" s="4"/>
      <c r="F6387" s="3"/>
      <c r="G6387" s="3"/>
      <c r="H6387" s="3"/>
      <c r="I6387" s="3"/>
      <c r="J6387" s="3"/>
    </row>
    <row r="6388" spans="4:10" x14ac:dyDescent="0.25">
      <c r="D6388"/>
      <c r="E6388" s="4"/>
      <c r="F6388" s="3"/>
      <c r="G6388" s="3"/>
      <c r="H6388" s="3"/>
      <c r="I6388" s="3"/>
      <c r="J6388" s="3"/>
    </row>
    <row r="6389" spans="4:10" x14ac:dyDescent="0.25">
      <c r="D6389"/>
      <c r="E6389" s="4"/>
      <c r="F6389" s="3"/>
      <c r="G6389" s="3"/>
      <c r="H6389" s="3"/>
      <c r="I6389" s="3"/>
      <c r="J6389" s="3"/>
    </row>
    <row r="6390" spans="4:10" x14ac:dyDescent="0.25">
      <c r="D6390"/>
      <c r="E6390" s="4"/>
      <c r="F6390" s="3"/>
      <c r="G6390" s="3"/>
      <c r="H6390" s="3"/>
      <c r="I6390" s="3"/>
      <c r="J6390" s="3"/>
    </row>
    <row r="6391" spans="4:10" x14ac:dyDescent="0.25">
      <c r="D6391"/>
      <c r="E6391" s="4"/>
      <c r="F6391" s="3"/>
      <c r="G6391" s="3"/>
      <c r="H6391" s="3"/>
      <c r="I6391" s="3"/>
      <c r="J6391" s="3"/>
    </row>
    <row r="6392" spans="4:10" x14ac:dyDescent="0.25">
      <c r="D6392"/>
      <c r="E6392" s="4"/>
      <c r="F6392" s="3"/>
      <c r="G6392" s="3"/>
      <c r="H6392" s="3"/>
      <c r="I6392" s="3"/>
      <c r="J6392" s="3"/>
    </row>
    <row r="6393" spans="4:10" x14ac:dyDescent="0.25">
      <c r="D6393"/>
      <c r="E6393" s="4"/>
      <c r="F6393" s="3"/>
      <c r="G6393" s="3"/>
      <c r="H6393" s="3"/>
      <c r="I6393" s="3"/>
      <c r="J6393" s="3"/>
    </row>
    <row r="6394" spans="4:10" x14ac:dyDescent="0.25">
      <c r="D6394"/>
      <c r="E6394" s="4"/>
      <c r="F6394" s="3"/>
      <c r="G6394" s="3"/>
      <c r="H6394" s="3"/>
      <c r="I6394" s="3"/>
      <c r="J6394" s="3"/>
    </row>
    <row r="6395" spans="4:10" x14ac:dyDescent="0.25">
      <c r="D6395"/>
      <c r="E6395" s="4"/>
      <c r="F6395" s="3"/>
      <c r="G6395" s="3"/>
      <c r="H6395" s="3"/>
      <c r="I6395" s="3"/>
      <c r="J6395" s="3"/>
    </row>
    <row r="6396" spans="4:10" x14ac:dyDescent="0.25">
      <c r="D6396"/>
      <c r="E6396" s="4"/>
      <c r="F6396" s="3"/>
      <c r="G6396" s="3"/>
      <c r="H6396" s="3"/>
      <c r="I6396" s="3"/>
      <c r="J6396" s="3"/>
    </row>
    <row r="6397" spans="4:10" x14ac:dyDescent="0.25">
      <c r="D6397"/>
      <c r="E6397" s="4"/>
      <c r="F6397" s="3"/>
      <c r="G6397" s="3"/>
      <c r="H6397" s="3"/>
      <c r="I6397" s="3"/>
      <c r="J6397" s="3"/>
    </row>
    <row r="6398" spans="4:10" x14ac:dyDescent="0.25">
      <c r="D6398"/>
      <c r="E6398" s="4"/>
    </row>
    <row r="6399" spans="4:10" x14ac:dyDescent="0.25">
      <c r="D6399"/>
      <c r="E6399" s="4"/>
    </row>
    <row r="6400" spans="4:10" x14ac:dyDescent="0.25">
      <c r="D6400"/>
      <c r="E6400" s="4"/>
    </row>
    <row r="6401" spans="4:10" x14ac:dyDescent="0.25">
      <c r="D6401"/>
      <c r="E6401" s="4"/>
    </row>
    <row r="6402" spans="4:10" x14ac:dyDescent="0.25">
      <c r="D6402"/>
      <c r="E6402" s="4"/>
    </row>
    <row r="6403" spans="4:10" x14ac:dyDescent="0.25">
      <c r="D6403"/>
      <c r="E6403" s="4"/>
      <c r="F6403" s="3"/>
      <c r="G6403" s="3"/>
      <c r="H6403" s="3"/>
      <c r="I6403" s="3"/>
      <c r="J6403" s="3"/>
    </row>
    <row r="6404" spans="4:10" x14ac:dyDescent="0.25">
      <c r="D6404"/>
      <c r="E6404" s="4"/>
      <c r="F6404" s="3"/>
      <c r="G6404" s="3"/>
      <c r="H6404" s="3"/>
      <c r="I6404" s="3"/>
      <c r="J6404" s="3"/>
    </row>
    <row r="6405" spans="4:10" x14ac:dyDescent="0.25">
      <c r="D6405"/>
      <c r="E6405" s="4"/>
      <c r="F6405" s="3"/>
      <c r="G6405" s="3"/>
      <c r="H6405" s="3"/>
      <c r="I6405" s="3"/>
      <c r="J6405" s="3"/>
    </row>
    <row r="6406" spans="4:10" x14ac:dyDescent="0.25">
      <c r="D6406"/>
      <c r="E6406" s="4"/>
      <c r="F6406" s="3"/>
      <c r="G6406" s="3"/>
      <c r="H6406" s="3"/>
      <c r="I6406" s="3"/>
      <c r="J6406" s="3"/>
    </row>
    <row r="6407" spans="4:10" x14ac:dyDescent="0.25">
      <c r="D6407"/>
      <c r="E6407" s="4"/>
      <c r="F6407" s="3"/>
      <c r="G6407" s="3"/>
      <c r="H6407" s="3"/>
      <c r="I6407" s="3"/>
      <c r="J6407" s="3"/>
    </row>
    <row r="6408" spans="4:10" x14ac:dyDescent="0.25">
      <c r="D6408"/>
      <c r="E6408" s="4"/>
      <c r="F6408" s="3"/>
      <c r="G6408" s="3"/>
      <c r="H6408" s="3"/>
      <c r="I6408" s="3"/>
      <c r="J6408" s="3"/>
    </row>
    <row r="6409" spans="4:10" x14ac:dyDescent="0.25">
      <c r="D6409"/>
      <c r="E6409" s="4"/>
      <c r="F6409" s="3"/>
      <c r="G6409" s="3"/>
      <c r="H6409" s="3"/>
      <c r="I6409" s="3"/>
      <c r="J6409" s="3"/>
    </row>
    <row r="6410" spans="4:10" x14ac:dyDescent="0.25">
      <c r="D6410"/>
      <c r="E6410" s="4"/>
      <c r="F6410" s="3"/>
      <c r="G6410" s="3"/>
      <c r="H6410" s="3"/>
      <c r="I6410" s="3"/>
      <c r="J6410" s="3"/>
    </row>
    <row r="6411" spans="4:10" x14ac:dyDescent="0.25">
      <c r="D6411"/>
      <c r="E6411" s="4"/>
      <c r="F6411" s="3"/>
      <c r="G6411" s="3"/>
      <c r="H6411" s="3"/>
      <c r="I6411" s="3"/>
      <c r="J6411" s="3"/>
    </row>
    <row r="6412" spans="4:10" x14ac:dyDescent="0.25">
      <c r="D6412"/>
      <c r="E6412" s="4"/>
      <c r="F6412" s="3"/>
      <c r="G6412" s="3"/>
      <c r="H6412" s="3"/>
      <c r="I6412" s="3"/>
      <c r="J6412" s="3"/>
    </row>
    <row r="6413" spans="4:10" x14ac:dyDescent="0.25">
      <c r="D6413"/>
      <c r="E6413" s="4"/>
      <c r="F6413" s="3"/>
      <c r="G6413" s="3"/>
      <c r="H6413" s="3"/>
      <c r="I6413" s="3"/>
      <c r="J6413" s="3"/>
    </row>
    <row r="6414" spans="4:10" x14ac:dyDescent="0.25">
      <c r="D6414"/>
      <c r="E6414" s="4"/>
      <c r="F6414" s="3"/>
      <c r="G6414" s="3"/>
      <c r="H6414" s="3"/>
      <c r="I6414" s="3"/>
      <c r="J6414" s="3"/>
    </row>
    <row r="6415" spans="4:10" x14ac:dyDescent="0.25">
      <c r="D6415"/>
      <c r="E6415" s="4"/>
      <c r="F6415" s="3"/>
      <c r="G6415" s="3"/>
      <c r="H6415" s="3"/>
      <c r="I6415" s="3"/>
      <c r="J6415" s="3"/>
    </row>
    <row r="6416" spans="4:10" x14ac:dyDescent="0.25">
      <c r="D6416"/>
      <c r="E6416" s="4"/>
      <c r="F6416" s="3"/>
      <c r="G6416" s="3"/>
      <c r="H6416" s="3"/>
      <c r="I6416" s="3"/>
      <c r="J6416" s="3"/>
    </row>
    <row r="6417" spans="4:10" x14ac:dyDescent="0.25">
      <c r="D6417"/>
      <c r="E6417" s="4"/>
      <c r="F6417" s="3"/>
      <c r="G6417" s="3"/>
      <c r="H6417" s="3"/>
      <c r="I6417" s="3"/>
      <c r="J6417" s="3"/>
    </row>
    <row r="6418" spans="4:10" x14ac:dyDescent="0.25">
      <c r="D6418"/>
      <c r="E6418" s="4"/>
      <c r="F6418" s="3"/>
      <c r="G6418" s="3"/>
      <c r="H6418" s="3"/>
      <c r="I6418" s="3"/>
      <c r="J6418" s="3"/>
    </row>
    <row r="6419" spans="4:10" x14ac:dyDescent="0.25">
      <c r="D6419"/>
      <c r="E6419" s="4"/>
      <c r="F6419" s="3"/>
      <c r="G6419" s="3"/>
      <c r="H6419" s="3"/>
      <c r="I6419" s="3"/>
      <c r="J6419" s="3"/>
    </row>
    <row r="6420" spans="4:10" x14ac:dyDescent="0.25">
      <c r="D6420"/>
      <c r="E6420" s="4"/>
      <c r="F6420" s="3"/>
      <c r="G6420" s="3"/>
      <c r="H6420" s="3"/>
      <c r="I6420" s="3"/>
      <c r="J6420" s="3"/>
    </row>
    <row r="6421" spans="4:10" x14ac:dyDescent="0.25">
      <c r="D6421"/>
      <c r="E6421" s="4"/>
      <c r="F6421" s="3"/>
      <c r="G6421" s="3"/>
      <c r="H6421" s="3"/>
      <c r="I6421" s="3"/>
      <c r="J6421" s="3"/>
    </row>
    <row r="6422" spans="4:10" x14ac:dyDescent="0.25">
      <c r="D6422"/>
      <c r="E6422" s="4"/>
      <c r="F6422" s="3"/>
      <c r="G6422" s="3"/>
      <c r="H6422" s="3"/>
      <c r="I6422" s="3"/>
      <c r="J6422" s="3"/>
    </row>
    <row r="6423" spans="4:10" x14ac:dyDescent="0.25">
      <c r="D6423"/>
      <c r="E6423" s="4"/>
      <c r="F6423" s="3"/>
      <c r="G6423" s="3"/>
      <c r="H6423" s="3"/>
      <c r="I6423" s="3"/>
      <c r="J6423" s="3"/>
    </row>
    <row r="6424" spans="4:10" x14ac:dyDescent="0.25">
      <c r="D6424"/>
      <c r="E6424" s="4"/>
      <c r="F6424" s="3"/>
      <c r="G6424" s="3"/>
      <c r="H6424" s="3"/>
      <c r="I6424" s="3"/>
      <c r="J6424" s="3"/>
    </row>
    <row r="6425" spans="4:10" x14ac:dyDescent="0.25">
      <c r="D6425"/>
      <c r="E6425" s="4"/>
      <c r="F6425" s="3"/>
      <c r="G6425" s="3"/>
      <c r="H6425" s="3"/>
      <c r="I6425" s="3"/>
      <c r="J6425" s="3"/>
    </row>
    <row r="6426" spans="4:10" x14ac:dyDescent="0.25">
      <c r="D6426"/>
      <c r="E6426" s="4"/>
      <c r="F6426" s="3"/>
      <c r="G6426" s="3"/>
      <c r="H6426" s="3"/>
      <c r="I6426" s="3"/>
      <c r="J6426" s="3"/>
    </row>
    <row r="6427" spans="4:10" x14ac:dyDescent="0.25">
      <c r="D6427"/>
      <c r="E6427" s="4"/>
      <c r="F6427" s="3"/>
      <c r="G6427" s="3"/>
      <c r="H6427" s="3"/>
      <c r="I6427" s="3"/>
      <c r="J6427" s="3"/>
    </row>
    <row r="6428" spans="4:10" x14ac:dyDescent="0.25">
      <c r="D6428"/>
      <c r="E6428" s="4"/>
      <c r="F6428" s="3"/>
      <c r="G6428" s="3"/>
      <c r="H6428" s="3"/>
      <c r="I6428" s="3"/>
      <c r="J6428" s="3"/>
    </row>
    <row r="6429" spans="4:10" x14ac:dyDescent="0.25">
      <c r="D6429"/>
      <c r="E6429" s="4"/>
      <c r="F6429" s="3"/>
      <c r="G6429" s="3"/>
      <c r="H6429" s="3"/>
      <c r="I6429" s="3"/>
      <c r="J6429" s="3"/>
    </row>
    <row r="6430" spans="4:10" x14ac:dyDescent="0.25">
      <c r="D6430"/>
      <c r="E6430" s="4"/>
      <c r="F6430" s="3"/>
      <c r="G6430" s="3"/>
      <c r="H6430" s="3"/>
      <c r="I6430" s="3"/>
      <c r="J6430" s="3"/>
    </row>
    <row r="6431" spans="4:10" x14ac:dyDescent="0.25">
      <c r="D6431"/>
      <c r="E6431" s="4"/>
      <c r="F6431" s="3"/>
      <c r="G6431" s="3"/>
      <c r="H6431" s="3"/>
      <c r="I6431" s="3"/>
      <c r="J6431" s="3"/>
    </row>
    <row r="6432" spans="4:10" x14ac:dyDescent="0.25">
      <c r="D6432"/>
      <c r="E6432" s="4"/>
      <c r="F6432" s="3"/>
      <c r="G6432" s="3"/>
      <c r="H6432" s="3"/>
      <c r="I6432" s="3"/>
      <c r="J6432" s="3"/>
    </row>
    <row r="6433" spans="4:10" x14ac:dyDescent="0.25">
      <c r="D6433"/>
      <c r="E6433" s="4"/>
      <c r="F6433" s="3"/>
      <c r="G6433" s="3"/>
      <c r="H6433" s="3"/>
      <c r="I6433" s="3"/>
      <c r="J6433" s="3"/>
    </row>
    <row r="6434" spans="4:10" x14ac:dyDescent="0.25">
      <c r="D6434"/>
      <c r="E6434" s="4"/>
      <c r="F6434" s="3"/>
      <c r="G6434" s="3"/>
      <c r="H6434" s="3"/>
      <c r="I6434" s="3"/>
      <c r="J6434" s="3"/>
    </row>
    <row r="6435" spans="4:10" x14ac:dyDescent="0.25">
      <c r="D6435"/>
      <c r="E6435" s="4"/>
      <c r="F6435" s="3"/>
      <c r="G6435" s="3"/>
      <c r="H6435" s="3"/>
      <c r="I6435" s="3"/>
      <c r="J6435" s="3"/>
    </row>
    <row r="6436" spans="4:10" x14ac:dyDescent="0.25">
      <c r="D6436"/>
      <c r="E6436" s="4"/>
      <c r="F6436" s="3"/>
      <c r="G6436" s="3"/>
      <c r="H6436" s="3"/>
      <c r="I6436" s="3"/>
      <c r="J6436" s="3"/>
    </row>
    <row r="6437" spans="4:10" x14ac:dyDescent="0.25">
      <c r="D6437"/>
      <c r="E6437" s="4"/>
      <c r="F6437" s="3"/>
      <c r="G6437" s="3"/>
      <c r="H6437" s="3"/>
      <c r="I6437" s="3"/>
      <c r="J6437" s="3"/>
    </row>
    <row r="6438" spans="4:10" x14ac:dyDescent="0.25">
      <c r="D6438"/>
      <c r="E6438" s="4"/>
      <c r="F6438" s="3"/>
      <c r="G6438" s="3"/>
      <c r="H6438" s="3"/>
      <c r="I6438" s="3"/>
      <c r="J6438" s="3"/>
    </row>
    <row r="6439" spans="4:10" x14ac:dyDescent="0.25">
      <c r="D6439"/>
      <c r="E6439" s="4"/>
      <c r="F6439" s="3"/>
      <c r="G6439" s="3"/>
      <c r="H6439" s="3"/>
      <c r="I6439" s="3"/>
      <c r="J6439" s="3"/>
    </row>
    <row r="6440" spans="4:10" x14ac:dyDescent="0.25">
      <c r="D6440"/>
      <c r="E6440" s="4"/>
      <c r="F6440" s="3"/>
      <c r="G6440" s="3"/>
      <c r="H6440" s="3"/>
      <c r="I6440" s="3"/>
      <c r="J6440" s="3"/>
    </row>
    <row r="6441" spans="4:10" x14ac:dyDescent="0.25">
      <c r="D6441"/>
      <c r="E6441" s="4"/>
      <c r="F6441" s="3"/>
      <c r="G6441" s="3"/>
      <c r="H6441" s="3"/>
      <c r="I6441" s="3"/>
      <c r="J6441" s="3"/>
    </row>
    <row r="6442" spans="4:10" x14ac:dyDescent="0.25">
      <c r="D6442"/>
      <c r="E6442" s="4"/>
      <c r="F6442" s="3"/>
      <c r="G6442" s="3"/>
      <c r="H6442" s="3"/>
      <c r="I6442" s="3"/>
      <c r="J6442" s="3"/>
    </row>
    <row r="6443" spans="4:10" x14ac:dyDescent="0.25">
      <c r="D6443"/>
      <c r="E6443" s="4"/>
      <c r="F6443" s="3"/>
      <c r="G6443" s="3"/>
      <c r="H6443" s="3"/>
      <c r="I6443" s="3"/>
      <c r="J6443" s="3"/>
    </row>
    <row r="6444" spans="4:10" x14ac:dyDescent="0.25">
      <c r="D6444"/>
      <c r="E6444" s="4"/>
      <c r="F6444" s="3"/>
      <c r="G6444" s="3"/>
      <c r="H6444" s="3"/>
      <c r="I6444" s="3"/>
      <c r="J6444" s="3"/>
    </row>
    <row r="6445" spans="4:10" x14ac:dyDescent="0.25">
      <c r="D6445"/>
      <c r="E6445" s="4"/>
      <c r="F6445" s="3"/>
      <c r="G6445" s="3"/>
      <c r="H6445" s="3"/>
      <c r="I6445" s="3"/>
      <c r="J6445" s="3"/>
    </row>
    <row r="6446" spans="4:10" x14ac:dyDescent="0.25">
      <c r="D6446"/>
      <c r="E6446" s="4"/>
      <c r="F6446" s="3"/>
      <c r="G6446" s="3"/>
      <c r="H6446" s="3"/>
      <c r="I6446" s="3"/>
      <c r="J6446" s="3"/>
    </row>
    <row r="6447" spans="4:10" x14ac:dyDescent="0.25">
      <c r="D6447"/>
      <c r="E6447" s="4"/>
      <c r="F6447" s="3"/>
      <c r="G6447" s="3"/>
      <c r="H6447" s="3"/>
      <c r="I6447" s="3"/>
      <c r="J6447" s="3"/>
    </row>
    <row r="6448" spans="4:10" x14ac:dyDescent="0.25">
      <c r="D6448"/>
      <c r="E6448" s="4"/>
      <c r="F6448" s="3"/>
      <c r="G6448" s="3"/>
      <c r="H6448" s="3"/>
      <c r="I6448" s="3"/>
      <c r="J6448" s="3"/>
    </row>
    <row r="6449" spans="4:10" x14ac:dyDescent="0.25">
      <c r="D6449"/>
      <c r="E6449" s="4"/>
      <c r="F6449" s="3"/>
      <c r="G6449" s="3"/>
      <c r="H6449" s="3"/>
      <c r="I6449" s="3"/>
      <c r="J6449" s="3"/>
    </row>
    <row r="6450" spans="4:10" x14ac:dyDescent="0.25">
      <c r="D6450"/>
      <c r="E6450" s="4"/>
      <c r="F6450" s="3"/>
      <c r="G6450" s="3"/>
      <c r="H6450" s="3"/>
      <c r="I6450" s="3"/>
      <c r="J6450" s="3"/>
    </row>
    <row r="6451" spans="4:10" x14ac:dyDescent="0.25">
      <c r="D6451"/>
      <c r="E6451" s="4"/>
      <c r="F6451" s="3"/>
      <c r="G6451" s="3"/>
      <c r="H6451" s="3"/>
      <c r="I6451" s="3"/>
      <c r="J6451" s="3"/>
    </row>
    <row r="6452" spans="4:10" x14ac:dyDescent="0.25">
      <c r="D6452"/>
      <c r="E6452" s="4"/>
      <c r="F6452" s="3"/>
      <c r="G6452" s="3"/>
      <c r="H6452" s="3"/>
      <c r="I6452" s="3"/>
      <c r="J6452" s="3"/>
    </row>
    <row r="6453" spans="4:10" x14ac:dyDescent="0.25">
      <c r="D6453"/>
      <c r="E6453" s="4"/>
      <c r="F6453" s="3"/>
      <c r="G6453" s="3"/>
      <c r="H6453" s="3"/>
      <c r="I6453" s="3"/>
      <c r="J6453" s="3"/>
    </row>
    <row r="6454" spans="4:10" x14ac:dyDescent="0.25">
      <c r="D6454"/>
      <c r="E6454" s="4"/>
      <c r="F6454" s="3"/>
      <c r="G6454" s="3"/>
      <c r="H6454" s="3"/>
      <c r="I6454" s="3"/>
      <c r="J6454" s="3"/>
    </row>
    <row r="6455" spans="4:10" x14ac:dyDescent="0.25">
      <c r="D6455"/>
      <c r="E6455" s="4"/>
      <c r="F6455" s="3"/>
      <c r="G6455" s="3"/>
      <c r="H6455" s="3"/>
      <c r="I6455" s="3"/>
      <c r="J6455" s="3"/>
    </row>
    <row r="6456" spans="4:10" x14ac:dyDescent="0.25">
      <c r="D6456"/>
      <c r="E6456" s="4"/>
      <c r="F6456" s="3"/>
      <c r="G6456" s="3"/>
      <c r="H6456" s="3"/>
      <c r="I6456" s="3"/>
      <c r="J6456" s="3"/>
    </row>
    <row r="6457" spans="4:10" x14ac:dyDescent="0.25">
      <c r="D6457"/>
      <c r="E6457" s="4"/>
      <c r="F6457" s="3"/>
      <c r="G6457" s="3"/>
      <c r="H6457" s="3"/>
      <c r="I6457" s="3"/>
      <c r="J6457" s="3"/>
    </row>
    <row r="6458" spans="4:10" x14ac:dyDescent="0.25">
      <c r="D6458"/>
      <c r="E6458" s="4"/>
      <c r="F6458" s="3"/>
      <c r="G6458" s="3"/>
      <c r="H6458" s="3"/>
      <c r="I6458" s="3"/>
      <c r="J6458" s="3"/>
    </row>
    <row r="6459" spans="4:10" x14ac:dyDescent="0.25">
      <c r="D6459"/>
      <c r="E6459" s="4"/>
      <c r="F6459" s="3"/>
      <c r="G6459" s="3"/>
      <c r="H6459" s="3"/>
      <c r="I6459" s="3"/>
      <c r="J6459" s="3"/>
    </row>
    <row r="6460" spans="4:10" x14ac:dyDescent="0.25">
      <c r="D6460"/>
      <c r="E6460" s="4"/>
      <c r="F6460" s="3"/>
      <c r="G6460" s="3"/>
      <c r="H6460" s="3"/>
      <c r="I6460" s="3"/>
      <c r="J6460" s="3"/>
    </row>
    <row r="6461" spans="4:10" x14ac:dyDescent="0.25">
      <c r="D6461"/>
      <c r="E6461" s="4"/>
      <c r="F6461" s="3"/>
      <c r="G6461" s="3"/>
      <c r="H6461" s="3"/>
      <c r="I6461" s="3"/>
      <c r="J6461" s="3"/>
    </row>
    <row r="6462" spans="4:10" x14ac:dyDescent="0.25">
      <c r="D6462"/>
      <c r="E6462" s="4"/>
      <c r="F6462" s="3"/>
      <c r="G6462" s="3"/>
      <c r="H6462" s="3"/>
      <c r="I6462" s="3"/>
      <c r="J6462" s="3"/>
    </row>
    <row r="6463" spans="4:10" x14ac:dyDescent="0.25">
      <c r="D6463"/>
      <c r="E6463" s="4"/>
      <c r="F6463" s="3"/>
      <c r="G6463" s="3"/>
      <c r="H6463" s="3"/>
      <c r="I6463" s="3"/>
      <c r="J6463" s="3"/>
    </row>
    <row r="6464" spans="4:10" x14ac:dyDescent="0.25">
      <c r="D6464"/>
      <c r="E6464" s="4"/>
      <c r="F6464" s="3"/>
      <c r="G6464" s="3"/>
      <c r="H6464" s="3"/>
      <c r="I6464" s="3"/>
      <c r="J6464" s="3"/>
    </row>
    <row r="6465" spans="4:10" x14ac:dyDescent="0.25">
      <c r="D6465"/>
      <c r="E6465" s="4"/>
      <c r="F6465" s="3"/>
      <c r="G6465" s="3"/>
      <c r="H6465" s="3"/>
      <c r="I6465" s="3"/>
      <c r="J6465" s="3"/>
    </row>
    <row r="6466" spans="4:10" x14ac:dyDescent="0.25">
      <c r="D6466"/>
      <c r="E6466" s="4"/>
      <c r="F6466" s="3"/>
      <c r="G6466" s="3"/>
      <c r="H6466" s="3"/>
      <c r="I6466" s="3"/>
      <c r="J6466" s="3"/>
    </row>
    <row r="6467" spans="4:10" x14ac:dyDescent="0.25">
      <c r="D6467"/>
      <c r="E6467" s="4"/>
      <c r="F6467" s="3"/>
      <c r="G6467" s="3"/>
      <c r="H6467" s="3"/>
      <c r="I6467" s="3"/>
      <c r="J6467" s="3"/>
    </row>
    <row r="6468" spans="4:10" x14ac:dyDescent="0.25">
      <c r="D6468"/>
      <c r="E6468" s="4"/>
      <c r="F6468" s="3"/>
      <c r="G6468" s="3"/>
      <c r="H6468" s="3"/>
      <c r="I6468" s="3"/>
      <c r="J6468" s="3"/>
    </row>
    <row r="6469" spans="4:10" x14ac:dyDescent="0.25">
      <c r="D6469"/>
      <c r="E6469" s="4"/>
      <c r="F6469" s="3"/>
      <c r="G6469" s="3"/>
      <c r="H6469" s="3"/>
      <c r="I6469" s="3"/>
      <c r="J6469" s="3"/>
    </row>
    <row r="6470" spans="4:10" x14ac:dyDescent="0.25">
      <c r="D6470"/>
      <c r="E6470" s="4"/>
      <c r="F6470" s="3"/>
      <c r="G6470" s="3"/>
      <c r="H6470" s="3"/>
      <c r="I6470" s="3"/>
      <c r="J6470" s="3"/>
    </row>
    <row r="6471" spans="4:10" x14ac:dyDescent="0.25">
      <c r="D6471"/>
      <c r="E6471" s="4"/>
      <c r="F6471" s="3"/>
      <c r="G6471" s="3"/>
      <c r="H6471" s="3"/>
      <c r="I6471" s="3"/>
      <c r="J6471" s="3"/>
    </row>
    <row r="6472" spans="4:10" x14ac:dyDescent="0.25">
      <c r="D6472"/>
      <c r="E6472" s="4"/>
      <c r="F6472" s="3"/>
      <c r="G6472" s="3"/>
      <c r="H6472" s="3"/>
      <c r="I6472" s="3"/>
      <c r="J6472" s="3"/>
    </row>
    <row r="6473" spans="4:10" x14ac:dyDescent="0.25">
      <c r="D6473"/>
      <c r="E6473" s="4"/>
      <c r="F6473" s="3"/>
      <c r="G6473" s="3"/>
      <c r="H6473" s="3"/>
      <c r="I6473" s="3"/>
      <c r="J6473" s="3"/>
    </row>
    <row r="6474" spans="4:10" x14ac:dyDescent="0.25">
      <c r="D6474"/>
      <c r="E6474" s="4"/>
      <c r="F6474" s="3"/>
      <c r="G6474" s="3"/>
      <c r="H6474" s="3"/>
      <c r="I6474" s="3"/>
      <c r="J6474" s="3"/>
    </row>
    <row r="6475" spans="4:10" x14ac:dyDescent="0.25">
      <c r="D6475"/>
      <c r="E6475" s="4"/>
      <c r="F6475" s="3"/>
      <c r="G6475" s="3"/>
      <c r="H6475" s="3"/>
      <c r="I6475" s="3"/>
      <c r="J6475" s="3"/>
    </row>
    <row r="6476" spans="4:10" x14ac:dyDescent="0.25">
      <c r="D6476"/>
      <c r="E6476" s="4"/>
      <c r="F6476" s="3"/>
      <c r="G6476" s="3"/>
      <c r="H6476" s="3"/>
      <c r="I6476" s="3"/>
      <c r="J6476" s="3"/>
    </row>
    <row r="6477" spans="4:10" x14ac:dyDescent="0.25">
      <c r="D6477"/>
      <c r="E6477" s="4"/>
      <c r="F6477" s="3"/>
      <c r="G6477" s="3"/>
      <c r="H6477" s="3"/>
      <c r="I6477" s="3"/>
      <c r="J6477" s="3"/>
    </row>
    <row r="6478" spans="4:10" x14ac:dyDescent="0.25">
      <c r="D6478"/>
      <c r="E6478" s="4"/>
      <c r="F6478" s="3"/>
      <c r="G6478" s="3"/>
      <c r="H6478" s="3"/>
      <c r="I6478" s="3"/>
      <c r="J6478" s="3"/>
    </row>
    <row r="6479" spans="4:10" x14ac:dyDescent="0.25">
      <c r="D6479"/>
      <c r="E6479" s="4"/>
      <c r="F6479" s="3"/>
      <c r="G6479" s="3"/>
      <c r="H6479" s="3"/>
      <c r="I6479" s="3"/>
      <c r="J6479" s="3"/>
    </row>
    <row r="6480" spans="4:10" x14ac:dyDescent="0.25">
      <c r="D6480"/>
      <c r="E6480" s="4"/>
      <c r="F6480" s="3"/>
      <c r="G6480" s="3"/>
      <c r="H6480" s="3"/>
      <c r="I6480" s="3"/>
      <c r="J6480" s="3"/>
    </row>
    <row r="6481" spans="4:10" x14ac:dyDescent="0.25">
      <c r="D6481"/>
      <c r="E6481" s="4"/>
      <c r="F6481" s="3"/>
      <c r="G6481" s="3"/>
      <c r="H6481" s="3"/>
      <c r="I6481" s="3"/>
      <c r="J6481" s="3"/>
    </row>
    <row r="6482" spans="4:10" x14ac:dyDescent="0.25">
      <c r="D6482"/>
      <c r="E6482" s="4"/>
      <c r="F6482" s="3"/>
      <c r="G6482" s="3"/>
      <c r="H6482" s="3"/>
      <c r="I6482" s="3"/>
      <c r="J6482" s="3"/>
    </row>
    <row r="6483" spans="4:10" x14ac:dyDescent="0.25">
      <c r="D6483"/>
      <c r="E6483" s="4"/>
      <c r="F6483" s="3"/>
      <c r="G6483" s="3"/>
      <c r="H6483" s="3"/>
      <c r="I6483" s="3"/>
      <c r="J6483" s="3"/>
    </row>
    <row r="6484" spans="4:10" x14ac:dyDescent="0.25">
      <c r="D6484"/>
      <c r="E6484" s="4"/>
      <c r="F6484" s="3"/>
      <c r="G6484" s="3"/>
      <c r="H6484" s="3"/>
      <c r="I6484" s="3"/>
      <c r="J6484" s="3"/>
    </row>
    <row r="6485" spans="4:10" x14ac:dyDescent="0.25">
      <c r="D6485"/>
      <c r="E6485" s="4"/>
      <c r="F6485" s="3"/>
      <c r="G6485" s="3"/>
      <c r="H6485" s="3"/>
      <c r="I6485" s="3"/>
      <c r="J6485" s="3"/>
    </row>
    <row r="6486" spans="4:10" x14ac:dyDescent="0.25">
      <c r="D6486"/>
      <c r="E6486" s="4"/>
      <c r="F6486" s="3"/>
      <c r="G6486" s="3"/>
      <c r="H6486" s="3"/>
      <c r="I6486" s="3"/>
      <c r="J6486" s="3"/>
    </row>
    <row r="6487" spans="4:10" x14ac:dyDescent="0.25">
      <c r="D6487"/>
      <c r="E6487" s="4"/>
      <c r="F6487" s="3"/>
      <c r="G6487" s="3"/>
      <c r="H6487" s="3"/>
      <c r="I6487" s="3"/>
      <c r="J6487" s="3"/>
    </row>
    <row r="6488" spans="4:10" x14ac:dyDescent="0.25">
      <c r="D6488"/>
      <c r="E6488" s="4"/>
      <c r="F6488" s="3"/>
      <c r="G6488" s="3"/>
      <c r="H6488" s="3"/>
      <c r="I6488" s="3"/>
      <c r="J6488" s="3"/>
    </row>
    <row r="6489" spans="4:10" x14ac:dyDescent="0.25">
      <c r="D6489"/>
      <c r="E6489" s="4"/>
      <c r="F6489" s="3"/>
      <c r="G6489" s="3"/>
      <c r="H6489" s="3"/>
      <c r="I6489" s="3"/>
      <c r="J6489" s="3"/>
    </row>
    <row r="6490" spans="4:10" x14ac:dyDescent="0.25">
      <c r="D6490"/>
      <c r="E6490" s="4"/>
      <c r="F6490" s="3"/>
      <c r="G6490" s="3"/>
      <c r="H6490" s="3"/>
      <c r="I6490" s="3"/>
      <c r="J6490" s="3"/>
    </row>
    <row r="6491" spans="4:10" x14ac:dyDescent="0.25">
      <c r="D6491"/>
      <c r="E6491" s="4"/>
      <c r="F6491" s="3"/>
      <c r="G6491" s="3"/>
      <c r="H6491" s="3"/>
      <c r="I6491" s="3"/>
      <c r="J6491" s="3"/>
    </row>
    <row r="6492" spans="4:10" x14ac:dyDescent="0.25">
      <c r="D6492"/>
      <c r="E6492" s="4"/>
      <c r="F6492" s="3"/>
      <c r="G6492" s="3"/>
      <c r="H6492" s="3"/>
      <c r="I6492" s="3"/>
      <c r="J6492" s="3"/>
    </row>
    <row r="6493" spans="4:10" x14ac:dyDescent="0.25">
      <c r="D6493"/>
      <c r="E6493" s="4"/>
      <c r="F6493" s="3"/>
      <c r="G6493" s="3"/>
      <c r="H6493" s="3"/>
      <c r="I6493" s="3"/>
      <c r="J6493" s="3"/>
    </row>
    <row r="6494" spans="4:10" x14ac:dyDescent="0.25">
      <c r="D6494"/>
      <c r="E6494" s="4"/>
      <c r="F6494" s="3"/>
      <c r="G6494" s="3"/>
      <c r="H6494" s="3"/>
      <c r="I6494" s="3"/>
      <c r="J6494" s="3"/>
    </row>
    <row r="6495" spans="4:10" x14ac:dyDescent="0.25">
      <c r="D6495"/>
      <c r="E6495" s="4"/>
      <c r="F6495" s="3"/>
      <c r="G6495" s="3"/>
      <c r="H6495" s="3"/>
      <c r="I6495" s="3"/>
      <c r="J6495" s="3"/>
    </row>
    <row r="6496" spans="4:10" x14ac:dyDescent="0.25">
      <c r="D6496"/>
      <c r="E6496" s="4"/>
      <c r="F6496" s="3"/>
      <c r="G6496" s="3"/>
      <c r="H6496" s="3"/>
      <c r="I6496" s="3"/>
      <c r="J6496" s="3"/>
    </row>
    <row r="6497" spans="4:10" x14ac:dyDescent="0.25">
      <c r="D6497"/>
      <c r="E6497" s="4"/>
      <c r="F6497" s="3"/>
      <c r="G6497" s="3"/>
      <c r="H6497" s="3"/>
      <c r="I6497" s="3"/>
      <c r="J6497" s="3"/>
    </row>
    <row r="6498" spans="4:10" x14ac:dyDescent="0.25">
      <c r="D6498"/>
      <c r="E6498" s="4"/>
      <c r="F6498" s="3"/>
      <c r="G6498" s="3"/>
      <c r="H6498" s="3"/>
      <c r="I6498" s="3"/>
      <c r="J6498" s="3"/>
    </row>
    <row r="6499" spans="4:10" x14ac:dyDescent="0.25">
      <c r="D6499"/>
      <c r="E6499" s="4"/>
      <c r="F6499" s="3"/>
      <c r="G6499" s="3"/>
      <c r="H6499" s="3"/>
      <c r="I6499" s="3"/>
      <c r="J6499" s="3"/>
    </row>
    <row r="6500" spans="4:10" x14ac:dyDescent="0.25">
      <c r="D6500"/>
      <c r="E6500" s="4"/>
      <c r="F6500" s="3"/>
      <c r="G6500" s="3"/>
      <c r="H6500" s="3"/>
      <c r="I6500" s="3"/>
      <c r="J6500" s="3"/>
    </row>
    <row r="6501" spans="4:10" x14ac:dyDescent="0.25">
      <c r="D6501"/>
      <c r="E6501" s="4"/>
      <c r="F6501" s="3"/>
      <c r="G6501" s="3"/>
      <c r="H6501" s="3"/>
      <c r="I6501" s="3"/>
      <c r="J6501" s="3"/>
    </row>
    <row r="6502" spans="4:10" x14ac:dyDescent="0.25">
      <c r="D6502"/>
      <c r="E6502" s="4"/>
      <c r="F6502" s="3"/>
      <c r="G6502" s="3"/>
      <c r="H6502" s="3"/>
      <c r="I6502" s="3"/>
      <c r="J6502" s="3"/>
    </row>
    <row r="6503" spans="4:10" x14ac:dyDescent="0.25">
      <c r="D6503"/>
      <c r="E6503" s="4"/>
      <c r="F6503" s="3"/>
      <c r="G6503" s="3"/>
      <c r="H6503" s="3"/>
      <c r="I6503" s="3"/>
      <c r="J6503" s="3"/>
    </row>
    <row r="6504" spans="4:10" x14ac:dyDescent="0.25">
      <c r="D6504"/>
      <c r="E6504" s="4"/>
      <c r="F6504" s="3"/>
      <c r="G6504" s="3"/>
      <c r="H6504" s="3"/>
      <c r="I6504" s="3"/>
      <c r="J6504" s="3"/>
    </row>
    <row r="6505" spans="4:10" x14ac:dyDescent="0.25">
      <c r="D6505"/>
      <c r="E6505" s="4"/>
      <c r="F6505" s="3"/>
      <c r="G6505" s="3"/>
      <c r="H6505" s="3"/>
      <c r="I6505" s="3"/>
      <c r="J6505" s="3"/>
    </row>
    <row r="6506" spans="4:10" x14ac:dyDescent="0.25">
      <c r="D6506"/>
      <c r="E6506" s="4"/>
      <c r="F6506" s="3"/>
      <c r="G6506" s="3"/>
      <c r="H6506" s="3"/>
      <c r="I6506" s="3"/>
      <c r="J6506" s="3"/>
    </row>
    <row r="6507" spans="4:10" x14ac:dyDescent="0.25">
      <c r="D6507"/>
      <c r="E6507" s="4"/>
      <c r="F6507" s="3"/>
      <c r="G6507" s="3"/>
      <c r="H6507" s="3"/>
      <c r="I6507" s="3"/>
      <c r="J6507" s="3"/>
    </row>
    <row r="6508" spans="4:10" x14ac:dyDescent="0.25">
      <c r="D6508"/>
      <c r="E6508" s="4"/>
      <c r="F6508" s="3"/>
      <c r="G6508" s="3"/>
      <c r="H6508" s="3"/>
      <c r="I6508" s="3"/>
      <c r="J6508" s="3"/>
    </row>
    <row r="6509" spans="4:10" x14ac:dyDescent="0.25">
      <c r="D6509"/>
      <c r="E6509" s="4"/>
      <c r="F6509" s="3"/>
      <c r="G6509" s="3"/>
      <c r="H6509" s="3"/>
      <c r="I6509" s="3"/>
      <c r="J6509" s="3"/>
    </row>
    <row r="6510" spans="4:10" x14ac:dyDescent="0.25">
      <c r="D6510"/>
      <c r="E6510" s="4"/>
      <c r="F6510" s="3"/>
      <c r="G6510" s="3"/>
      <c r="H6510" s="3"/>
      <c r="I6510" s="3"/>
      <c r="J6510" s="3"/>
    </row>
    <row r="6511" spans="4:10" x14ac:dyDescent="0.25">
      <c r="D6511"/>
      <c r="E6511" s="4"/>
      <c r="F6511" s="3"/>
      <c r="G6511" s="3"/>
      <c r="H6511" s="3"/>
      <c r="I6511" s="3"/>
      <c r="J6511" s="3"/>
    </row>
    <row r="6512" spans="4:10" x14ac:dyDescent="0.25">
      <c r="D6512"/>
      <c r="E6512" s="4"/>
      <c r="F6512" s="3"/>
      <c r="G6512" s="3"/>
      <c r="H6512" s="3"/>
      <c r="I6512" s="3"/>
      <c r="J6512" s="3"/>
    </row>
    <row r="6513" spans="4:10" x14ac:dyDescent="0.25">
      <c r="D6513"/>
      <c r="E6513" s="4"/>
      <c r="F6513" s="3"/>
      <c r="G6513" s="3"/>
      <c r="H6513" s="3"/>
      <c r="I6513" s="3"/>
      <c r="J6513" s="3"/>
    </row>
    <row r="6514" spans="4:10" x14ac:dyDescent="0.25">
      <c r="D6514"/>
      <c r="E6514" s="4"/>
      <c r="F6514" s="3"/>
      <c r="G6514" s="3"/>
      <c r="H6514" s="3"/>
      <c r="I6514" s="3"/>
      <c r="J6514" s="3"/>
    </row>
    <row r="6515" spans="4:10" x14ac:dyDescent="0.25">
      <c r="D6515"/>
      <c r="E6515" s="4"/>
      <c r="F6515" s="3"/>
      <c r="G6515" s="3"/>
      <c r="H6515" s="3"/>
      <c r="I6515" s="3"/>
      <c r="J6515" s="3"/>
    </row>
    <row r="6516" spans="4:10" x14ac:dyDescent="0.25">
      <c r="D6516"/>
      <c r="E6516" s="4"/>
      <c r="F6516" s="3"/>
      <c r="G6516" s="3"/>
      <c r="H6516" s="3"/>
      <c r="I6516" s="3"/>
      <c r="J6516" s="3"/>
    </row>
    <row r="6517" spans="4:10" x14ac:dyDescent="0.25">
      <c r="D6517"/>
      <c r="E6517" s="4"/>
      <c r="F6517" s="3"/>
      <c r="G6517" s="3"/>
      <c r="H6517" s="3"/>
      <c r="I6517" s="3"/>
      <c r="J6517" s="3"/>
    </row>
    <row r="6518" spans="4:10" x14ac:dyDescent="0.25">
      <c r="D6518"/>
      <c r="E6518" s="4"/>
      <c r="F6518" s="3"/>
      <c r="G6518" s="3"/>
      <c r="H6518" s="3"/>
      <c r="I6518" s="3"/>
      <c r="J6518" s="3"/>
    </row>
    <row r="6519" spans="4:10" x14ac:dyDescent="0.25">
      <c r="D6519"/>
      <c r="E6519" s="4"/>
      <c r="F6519" s="3"/>
      <c r="G6519" s="3"/>
      <c r="H6519" s="3"/>
      <c r="I6519" s="3"/>
      <c r="J6519" s="3"/>
    </row>
    <row r="6520" spans="4:10" x14ac:dyDescent="0.25">
      <c r="D6520"/>
      <c r="E6520" s="4"/>
      <c r="F6520" s="3"/>
      <c r="G6520" s="3"/>
      <c r="H6520" s="3"/>
      <c r="I6520" s="3"/>
      <c r="J6520" s="3"/>
    </row>
    <row r="6521" spans="4:10" x14ac:dyDescent="0.25">
      <c r="D6521"/>
      <c r="E6521" s="4"/>
      <c r="F6521" s="3"/>
      <c r="G6521" s="3"/>
      <c r="H6521" s="3"/>
      <c r="I6521" s="3"/>
      <c r="J6521" s="3"/>
    </row>
    <row r="6522" spans="4:10" x14ac:dyDescent="0.25">
      <c r="D6522"/>
      <c r="E6522" s="4"/>
      <c r="F6522" s="3"/>
      <c r="G6522" s="3"/>
      <c r="H6522" s="3"/>
      <c r="I6522" s="3"/>
      <c r="J6522" s="3"/>
    </row>
    <row r="6523" spans="4:10" x14ac:dyDescent="0.25">
      <c r="D6523"/>
      <c r="E6523" s="4"/>
      <c r="F6523" s="3"/>
      <c r="G6523" s="3"/>
      <c r="H6523" s="3"/>
      <c r="I6523" s="3"/>
      <c r="J6523" s="3"/>
    </row>
    <row r="6524" spans="4:10" x14ac:dyDescent="0.25">
      <c r="D6524"/>
      <c r="E6524" s="4"/>
      <c r="F6524" s="3"/>
      <c r="G6524" s="3"/>
      <c r="H6524" s="3"/>
      <c r="I6524" s="3"/>
      <c r="J6524" s="3"/>
    </row>
    <row r="6525" spans="4:10" x14ac:dyDescent="0.25">
      <c r="D6525"/>
      <c r="E6525" s="4"/>
      <c r="F6525" s="3"/>
      <c r="G6525" s="3"/>
      <c r="H6525" s="3"/>
      <c r="I6525" s="3"/>
      <c r="J6525" s="3"/>
    </row>
    <row r="6526" spans="4:10" x14ac:dyDescent="0.25">
      <c r="D6526"/>
      <c r="E6526" s="4"/>
      <c r="F6526" s="3"/>
      <c r="G6526" s="3"/>
      <c r="H6526" s="3"/>
      <c r="I6526" s="3"/>
      <c r="J6526" s="3"/>
    </row>
    <row r="6527" spans="4:10" x14ac:dyDescent="0.25">
      <c r="D6527"/>
      <c r="E6527" s="4"/>
      <c r="F6527" s="3"/>
      <c r="G6527" s="3"/>
      <c r="H6527" s="3"/>
      <c r="I6527" s="3"/>
      <c r="J6527" s="3"/>
    </row>
    <row r="6528" spans="4:10" x14ac:dyDescent="0.25">
      <c r="D6528"/>
      <c r="E6528" s="4"/>
      <c r="F6528" s="3"/>
      <c r="G6528" s="3"/>
      <c r="H6528" s="3"/>
      <c r="I6528" s="3"/>
      <c r="J6528" s="3"/>
    </row>
    <row r="6529" spans="4:10" x14ac:dyDescent="0.25">
      <c r="D6529"/>
      <c r="E6529" s="4"/>
      <c r="F6529" s="3"/>
      <c r="G6529" s="3"/>
      <c r="H6529" s="3"/>
      <c r="I6529" s="3"/>
      <c r="J6529" s="3"/>
    </row>
    <row r="6530" spans="4:10" x14ac:dyDescent="0.25">
      <c r="D6530"/>
      <c r="E6530" s="4"/>
      <c r="F6530" s="3"/>
      <c r="G6530" s="3"/>
      <c r="H6530" s="3"/>
      <c r="I6530" s="3"/>
      <c r="J6530" s="3"/>
    </row>
    <row r="6531" spans="4:10" x14ac:dyDescent="0.25">
      <c r="D6531"/>
      <c r="E6531" s="4"/>
      <c r="F6531" s="3"/>
      <c r="G6531" s="3"/>
      <c r="H6531" s="3"/>
      <c r="I6531" s="3"/>
      <c r="J6531" s="3"/>
    </row>
    <row r="6532" spans="4:10" x14ac:dyDescent="0.25">
      <c r="D6532"/>
      <c r="E6532" s="4"/>
      <c r="F6532" s="3"/>
      <c r="G6532" s="3"/>
      <c r="H6532" s="3"/>
      <c r="I6532" s="3"/>
      <c r="J6532" s="3"/>
    </row>
    <row r="6533" spans="4:10" x14ac:dyDescent="0.25">
      <c r="D6533"/>
      <c r="E6533" s="4"/>
      <c r="F6533" s="3"/>
      <c r="G6533" s="3"/>
      <c r="H6533" s="3"/>
      <c r="I6533" s="3"/>
      <c r="J6533" s="3"/>
    </row>
    <row r="6534" spans="4:10" x14ac:dyDescent="0.25">
      <c r="D6534"/>
      <c r="E6534" s="4"/>
      <c r="F6534" s="3"/>
      <c r="G6534" s="3"/>
      <c r="H6534" s="3"/>
      <c r="I6534" s="3"/>
      <c r="J6534" s="3"/>
    </row>
    <row r="6535" spans="4:10" x14ac:dyDescent="0.25">
      <c r="D6535"/>
      <c r="E6535" s="4"/>
      <c r="F6535" s="3"/>
      <c r="G6535" s="3"/>
      <c r="H6535" s="3"/>
      <c r="I6535" s="3"/>
      <c r="J6535" s="3"/>
    </row>
    <row r="6536" spans="4:10" x14ac:dyDescent="0.25">
      <c r="D6536"/>
      <c r="E6536" s="4"/>
      <c r="F6536" s="3"/>
      <c r="G6536" s="3"/>
      <c r="H6536" s="3"/>
      <c r="I6536" s="3"/>
      <c r="J6536" s="3"/>
    </row>
    <row r="6537" spans="4:10" x14ac:dyDescent="0.25">
      <c r="D6537"/>
      <c r="E6537" s="4"/>
      <c r="F6537" s="3"/>
      <c r="G6537" s="3"/>
      <c r="H6537" s="3"/>
      <c r="I6537" s="3"/>
      <c r="J6537" s="3"/>
    </row>
    <row r="6538" spans="4:10" x14ac:dyDescent="0.25">
      <c r="D6538"/>
      <c r="E6538" s="4"/>
      <c r="F6538" s="3"/>
      <c r="G6538" s="3"/>
      <c r="H6538" s="3"/>
      <c r="I6538" s="3"/>
      <c r="J6538" s="3"/>
    </row>
    <row r="6539" spans="4:10" x14ac:dyDescent="0.25">
      <c r="D6539"/>
      <c r="E6539" s="4"/>
      <c r="F6539" s="3"/>
      <c r="G6539" s="3"/>
      <c r="H6539" s="3"/>
      <c r="I6539" s="3"/>
      <c r="J6539" s="3"/>
    </row>
    <row r="6540" spans="4:10" x14ac:dyDescent="0.25">
      <c r="D6540"/>
      <c r="E6540" s="4"/>
      <c r="F6540" s="3"/>
      <c r="G6540" s="3"/>
      <c r="H6540" s="3"/>
      <c r="I6540" s="3"/>
      <c r="J6540" s="3"/>
    </row>
    <row r="6541" spans="4:10" x14ac:dyDescent="0.25">
      <c r="D6541"/>
      <c r="E6541" s="4"/>
      <c r="F6541" s="3"/>
      <c r="G6541" s="3"/>
      <c r="H6541" s="3"/>
      <c r="I6541" s="3"/>
      <c r="J6541" s="3"/>
    </row>
    <row r="6542" spans="4:10" x14ac:dyDescent="0.25">
      <c r="D6542"/>
      <c r="E6542" s="4"/>
      <c r="F6542" s="3"/>
      <c r="G6542" s="3"/>
      <c r="H6542" s="3"/>
      <c r="I6542" s="3"/>
      <c r="J6542" s="3"/>
    </row>
    <row r="6543" spans="4:10" x14ac:dyDescent="0.25">
      <c r="D6543"/>
      <c r="E6543" s="4"/>
      <c r="F6543" s="3"/>
      <c r="G6543" s="3"/>
      <c r="H6543" s="3"/>
      <c r="I6543" s="3"/>
      <c r="J6543" s="3"/>
    </row>
    <row r="6544" spans="4:10" x14ac:dyDescent="0.25">
      <c r="D6544"/>
      <c r="E6544" s="4"/>
      <c r="F6544" s="3"/>
      <c r="G6544" s="3"/>
      <c r="H6544" s="3"/>
      <c r="I6544" s="3"/>
      <c r="J6544" s="3"/>
    </row>
    <row r="6545" spans="4:10" x14ac:dyDescent="0.25">
      <c r="D6545"/>
      <c r="E6545" s="4"/>
      <c r="F6545" s="3"/>
      <c r="G6545" s="3"/>
      <c r="H6545" s="3"/>
      <c r="I6545" s="3"/>
      <c r="J6545" s="3"/>
    </row>
    <row r="6546" spans="4:10" x14ac:dyDescent="0.25">
      <c r="D6546"/>
      <c r="E6546" s="4"/>
      <c r="F6546" s="3"/>
      <c r="G6546" s="3"/>
      <c r="H6546" s="3"/>
      <c r="I6546" s="3"/>
      <c r="J6546" s="3"/>
    </row>
    <row r="6547" spans="4:10" x14ac:dyDescent="0.25">
      <c r="D6547"/>
      <c r="E6547" s="4"/>
      <c r="F6547" s="3"/>
      <c r="G6547" s="3"/>
      <c r="H6547" s="3"/>
      <c r="I6547" s="3"/>
      <c r="J6547" s="3"/>
    </row>
    <row r="6548" spans="4:10" x14ac:dyDescent="0.25">
      <c r="D6548"/>
      <c r="E6548" s="4"/>
      <c r="F6548" s="3"/>
      <c r="G6548" s="3"/>
      <c r="H6548" s="3"/>
      <c r="I6548" s="3"/>
      <c r="J6548" s="3"/>
    </row>
    <row r="6549" spans="4:10" x14ac:dyDescent="0.25">
      <c r="D6549"/>
      <c r="E6549" s="4"/>
      <c r="F6549" s="3"/>
      <c r="G6549" s="3"/>
      <c r="H6549" s="3"/>
      <c r="I6549" s="3"/>
      <c r="J6549" s="3"/>
    </row>
    <row r="6550" spans="4:10" x14ac:dyDescent="0.25">
      <c r="D6550"/>
      <c r="E6550" s="4"/>
      <c r="F6550" s="3"/>
      <c r="G6550" s="3"/>
      <c r="H6550" s="3"/>
      <c r="I6550" s="3"/>
      <c r="J6550" s="3"/>
    </row>
    <row r="6551" spans="4:10" x14ac:dyDescent="0.25">
      <c r="D6551"/>
      <c r="E6551" s="4"/>
      <c r="F6551" s="3"/>
      <c r="G6551" s="3"/>
      <c r="H6551" s="3"/>
      <c r="I6551" s="3"/>
      <c r="J6551" s="3"/>
    </row>
    <row r="6552" spans="4:10" x14ac:dyDescent="0.25">
      <c r="D6552"/>
      <c r="E6552" s="4"/>
      <c r="F6552" s="3"/>
      <c r="G6552" s="3"/>
      <c r="H6552" s="3"/>
      <c r="I6552" s="3"/>
      <c r="J6552" s="3"/>
    </row>
    <row r="6553" spans="4:10" x14ac:dyDescent="0.25">
      <c r="D6553"/>
      <c r="E6553" s="4"/>
      <c r="F6553" s="3"/>
      <c r="G6553" s="3"/>
      <c r="H6553" s="3"/>
      <c r="I6553" s="3"/>
      <c r="J6553" s="3"/>
    </row>
    <row r="6554" spans="4:10" x14ac:dyDescent="0.25">
      <c r="D6554"/>
      <c r="E6554" s="4"/>
      <c r="F6554" s="3"/>
      <c r="G6554" s="3"/>
      <c r="H6554" s="3"/>
      <c r="I6554" s="3"/>
      <c r="J6554" s="3"/>
    </row>
    <row r="6555" spans="4:10" x14ac:dyDescent="0.25">
      <c r="D6555"/>
      <c r="E6555" s="4"/>
      <c r="F6555" s="3"/>
      <c r="G6555" s="3"/>
      <c r="H6555" s="3"/>
      <c r="I6555" s="3"/>
      <c r="J6555" s="3"/>
    </row>
    <row r="6556" spans="4:10" x14ac:dyDescent="0.25">
      <c r="D6556"/>
      <c r="E6556" s="4"/>
      <c r="F6556" s="3"/>
      <c r="G6556" s="3"/>
      <c r="H6556" s="3"/>
      <c r="I6556" s="3"/>
      <c r="J6556" s="3"/>
    </row>
    <row r="6557" spans="4:10" x14ac:dyDescent="0.25">
      <c r="D6557"/>
      <c r="E6557" s="4"/>
      <c r="F6557" s="3"/>
      <c r="G6557" s="3"/>
      <c r="H6557" s="3"/>
      <c r="I6557" s="3"/>
      <c r="J6557" s="3"/>
    </row>
    <row r="6558" spans="4:10" x14ac:dyDescent="0.25">
      <c r="D6558"/>
      <c r="E6558" s="4"/>
      <c r="F6558" s="3"/>
      <c r="G6558" s="3"/>
      <c r="H6558" s="3"/>
      <c r="I6558" s="3"/>
      <c r="J6558" s="3"/>
    </row>
    <row r="6559" spans="4:10" x14ac:dyDescent="0.25">
      <c r="D6559"/>
      <c r="E6559" s="4"/>
      <c r="F6559" s="3"/>
      <c r="G6559" s="3"/>
      <c r="H6559" s="3"/>
      <c r="I6559" s="3"/>
      <c r="J6559" s="3"/>
    </row>
    <row r="6560" spans="4:10" x14ac:dyDescent="0.25">
      <c r="D6560"/>
      <c r="E6560" s="4"/>
      <c r="F6560" s="3"/>
      <c r="G6560" s="3"/>
      <c r="H6560" s="3"/>
      <c r="I6560" s="3"/>
      <c r="J6560" s="3"/>
    </row>
    <row r="6561" spans="4:10" x14ac:dyDescent="0.25">
      <c r="D6561"/>
      <c r="E6561" s="4"/>
      <c r="F6561" s="3"/>
      <c r="G6561" s="3"/>
      <c r="H6561" s="3"/>
      <c r="I6561" s="3"/>
      <c r="J6561" s="3"/>
    </row>
    <row r="6562" spans="4:10" x14ac:dyDescent="0.25">
      <c r="D6562"/>
      <c r="E6562" s="4"/>
      <c r="F6562" s="3"/>
      <c r="G6562" s="3"/>
      <c r="H6562" s="3"/>
      <c r="I6562" s="3"/>
      <c r="J6562" s="3"/>
    </row>
    <row r="6563" spans="4:10" x14ac:dyDescent="0.25">
      <c r="D6563"/>
      <c r="E6563" s="4"/>
      <c r="F6563" s="3"/>
      <c r="G6563" s="3"/>
      <c r="H6563" s="3"/>
      <c r="I6563" s="3"/>
      <c r="J6563" s="3"/>
    </row>
    <row r="6564" spans="4:10" x14ac:dyDescent="0.25">
      <c r="D6564"/>
      <c r="E6564" s="4"/>
      <c r="F6564" s="3"/>
      <c r="G6564" s="3"/>
      <c r="H6564" s="3"/>
      <c r="I6564" s="3"/>
      <c r="J6564" s="3"/>
    </row>
    <row r="6565" spans="4:10" x14ac:dyDescent="0.25">
      <c r="D6565"/>
      <c r="E6565" s="4"/>
      <c r="F6565" s="3"/>
      <c r="G6565" s="3"/>
      <c r="H6565" s="3"/>
      <c r="I6565" s="3"/>
      <c r="J6565" s="3"/>
    </row>
    <row r="6566" spans="4:10" x14ac:dyDescent="0.25">
      <c r="D6566"/>
      <c r="E6566" s="4"/>
      <c r="F6566" s="3"/>
      <c r="G6566" s="3"/>
      <c r="H6566" s="3"/>
      <c r="I6566" s="3"/>
      <c r="J6566" s="3"/>
    </row>
    <row r="6567" spans="4:10" x14ac:dyDescent="0.25">
      <c r="D6567"/>
      <c r="E6567" s="4"/>
      <c r="F6567" s="3"/>
      <c r="G6567" s="3"/>
      <c r="H6567" s="3"/>
      <c r="I6567" s="3"/>
      <c r="J6567" s="3"/>
    </row>
    <row r="6568" spans="4:10" x14ac:dyDescent="0.25">
      <c r="D6568"/>
      <c r="E6568" s="4"/>
      <c r="F6568" s="3"/>
      <c r="G6568" s="3"/>
      <c r="H6568" s="3"/>
      <c r="I6568" s="3"/>
      <c r="J6568" s="3"/>
    </row>
    <row r="6569" spans="4:10" x14ac:dyDescent="0.25">
      <c r="D6569"/>
      <c r="E6569" s="4"/>
      <c r="F6569" s="3"/>
      <c r="G6569" s="3"/>
      <c r="H6569" s="3"/>
      <c r="I6569" s="3"/>
      <c r="J6569" s="3"/>
    </row>
    <row r="6570" spans="4:10" x14ac:dyDescent="0.25">
      <c r="D6570"/>
      <c r="E6570" s="4"/>
      <c r="F6570" s="3"/>
      <c r="G6570" s="3"/>
      <c r="H6570" s="3"/>
      <c r="I6570" s="3"/>
      <c r="J6570" s="3"/>
    </row>
    <row r="6571" spans="4:10" x14ac:dyDescent="0.25">
      <c r="D6571"/>
      <c r="E6571" s="4"/>
      <c r="F6571" s="3"/>
      <c r="G6571" s="3"/>
      <c r="H6571" s="3"/>
      <c r="I6571" s="3"/>
      <c r="J6571" s="3"/>
    </row>
    <row r="6572" spans="4:10" x14ac:dyDescent="0.25">
      <c r="D6572"/>
      <c r="E6572" s="4"/>
      <c r="F6572" s="3"/>
      <c r="G6572" s="3"/>
      <c r="H6572" s="3"/>
      <c r="I6572" s="3"/>
      <c r="J6572" s="3"/>
    </row>
    <row r="6573" spans="4:10" x14ac:dyDescent="0.25">
      <c r="D6573"/>
      <c r="E6573" s="4"/>
      <c r="F6573" s="3"/>
      <c r="G6573" s="3"/>
      <c r="H6573" s="3"/>
      <c r="I6573" s="3"/>
      <c r="J6573" s="3"/>
    </row>
    <row r="6574" spans="4:10" x14ac:dyDescent="0.25">
      <c r="D6574"/>
      <c r="E6574" s="4"/>
      <c r="F6574" s="3"/>
      <c r="G6574" s="3"/>
      <c r="H6574" s="3"/>
      <c r="I6574" s="3"/>
      <c r="J6574" s="3"/>
    </row>
    <row r="6575" spans="4:10" x14ac:dyDescent="0.25">
      <c r="D6575"/>
      <c r="E6575" s="4"/>
      <c r="F6575" s="3"/>
      <c r="G6575" s="3"/>
      <c r="H6575" s="3"/>
      <c r="I6575" s="3"/>
      <c r="J6575" s="3"/>
    </row>
    <row r="6576" spans="4:10" x14ac:dyDescent="0.25">
      <c r="D6576"/>
      <c r="E6576" s="4"/>
      <c r="F6576" s="3"/>
      <c r="G6576" s="3"/>
      <c r="H6576" s="3"/>
      <c r="I6576" s="3"/>
      <c r="J6576" s="3"/>
    </row>
    <row r="6577" spans="4:10" x14ac:dyDescent="0.25">
      <c r="D6577"/>
      <c r="E6577" s="4"/>
      <c r="F6577" s="3"/>
      <c r="G6577" s="3"/>
      <c r="H6577" s="3"/>
      <c r="I6577" s="3"/>
      <c r="J6577" s="3"/>
    </row>
    <row r="6578" spans="4:10" x14ac:dyDescent="0.25">
      <c r="D6578"/>
      <c r="E6578" s="4"/>
      <c r="F6578" s="3"/>
      <c r="G6578" s="3"/>
      <c r="H6578" s="3"/>
      <c r="I6578" s="3"/>
      <c r="J6578" s="3"/>
    </row>
    <row r="6579" spans="4:10" x14ac:dyDescent="0.25">
      <c r="D6579"/>
      <c r="E6579" s="4"/>
      <c r="F6579" s="3"/>
      <c r="G6579" s="3"/>
      <c r="H6579" s="3"/>
      <c r="I6579" s="3"/>
      <c r="J6579" s="3"/>
    </row>
    <row r="6580" spans="4:10" x14ac:dyDescent="0.25">
      <c r="D6580"/>
      <c r="E6580" s="4"/>
      <c r="F6580" s="3"/>
      <c r="G6580" s="3"/>
      <c r="H6580" s="3"/>
      <c r="I6580" s="3"/>
      <c r="J6580" s="3"/>
    </row>
    <row r="6581" spans="4:10" x14ac:dyDescent="0.25">
      <c r="D6581"/>
      <c r="E6581" s="4"/>
      <c r="F6581" s="3"/>
      <c r="G6581" s="3"/>
      <c r="H6581" s="3"/>
      <c r="I6581" s="3"/>
      <c r="J6581" s="3"/>
    </row>
    <row r="6582" spans="4:10" x14ac:dyDescent="0.25">
      <c r="D6582"/>
      <c r="E6582" s="4"/>
      <c r="F6582" s="3"/>
      <c r="G6582" s="3"/>
      <c r="H6582" s="3"/>
      <c r="I6582" s="3"/>
      <c r="J6582" s="3"/>
    </row>
    <row r="6583" spans="4:10" x14ac:dyDescent="0.25">
      <c r="D6583"/>
      <c r="E6583" s="4"/>
      <c r="F6583" s="3"/>
      <c r="G6583" s="3"/>
      <c r="H6583" s="3"/>
      <c r="I6583" s="3"/>
      <c r="J6583" s="3"/>
    </row>
    <row r="6584" spans="4:10" x14ac:dyDescent="0.25">
      <c r="D6584"/>
      <c r="E6584" s="4"/>
      <c r="F6584" s="3"/>
      <c r="G6584" s="3"/>
      <c r="H6584" s="3"/>
      <c r="I6584" s="3"/>
      <c r="J6584" s="3"/>
    </row>
    <row r="6585" spans="4:10" x14ac:dyDescent="0.25">
      <c r="D6585"/>
      <c r="E6585" s="4"/>
      <c r="F6585" s="3"/>
      <c r="G6585" s="3"/>
      <c r="H6585" s="3"/>
      <c r="I6585" s="3"/>
      <c r="J6585" s="3"/>
    </row>
    <row r="6586" spans="4:10" x14ac:dyDescent="0.25">
      <c r="D6586"/>
      <c r="E6586" s="4"/>
      <c r="F6586" s="3"/>
      <c r="G6586" s="3"/>
      <c r="H6586" s="3"/>
      <c r="I6586" s="3"/>
      <c r="J6586" s="3"/>
    </row>
    <row r="6587" spans="4:10" x14ac:dyDescent="0.25">
      <c r="D6587"/>
      <c r="E6587" s="4"/>
      <c r="F6587" s="3"/>
      <c r="G6587" s="3"/>
      <c r="H6587" s="3"/>
      <c r="I6587" s="3"/>
      <c r="J6587" s="3"/>
    </row>
    <row r="6588" spans="4:10" x14ac:dyDescent="0.25">
      <c r="D6588"/>
      <c r="E6588" s="4"/>
      <c r="F6588" s="3"/>
      <c r="G6588" s="3"/>
      <c r="H6588" s="3"/>
      <c r="I6588" s="3"/>
      <c r="J6588" s="3"/>
    </row>
    <row r="6589" spans="4:10" x14ac:dyDescent="0.25">
      <c r="D6589"/>
      <c r="E6589" s="4"/>
      <c r="F6589" s="3"/>
      <c r="G6589" s="3"/>
      <c r="H6589" s="3"/>
      <c r="I6589" s="3"/>
      <c r="J6589" s="3"/>
    </row>
    <row r="6590" spans="4:10" x14ac:dyDescent="0.25">
      <c r="D6590"/>
      <c r="E6590" s="4"/>
      <c r="F6590" s="3"/>
      <c r="G6590" s="3"/>
      <c r="H6590" s="3"/>
      <c r="I6590" s="3"/>
      <c r="J6590" s="3"/>
    </row>
    <row r="6591" spans="4:10" x14ac:dyDescent="0.25">
      <c r="D6591"/>
      <c r="E6591" s="4"/>
      <c r="F6591" s="3"/>
      <c r="G6591" s="3"/>
      <c r="H6591" s="3"/>
      <c r="I6591" s="3"/>
      <c r="J6591" s="3"/>
    </row>
    <row r="6592" spans="4:10" x14ac:dyDescent="0.25">
      <c r="D6592"/>
      <c r="E6592" s="4"/>
      <c r="F6592" s="3"/>
      <c r="G6592" s="3"/>
      <c r="H6592" s="3"/>
      <c r="I6592" s="3"/>
      <c r="J6592" s="3"/>
    </row>
    <row r="6593" spans="4:10" x14ac:dyDescent="0.25">
      <c r="D6593"/>
      <c r="E6593" s="4"/>
      <c r="F6593" s="3"/>
      <c r="G6593" s="3"/>
      <c r="H6593" s="3"/>
      <c r="I6593" s="3"/>
      <c r="J6593" s="3"/>
    </row>
    <row r="6594" spans="4:10" x14ac:dyDescent="0.25">
      <c r="D6594"/>
      <c r="E6594" s="4"/>
      <c r="F6594" s="3"/>
      <c r="G6594" s="3"/>
      <c r="H6594" s="3"/>
      <c r="I6594" s="3"/>
      <c r="J6594" s="3"/>
    </row>
    <row r="6595" spans="4:10" x14ac:dyDescent="0.25">
      <c r="D6595"/>
      <c r="E6595" s="4"/>
      <c r="F6595" s="3"/>
      <c r="G6595" s="3"/>
      <c r="H6595" s="3"/>
      <c r="I6595" s="3"/>
      <c r="J6595" s="3"/>
    </row>
    <row r="6596" spans="4:10" x14ac:dyDescent="0.25">
      <c r="D6596"/>
      <c r="E6596" s="4"/>
      <c r="F6596" s="3"/>
      <c r="G6596" s="3"/>
      <c r="H6596" s="3"/>
      <c r="I6596" s="3"/>
      <c r="J6596" s="3"/>
    </row>
    <row r="6597" spans="4:10" x14ac:dyDescent="0.25">
      <c r="D6597"/>
      <c r="E6597" s="4"/>
      <c r="F6597" s="3"/>
      <c r="G6597" s="3"/>
      <c r="H6597" s="3"/>
      <c r="I6597" s="3"/>
      <c r="J6597" s="3"/>
    </row>
    <row r="6598" spans="4:10" x14ac:dyDescent="0.25">
      <c r="D6598"/>
      <c r="E6598" s="4"/>
      <c r="F6598" s="3"/>
      <c r="G6598" s="3"/>
      <c r="H6598" s="3"/>
      <c r="I6598" s="3"/>
      <c r="J6598" s="3"/>
    </row>
    <row r="6599" spans="4:10" x14ac:dyDescent="0.25">
      <c r="D6599"/>
      <c r="E6599" s="4"/>
      <c r="F6599" s="3"/>
      <c r="G6599" s="3"/>
      <c r="H6599" s="3"/>
      <c r="I6599" s="3"/>
      <c r="J6599" s="3"/>
    </row>
    <row r="6600" spans="4:10" x14ac:dyDescent="0.25">
      <c r="D6600"/>
      <c r="E6600" s="4"/>
      <c r="F6600" s="3"/>
      <c r="G6600" s="3"/>
      <c r="H6600" s="3"/>
      <c r="I6600" s="3"/>
      <c r="J6600" s="3"/>
    </row>
    <row r="6601" spans="4:10" x14ac:dyDescent="0.25">
      <c r="D6601"/>
      <c r="E6601" s="4"/>
      <c r="F6601" s="3"/>
      <c r="G6601" s="3"/>
      <c r="H6601" s="3"/>
      <c r="I6601" s="3"/>
      <c r="J6601" s="3"/>
    </row>
    <row r="6602" spans="4:10" x14ac:dyDescent="0.25">
      <c r="D6602"/>
      <c r="E6602" s="4"/>
      <c r="F6602" s="3"/>
      <c r="G6602" s="3"/>
      <c r="H6602" s="3"/>
      <c r="I6602" s="3"/>
      <c r="J6602" s="3"/>
    </row>
    <row r="6603" spans="4:10" x14ac:dyDescent="0.25">
      <c r="D6603"/>
      <c r="E6603" s="4"/>
      <c r="F6603" s="3"/>
      <c r="G6603" s="3"/>
      <c r="H6603" s="3"/>
      <c r="I6603" s="3"/>
      <c r="J6603" s="3"/>
    </row>
    <row r="6604" spans="4:10" x14ac:dyDescent="0.25">
      <c r="D6604"/>
      <c r="E6604" s="4"/>
      <c r="F6604" s="3"/>
      <c r="G6604" s="3"/>
      <c r="H6604" s="3"/>
      <c r="I6604" s="3"/>
      <c r="J6604" s="3"/>
    </row>
    <row r="6605" spans="4:10" x14ac:dyDescent="0.25">
      <c r="D6605"/>
      <c r="E6605" s="4"/>
      <c r="F6605" s="3"/>
      <c r="G6605" s="3"/>
      <c r="H6605" s="3"/>
      <c r="I6605" s="3"/>
      <c r="J6605" s="3"/>
    </row>
    <row r="6606" spans="4:10" x14ac:dyDescent="0.25">
      <c r="D6606"/>
      <c r="E6606" s="4"/>
      <c r="F6606" s="3"/>
      <c r="G6606" s="3"/>
      <c r="H6606" s="3"/>
      <c r="I6606" s="3"/>
      <c r="J6606" s="3"/>
    </row>
    <row r="6607" spans="4:10" x14ac:dyDescent="0.25">
      <c r="D6607"/>
      <c r="E6607" s="4"/>
      <c r="F6607" s="3"/>
      <c r="G6607" s="3"/>
      <c r="H6607" s="3"/>
      <c r="I6607" s="3"/>
      <c r="J6607" s="3"/>
    </row>
    <row r="6608" spans="4:10" x14ac:dyDescent="0.25">
      <c r="D6608"/>
      <c r="E6608" s="4"/>
      <c r="F6608" s="3"/>
      <c r="G6608" s="3"/>
      <c r="H6608" s="3"/>
      <c r="I6608" s="3"/>
      <c r="J6608" s="3"/>
    </row>
    <row r="6609" spans="4:10" x14ac:dyDescent="0.25">
      <c r="D6609"/>
      <c r="E6609" s="4"/>
      <c r="F6609" s="3"/>
      <c r="G6609" s="3"/>
      <c r="H6609" s="3"/>
      <c r="I6609" s="3"/>
      <c r="J6609" s="3"/>
    </row>
    <row r="6610" spans="4:10" x14ac:dyDescent="0.25">
      <c r="D6610"/>
      <c r="E6610" s="4"/>
      <c r="F6610" s="3"/>
      <c r="G6610" s="3"/>
      <c r="H6610" s="3"/>
      <c r="I6610" s="3"/>
      <c r="J6610" s="3"/>
    </row>
    <row r="6611" spans="4:10" x14ac:dyDescent="0.25">
      <c r="D6611"/>
      <c r="E6611" s="4"/>
      <c r="F6611" s="3"/>
      <c r="G6611" s="3"/>
      <c r="H6611" s="3"/>
      <c r="I6611" s="3"/>
      <c r="J6611" s="3"/>
    </row>
    <row r="6612" spans="4:10" x14ac:dyDescent="0.25">
      <c r="D6612"/>
      <c r="E6612" s="4"/>
      <c r="F6612" s="3"/>
      <c r="G6612" s="3"/>
      <c r="H6612" s="3"/>
      <c r="I6612" s="3"/>
      <c r="J6612" s="3"/>
    </row>
    <row r="6613" spans="4:10" x14ac:dyDescent="0.25">
      <c r="D6613"/>
      <c r="E6613" s="4"/>
      <c r="F6613" s="3"/>
      <c r="G6613" s="3"/>
      <c r="H6613" s="3"/>
      <c r="I6613" s="3"/>
      <c r="J6613" s="3"/>
    </row>
    <row r="6614" spans="4:10" x14ac:dyDescent="0.25">
      <c r="D6614"/>
      <c r="E6614" s="4"/>
      <c r="F6614" s="3"/>
      <c r="G6614" s="3"/>
      <c r="H6614" s="3"/>
      <c r="I6614" s="3"/>
      <c r="J6614" s="3"/>
    </row>
    <row r="6615" spans="4:10" x14ac:dyDescent="0.25">
      <c r="D6615"/>
      <c r="E6615" s="4"/>
      <c r="F6615" s="3"/>
      <c r="G6615" s="3"/>
      <c r="H6615" s="3"/>
      <c r="I6615" s="3"/>
      <c r="J6615" s="3"/>
    </row>
    <row r="6616" spans="4:10" x14ac:dyDescent="0.25">
      <c r="D6616"/>
      <c r="E6616" s="4"/>
      <c r="F6616" s="3"/>
      <c r="G6616" s="3"/>
      <c r="H6616" s="3"/>
      <c r="I6616" s="3"/>
      <c r="J6616" s="3"/>
    </row>
    <row r="6617" spans="4:10" x14ac:dyDescent="0.25">
      <c r="D6617"/>
      <c r="E6617" s="4"/>
      <c r="F6617" s="3"/>
      <c r="G6617" s="3"/>
      <c r="H6617" s="3"/>
      <c r="I6617" s="3"/>
      <c r="J6617" s="3"/>
    </row>
    <row r="6618" spans="4:10" x14ac:dyDescent="0.25">
      <c r="D6618"/>
      <c r="E6618" s="4"/>
      <c r="F6618" s="3"/>
      <c r="G6618" s="3"/>
      <c r="H6618" s="3"/>
      <c r="I6618" s="3"/>
      <c r="J6618" s="3"/>
    </row>
    <row r="6619" spans="4:10" x14ac:dyDescent="0.25">
      <c r="D6619"/>
      <c r="E6619" s="4"/>
      <c r="F6619" s="3"/>
      <c r="G6619" s="3"/>
      <c r="H6619" s="3"/>
      <c r="I6619" s="3"/>
      <c r="J6619" s="3"/>
    </row>
    <row r="6620" spans="4:10" x14ac:dyDescent="0.25">
      <c r="D6620"/>
      <c r="E6620" s="4"/>
      <c r="F6620" s="3"/>
      <c r="G6620" s="3"/>
      <c r="H6620" s="3"/>
      <c r="I6620" s="3"/>
      <c r="J6620" s="3"/>
    </row>
    <row r="6621" spans="4:10" x14ac:dyDescent="0.25">
      <c r="D6621"/>
      <c r="E6621" s="4"/>
      <c r="F6621" s="3"/>
      <c r="G6621" s="3"/>
      <c r="H6621" s="3"/>
      <c r="I6621" s="3"/>
      <c r="J6621" s="3"/>
    </row>
    <row r="6622" spans="4:10" x14ac:dyDescent="0.25">
      <c r="D6622"/>
      <c r="E6622" s="4"/>
      <c r="F6622" s="3"/>
      <c r="G6622" s="3"/>
      <c r="H6622" s="3"/>
      <c r="I6622" s="3"/>
      <c r="J6622" s="3"/>
    </row>
    <row r="6623" spans="4:10" x14ac:dyDescent="0.25">
      <c r="D6623"/>
      <c r="E6623" s="4"/>
      <c r="F6623" s="3"/>
      <c r="G6623" s="3"/>
      <c r="H6623" s="3"/>
      <c r="I6623" s="3"/>
      <c r="J6623" s="3"/>
    </row>
    <row r="6624" spans="4:10" x14ac:dyDescent="0.25">
      <c r="D6624"/>
      <c r="E6624" s="4"/>
      <c r="F6624" s="3"/>
      <c r="G6624" s="3"/>
      <c r="H6624" s="3"/>
      <c r="I6624" s="3"/>
      <c r="J6624" s="3"/>
    </row>
    <row r="6625" spans="4:10" x14ac:dyDescent="0.25">
      <c r="D6625"/>
      <c r="E6625" s="4"/>
      <c r="F6625" s="3"/>
      <c r="G6625" s="3"/>
      <c r="H6625" s="3"/>
      <c r="I6625" s="3"/>
      <c r="J6625" s="3"/>
    </row>
    <row r="6626" spans="4:10" x14ac:dyDescent="0.25">
      <c r="D6626"/>
      <c r="E6626" s="4"/>
      <c r="F6626" s="3"/>
      <c r="G6626" s="3"/>
      <c r="H6626" s="3"/>
      <c r="I6626" s="3"/>
      <c r="J6626" s="3"/>
    </row>
    <row r="6627" spans="4:10" x14ac:dyDescent="0.25">
      <c r="D6627"/>
      <c r="E6627" s="4"/>
      <c r="F6627" s="3"/>
      <c r="G6627" s="3"/>
      <c r="H6627" s="3"/>
      <c r="I6627" s="3"/>
      <c r="J6627" s="3"/>
    </row>
    <row r="6628" spans="4:10" x14ac:dyDescent="0.25">
      <c r="D6628"/>
      <c r="E6628" s="4"/>
      <c r="F6628" s="3"/>
      <c r="G6628" s="3"/>
      <c r="H6628" s="3"/>
      <c r="I6628" s="3"/>
      <c r="J6628" s="3"/>
    </row>
    <row r="6629" spans="4:10" x14ac:dyDescent="0.25">
      <c r="D6629"/>
      <c r="E6629" s="4"/>
      <c r="F6629" s="3"/>
      <c r="G6629" s="3"/>
      <c r="H6629" s="3"/>
      <c r="I6629" s="3"/>
      <c r="J6629" s="3"/>
    </row>
    <row r="6630" spans="4:10" x14ac:dyDescent="0.25">
      <c r="D6630"/>
      <c r="E6630" s="4"/>
      <c r="F6630" s="3"/>
      <c r="G6630" s="3"/>
      <c r="H6630" s="3"/>
      <c r="I6630" s="3"/>
      <c r="J6630" s="3"/>
    </row>
    <row r="6631" spans="4:10" x14ac:dyDescent="0.25">
      <c r="D6631"/>
      <c r="E6631" s="4"/>
      <c r="F6631" s="3"/>
      <c r="G6631" s="3"/>
      <c r="H6631" s="3"/>
      <c r="I6631" s="3"/>
      <c r="J6631" s="3"/>
    </row>
    <row r="6632" spans="4:10" x14ac:dyDescent="0.25">
      <c r="D6632"/>
      <c r="E6632" s="4"/>
      <c r="F6632" s="3"/>
      <c r="G6632" s="3"/>
      <c r="H6632" s="3"/>
      <c r="I6632" s="3"/>
      <c r="J6632" s="3"/>
    </row>
    <row r="6633" spans="4:10" x14ac:dyDescent="0.25">
      <c r="D6633"/>
      <c r="E6633" s="4"/>
      <c r="F6633" s="3"/>
      <c r="G6633" s="3"/>
      <c r="H6633" s="3"/>
      <c r="I6633" s="3"/>
      <c r="J6633" s="3"/>
    </row>
    <row r="6634" spans="4:10" x14ac:dyDescent="0.25">
      <c r="D6634"/>
      <c r="E6634" s="4"/>
      <c r="F6634" s="3"/>
      <c r="G6634" s="3"/>
      <c r="H6634" s="3"/>
      <c r="I6634" s="3"/>
      <c r="J6634" s="3"/>
    </row>
    <row r="6635" spans="4:10" x14ac:dyDescent="0.25">
      <c r="D6635"/>
      <c r="E6635" s="4"/>
      <c r="F6635" s="3"/>
      <c r="G6635" s="3"/>
      <c r="H6635" s="3"/>
      <c r="I6635" s="3"/>
      <c r="J6635" s="3"/>
    </row>
    <row r="6636" spans="4:10" x14ac:dyDescent="0.25">
      <c r="D6636"/>
      <c r="E6636" s="4"/>
      <c r="F6636" s="3"/>
      <c r="G6636" s="3"/>
      <c r="H6636" s="3"/>
      <c r="I6636" s="3"/>
      <c r="J6636" s="3"/>
    </row>
    <row r="6637" spans="4:10" x14ac:dyDescent="0.25">
      <c r="D6637"/>
      <c r="E6637" s="4"/>
      <c r="F6637" s="3"/>
      <c r="G6637" s="3"/>
      <c r="H6637" s="3"/>
      <c r="I6637" s="3"/>
      <c r="J6637" s="3"/>
    </row>
    <row r="6638" spans="4:10" x14ac:dyDescent="0.25">
      <c r="D6638"/>
      <c r="E6638" s="4"/>
      <c r="F6638" s="3"/>
      <c r="G6638" s="3"/>
      <c r="H6638" s="3"/>
      <c r="I6638" s="3"/>
      <c r="J6638" s="3"/>
    </row>
    <row r="6639" spans="4:10" x14ac:dyDescent="0.25">
      <c r="D6639"/>
      <c r="E6639" s="4"/>
      <c r="F6639" s="3"/>
      <c r="G6639" s="3"/>
      <c r="H6639" s="3"/>
      <c r="I6639" s="3"/>
      <c r="J6639" s="3"/>
    </row>
    <row r="6640" spans="4:10" x14ac:dyDescent="0.25">
      <c r="D6640"/>
      <c r="E6640" s="4"/>
      <c r="F6640" s="3"/>
      <c r="G6640" s="3"/>
      <c r="H6640" s="3"/>
      <c r="I6640" s="3"/>
      <c r="J6640" s="3"/>
    </row>
    <row r="6641" spans="4:10" x14ac:dyDescent="0.25">
      <c r="D6641"/>
      <c r="E6641" s="4"/>
      <c r="F6641" s="3"/>
      <c r="G6641" s="3"/>
      <c r="H6641" s="3"/>
      <c r="I6641" s="3"/>
      <c r="J6641" s="3"/>
    </row>
    <row r="6642" spans="4:10" x14ac:dyDescent="0.25">
      <c r="D6642"/>
      <c r="E6642" s="4"/>
      <c r="F6642" s="3"/>
      <c r="G6642" s="3"/>
      <c r="H6642" s="3"/>
      <c r="I6642" s="3"/>
      <c r="J6642" s="3"/>
    </row>
    <row r="6643" spans="4:10" x14ac:dyDescent="0.25">
      <c r="D6643"/>
      <c r="E6643" s="4"/>
      <c r="F6643" s="3"/>
      <c r="G6643" s="3"/>
      <c r="H6643" s="3"/>
      <c r="I6643" s="3"/>
      <c r="J6643" s="3"/>
    </row>
    <row r="6644" spans="4:10" x14ac:dyDescent="0.25">
      <c r="D6644"/>
      <c r="E6644" s="4"/>
      <c r="F6644" s="3"/>
      <c r="G6644" s="3"/>
      <c r="H6644" s="3"/>
      <c r="I6644" s="3"/>
      <c r="J6644" s="3"/>
    </row>
    <row r="6645" spans="4:10" x14ac:dyDescent="0.25">
      <c r="D6645"/>
      <c r="E6645" s="4"/>
      <c r="F6645" s="3"/>
      <c r="G6645" s="3"/>
      <c r="H6645" s="3"/>
      <c r="I6645" s="3"/>
      <c r="J6645" s="3"/>
    </row>
    <row r="6646" spans="4:10" x14ac:dyDescent="0.25">
      <c r="D6646"/>
      <c r="E6646" s="4"/>
      <c r="F6646" s="3"/>
      <c r="G6646" s="3"/>
      <c r="H6646" s="3"/>
      <c r="I6646" s="3"/>
      <c r="J6646" s="3"/>
    </row>
    <row r="6647" spans="4:10" x14ac:dyDescent="0.25">
      <c r="D6647"/>
      <c r="E6647" s="4"/>
      <c r="F6647" s="3"/>
      <c r="G6647" s="3"/>
      <c r="H6647" s="3"/>
      <c r="I6647" s="3"/>
      <c r="J6647" s="3"/>
    </row>
    <row r="6648" spans="4:10" x14ac:dyDescent="0.25">
      <c r="D6648"/>
      <c r="E6648" s="4"/>
      <c r="F6648" s="3"/>
      <c r="G6648" s="3"/>
      <c r="H6648" s="3"/>
      <c r="I6648" s="3"/>
      <c r="J6648" s="3"/>
    </row>
    <row r="6649" spans="4:10" x14ac:dyDescent="0.25">
      <c r="D6649"/>
      <c r="E6649" s="4"/>
      <c r="F6649" s="3"/>
      <c r="G6649" s="3"/>
      <c r="H6649" s="3"/>
      <c r="I6649" s="3"/>
      <c r="J6649" s="3"/>
    </row>
    <row r="6650" spans="4:10" x14ac:dyDescent="0.25">
      <c r="D6650"/>
      <c r="E6650" s="4"/>
      <c r="F6650" s="3"/>
      <c r="G6650" s="3"/>
      <c r="H6650" s="3"/>
      <c r="I6650" s="3"/>
      <c r="J6650" s="3"/>
    </row>
    <row r="6651" spans="4:10" x14ac:dyDescent="0.25">
      <c r="D6651"/>
      <c r="E6651" s="4"/>
      <c r="F6651" s="3"/>
      <c r="G6651" s="3"/>
      <c r="H6651" s="3"/>
      <c r="I6651" s="3"/>
      <c r="J6651" s="3"/>
    </row>
    <row r="6652" spans="4:10" x14ac:dyDescent="0.25">
      <c r="D6652"/>
      <c r="E6652" s="4"/>
      <c r="F6652" s="3"/>
      <c r="G6652" s="3"/>
      <c r="H6652" s="3"/>
      <c r="I6652" s="3"/>
      <c r="J6652" s="3"/>
    </row>
    <row r="6653" spans="4:10" x14ac:dyDescent="0.25">
      <c r="D6653"/>
      <c r="E6653" s="4"/>
      <c r="F6653" s="3"/>
      <c r="G6653" s="3"/>
      <c r="H6653" s="3"/>
      <c r="I6653" s="3"/>
      <c r="J6653" s="3"/>
    </row>
    <row r="6654" spans="4:10" x14ac:dyDescent="0.25">
      <c r="D6654"/>
      <c r="E6654" s="4"/>
      <c r="F6654" s="3"/>
      <c r="G6654" s="3"/>
      <c r="H6654" s="3"/>
      <c r="I6654" s="3"/>
      <c r="J6654" s="3"/>
    </row>
    <row r="6655" spans="4:10" x14ac:dyDescent="0.25">
      <c r="D6655"/>
      <c r="E6655" s="4"/>
      <c r="F6655" s="3"/>
      <c r="G6655" s="3"/>
      <c r="H6655" s="3"/>
      <c r="I6655" s="3"/>
      <c r="J6655" s="3"/>
    </row>
    <row r="6656" spans="4:10" x14ac:dyDescent="0.25">
      <c r="D6656"/>
      <c r="E6656" s="4"/>
      <c r="F6656" s="3"/>
      <c r="G6656" s="3"/>
      <c r="H6656" s="3"/>
      <c r="I6656" s="3"/>
      <c r="J6656" s="3"/>
    </row>
    <row r="6657" spans="4:10" x14ac:dyDescent="0.25">
      <c r="D6657"/>
      <c r="E6657" s="4"/>
      <c r="F6657" s="3"/>
      <c r="G6657" s="3"/>
      <c r="H6657" s="3"/>
      <c r="I6657" s="3"/>
      <c r="J6657" s="3"/>
    </row>
    <row r="6658" spans="4:10" x14ac:dyDescent="0.25">
      <c r="D6658"/>
      <c r="E6658" s="4"/>
      <c r="F6658" s="3"/>
      <c r="G6658" s="3"/>
      <c r="H6658" s="3"/>
      <c r="I6658" s="3"/>
      <c r="J6658" s="3"/>
    </row>
    <row r="6659" spans="4:10" x14ac:dyDescent="0.25">
      <c r="D6659"/>
      <c r="E6659" s="4"/>
      <c r="F6659" s="3"/>
      <c r="G6659" s="3"/>
      <c r="H6659" s="3"/>
      <c r="I6659" s="3"/>
      <c r="J6659" s="3"/>
    </row>
    <row r="6660" spans="4:10" x14ac:dyDescent="0.25">
      <c r="D6660"/>
      <c r="E6660" s="4"/>
      <c r="F6660" s="3"/>
      <c r="G6660" s="3"/>
      <c r="H6660" s="3"/>
      <c r="I6660" s="3"/>
      <c r="J6660" s="3"/>
    </row>
    <row r="6661" spans="4:10" x14ac:dyDescent="0.25">
      <c r="D6661"/>
      <c r="E6661" s="4"/>
      <c r="F6661" s="3"/>
      <c r="G6661" s="3"/>
      <c r="H6661" s="3"/>
      <c r="I6661" s="3"/>
      <c r="J6661" s="3"/>
    </row>
    <row r="6662" spans="4:10" x14ac:dyDescent="0.25">
      <c r="D6662"/>
      <c r="E6662" s="4"/>
      <c r="F6662" s="3"/>
      <c r="G6662" s="3"/>
      <c r="H6662" s="3"/>
      <c r="I6662" s="3"/>
      <c r="J6662" s="3"/>
    </row>
    <row r="6663" spans="4:10" x14ac:dyDescent="0.25">
      <c r="D6663"/>
      <c r="E6663" s="4"/>
      <c r="F6663" s="3"/>
      <c r="G6663" s="3"/>
      <c r="H6663" s="3"/>
      <c r="I6663" s="3"/>
      <c r="J6663" s="3"/>
    </row>
    <row r="6664" spans="4:10" x14ac:dyDescent="0.25">
      <c r="D6664"/>
      <c r="E6664" s="4"/>
      <c r="F6664" s="3"/>
      <c r="G6664" s="3"/>
      <c r="H6664" s="3"/>
      <c r="I6664" s="3"/>
      <c r="J6664" s="3"/>
    </row>
    <row r="6665" spans="4:10" x14ac:dyDescent="0.25">
      <c r="D6665"/>
      <c r="E6665" s="4"/>
      <c r="F6665" s="3"/>
      <c r="G6665" s="3"/>
      <c r="H6665" s="3"/>
      <c r="I6665" s="3"/>
      <c r="J6665" s="3"/>
    </row>
    <row r="6666" spans="4:10" x14ac:dyDescent="0.25">
      <c r="D6666"/>
      <c r="E6666" s="4"/>
      <c r="F6666" s="3"/>
      <c r="G6666" s="3"/>
      <c r="H6666" s="3"/>
      <c r="I6666" s="3"/>
      <c r="J6666" s="3"/>
    </row>
    <row r="6667" spans="4:10" x14ac:dyDescent="0.25">
      <c r="D6667"/>
      <c r="E6667" s="4"/>
      <c r="F6667" s="3"/>
      <c r="G6667" s="3"/>
      <c r="H6667" s="3"/>
      <c r="I6667" s="3"/>
      <c r="J6667" s="3"/>
    </row>
    <row r="6668" spans="4:10" x14ac:dyDescent="0.25">
      <c r="D6668"/>
      <c r="E6668" s="4"/>
      <c r="F6668" s="3"/>
      <c r="G6668" s="3"/>
      <c r="H6668" s="3"/>
      <c r="I6668" s="3"/>
      <c r="J6668" s="3"/>
    </row>
    <row r="6669" spans="4:10" x14ac:dyDescent="0.25">
      <c r="D6669"/>
      <c r="E6669" s="4"/>
      <c r="F6669" s="3"/>
      <c r="G6669" s="3"/>
      <c r="H6669" s="3"/>
      <c r="I6669" s="3"/>
      <c r="J6669" s="3"/>
    </row>
    <row r="6670" spans="4:10" x14ac:dyDescent="0.25">
      <c r="D6670"/>
      <c r="E6670" s="4"/>
      <c r="F6670" s="3"/>
      <c r="G6670" s="3"/>
      <c r="H6670" s="3"/>
      <c r="I6670" s="3"/>
      <c r="J6670" s="3"/>
    </row>
    <row r="6671" spans="4:10" x14ac:dyDescent="0.25">
      <c r="D6671"/>
      <c r="E6671" s="4"/>
      <c r="F6671" s="3"/>
      <c r="G6671" s="3"/>
      <c r="H6671" s="3"/>
      <c r="I6671" s="3"/>
      <c r="J6671" s="3"/>
    </row>
    <row r="6672" spans="4:10" x14ac:dyDescent="0.25">
      <c r="D6672"/>
      <c r="E6672" s="4"/>
      <c r="F6672" s="3"/>
      <c r="G6672" s="3"/>
      <c r="H6672" s="3"/>
      <c r="I6672" s="3"/>
      <c r="J6672" s="3"/>
    </row>
    <row r="6673" spans="4:10" x14ac:dyDescent="0.25">
      <c r="D6673"/>
      <c r="E6673" s="4"/>
      <c r="F6673" s="3"/>
      <c r="G6673" s="3"/>
      <c r="H6673" s="3"/>
      <c r="I6673" s="3"/>
      <c r="J6673" s="3"/>
    </row>
    <row r="6674" spans="4:10" x14ac:dyDescent="0.25">
      <c r="D6674"/>
      <c r="E6674" s="4"/>
      <c r="F6674" s="3"/>
      <c r="G6674" s="3"/>
      <c r="H6674" s="3"/>
      <c r="I6674" s="3"/>
      <c r="J6674" s="3"/>
    </row>
    <row r="6675" spans="4:10" x14ac:dyDescent="0.25">
      <c r="D6675"/>
      <c r="E6675" s="4"/>
      <c r="F6675" s="3"/>
      <c r="G6675" s="3"/>
      <c r="H6675" s="3"/>
      <c r="I6675" s="3"/>
      <c r="J6675" s="3"/>
    </row>
    <row r="6676" spans="4:10" x14ac:dyDescent="0.25">
      <c r="D6676"/>
      <c r="E6676" s="4"/>
      <c r="F6676" s="3"/>
      <c r="G6676" s="3"/>
      <c r="H6676" s="3"/>
      <c r="I6676" s="3"/>
      <c r="J6676" s="3"/>
    </row>
    <row r="6677" spans="4:10" x14ac:dyDescent="0.25">
      <c r="D6677"/>
      <c r="E6677" s="4"/>
      <c r="F6677" s="3"/>
      <c r="G6677" s="3"/>
      <c r="H6677" s="3"/>
      <c r="I6677" s="3"/>
      <c r="J6677" s="3"/>
    </row>
    <row r="6678" spans="4:10" x14ac:dyDescent="0.25">
      <c r="D6678"/>
      <c r="E6678" s="4"/>
      <c r="F6678" s="3"/>
      <c r="G6678" s="3"/>
      <c r="H6678" s="3"/>
      <c r="I6678" s="3"/>
      <c r="J6678" s="3"/>
    </row>
    <row r="6679" spans="4:10" x14ac:dyDescent="0.25">
      <c r="D6679"/>
      <c r="E6679" s="4"/>
      <c r="F6679" s="3"/>
      <c r="G6679" s="3"/>
      <c r="H6679" s="3"/>
      <c r="I6679" s="3"/>
      <c r="J6679" s="3"/>
    </row>
    <row r="6680" spans="4:10" x14ac:dyDescent="0.25">
      <c r="D6680"/>
      <c r="E6680" s="4"/>
      <c r="F6680" s="3"/>
      <c r="G6680" s="3"/>
      <c r="H6680" s="3"/>
      <c r="I6680" s="3"/>
      <c r="J6680" s="3"/>
    </row>
    <row r="6681" spans="4:10" x14ac:dyDescent="0.25">
      <c r="D6681"/>
      <c r="E6681" s="4"/>
      <c r="F6681" s="3"/>
      <c r="G6681" s="3"/>
      <c r="H6681" s="3"/>
      <c r="I6681" s="3"/>
      <c r="J6681" s="3"/>
    </row>
    <row r="6682" spans="4:10" x14ac:dyDescent="0.25">
      <c r="D6682"/>
      <c r="E6682" s="4"/>
      <c r="F6682" s="3"/>
      <c r="G6682" s="3"/>
      <c r="H6682" s="3"/>
      <c r="I6682" s="3"/>
      <c r="J6682" s="3"/>
    </row>
    <row r="6683" spans="4:10" x14ac:dyDescent="0.25">
      <c r="D6683"/>
      <c r="E6683" s="4"/>
      <c r="F6683" s="3"/>
      <c r="G6683" s="3"/>
      <c r="H6683" s="3"/>
      <c r="I6683" s="3"/>
      <c r="J6683" s="3"/>
    </row>
    <row r="6684" spans="4:10" x14ac:dyDescent="0.25">
      <c r="D6684"/>
      <c r="E6684" s="4"/>
      <c r="F6684" s="3"/>
      <c r="G6684" s="3"/>
      <c r="H6684" s="3"/>
      <c r="I6684" s="3"/>
      <c r="J6684" s="3"/>
    </row>
    <row r="6685" spans="4:10" x14ac:dyDescent="0.25">
      <c r="D6685"/>
      <c r="E6685" s="4"/>
      <c r="F6685" s="3"/>
      <c r="G6685" s="3"/>
      <c r="H6685" s="3"/>
      <c r="I6685" s="3"/>
      <c r="J6685" s="3"/>
    </row>
    <row r="6686" spans="4:10" x14ac:dyDescent="0.25">
      <c r="D6686"/>
      <c r="E6686" s="4"/>
      <c r="F6686" s="3"/>
      <c r="G6686" s="3"/>
      <c r="H6686" s="3"/>
      <c r="I6686" s="3"/>
      <c r="J6686" s="3"/>
    </row>
    <row r="6687" spans="4:10" x14ac:dyDescent="0.25">
      <c r="D6687"/>
      <c r="E6687" s="4"/>
      <c r="F6687" s="3"/>
      <c r="G6687" s="3"/>
      <c r="H6687" s="3"/>
      <c r="I6687" s="3"/>
      <c r="J6687" s="3"/>
    </row>
    <row r="6688" spans="4:10" x14ac:dyDescent="0.25">
      <c r="D6688"/>
      <c r="E6688" s="4"/>
      <c r="F6688" s="3"/>
      <c r="G6688" s="3"/>
      <c r="H6688" s="3"/>
      <c r="I6688" s="3"/>
      <c r="J6688" s="3"/>
    </row>
    <row r="6689" spans="4:10" x14ac:dyDescent="0.25">
      <c r="D6689"/>
      <c r="E6689" s="4"/>
      <c r="F6689" s="3"/>
      <c r="G6689" s="3"/>
      <c r="H6689" s="3"/>
      <c r="I6689" s="3"/>
      <c r="J6689" s="3"/>
    </row>
    <row r="6690" spans="4:10" x14ac:dyDescent="0.25">
      <c r="D6690"/>
      <c r="E6690" s="4"/>
      <c r="F6690" s="3"/>
      <c r="G6690" s="3"/>
      <c r="H6690" s="3"/>
      <c r="I6690" s="3"/>
      <c r="J6690" s="3"/>
    </row>
    <row r="6691" spans="4:10" x14ac:dyDescent="0.25">
      <c r="D6691"/>
      <c r="E6691" s="4"/>
      <c r="F6691" s="3"/>
      <c r="G6691" s="3"/>
      <c r="H6691" s="3"/>
      <c r="I6691" s="3"/>
      <c r="J6691" s="3"/>
    </row>
    <row r="6692" spans="4:10" x14ac:dyDescent="0.25">
      <c r="D6692"/>
      <c r="E6692" s="4"/>
      <c r="F6692" s="3"/>
      <c r="G6692" s="3"/>
      <c r="H6692" s="3"/>
      <c r="I6692" s="3"/>
      <c r="J6692" s="3"/>
    </row>
    <row r="6693" spans="4:10" x14ac:dyDescent="0.25">
      <c r="D6693"/>
      <c r="E6693" s="4"/>
      <c r="F6693" s="3"/>
      <c r="G6693" s="3"/>
      <c r="H6693" s="3"/>
      <c r="I6693" s="3"/>
      <c r="J6693" s="3"/>
    </row>
    <row r="6694" spans="4:10" x14ac:dyDescent="0.25">
      <c r="D6694"/>
      <c r="E6694" s="4"/>
      <c r="F6694" s="3"/>
      <c r="G6694" s="3"/>
      <c r="H6694" s="3"/>
      <c r="I6694" s="3"/>
      <c r="J6694" s="3"/>
    </row>
    <row r="6695" spans="4:10" x14ac:dyDescent="0.25">
      <c r="D6695"/>
      <c r="E6695" s="4"/>
      <c r="F6695" s="3"/>
      <c r="G6695" s="3"/>
      <c r="H6695" s="3"/>
      <c r="I6695" s="3"/>
      <c r="J6695" s="3"/>
    </row>
    <row r="6696" spans="4:10" x14ac:dyDescent="0.25">
      <c r="D6696"/>
      <c r="E6696" s="4"/>
      <c r="F6696" s="3"/>
      <c r="G6696" s="3"/>
      <c r="H6696" s="3"/>
      <c r="I6696" s="3"/>
      <c r="J6696" s="3"/>
    </row>
    <row r="6697" spans="4:10" x14ac:dyDescent="0.25">
      <c r="D6697"/>
      <c r="E6697" s="4"/>
      <c r="F6697" s="3"/>
      <c r="G6697" s="3"/>
      <c r="H6697" s="3"/>
      <c r="I6697" s="3"/>
      <c r="J6697" s="3"/>
    </row>
    <row r="6698" spans="4:10" x14ac:dyDescent="0.25">
      <c r="D6698"/>
      <c r="E6698" s="4"/>
      <c r="F6698" s="3"/>
      <c r="G6698" s="3"/>
      <c r="H6698" s="3"/>
      <c r="I6698" s="3"/>
      <c r="J6698" s="3"/>
    </row>
    <row r="6699" spans="4:10" x14ac:dyDescent="0.25">
      <c r="D6699"/>
      <c r="E6699" s="4"/>
      <c r="F6699" s="3"/>
      <c r="G6699" s="3"/>
      <c r="H6699" s="3"/>
      <c r="I6699" s="3"/>
      <c r="J6699" s="3"/>
    </row>
    <row r="6700" spans="4:10" x14ac:dyDescent="0.25">
      <c r="D6700"/>
      <c r="E6700" s="4"/>
      <c r="F6700" s="3"/>
      <c r="G6700" s="3"/>
      <c r="H6700" s="3"/>
      <c r="I6700" s="3"/>
      <c r="J6700" s="3"/>
    </row>
    <row r="6701" spans="4:10" x14ac:dyDescent="0.25">
      <c r="D6701"/>
      <c r="E6701" s="4"/>
      <c r="F6701" s="3"/>
      <c r="G6701" s="3"/>
      <c r="H6701" s="3"/>
      <c r="I6701" s="3"/>
      <c r="J6701" s="3"/>
    </row>
    <row r="6702" spans="4:10" x14ac:dyDescent="0.25">
      <c r="D6702"/>
      <c r="E6702" s="4"/>
      <c r="F6702" s="3"/>
      <c r="G6702" s="3"/>
      <c r="H6702" s="3"/>
      <c r="I6702" s="3"/>
      <c r="J6702" s="3"/>
    </row>
    <row r="6703" spans="4:10" x14ac:dyDescent="0.25">
      <c r="D6703"/>
      <c r="E6703" s="4"/>
      <c r="F6703" s="3"/>
      <c r="G6703" s="3"/>
      <c r="H6703" s="3"/>
      <c r="I6703" s="3"/>
      <c r="J6703" s="3"/>
    </row>
    <row r="6704" spans="4:10" x14ac:dyDescent="0.25">
      <c r="D6704"/>
      <c r="E6704" s="4"/>
      <c r="F6704" s="3"/>
      <c r="G6704" s="3"/>
      <c r="H6704" s="3"/>
      <c r="I6704" s="3"/>
      <c r="J6704" s="3"/>
    </row>
    <row r="6705" spans="4:10" x14ac:dyDescent="0.25">
      <c r="D6705"/>
      <c r="E6705" s="4"/>
      <c r="F6705" s="3"/>
      <c r="G6705" s="3"/>
      <c r="H6705" s="3"/>
      <c r="I6705" s="3"/>
      <c r="J6705" s="3"/>
    </row>
    <row r="6706" spans="4:10" x14ac:dyDescent="0.25">
      <c r="D6706"/>
      <c r="E6706" s="4"/>
      <c r="F6706" s="3"/>
      <c r="G6706" s="3"/>
      <c r="H6706" s="3"/>
      <c r="I6706" s="3"/>
      <c r="J6706" s="3"/>
    </row>
    <row r="6707" spans="4:10" x14ac:dyDescent="0.25">
      <c r="D6707"/>
      <c r="E6707" s="4"/>
      <c r="F6707" s="3"/>
      <c r="G6707" s="3"/>
      <c r="H6707" s="3"/>
      <c r="I6707" s="3"/>
      <c r="J6707" s="3"/>
    </row>
    <row r="6708" spans="4:10" x14ac:dyDescent="0.25">
      <c r="D6708"/>
      <c r="E6708" s="4"/>
      <c r="F6708" s="3"/>
      <c r="G6708" s="3"/>
      <c r="H6708" s="3"/>
      <c r="I6708" s="3"/>
      <c r="J6708" s="3"/>
    </row>
    <row r="6709" spans="4:10" x14ac:dyDescent="0.25">
      <c r="D6709"/>
      <c r="E6709" s="4"/>
      <c r="F6709" s="3"/>
      <c r="G6709" s="3"/>
      <c r="H6709" s="3"/>
      <c r="I6709" s="3"/>
      <c r="J6709" s="3"/>
    </row>
    <row r="6710" spans="4:10" x14ac:dyDescent="0.25">
      <c r="D6710"/>
      <c r="E6710" s="4"/>
      <c r="F6710" s="3"/>
      <c r="G6710" s="3"/>
      <c r="H6710" s="3"/>
      <c r="I6710" s="3"/>
      <c r="J6710" s="3"/>
    </row>
    <row r="6711" spans="4:10" x14ac:dyDescent="0.25">
      <c r="D6711"/>
      <c r="E6711" s="4"/>
      <c r="F6711" s="3"/>
      <c r="G6711" s="3"/>
      <c r="H6711" s="3"/>
      <c r="I6711" s="3"/>
      <c r="J6711" s="3"/>
    </row>
    <row r="6712" spans="4:10" x14ac:dyDescent="0.25">
      <c r="D6712"/>
      <c r="E6712" s="4"/>
      <c r="F6712" s="3"/>
      <c r="G6712" s="3"/>
      <c r="H6712" s="3"/>
      <c r="I6712" s="3"/>
      <c r="J6712" s="3"/>
    </row>
    <row r="6713" spans="4:10" x14ac:dyDescent="0.25">
      <c r="D6713"/>
      <c r="E6713" s="4"/>
      <c r="F6713" s="3"/>
      <c r="G6713" s="3"/>
      <c r="H6713" s="3"/>
      <c r="I6713" s="3"/>
      <c r="J6713" s="3"/>
    </row>
    <row r="6714" spans="4:10" x14ac:dyDescent="0.25">
      <c r="D6714"/>
      <c r="E6714" s="4"/>
      <c r="F6714" s="3"/>
      <c r="G6714" s="3"/>
      <c r="H6714" s="3"/>
      <c r="I6714" s="3"/>
      <c r="J6714" s="3"/>
    </row>
    <row r="6715" spans="4:10" x14ac:dyDescent="0.25">
      <c r="D6715"/>
      <c r="E6715" s="4"/>
      <c r="F6715" s="3"/>
      <c r="G6715" s="3"/>
      <c r="H6715" s="3"/>
      <c r="I6715" s="3"/>
      <c r="J6715" s="3"/>
    </row>
    <row r="6716" spans="4:10" x14ac:dyDescent="0.25">
      <c r="D6716"/>
      <c r="E6716" s="4"/>
      <c r="F6716" s="3"/>
      <c r="G6716" s="3"/>
      <c r="H6716" s="3"/>
      <c r="I6716" s="3"/>
      <c r="J6716" s="3"/>
    </row>
    <row r="6717" spans="4:10" x14ac:dyDescent="0.25">
      <c r="D6717"/>
      <c r="E6717" s="4"/>
      <c r="F6717" s="3"/>
      <c r="G6717" s="3"/>
      <c r="H6717" s="3"/>
      <c r="I6717" s="3"/>
      <c r="J6717" s="3"/>
    </row>
    <row r="6718" spans="4:10" x14ac:dyDescent="0.25">
      <c r="D6718"/>
      <c r="E6718" s="4"/>
      <c r="F6718" s="3"/>
      <c r="G6718" s="3"/>
      <c r="H6718" s="3"/>
      <c r="I6718" s="3"/>
      <c r="J6718" s="3"/>
    </row>
    <row r="6719" spans="4:10" x14ac:dyDescent="0.25">
      <c r="D6719"/>
      <c r="E6719" s="4"/>
      <c r="F6719" s="3"/>
      <c r="G6719" s="3"/>
      <c r="H6719" s="3"/>
      <c r="I6719" s="3"/>
      <c r="J6719" s="3"/>
    </row>
    <row r="6720" spans="4:10" x14ac:dyDescent="0.25">
      <c r="D6720"/>
      <c r="E6720" s="4"/>
      <c r="F6720" s="3"/>
      <c r="G6720" s="3"/>
      <c r="H6720" s="3"/>
      <c r="I6720" s="3"/>
      <c r="J6720" s="3"/>
    </row>
    <row r="6721" spans="4:10" x14ac:dyDescent="0.25">
      <c r="D6721"/>
      <c r="E6721" s="4"/>
      <c r="F6721" s="3"/>
      <c r="G6721" s="3"/>
      <c r="H6721" s="3"/>
      <c r="I6721" s="3"/>
      <c r="J6721" s="3"/>
    </row>
    <row r="6722" spans="4:10" x14ac:dyDescent="0.25">
      <c r="D6722"/>
      <c r="E6722" s="4"/>
      <c r="F6722" s="3"/>
      <c r="G6722" s="3"/>
      <c r="H6722" s="3"/>
      <c r="I6722" s="3"/>
      <c r="J6722" s="3"/>
    </row>
    <row r="6723" spans="4:10" x14ac:dyDescent="0.25">
      <c r="D6723"/>
      <c r="E6723" s="4"/>
      <c r="F6723" s="3"/>
      <c r="G6723" s="3"/>
      <c r="H6723" s="3"/>
      <c r="I6723" s="3"/>
      <c r="J6723" s="3"/>
    </row>
    <row r="6724" spans="4:10" x14ac:dyDescent="0.25">
      <c r="D6724"/>
      <c r="E6724" s="4"/>
      <c r="F6724" s="3"/>
      <c r="G6724" s="3"/>
      <c r="H6724" s="3"/>
      <c r="I6724" s="3"/>
      <c r="J6724" s="3"/>
    </row>
    <row r="6725" spans="4:10" x14ac:dyDescent="0.25">
      <c r="D6725"/>
      <c r="E6725" s="4"/>
      <c r="F6725" s="3"/>
      <c r="G6725" s="3"/>
      <c r="H6725" s="3"/>
      <c r="I6725" s="3"/>
      <c r="J6725" s="3"/>
    </row>
    <row r="6726" spans="4:10" x14ac:dyDescent="0.25">
      <c r="D6726"/>
      <c r="E6726" s="4"/>
      <c r="F6726" s="3"/>
      <c r="G6726" s="3"/>
      <c r="H6726" s="3"/>
      <c r="I6726" s="3"/>
      <c r="J6726" s="3"/>
    </row>
    <row r="6727" spans="4:10" x14ac:dyDescent="0.25">
      <c r="D6727"/>
      <c r="E6727" s="4"/>
      <c r="F6727" s="3"/>
      <c r="G6727" s="3"/>
      <c r="H6727" s="3"/>
      <c r="I6727" s="3"/>
      <c r="J6727" s="3"/>
    </row>
    <row r="6728" spans="4:10" x14ac:dyDescent="0.25">
      <c r="D6728"/>
      <c r="E6728" s="4"/>
      <c r="F6728" s="3"/>
      <c r="G6728" s="3"/>
      <c r="H6728" s="3"/>
      <c r="I6728" s="3"/>
      <c r="J6728" s="3"/>
    </row>
    <row r="6729" spans="4:10" x14ac:dyDescent="0.25">
      <c r="D6729"/>
      <c r="E6729" s="4"/>
      <c r="F6729" s="3"/>
      <c r="G6729" s="3"/>
      <c r="H6729" s="3"/>
      <c r="I6729" s="3"/>
      <c r="J6729" s="3"/>
    </row>
    <row r="6730" spans="4:10" x14ac:dyDescent="0.25">
      <c r="D6730"/>
      <c r="E6730" s="4"/>
      <c r="F6730" s="3"/>
      <c r="G6730" s="3"/>
      <c r="H6730" s="3"/>
      <c r="I6730" s="3"/>
      <c r="J6730" s="3"/>
    </row>
    <row r="6731" spans="4:10" x14ac:dyDescent="0.25">
      <c r="D6731"/>
      <c r="E6731" s="4"/>
      <c r="F6731" s="3"/>
      <c r="G6731" s="3"/>
      <c r="H6731" s="3"/>
      <c r="I6731" s="3"/>
      <c r="J6731" s="3"/>
    </row>
    <row r="6732" spans="4:10" x14ac:dyDescent="0.25">
      <c r="D6732"/>
      <c r="E6732" s="4"/>
      <c r="F6732" s="3"/>
      <c r="G6732" s="3"/>
      <c r="H6732" s="3"/>
      <c r="I6732" s="3"/>
      <c r="J6732" s="3"/>
    </row>
    <row r="6733" spans="4:10" x14ac:dyDescent="0.25">
      <c r="D6733"/>
      <c r="E6733" s="4"/>
      <c r="F6733" s="3"/>
      <c r="G6733" s="3"/>
      <c r="H6733" s="3"/>
      <c r="I6733" s="3"/>
      <c r="J6733" s="3"/>
    </row>
    <row r="6734" spans="4:10" x14ac:dyDescent="0.25">
      <c r="D6734"/>
      <c r="E6734" s="4"/>
      <c r="F6734" s="3"/>
      <c r="G6734" s="3"/>
      <c r="H6734" s="3"/>
      <c r="I6734" s="3"/>
      <c r="J6734" s="3"/>
    </row>
    <row r="6735" spans="4:10" x14ac:dyDescent="0.25">
      <c r="D6735"/>
      <c r="E6735" s="4"/>
      <c r="F6735" s="3"/>
      <c r="G6735" s="3"/>
      <c r="H6735" s="3"/>
      <c r="I6735" s="3"/>
      <c r="J6735" s="3"/>
    </row>
    <row r="6736" spans="4:10" x14ac:dyDescent="0.25">
      <c r="D6736"/>
      <c r="E6736" s="4"/>
      <c r="F6736" s="3"/>
      <c r="G6736" s="3"/>
      <c r="H6736" s="3"/>
      <c r="I6736" s="3"/>
      <c r="J6736" s="3"/>
    </row>
    <row r="6737" spans="4:10" x14ac:dyDescent="0.25">
      <c r="D6737"/>
      <c r="E6737" s="4"/>
      <c r="F6737" s="3"/>
      <c r="G6737" s="3"/>
      <c r="H6737" s="3"/>
      <c r="I6737" s="3"/>
      <c r="J6737" s="3"/>
    </row>
    <row r="6738" spans="4:10" x14ac:dyDescent="0.25">
      <c r="D6738"/>
      <c r="E6738" s="4"/>
      <c r="F6738" s="3"/>
      <c r="G6738" s="3"/>
      <c r="H6738" s="3"/>
      <c r="I6738" s="3"/>
      <c r="J6738" s="3"/>
    </row>
    <row r="6739" spans="4:10" x14ac:dyDescent="0.25">
      <c r="D6739"/>
      <c r="E6739" s="4"/>
      <c r="F6739" s="3"/>
      <c r="G6739" s="3"/>
      <c r="H6739" s="3"/>
      <c r="I6739" s="3"/>
      <c r="J6739" s="3"/>
    </row>
    <row r="6740" spans="4:10" x14ac:dyDescent="0.25">
      <c r="D6740"/>
      <c r="E6740" s="4"/>
      <c r="F6740" s="3"/>
      <c r="G6740" s="3"/>
      <c r="H6740" s="3"/>
      <c r="I6740" s="3"/>
      <c r="J6740" s="3"/>
    </row>
    <row r="6741" spans="4:10" x14ac:dyDescent="0.25">
      <c r="D6741"/>
      <c r="E6741" s="4"/>
      <c r="F6741" s="3"/>
      <c r="G6741" s="3"/>
      <c r="H6741" s="3"/>
      <c r="I6741" s="3"/>
      <c r="J6741" s="3"/>
    </row>
    <row r="6742" spans="4:10" x14ac:dyDescent="0.25">
      <c r="D6742"/>
      <c r="E6742" s="4"/>
      <c r="F6742" s="3"/>
      <c r="G6742" s="3"/>
      <c r="H6742" s="3"/>
      <c r="I6742" s="3"/>
      <c r="J6742" s="3"/>
    </row>
    <row r="6743" spans="4:10" x14ac:dyDescent="0.25">
      <c r="D6743"/>
      <c r="E6743" s="4"/>
      <c r="F6743" s="3"/>
      <c r="G6743" s="3"/>
      <c r="H6743" s="3"/>
      <c r="I6743" s="3"/>
      <c r="J6743" s="3"/>
    </row>
    <row r="6744" spans="4:10" x14ac:dyDescent="0.25">
      <c r="D6744"/>
      <c r="E6744" s="4"/>
      <c r="F6744" s="3"/>
      <c r="G6744" s="3"/>
      <c r="H6744" s="3"/>
      <c r="I6744" s="3"/>
      <c r="J6744" s="3"/>
    </row>
    <row r="6745" spans="4:10" x14ac:dyDescent="0.25">
      <c r="D6745"/>
      <c r="E6745" s="4"/>
      <c r="F6745" s="3"/>
      <c r="G6745" s="3"/>
      <c r="H6745" s="3"/>
      <c r="I6745" s="3"/>
      <c r="J6745" s="3"/>
    </row>
    <row r="6746" spans="4:10" x14ac:dyDescent="0.25">
      <c r="D6746"/>
      <c r="E6746" s="4"/>
      <c r="F6746" s="3"/>
      <c r="G6746" s="3"/>
      <c r="H6746" s="3"/>
      <c r="I6746" s="3"/>
      <c r="J6746" s="3"/>
    </row>
    <row r="6747" spans="4:10" x14ac:dyDescent="0.25">
      <c r="D6747"/>
      <c r="E6747" s="4"/>
      <c r="F6747" s="3"/>
      <c r="G6747" s="3"/>
      <c r="H6747" s="3"/>
      <c r="I6747" s="3"/>
      <c r="J6747" s="3"/>
    </row>
    <row r="6748" spans="4:10" x14ac:dyDescent="0.25">
      <c r="D6748"/>
      <c r="E6748" s="4"/>
      <c r="F6748" s="3"/>
      <c r="G6748" s="3"/>
      <c r="H6748" s="3"/>
      <c r="I6748" s="3"/>
      <c r="J6748" s="3"/>
    </row>
    <row r="6749" spans="4:10" x14ac:dyDescent="0.25">
      <c r="D6749"/>
      <c r="E6749" s="4"/>
      <c r="F6749" s="3"/>
      <c r="G6749" s="3"/>
      <c r="H6749" s="3"/>
      <c r="I6749" s="3"/>
      <c r="J6749" s="3"/>
    </row>
    <row r="6750" spans="4:10" x14ac:dyDescent="0.25">
      <c r="D6750"/>
      <c r="E6750" s="4"/>
      <c r="F6750" s="3"/>
      <c r="G6750" s="3"/>
      <c r="H6750" s="3"/>
      <c r="I6750" s="3"/>
      <c r="J6750" s="3"/>
    </row>
    <row r="6751" spans="4:10" x14ac:dyDescent="0.25">
      <c r="D6751"/>
      <c r="E6751" s="4"/>
      <c r="F6751" s="3"/>
      <c r="G6751" s="3"/>
      <c r="H6751" s="3"/>
      <c r="I6751" s="3"/>
      <c r="J6751" s="3"/>
    </row>
    <row r="6752" spans="4:10" x14ac:dyDescent="0.25">
      <c r="D6752"/>
      <c r="E6752" s="4"/>
      <c r="F6752" s="3"/>
      <c r="G6752" s="3"/>
      <c r="H6752" s="3"/>
      <c r="I6752" s="3"/>
      <c r="J6752" s="3"/>
    </row>
    <row r="6753" spans="4:10" x14ac:dyDescent="0.25">
      <c r="D6753"/>
      <c r="E6753" s="4"/>
    </row>
    <row r="6754" spans="4:10" x14ac:dyDescent="0.25">
      <c r="D6754"/>
      <c r="E6754" s="4"/>
    </row>
    <row r="6755" spans="4:10" x14ac:dyDescent="0.25">
      <c r="D6755"/>
      <c r="E6755" s="4"/>
    </row>
    <row r="6756" spans="4:10" x14ac:dyDescent="0.25">
      <c r="D6756"/>
      <c r="E6756" s="4"/>
    </row>
    <row r="6757" spans="4:10" x14ac:dyDescent="0.25">
      <c r="D6757"/>
      <c r="E6757" s="4"/>
    </row>
    <row r="6758" spans="4:10" x14ac:dyDescent="0.25">
      <c r="D6758"/>
      <c r="E6758" s="4"/>
      <c r="F6758" s="3"/>
      <c r="G6758" s="3"/>
      <c r="H6758" s="3"/>
      <c r="I6758" s="3"/>
      <c r="J6758" s="3"/>
    </row>
    <row r="6759" spans="4:10" x14ac:dyDescent="0.25">
      <c r="D6759"/>
      <c r="E6759" s="4"/>
      <c r="F6759" s="3"/>
      <c r="G6759" s="3"/>
      <c r="H6759" s="3"/>
      <c r="I6759" s="3"/>
      <c r="J6759" s="3"/>
    </row>
    <row r="6760" spans="4:10" x14ac:dyDescent="0.25">
      <c r="D6760"/>
      <c r="E6760" s="4"/>
      <c r="F6760" s="3"/>
      <c r="G6760" s="3"/>
      <c r="H6760" s="3"/>
      <c r="I6760" s="3"/>
      <c r="J6760" s="3"/>
    </row>
    <row r="6761" spans="4:10" x14ac:dyDescent="0.25">
      <c r="D6761"/>
      <c r="E6761" s="4"/>
      <c r="F6761" s="3"/>
      <c r="G6761" s="3"/>
      <c r="H6761" s="3"/>
      <c r="I6761" s="3"/>
      <c r="J6761" s="3"/>
    </row>
    <row r="6762" spans="4:10" x14ac:dyDescent="0.25">
      <c r="D6762"/>
      <c r="E6762" s="4"/>
      <c r="F6762" s="3"/>
      <c r="G6762" s="3"/>
      <c r="H6762" s="3"/>
      <c r="I6762" s="3"/>
      <c r="J6762" s="3"/>
    </row>
    <row r="6763" spans="4:10" x14ac:dyDescent="0.25">
      <c r="D6763"/>
      <c r="E6763" s="4"/>
      <c r="F6763" s="3"/>
      <c r="G6763" s="3"/>
      <c r="H6763" s="3"/>
      <c r="I6763" s="3"/>
      <c r="J6763" s="3"/>
    </row>
    <row r="6764" spans="4:10" x14ac:dyDescent="0.25">
      <c r="D6764"/>
      <c r="E6764" s="4"/>
      <c r="F6764" s="3"/>
      <c r="G6764" s="3"/>
      <c r="H6764" s="3"/>
      <c r="I6764" s="3"/>
      <c r="J6764" s="3"/>
    </row>
    <row r="6765" spans="4:10" x14ac:dyDescent="0.25">
      <c r="D6765"/>
      <c r="E6765" s="4"/>
      <c r="F6765" s="3"/>
      <c r="G6765" s="3"/>
      <c r="H6765" s="3"/>
      <c r="I6765" s="3"/>
      <c r="J6765" s="3"/>
    </row>
    <row r="6766" spans="4:10" x14ac:dyDescent="0.25">
      <c r="D6766"/>
      <c r="E6766" s="4"/>
      <c r="F6766" s="3"/>
      <c r="G6766" s="3"/>
      <c r="H6766" s="3"/>
      <c r="I6766" s="3"/>
      <c r="J6766" s="3"/>
    </row>
    <row r="6767" spans="4:10" x14ac:dyDescent="0.25">
      <c r="D6767"/>
      <c r="E6767" s="4"/>
      <c r="F6767" s="3"/>
      <c r="G6767" s="3"/>
      <c r="H6767" s="3"/>
      <c r="I6767" s="3"/>
      <c r="J6767" s="3"/>
    </row>
    <row r="6768" spans="4:10" x14ac:dyDescent="0.25">
      <c r="D6768"/>
      <c r="E6768" s="4"/>
      <c r="F6768" s="3"/>
      <c r="G6768" s="3"/>
      <c r="H6768" s="3"/>
      <c r="I6768" s="3"/>
      <c r="J6768" s="3"/>
    </row>
    <row r="6769" spans="4:10" x14ac:dyDescent="0.25">
      <c r="D6769"/>
      <c r="E6769" s="4"/>
      <c r="F6769" s="3"/>
      <c r="G6769" s="3"/>
      <c r="H6769" s="3"/>
      <c r="I6769" s="3"/>
      <c r="J6769" s="3"/>
    </row>
    <row r="6770" spans="4:10" x14ac:dyDescent="0.25">
      <c r="D6770"/>
      <c r="E6770" s="4"/>
      <c r="F6770" s="3"/>
      <c r="G6770" s="3"/>
      <c r="H6770" s="3"/>
      <c r="I6770" s="3"/>
      <c r="J6770" s="3"/>
    </row>
    <row r="6771" spans="4:10" x14ac:dyDescent="0.25">
      <c r="D6771"/>
      <c r="E6771" s="4"/>
      <c r="F6771" s="3"/>
      <c r="G6771" s="3"/>
      <c r="H6771" s="3"/>
      <c r="I6771" s="3"/>
      <c r="J6771" s="3"/>
    </row>
    <row r="6772" spans="4:10" x14ac:dyDescent="0.25">
      <c r="D6772"/>
      <c r="E6772" s="4"/>
      <c r="F6772" s="3"/>
      <c r="G6772" s="3"/>
      <c r="H6772" s="3"/>
      <c r="I6772" s="3"/>
      <c r="J6772" s="3"/>
    </row>
    <row r="6773" spans="4:10" x14ac:dyDescent="0.25">
      <c r="D6773"/>
      <c r="E6773" s="4"/>
      <c r="F6773" s="3"/>
      <c r="G6773" s="3"/>
      <c r="H6773" s="3"/>
      <c r="I6773" s="3"/>
      <c r="J6773" s="3"/>
    </row>
    <row r="6774" spans="4:10" x14ac:dyDescent="0.25">
      <c r="D6774"/>
      <c r="E6774" s="4"/>
      <c r="F6774" s="3"/>
      <c r="G6774" s="3"/>
      <c r="H6774" s="3"/>
      <c r="I6774" s="3"/>
      <c r="J6774" s="3"/>
    </row>
    <row r="6775" spans="4:10" x14ac:dyDescent="0.25">
      <c r="D6775"/>
      <c r="E6775" s="4"/>
      <c r="F6775" s="3"/>
      <c r="G6775" s="3"/>
      <c r="H6775" s="3"/>
      <c r="I6775" s="3"/>
      <c r="J6775" s="3"/>
    </row>
    <row r="6776" spans="4:10" x14ac:dyDescent="0.25">
      <c r="D6776"/>
      <c r="E6776" s="4"/>
      <c r="F6776" s="3"/>
      <c r="G6776" s="3"/>
      <c r="H6776" s="3"/>
      <c r="I6776" s="3"/>
      <c r="J6776" s="3"/>
    </row>
    <row r="6777" spans="4:10" x14ac:dyDescent="0.25">
      <c r="D6777"/>
      <c r="E6777" s="4"/>
      <c r="F6777" s="3"/>
      <c r="G6777" s="3"/>
      <c r="H6777" s="3"/>
      <c r="I6777" s="3"/>
      <c r="J6777" s="3"/>
    </row>
    <row r="6778" spans="4:10" x14ac:dyDescent="0.25">
      <c r="D6778"/>
      <c r="E6778" s="4"/>
      <c r="F6778" s="3"/>
      <c r="G6778" s="3"/>
      <c r="H6778" s="3"/>
      <c r="I6778" s="3"/>
      <c r="J6778" s="3"/>
    </row>
    <row r="6779" spans="4:10" x14ac:dyDescent="0.25">
      <c r="D6779"/>
      <c r="E6779" s="4"/>
      <c r="F6779" s="3"/>
      <c r="G6779" s="3"/>
      <c r="H6779" s="3"/>
      <c r="I6779" s="3"/>
      <c r="J6779" s="3"/>
    </row>
    <row r="6780" spans="4:10" x14ac:dyDescent="0.25">
      <c r="D6780"/>
      <c r="E6780" s="4"/>
      <c r="F6780" s="3"/>
      <c r="G6780" s="3"/>
      <c r="H6780" s="3"/>
      <c r="I6780" s="3"/>
      <c r="J6780" s="3"/>
    </row>
    <row r="6781" spans="4:10" x14ac:dyDescent="0.25">
      <c r="D6781"/>
      <c r="E6781" s="4"/>
      <c r="F6781" s="3"/>
      <c r="G6781" s="3"/>
      <c r="H6781" s="3"/>
      <c r="I6781" s="3"/>
      <c r="J6781" s="3"/>
    </row>
    <row r="6782" spans="4:10" x14ac:dyDescent="0.25">
      <c r="D6782"/>
      <c r="E6782" s="4"/>
      <c r="F6782" s="3"/>
      <c r="G6782" s="3"/>
      <c r="H6782" s="3"/>
      <c r="I6782" s="3"/>
      <c r="J6782" s="3"/>
    </row>
    <row r="6783" spans="4:10" x14ac:dyDescent="0.25">
      <c r="D6783"/>
      <c r="E6783" s="4"/>
      <c r="F6783" s="3"/>
      <c r="G6783" s="3"/>
      <c r="H6783" s="3"/>
      <c r="I6783" s="3"/>
      <c r="J6783" s="3"/>
    </row>
    <row r="6784" spans="4:10" x14ac:dyDescent="0.25">
      <c r="D6784"/>
      <c r="E6784" s="4"/>
      <c r="F6784" s="3"/>
      <c r="G6784" s="3"/>
      <c r="H6784" s="3"/>
      <c r="I6784" s="3"/>
      <c r="J6784" s="3"/>
    </row>
    <row r="6785" spans="4:10" x14ac:dyDescent="0.25">
      <c r="D6785"/>
      <c r="E6785" s="4"/>
      <c r="F6785" s="3"/>
      <c r="G6785" s="3"/>
      <c r="H6785" s="3"/>
      <c r="I6785" s="3"/>
      <c r="J6785" s="3"/>
    </row>
    <row r="6786" spans="4:10" x14ac:dyDescent="0.25">
      <c r="D6786"/>
      <c r="E6786" s="4"/>
      <c r="F6786" s="3"/>
      <c r="G6786" s="3"/>
      <c r="H6786" s="3"/>
      <c r="I6786" s="3"/>
      <c r="J6786" s="3"/>
    </row>
    <row r="6787" spans="4:10" x14ac:dyDescent="0.25">
      <c r="D6787"/>
      <c r="E6787" s="4"/>
      <c r="F6787" s="3"/>
      <c r="G6787" s="3"/>
      <c r="H6787" s="3"/>
      <c r="I6787" s="3"/>
      <c r="J6787" s="3"/>
    </row>
    <row r="6788" spans="4:10" x14ac:dyDescent="0.25">
      <c r="D6788"/>
      <c r="E6788" s="4"/>
      <c r="F6788" s="3"/>
      <c r="G6788" s="3"/>
      <c r="H6788" s="3"/>
      <c r="I6788" s="3"/>
      <c r="J6788" s="3"/>
    </row>
    <row r="6789" spans="4:10" x14ac:dyDescent="0.25">
      <c r="D6789"/>
      <c r="E6789" s="4"/>
      <c r="F6789" s="3"/>
      <c r="G6789" s="3"/>
      <c r="H6789" s="3"/>
      <c r="I6789" s="3"/>
      <c r="J6789" s="3"/>
    </row>
    <row r="6790" spans="4:10" x14ac:dyDescent="0.25">
      <c r="D6790"/>
      <c r="E6790" s="4"/>
      <c r="F6790" s="3"/>
      <c r="G6790" s="3"/>
      <c r="H6790" s="3"/>
      <c r="I6790" s="3"/>
      <c r="J6790" s="3"/>
    </row>
    <row r="6791" spans="4:10" x14ac:dyDescent="0.25">
      <c r="D6791"/>
      <c r="E6791" s="4"/>
      <c r="F6791" s="3"/>
      <c r="G6791" s="3"/>
      <c r="H6791" s="3"/>
      <c r="I6791" s="3"/>
      <c r="J6791" s="3"/>
    </row>
    <row r="6792" spans="4:10" x14ac:dyDescent="0.25">
      <c r="D6792"/>
      <c r="E6792" s="4"/>
      <c r="F6792" s="3"/>
      <c r="G6792" s="3"/>
      <c r="H6792" s="3"/>
      <c r="I6792" s="3"/>
      <c r="J6792" s="3"/>
    </row>
    <row r="6793" spans="4:10" x14ac:dyDescent="0.25">
      <c r="D6793"/>
      <c r="E6793" s="4"/>
      <c r="F6793" s="3"/>
      <c r="G6793" s="3"/>
      <c r="H6793" s="3"/>
      <c r="I6793" s="3"/>
      <c r="J6793" s="3"/>
    </row>
    <row r="6794" spans="4:10" x14ac:dyDescent="0.25">
      <c r="D6794"/>
      <c r="E6794" s="4"/>
      <c r="F6794" s="3"/>
      <c r="G6794" s="3"/>
      <c r="H6794" s="3"/>
      <c r="I6794" s="3"/>
      <c r="J6794" s="3"/>
    </row>
    <row r="6795" spans="4:10" x14ac:dyDescent="0.25">
      <c r="D6795"/>
      <c r="E6795" s="4"/>
      <c r="F6795" s="3"/>
      <c r="G6795" s="3"/>
      <c r="H6795" s="3"/>
      <c r="I6795" s="3"/>
      <c r="J6795" s="3"/>
    </row>
    <row r="6796" spans="4:10" x14ac:dyDescent="0.25">
      <c r="D6796"/>
      <c r="E6796" s="4"/>
      <c r="F6796" s="3"/>
      <c r="G6796" s="3"/>
      <c r="H6796" s="3"/>
      <c r="I6796" s="3"/>
      <c r="J6796" s="3"/>
    </row>
    <row r="6797" spans="4:10" x14ac:dyDescent="0.25">
      <c r="D6797"/>
      <c r="E6797" s="4"/>
      <c r="F6797" s="3"/>
      <c r="G6797" s="3"/>
      <c r="H6797" s="3"/>
      <c r="I6797" s="3"/>
      <c r="J6797" s="3"/>
    </row>
    <row r="6798" spans="4:10" x14ac:dyDescent="0.25">
      <c r="D6798"/>
      <c r="E6798" s="4"/>
      <c r="F6798" s="3"/>
      <c r="G6798" s="3"/>
      <c r="H6798" s="3"/>
      <c r="I6798" s="3"/>
      <c r="J6798" s="3"/>
    </row>
    <row r="6799" spans="4:10" x14ac:dyDescent="0.25">
      <c r="D6799"/>
      <c r="E6799" s="4"/>
      <c r="F6799" s="3"/>
      <c r="G6799" s="3"/>
      <c r="H6799" s="3"/>
      <c r="I6799" s="3"/>
      <c r="J6799" s="3"/>
    </row>
    <row r="6800" spans="4:10" x14ac:dyDescent="0.25">
      <c r="D6800"/>
      <c r="E6800" s="4"/>
      <c r="F6800" s="3"/>
      <c r="G6800" s="3"/>
      <c r="H6800" s="3"/>
      <c r="I6800" s="3"/>
      <c r="J6800" s="3"/>
    </row>
    <row r="6801" spans="4:10" x14ac:dyDescent="0.25">
      <c r="D6801"/>
      <c r="E6801" s="4"/>
      <c r="F6801" s="3"/>
      <c r="G6801" s="3"/>
      <c r="H6801" s="3"/>
      <c r="I6801" s="3"/>
      <c r="J6801" s="3"/>
    </row>
    <row r="6802" spans="4:10" x14ac:dyDescent="0.25">
      <c r="D6802"/>
      <c r="E6802" s="4"/>
      <c r="F6802" s="3"/>
      <c r="G6802" s="3"/>
      <c r="H6802" s="3"/>
      <c r="I6802" s="3"/>
      <c r="J6802" s="3"/>
    </row>
    <row r="6803" spans="4:10" x14ac:dyDescent="0.25">
      <c r="D6803"/>
      <c r="E6803" s="4"/>
      <c r="F6803" s="3"/>
      <c r="G6803" s="3"/>
      <c r="H6803" s="3"/>
      <c r="I6803" s="3"/>
      <c r="J6803" s="3"/>
    </row>
    <row r="6804" spans="4:10" x14ac:dyDescent="0.25">
      <c r="D6804"/>
      <c r="E6804" s="4"/>
      <c r="F6804" s="3"/>
      <c r="G6804" s="3"/>
      <c r="H6804" s="3"/>
      <c r="I6804" s="3"/>
      <c r="J6804" s="3"/>
    </row>
    <row r="6805" spans="4:10" x14ac:dyDescent="0.25">
      <c r="D6805"/>
      <c r="E6805" s="4"/>
      <c r="F6805" s="3"/>
      <c r="G6805" s="3"/>
      <c r="H6805" s="3"/>
      <c r="I6805" s="3"/>
      <c r="J6805" s="3"/>
    </row>
    <row r="6806" spans="4:10" x14ac:dyDescent="0.25">
      <c r="D6806"/>
      <c r="E6806" s="4"/>
      <c r="F6806" s="3"/>
      <c r="G6806" s="3"/>
      <c r="H6806" s="3"/>
      <c r="I6806" s="3"/>
      <c r="J6806" s="3"/>
    </row>
    <row r="6807" spans="4:10" x14ac:dyDescent="0.25">
      <c r="D6807"/>
      <c r="E6807" s="4"/>
      <c r="F6807" s="3"/>
      <c r="G6807" s="3"/>
      <c r="H6807" s="3"/>
      <c r="I6807" s="3"/>
      <c r="J6807" s="3"/>
    </row>
    <row r="6808" spans="4:10" x14ac:dyDescent="0.25">
      <c r="D6808"/>
      <c r="E6808" s="4"/>
      <c r="F6808" s="3"/>
      <c r="G6808" s="3"/>
      <c r="H6808" s="3"/>
      <c r="I6808" s="3"/>
      <c r="J6808" s="3"/>
    </row>
    <row r="6809" spans="4:10" x14ac:dyDescent="0.25">
      <c r="D6809"/>
      <c r="E6809" s="4"/>
      <c r="F6809" s="3"/>
      <c r="G6809" s="3"/>
      <c r="H6809" s="3"/>
      <c r="I6809" s="3"/>
      <c r="J6809" s="3"/>
    </row>
    <row r="6810" spans="4:10" x14ac:dyDescent="0.25">
      <c r="D6810"/>
      <c r="E6810" s="4"/>
      <c r="F6810" s="3"/>
      <c r="G6810" s="3"/>
      <c r="H6810" s="3"/>
      <c r="I6810" s="3"/>
      <c r="J6810" s="3"/>
    </row>
    <row r="6811" spans="4:10" x14ac:dyDescent="0.25">
      <c r="D6811"/>
      <c r="E6811" s="4"/>
      <c r="F6811" s="3"/>
      <c r="G6811" s="3"/>
      <c r="H6811" s="3"/>
      <c r="I6811" s="3"/>
      <c r="J6811" s="3"/>
    </row>
    <row r="6812" spans="4:10" x14ac:dyDescent="0.25">
      <c r="D6812"/>
      <c r="E6812" s="4"/>
      <c r="F6812" s="3"/>
      <c r="G6812" s="3"/>
      <c r="H6812" s="3"/>
      <c r="I6812" s="3"/>
      <c r="J6812" s="3"/>
    </row>
    <row r="6813" spans="4:10" x14ac:dyDescent="0.25">
      <c r="D6813"/>
      <c r="E6813" s="4"/>
      <c r="F6813" s="3"/>
      <c r="G6813" s="3"/>
      <c r="H6813" s="3"/>
      <c r="I6813" s="3"/>
      <c r="J6813" s="3"/>
    </row>
    <row r="6814" spans="4:10" x14ac:dyDescent="0.25">
      <c r="D6814"/>
      <c r="E6814" s="4"/>
      <c r="F6814" s="3"/>
      <c r="G6814" s="3"/>
      <c r="H6814" s="3"/>
      <c r="I6814" s="3"/>
      <c r="J6814" s="3"/>
    </row>
    <row r="6815" spans="4:10" x14ac:dyDescent="0.25">
      <c r="D6815"/>
      <c r="E6815" s="4"/>
      <c r="F6815" s="3"/>
      <c r="G6815" s="3"/>
      <c r="H6815" s="3"/>
      <c r="I6815" s="3"/>
      <c r="J6815" s="3"/>
    </row>
    <row r="6816" spans="4:10" x14ac:dyDescent="0.25">
      <c r="D6816"/>
      <c r="E6816" s="4"/>
      <c r="F6816" s="3"/>
      <c r="G6816" s="3"/>
      <c r="H6816" s="3"/>
      <c r="I6816" s="3"/>
      <c r="J6816" s="3"/>
    </row>
    <row r="6817" spans="4:10" x14ac:dyDescent="0.25">
      <c r="D6817"/>
      <c r="E6817" s="4"/>
      <c r="F6817" s="3"/>
      <c r="G6817" s="3"/>
      <c r="H6817" s="3"/>
      <c r="I6817" s="3"/>
      <c r="J6817" s="3"/>
    </row>
    <row r="6818" spans="4:10" x14ac:dyDescent="0.25">
      <c r="D6818"/>
      <c r="E6818" s="4"/>
      <c r="F6818" s="3"/>
      <c r="G6818" s="3"/>
      <c r="H6818" s="3"/>
      <c r="I6818" s="3"/>
      <c r="J6818" s="3"/>
    </row>
    <row r="6819" spans="4:10" x14ac:dyDescent="0.25">
      <c r="D6819"/>
      <c r="E6819" s="4"/>
      <c r="F6819" s="3"/>
      <c r="G6819" s="3"/>
      <c r="H6819" s="3"/>
      <c r="I6819" s="3"/>
      <c r="J6819" s="3"/>
    </row>
    <row r="6820" spans="4:10" x14ac:dyDescent="0.25">
      <c r="D6820"/>
      <c r="E6820" s="4"/>
      <c r="F6820" s="3"/>
      <c r="G6820" s="3"/>
      <c r="H6820" s="3"/>
      <c r="I6820" s="3"/>
      <c r="J6820" s="3"/>
    </row>
    <row r="6821" spans="4:10" x14ac:dyDescent="0.25">
      <c r="D6821"/>
      <c r="E6821" s="4"/>
      <c r="F6821" s="3"/>
      <c r="G6821" s="3"/>
      <c r="H6821" s="3"/>
      <c r="I6821" s="3"/>
      <c r="J6821" s="3"/>
    </row>
    <row r="6822" spans="4:10" x14ac:dyDescent="0.25">
      <c r="D6822"/>
      <c r="E6822" s="4"/>
      <c r="F6822" s="3"/>
      <c r="G6822" s="3"/>
      <c r="H6822" s="3"/>
      <c r="I6822" s="3"/>
      <c r="J6822" s="3"/>
    </row>
    <row r="6823" spans="4:10" x14ac:dyDescent="0.25">
      <c r="D6823"/>
      <c r="E6823" s="4"/>
      <c r="F6823" s="3"/>
      <c r="G6823" s="3"/>
      <c r="H6823" s="3"/>
      <c r="I6823" s="3"/>
      <c r="J6823" s="3"/>
    </row>
    <row r="6824" spans="4:10" x14ac:dyDescent="0.25">
      <c r="D6824"/>
      <c r="E6824" s="4"/>
      <c r="F6824" s="3"/>
      <c r="G6824" s="3"/>
      <c r="H6824" s="3"/>
      <c r="I6824" s="3"/>
      <c r="J6824" s="3"/>
    </row>
    <row r="6825" spans="4:10" x14ac:dyDescent="0.25">
      <c r="D6825"/>
      <c r="E6825" s="4"/>
      <c r="F6825" s="3"/>
      <c r="G6825" s="3"/>
      <c r="H6825" s="3"/>
      <c r="I6825" s="3"/>
      <c r="J6825" s="3"/>
    </row>
    <row r="6826" spans="4:10" x14ac:dyDescent="0.25">
      <c r="D6826"/>
      <c r="E6826" s="4"/>
      <c r="F6826" s="3"/>
      <c r="G6826" s="3"/>
      <c r="H6826" s="3"/>
      <c r="I6826" s="3"/>
      <c r="J6826" s="3"/>
    </row>
    <row r="6827" spans="4:10" x14ac:dyDescent="0.25">
      <c r="D6827"/>
      <c r="E6827" s="4"/>
      <c r="F6827" s="3"/>
      <c r="G6827" s="3"/>
      <c r="H6827" s="3"/>
      <c r="I6827" s="3"/>
      <c r="J6827" s="3"/>
    </row>
    <row r="6828" spans="4:10" x14ac:dyDescent="0.25">
      <c r="D6828"/>
      <c r="E6828" s="4"/>
      <c r="F6828" s="3"/>
      <c r="G6828" s="3"/>
      <c r="H6828" s="3"/>
      <c r="I6828" s="3"/>
      <c r="J6828" s="3"/>
    </row>
    <row r="6829" spans="4:10" x14ac:dyDescent="0.25">
      <c r="D6829"/>
      <c r="E6829" s="4"/>
      <c r="F6829" s="3"/>
      <c r="G6829" s="3"/>
      <c r="H6829" s="3"/>
      <c r="I6829" s="3"/>
      <c r="J6829" s="3"/>
    </row>
    <row r="6830" spans="4:10" x14ac:dyDescent="0.25">
      <c r="D6830"/>
      <c r="E6830" s="4"/>
      <c r="F6830" s="3"/>
      <c r="G6830" s="3"/>
      <c r="H6830" s="3"/>
      <c r="I6830" s="3"/>
      <c r="J6830" s="3"/>
    </row>
    <row r="6831" spans="4:10" x14ac:dyDescent="0.25">
      <c r="D6831"/>
      <c r="E6831" s="4"/>
      <c r="F6831" s="3"/>
      <c r="G6831" s="3"/>
      <c r="H6831" s="3"/>
      <c r="I6831" s="3"/>
      <c r="J6831" s="3"/>
    </row>
    <row r="6832" spans="4:10" x14ac:dyDescent="0.25">
      <c r="D6832"/>
      <c r="E6832" s="4"/>
      <c r="F6832" s="3"/>
      <c r="G6832" s="3"/>
      <c r="H6832" s="3"/>
      <c r="I6832" s="3"/>
      <c r="J6832" s="3"/>
    </row>
    <row r="6833" spans="4:10" x14ac:dyDescent="0.25">
      <c r="D6833"/>
      <c r="E6833" s="4"/>
      <c r="F6833" s="3"/>
      <c r="G6833" s="3"/>
      <c r="H6833" s="3"/>
      <c r="I6833" s="3"/>
      <c r="J6833" s="3"/>
    </row>
    <row r="6834" spans="4:10" x14ac:dyDescent="0.25">
      <c r="D6834"/>
      <c r="E6834" s="4"/>
      <c r="F6834" s="3"/>
      <c r="G6834" s="3"/>
      <c r="H6834" s="3"/>
      <c r="I6834" s="3"/>
      <c r="J6834" s="3"/>
    </row>
    <row r="6835" spans="4:10" x14ac:dyDescent="0.25">
      <c r="D6835"/>
      <c r="E6835" s="4"/>
      <c r="F6835" s="3"/>
      <c r="G6835" s="3"/>
      <c r="H6835" s="3"/>
      <c r="I6835" s="3"/>
      <c r="J6835" s="3"/>
    </row>
    <row r="6836" spans="4:10" x14ac:dyDescent="0.25">
      <c r="D6836"/>
      <c r="E6836" s="4"/>
      <c r="F6836" s="3"/>
      <c r="G6836" s="3"/>
      <c r="H6836" s="3"/>
      <c r="I6836" s="3"/>
      <c r="J6836" s="3"/>
    </row>
    <row r="6837" spans="4:10" x14ac:dyDescent="0.25">
      <c r="D6837"/>
      <c r="E6837" s="4"/>
      <c r="F6837" s="3"/>
      <c r="G6837" s="3"/>
      <c r="H6837" s="3"/>
      <c r="I6837" s="3"/>
      <c r="J6837" s="3"/>
    </row>
    <row r="6838" spans="4:10" x14ac:dyDescent="0.25">
      <c r="D6838"/>
      <c r="E6838" s="4"/>
      <c r="F6838" s="3"/>
      <c r="G6838" s="3"/>
      <c r="H6838" s="3"/>
      <c r="I6838" s="3"/>
      <c r="J6838" s="3"/>
    </row>
    <row r="6839" spans="4:10" x14ac:dyDescent="0.25">
      <c r="D6839"/>
      <c r="E6839" s="4"/>
      <c r="F6839" s="3"/>
      <c r="G6839" s="3"/>
      <c r="H6839" s="3"/>
      <c r="I6839" s="3"/>
      <c r="J6839" s="3"/>
    </row>
    <row r="6840" spans="4:10" x14ac:dyDescent="0.25">
      <c r="D6840"/>
      <c r="E6840" s="4"/>
      <c r="F6840" s="3"/>
      <c r="G6840" s="3"/>
      <c r="H6840" s="3"/>
      <c r="I6840" s="3"/>
      <c r="J6840" s="3"/>
    </row>
    <row r="6841" spans="4:10" x14ac:dyDescent="0.25">
      <c r="D6841"/>
      <c r="E6841" s="4"/>
      <c r="F6841" s="3"/>
      <c r="G6841" s="3"/>
      <c r="H6841" s="3"/>
      <c r="I6841" s="3"/>
      <c r="J6841" s="3"/>
    </row>
    <row r="6842" spans="4:10" x14ac:dyDescent="0.25">
      <c r="D6842"/>
      <c r="E6842" s="4"/>
      <c r="F6842" s="3"/>
      <c r="G6842" s="3"/>
      <c r="H6842" s="3"/>
      <c r="I6842" s="3"/>
      <c r="J6842" s="3"/>
    </row>
    <row r="6843" spans="4:10" x14ac:dyDescent="0.25">
      <c r="D6843"/>
      <c r="E6843" s="4"/>
      <c r="F6843" s="3"/>
      <c r="G6843" s="3"/>
      <c r="H6843" s="3"/>
      <c r="I6843" s="3"/>
      <c r="J6843" s="3"/>
    </row>
    <row r="6844" spans="4:10" x14ac:dyDescent="0.25">
      <c r="D6844"/>
      <c r="E6844" s="4"/>
      <c r="F6844" s="3"/>
      <c r="G6844" s="3"/>
      <c r="H6844" s="3"/>
      <c r="I6844" s="3"/>
      <c r="J6844" s="3"/>
    </row>
    <row r="6845" spans="4:10" x14ac:dyDescent="0.25">
      <c r="D6845"/>
      <c r="E6845" s="4"/>
      <c r="F6845" s="3"/>
      <c r="G6845" s="3"/>
      <c r="H6845" s="3"/>
      <c r="I6845" s="3"/>
      <c r="J6845" s="3"/>
    </row>
    <row r="6846" spans="4:10" x14ac:dyDescent="0.25">
      <c r="D6846"/>
      <c r="E6846" s="4"/>
      <c r="F6846" s="3"/>
      <c r="G6846" s="3"/>
      <c r="H6846" s="3"/>
      <c r="I6846" s="3"/>
      <c r="J6846" s="3"/>
    </row>
    <row r="6847" spans="4:10" x14ac:dyDescent="0.25">
      <c r="D6847"/>
      <c r="E6847" s="4"/>
      <c r="F6847" s="3"/>
      <c r="G6847" s="3"/>
      <c r="H6847" s="3"/>
      <c r="I6847" s="3"/>
      <c r="J6847" s="3"/>
    </row>
    <row r="6848" spans="4:10" x14ac:dyDescent="0.25">
      <c r="D6848"/>
      <c r="E6848" s="4"/>
      <c r="F6848" s="3"/>
      <c r="G6848" s="3"/>
      <c r="H6848" s="3"/>
      <c r="I6848" s="3"/>
      <c r="J6848" s="3"/>
    </row>
    <row r="6849" spans="4:10" x14ac:dyDescent="0.25">
      <c r="D6849"/>
      <c r="E6849" s="4"/>
      <c r="F6849" s="3"/>
      <c r="G6849" s="3"/>
      <c r="H6849" s="3"/>
      <c r="I6849" s="3"/>
      <c r="J6849" s="3"/>
    </row>
    <row r="6850" spans="4:10" x14ac:dyDescent="0.25">
      <c r="D6850"/>
      <c r="E6850" s="4"/>
      <c r="F6850" s="3"/>
      <c r="G6850" s="3"/>
      <c r="H6850" s="3"/>
      <c r="I6850" s="3"/>
      <c r="J6850" s="3"/>
    </row>
    <row r="6851" spans="4:10" x14ac:dyDescent="0.25">
      <c r="D6851"/>
      <c r="E6851" s="4"/>
      <c r="F6851" s="3"/>
      <c r="G6851" s="3"/>
      <c r="H6851" s="3"/>
      <c r="I6851" s="3"/>
      <c r="J6851" s="3"/>
    </row>
    <row r="6852" spans="4:10" x14ac:dyDescent="0.25">
      <c r="D6852"/>
      <c r="E6852" s="4"/>
      <c r="F6852" s="3"/>
      <c r="G6852" s="3"/>
      <c r="H6852" s="3"/>
      <c r="I6852" s="3"/>
      <c r="J6852" s="3"/>
    </row>
    <row r="6853" spans="4:10" x14ac:dyDescent="0.25">
      <c r="D6853"/>
      <c r="E6853" s="4"/>
      <c r="F6853" s="3"/>
      <c r="G6853" s="3"/>
      <c r="H6853" s="3"/>
      <c r="I6853" s="3"/>
      <c r="J6853" s="3"/>
    </row>
    <row r="6854" spans="4:10" x14ac:dyDescent="0.25">
      <c r="D6854"/>
      <c r="E6854" s="4"/>
      <c r="F6854" s="3"/>
      <c r="G6854" s="3"/>
      <c r="H6854" s="3"/>
      <c r="I6854" s="3"/>
      <c r="J6854" s="3"/>
    </row>
    <row r="6855" spans="4:10" x14ac:dyDescent="0.25">
      <c r="D6855"/>
      <c r="E6855" s="4"/>
      <c r="F6855" s="3"/>
      <c r="G6855" s="3"/>
      <c r="H6855" s="3"/>
      <c r="I6855" s="3"/>
      <c r="J6855" s="3"/>
    </row>
    <row r="6856" spans="4:10" x14ac:dyDescent="0.25">
      <c r="D6856"/>
      <c r="E6856" s="4"/>
      <c r="F6856" s="3"/>
      <c r="G6856" s="3"/>
      <c r="H6856" s="3"/>
      <c r="I6856" s="3"/>
      <c r="J6856" s="3"/>
    </row>
    <row r="6857" spans="4:10" x14ac:dyDescent="0.25">
      <c r="D6857"/>
      <c r="E6857" s="4"/>
      <c r="F6857" s="3"/>
      <c r="G6857" s="3"/>
      <c r="H6857" s="3"/>
      <c r="I6857" s="3"/>
      <c r="J6857" s="3"/>
    </row>
    <row r="6858" spans="4:10" x14ac:dyDescent="0.25">
      <c r="D6858"/>
      <c r="E6858" s="4"/>
      <c r="F6858" s="3"/>
      <c r="G6858" s="3"/>
      <c r="H6858" s="3"/>
      <c r="I6858" s="3"/>
      <c r="J6858" s="3"/>
    </row>
    <row r="6859" spans="4:10" x14ac:dyDescent="0.25">
      <c r="D6859"/>
      <c r="E6859" s="4"/>
      <c r="F6859" s="3"/>
      <c r="G6859" s="3"/>
      <c r="H6859" s="3"/>
      <c r="I6859" s="3"/>
      <c r="J6859" s="3"/>
    </row>
    <row r="6860" spans="4:10" x14ac:dyDescent="0.25">
      <c r="D6860"/>
      <c r="E6860" s="4"/>
      <c r="F6860" s="3"/>
      <c r="G6860" s="3"/>
      <c r="H6860" s="3"/>
      <c r="I6860" s="3"/>
      <c r="J6860" s="3"/>
    </row>
    <row r="6861" spans="4:10" x14ac:dyDescent="0.25">
      <c r="D6861"/>
      <c r="E6861" s="4"/>
      <c r="F6861" s="3"/>
      <c r="G6861" s="3"/>
      <c r="H6861" s="3"/>
      <c r="I6861" s="3"/>
      <c r="J6861" s="3"/>
    </row>
    <row r="6862" spans="4:10" x14ac:dyDescent="0.25">
      <c r="D6862"/>
      <c r="E6862" s="4"/>
      <c r="F6862" s="3"/>
      <c r="G6862" s="3"/>
      <c r="H6862" s="3"/>
      <c r="I6862" s="3"/>
      <c r="J6862" s="3"/>
    </row>
    <row r="6863" spans="4:10" x14ac:dyDescent="0.25">
      <c r="D6863"/>
      <c r="E6863" s="4"/>
      <c r="F6863" s="3"/>
      <c r="G6863" s="3"/>
      <c r="H6863" s="3"/>
      <c r="I6863" s="3"/>
      <c r="J6863" s="3"/>
    </row>
    <row r="6864" spans="4:10" x14ac:dyDescent="0.25">
      <c r="D6864"/>
      <c r="E6864" s="4"/>
      <c r="F6864" s="3"/>
      <c r="G6864" s="3"/>
      <c r="H6864" s="3"/>
      <c r="I6864" s="3"/>
      <c r="J6864" s="3"/>
    </row>
    <row r="6865" spans="4:10" x14ac:dyDescent="0.25">
      <c r="D6865"/>
      <c r="E6865" s="4"/>
      <c r="F6865" s="3"/>
      <c r="G6865" s="3"/>
      <c r="H6865" s="3"/>
      <c r="I6865" s="3"/>
      <c r="J6865" s="3"/>
    </row>
    <row r="6866" spans="4:10" x14ac:dyDescent="0.25">
      <c r="D6866"/>
      <c r="E6866" s="4"/>
      <c r="F6866" s="3"/>
      <c r="G6866" s="3"/>
      <c r="H6866" s="3"/>
      <c r="I6866" s="3"/>
      <c r="J6866" s="3"/>
    </row>
    <row r="6867" spans="4:10" x14ac:dyDescent="0.25">
      <c r="D6867"/>
      <c r="E6867" s="4"/>
      <c r="F6867" s="3"/>
      <c r="G6867" s="3"/>
      <c r="H6867" s="3"/>
      <c r="I6867" s="3"/>
      <c r="J6867" s="3"/>
    </row>
    <row r="6868" spans="4:10" x14ac:dyDescent="0.25">
      <c r="D6868"/>
      <c r="E6868" s="4"/>
      <c r="F6868" s="3"/>
      <c r="G6868" s="3"/>
      <c r="H6868" s="3"/>
      <c r="I6868" s="3"/>
      <c r="J6868" s="3"/>
    </row>
    <row r="6869" spans="4:10" x14ac:dyDescent="0.25">
      <c r="D6869"/>
      <c r="E6869" s="4"/>
      <c r="F6869" s="3"/>
      <c r="G6869" s="3"/>
      <c r="H6869" s="3"/>
      <c r="I6869" s="3"/>
      <c r="J6869" s="3"/>
    </row>
    <row r="6870" spans="4:10" x14ac:dyDescent="0.25">
      <c r="D6870"/>
      <c r="E6870" s="4"/>
      <c r="F6870" s="3"/>
      <c r="G6870" s="3"/>
      <c r="H6870" s="3"/>
      <c r="I6870" s="3"/>
      <c r="J6870" s="3"/>
    </row>
    <row r="6871" spans="4:10" x14ac:dyDescent="0.25">
      <c r="D6871"/>
      <c r="E6871" s="4"/>
      <c r="F6871" s="3"/>
      <c r="G6871" s="3"/>
      <c r="H6871" s="3"/>
      <c r="I6871" s="3"/>
      <c r="J6871" s="3"/>
    </row>
    <row r="6872" spans="4:10" x14ac:dyDescent="0.25">
      <c r="D6872"/>
      <c r="E6872" s="4"/>
      <c r="F6872" s="3"/>
      <c r="G6872" s="3"/>
      <c r="H6872" s="3"/>
      <c r="I6872" s="3"/>
      <c r="J6872" s="3"/>
    </row>
    <row r="6873" spans="4:10" x14ac:dyDescent="0.25">
      <c r="D6873"/>
      <c r="E6873" s="4"/>
      <c r="F6873" s="3"/>
      <c r="G6873" s="3"/>
      <c r="H6873" s="3"/>
      <c r="I6873" s="3"/>
      <c r="J6873" s="3"/>
    </row>
    <row r="6874" spans="4:10" x14ac:dyDescent="0.25">
      <c r="D6874"/>
      <c r="E6874" s="4"/>
      <c r="F6874" s="3"/>
      <c r="G6874" s="3"/>
      <c r="H6874" s="3"/>
      <c r="I6874" s="3"/>
      <c r="J6874" s="3"/>
    </row>
    <row r="6875" spans="4:10" x14ac:dyDescent="0.25">
      <c r="D6875"/>
      <c r="E6875" s="4"/>
      <c r="F6875" s="3"/>
      <c r="G6875" s="3"/>
      <c r="H6875" s="3"/>
      <c r="I6875" s="3"/>
      <c r="J6875" s="3"/>
    </row>
    <row r="6876" spans="4:10" x14ac:dyDescent="0.25">
      <c r="D6876"/>
      <c r="E6876" s="4"/>
      <c r="F6876" s="3"/>
      <c r="G6876" s="3"/>
      <c r="H6876" s="3"/>
      <c r="I6876" s="3"/>
      <c r="J6876" s="3"/>
    </row>
    <row r="6877" spans="4:10" x14ac:dyDescent="0.25">
      <c r="D6877"/>
      <c r="E6877" s="4"/>
      <c r="F6877" s="3"/>
      <c r="G6877" s="3"/>
      <c r="H6877" s="3"/>
      <c r="I6877" s="3"/>
      <c r="J6877" s="3"/>
    </row>
    <row r="6878" spans="4:10" x14ac:dyDescent="0.25">
      <c r="D6878"/>
      <c r="E6878" s="4"/>
      <c r="F6878" s="3"/>
      <c r="G6878" s="3"/>
      <c r="H6878" s="3"/>
      <c r="I6878" s="3"/>
      <c r="J6878" s="3"/>
    </row>
    <row r="6879" spans="4:10" x14ac:dyDescent="0.25">
      <c r="D6879"/>
      <c r="E6879" s="4"/>
      <c r="F6879" s="3"/>
      <c r="G6879" s="3"/>
      <c r="H6879" s="3"/>
      <c r="I6879" s="3"/>
      <c r="J6879" s="3"/>
    </row>
    <row r="6880" spans="4:10" x14ac:dyDescent="0.25">
      <c r="D6880"/>
      <c r="E6880" s="4"/>
      <c r="F6880" s="3"/>
      <c r="G6880" s="3"/>
      <c r="H6880" s="3"/>
      <c r="I6880" s="3"/>
      <c r="J6880" s="3"/>
    </row>
    <row r="6881" spans="4:10" x14ac:dyDescent="0.25">
      <c r="D6881"/>
      <c r="E6881" s="4"/>
      <c r="F6881" s="3"/>
      <c r="G6881" s="3"/>
      <c r="H6881" s="3"/>
      <c r="I6881" s="3"/>
      <c r="J6881" s="3"/>
    </row>
    <row r="6882" spans="4:10" x14ac:dyDescent="0.25">
      <c r="D6882"/>
      <c r="E6882" s="4"/>
      <c r="F6882" s="3"/>
      <c r="G6882" s="3"/>
      <c r="H6882" s="3"/>
      <c r="I6882" s="3"/>
      <c r="J6882" s="3"/>
    </row>
    <row r="6883" spans="4:10" x14ac:dyDescent="0.25">
      <c r="D6883"/>
      <c r="E6883" s="4"/>
      <c r="F6883" s="3"/>
      <c r="G6883" s="3"/>
      <c r="H6883" s="3"/>
      <c r="I6883" s="3"/>
      <c r="J6883" s="3"/>
    </row>
    <row r="6884" spans="4:10" x14ac:dyDescent="0.25">
      <c r="D6884"/>
      <c r="E6884" s="4"/>
      <c r="F6884" s="3"/>
      <c r="G6884" s="3"/>
      <c r="H6884" s="3"/>
      <c r="I6884" s="3"/>
      <c r="J6884" s="3"/>
    </row>
    <row r="6885" spans="4:10" x14ac:dyDescent="0.25">
      <c r="D6885"/>
      <c r="E6885" s="4"/>
      <c r="F6885" s="3"/>
      <c r="G6885" s="3"/>
      <c r="H6885" s="3"/>
      <c r="I6885" s="3"/>
      <c r="J6885" s="3"/>
    </row>
    <row r="6886" spans="4:10" x14ac:dyDescent="0.25">
      <c r="D6886"/>
      <c r="E6886" s="4"/>
      <c r="F6886" s="3"/>
      <c r="G6886" s="3"/>
      <c r="H6886" s="3"/>
      <c r="I6886" s="3"/>
      <c r="J6886" s="3"/>
    </row>
    <row r="6887" spans="4:10" x14ac:dyDescent="0.25">
      <c r="D6887"/>
      <c r="E6887" s="4"/>
      <c r="F6887" s="3"/>
      <c r="G6887" s="3"/>
      <c r="H6887" s="3"/>
      <c r="I6887" s="3"/>
      <c r="J6887" s="3"/>
    </row>
    <row r="6888" spans="4:10" x14ac:dyDescent="0.25">
      <c r="D6888"/>
      <c r="E6888" s="4"/>
      <c r="F6888" s="3"/>
      <c r="G6888" s="3"/>
      <c r="H6888" s="3"/>
      <c r="I6888" s="3"/>
      <c r="J6888" s="3"/>
    </row>
    <row r="6889" spans="4:10" x14ac:dyDescent="0.25">
      <c r="D6889"/>
      <c r="E6889" s="4"/>
      <c r="F6889" s="3"/>
      <c r="G6889" s="3"/>
      <c r="H6889" s="3"/>
      <c r="I6889" s="3"/>
      <c r="J6889" s="3"/>
    </row>
    <row r="6890" spans="4:10" x14ac:dyDescent="0.25">
      <c r="D6890"/>
      <c r="E6890" s="4"/>
      <c r="F6890" s="3"/>
      <c r="G6890" s="3"/>
      <c r="H6890" s="3"/>
      <c r="I6890" s="3"/>
      <c r="J6890" s="3"/>
    </row>
    <row r="6891" spans="4:10" x14ac:dyDescent="0.25">
      <c r="D6891"/>
      <c r="E6891" s="4"/>
      <c r="F6891" s="3"/>
      <c r="G6891" s="3"/>
      <c r="H6891" s="3"/>
      <c r="I6891" s="3"/>
      <c r="J6891" s="3"/>
    </row>
    <row r="6892" spans="4:10" x14ac:dyDescent="0.25">
      <c r="D6892"/>
      <c r="E6892" s="4"/>
      <c r="F6892" s="3"/>
      <c r="G6892" s="3"/>
      <c r="H6892" s="3"/>
      <c r="I6892" s="3"/>
      <c r="J6892" s="3"/>
    </row>
    <row r="6893" spans="4:10" x14ac:dyDescent="0.25">
      <c r="D6893"/>
      <c r="E6893" s="4"/>
      <c r="F6893" s="3"/>
      <c r="G6893" s="3"/>
      <c r="H6893" s="3"/>
      <c r="I6893" s="3"/>
      <c r="J6893" s="3"/>
    </row>
    <row r="6894" spans="4:10" x14ac:dyDescent="0.25">
      <c r="D6894"/>
      <c r="E6894" s="4"/>
      <c r="F6894" s="3"/>
      <c r="G6894" s="3"/>
      <c r="H6894" s="3"/>
      <c r="I6894" s="3"/>
      <c r="J6894" s="3"/>
    </row>
    <row r="6895" spans="4:10" x14ac:dyDescent="0.25">
      <c r="D6895"/>
      <c r="E6895" s="4"/>
      <c r="F6895" s="3"/>
      <c r="G6895" s="3"/>
      <c r="H6895" s="3"/>
      <c r="I6895" s="3"/>
      <c r="J6895" s="3"/>
    </row>
    <row r="6896" spans="4:10" x14ac:dyDescent="0.25">
      <c r="D6896"/>
      <c r="E6896" s="4"/>
      <c r="F6896" s="3"/>
      <c r="G6896" s="3"/>
      <c r="H6896" s="3"/>
      <c r="I6896" s="3"/>
      <c r="J6896" s="3"/>
    </row>
    <row r="6897" spans="4:10" x14ac:dyDescent="0.25">
      <c r="D6897"/>
      <c r="E6897" s="4"/>
      <c r="F6897" s="3"/>
      <c r="G6897" s="3"/>
      <c r="H6897" s="3"/>
      <c r="I6897" s="3"/>
      <c r="J6897" s="3"/>
    </row>
    <row r="6898" spans="4:10" x14ac:dyDescent="0.25">
      <c r="D6898"/>
      <c r="E6898" s="4"/>
      <c r="F6898" s="3"/>
      <c r="G6898" s="3"/>
      <c r="H6898" s="3"/>
      <c r="I6898" s="3"/>
      <c r="J6898" s="3"/>
    </row>
    <row r="6899" spans="4:10" x14ac:dyDescent="0.25">
      <c r="D6899"/>
      <c r="E6899" s="4"/>
      <c r="F6899" s="3"/>
      <c r="G6899" s="3"/>
      <c r="H6899" s="3"/>
      <c r="I6899" s="3"/>
      <c r="J6899" s="3"/>
    </row>
    <row r="6900" spans="4:10" x14ac:dyDescent="0.25">
      <c r="D6900"/>
      <c r="E6900" s="4"/>
      <c r="F6900" s="3"/>
      <c r="G6900" s="3"/>
      <c r="H6900" s="3"/>
      <c r="I6900" s="3"/>
      <c r="J6900" s="3"/>
    </row>
    <row r="6901" spans="4:10" x14ac:dyDescent="0.25">
      <c r="D6901"/>
      <c r="E6901" s="4"/>
      <c r="F6901" s="3"/>
      <c r="G6901" s="3"/>
      <c r="H6901" s="3"/>
      <c r="I6901" s="3"/>
      <c r="J6901" s="3"/>
    </row>
    <row r="6902" spans="4:10" x14ac:dyDescent="0.25">
      <c r="D6902"/>
      <c r="E6902" s="4"/>
      <c r="F6902" s="3"/>
      <c r="G6902" s="3"/>
      <c r="H6902" s="3"/>
      <c r="I6902" s="3"/>
      <c r="J6902" s="3"/>
    </row>
    <row r="6903" spans="4:10" x14ac:dyDescent="0.25">
      <c r="D6903"/>
      <c r="E6903" s="4"/>
      <c r="F6903" s="3"/>
      <c r="G6903" s="3"/>
      <c r="H6903" s="3"/>
      <c r="I6903" s="3"/>
      <c r="J6903" s="3"/>
    </row>
    <row r="6904" spans="4:10" x14ac:dyDescent="0.25">
      <c r="D6904"/>
      <c r="E6904" s="4"/>
      <c r="F6904" s="3"/>
      <c r="G6904" s="3"/>
      <c r="H6904" s="3"/>
      <c r="I6904" s="3"/>
      <c r="J6904" s="3"/>
    </row>
    <row r="6905" spans="4:10" x14ac:dyDescent="0.25">
      <c r="D6905"/>
      <c r="E6905" s="4"/>
      <c r="F6905" s="3"/>
      <c r="G6905" s="3"/>
      <c r="H6905" s="3"/>
      <c r="I6905" s="3"/>
      <c r="J6905" s="3"/>
    </row>
    <row r="6906" spans="4:10" x14ac:dyDescent="0.25">
      <c r="D6906"/>
      <c r="E6906" s="4"/>
      <c r="F6906" s="3"/>
      <c r="G6906" s="3"/>
      <c r="H6906" s="3"/>
      <c r="I6906" s="3"/>
      <c r="J6906" s="3"/>
    </row>
    <row r="6907" spans="4:10" x14ac:dyDescent="0.25">
      <c r="D6907"/>
      <c r="E6907" s="4"/>
      <c r="F6907" s="3"/>
      <c r="G6907" s="3"/>
      <c r="H6907" s="3"/>
      <c r="I6907" s="3"/>
      <c r="J6907" s="3"/>
    </row>
    <row r="6908" spans="4:10" x14ac:dyDescent="0.25">
      <c r="D6908"/>
      <c r="E6908" s="4"/>
      <c r="F6908" s="3"/>
      <c r="G6908" s="3"/>
      <c r="H6908" s="3"/>
      <c r="I6908" s="3"/>
      <c r="J6908" s="3"/>
    </row>
    <row r="6909" spans="4:10" x14ac:dyDescent="0.25">
      <c r="D6909"/>
      <c r="E6909" s="4"/>
      <c r="F6909" s="3"/>
      <c r="G6909" s="3"/>
      <c r="H6909" s="3"/>
      <c r="I6909" s="3"/>
      <c r="J6909" s="3"/>
    </row>
    <row r="6910" spans="4:10" x14ac:dyDescent="0.25">
      <c r="D6910"/>
      <c r="E6910" s="4"/>
      <c r="F6910" s="3"/>
      <c r="G6910" s="3"/>
      <c r="H6910" s="3"/>
      <c r="I6910" s="3"/>
      <c r="J6910" s="3"/>
    </row>
    <row r="6911" spans="4:10" x14ac:dyDescent="0.25">
      <c r="D6911"/>
      <c r="E6911" s="4"/>
      <c r="F6911" s="3"/>
      <c r="G6911" s="3"/>
      <c r="H6911" s="3"/>
      <c r="I6911" s="3"/>
      <c r="J6911" s="3"/>
    </row>
    <row r="6912" spans="4:10" x14ac:dyDescent="0.25">
      <c r="D6912"/>
      <c r="E6912" s="4"/>
      <c r="F6912" s="3"/>
      <c r="G6912" s="3"/>
      <c r="H6912" s="3"/>
      <c r="I6912" s="3"/>
      <c r="J6912" s="3"/>
    </row>
    <row r="6913" spans="4:10" x14ac:dyDescent="0.25">
      <c r="D6913"/>
      <c r="E6913" s="4"/>
      <c r="F6913" s="3"/>
      <c r="G6913" s="3"/>
      <c r="H6913" s="3"/>
      <c r="I6913" s="3"/>
      <c r="J6913" s="3"/>
    </row>
    <row r="6914" spans="4:10" x14ac:dyDescent="0.25">
      <c r="D6914"/>
      <c r="E6914" s="4"/>
      <c r="F6914" s="3"/>
      <c r="G6914" s="3"/>
      <c r="H6914" s="3"/>
      <c r="I6914" s="3"/>
      <c r="J6914" s="3"/>
    </row>
    <row r="6915" spans="4:10" x14ac:dyDescent="0.25">
      <c r="D6915"/>
      <c r="E6915" s="4"/>
      <c r="F6915" s="3"/>
      <c r="G6915" s="3"/>
      <c r="H6915" s="3"/>
      <c r="I6915" s="3"/>
      <c r="J6915" s="3"/>
    </row>
    <row r="6916" spans="4:10" x14ac:dyDescent="0.25">
      <c r="D6916"/>
      <c r="E6916" s="4"/>
      <c r="F6916" s="3"/>
      <c r="G6916" s="3"/>
      <c r="H6916" s="3"/>
      <c r="I6916" s="3"/>
      <c r="J6916" s="3"/>
    </row>
    <row r="6917" spans="4:10" x14ac:dyDescent="0.25">
      <c r="D6917"/>
      <c r="E6917" s="4"/>
      <c r="F6917" s="3"/>
      <c r="G6917" s="3"/>
      <c r="H6917" s="3"/>
      <c r="I6917" s="3"/>
      <c r="J6917" s="3"/>
    </row>
    <row r="6918" spans="4:10" x14ac:dyDescent="0.25">
      <c r="D6918"/>
      <c r="E6918" s="4"/>
      <c r="F6918" s="3"/>
      <c r="G6918" s="3"/>
      <c r="H6918" s="3"/>
      <c r="I6918" s="3"/>
      <c r="J6918" s="3"/>
    </row>
    <row r="6919" spans="4:10" x14ac:dyDescent="0.25">
      <c r="D6919"/>
      <c r="E6919" s="4"/>
      <c r="F6919" s="3"/>
      <c r="G6919" s="3"/>
      <c r="H6919" s="3"/>
      <c r="I6919" s="3"/>
      <c r="J6919" s="3"/>
    </row>
    <row r="6920" spans="4:10" x14ac:dyDescent="0.25">
      <c r="D6920"/>
      <c r="E6920" s="4"/>
      <c r="F6920" s="3"/>
      <c r="G6920" s="3"/>
      <c r="H6920" s="3"/>
      <c r="I6920" s="3"/>
      <c r="J6920" s="3"/>
    </row>
    <row r="6921" spans="4:10" x14ac:dyDescent="0.25">
      <c r="D6921"/>
      <c r="E6921" s="4"/>
      <c r="F6921" s="3"/>
      <c r="G6921" s="3"/>
      <c r="H6921" s="3"/>
      <c r="I6921" s="3"/>
      <c r="J6921" s="3"/>
    </row>
    <row r="6922" spans="4:10" x14ac:dyDescent="0.25">
      <c r="D6922"/>
      <c r="E6922" s="4"/>
      <c r="F6922" s="3"/>
      <c r="G6922" s="3"/>
      <c r="H6922" s="3"/>
      <c r="I6922" s="3"/>
      <c r="J6922" s="3"/>
    </row>
    <row r="6923" spans="4:10" x14ac:dyDescent="0.25">
      <c r="D6923"/>
      <c r="E6923" s="4"/>
      <c r="F6923" s="3"/>
      <c r="G6923" s="3"/>
      <c r="H6923" s="3"/>
      <c r="I6923" s="3"/>
      <c r="J6923" s="3"/>
    </row>
    <row r="6924" spans="4:10" x14ac:dyDescent="0.25">
      <c r="D6924"/>
      <c r="E6924" s="4"/>
      <c r="F6924" s="3"/>
      <c r="G6924" s="3"/>
      <c r="H6924" s="3"/>
      <c r="I6924" s="3"/>
      <c r="J6924" s="3"/>
    </row>
    <row r="6925" spans="4:10" x14ac:dyDescent="0.25">
      <c r="D6925"/>
      <c r="E6925" s="4"/>
      <c r="F6925" s="3"/>
      <c r="G6925" s="3"/>
      <c r="H6925" s="3"/>
      <c r="I6925" s="3"/>
      <c r="J6925" s="3"/>
    </row>
    <row r="6926" spans="4:10" x14ac:dyDescent="0.25">
      <c r="D6926"/>
      <c r="E6926" s="4"/>
      <c r="F6926" s="3"/>
      <c r="G6926" s="3"/>
      <c r="H6926" s="3"/>
      <c r="I6926" s="3"/>
      <c r="J6926" s="3"/>
    </row>
    <row r="6927" spans="4:10" x14ac:dyDescent="0.25">
      <c r="D6927"/>
      <c r="E6927" s="4"/>
      <c r="F6927" s="3"/>
      <c r="G6927" s="3"/>
      <c r="H6927" s="3"/>
      <c r="I6927" s="3"/>
      <c r="J6927" s="3"/>
    </row>
    <row r="6928" spans="4:10" x14ac:dyDescent="0.25">
      <c r="D6928"/>
      <c r="E6928" s="4"/>
      <c r="F6928" s="3"/>
      <c r="G6928" s="3"/>
      <c r="H6928" s="3"/>
      <c r="I6928" s="3"/>
      <c r="J6928" s="3"/>
    </row>
    <row r="6929" spans="4:10" x14ac:dyDescent="0.25">
      <c r="D6929"/>
      <c r="E6929" s="4"/>
      <c r="F6929" s="3"/>
      <c r="G6929" s="3"/>
      <c r="H6929" s="3"/>
      <c r="I6929" s="3"/>
      <c r="J6929" s="3"/>
    </row>
    <row r="6930" spans="4:10" x14ac:dyDescent="0.25">
      <c r="D6930"/>
      <c r="E6930" s="4"/>
      <c r="F6930" s="3"/>
      <c r="G6930" s="3"/>
      <c r="H6930" s="3"/>
      <c r="I6930" s="3"/>
      <c r="J6930" s="3"/>
    </row>
    <row r="6931" spans="4:10" x14ac:dyDescent="0.25">
      <c r="D6931"/>
      <c r="E6931" s="4"/>
      <c r="F6931" s="3"/>
      <c r="G6931" s="3"/>
      <c r="H6931" s="3"/>
      <c r="I6931" s="3"/>
      <c r="J6931" s="3"/>
    </row>
    <row r="6932" spans="4:10" x14ac:dyDescent="0.25">
      <c r="D6932"/>
      <c r="E6932" s="4"/>
      <c r="F6932" s="3"/>
      <c r="G6932" s="3"/>
      <c r="H6932" s="3"/>
      <c r="I6932" s="3"/>
      <c r="J6932" s="3"/>
    </row>
    <row r="6933" spans="4:10" x14ac:dyDescent="0.25">
      <c r="D6933"/>
      <c r="E6933" s="4"/>
      <c r="F6933" s="3"/>
      <c r="G6933" s="3"/>
      <c r="H6933" s="3"/>
      <c r="I6933" s="3"/>
      <c r="J6933" s="3"/>
    </row>
    <row r="6934" spans="4:10" x14ac:dyDescent="0.25">
      <c r="D6934"/>
      <c r="E6934" s="4"/>
      <c r="F6934" s="3"/>
      <c r="G6934" s="3"/>
      <c r="H6934" s="3"/>
      <c r="I6934" s="3"/>
      <c r="J6934" s="3"/>
    </row>
    <row r="6935" spans="4:10" x14ac:dyDescent="0.25">
      <c r="D6935"/>
      <c r="E6935" s="4"/>
      <c r="F6935" s="3"/>
      <c r="G6935" s="3"/>
      <c r="H6935" s="3"/>
      <c r="I6935" s="3"/>
      <c r="J6935" s="3"/>
    </row>
    <row r="6936" spans="4:10" x14ac:dyDescent="0.25">
      <c r="D6936"/>
      <c r="E6936" s="4"/>
      <c r="F6936" s="3"/>
      <c r="G6936" s="3"/>
      <c r="H6936" s="3"/>
      <c r="I6936" s="3"/>
      <c r="J6936" s="3"/>
    </row>
    <row r="6937" spans="4:10" x14ac:dyDescent="0.25">
      <c r="D6937"/>
      <c r="E6937" s="4"/>
      <c r="F6937" s="3"/>
      <c r="G6937" s="3"/>
      <c r="H6937" s="3"/>
      <c r="I6937" s="3"/>
      <c r="J6937" s="3"/>
    </row>
    <row r="6938" spans="4:10" x14ac:dyDescent="0.25">
      <c r="D6938"/>
      <c r="E6938" s="4"/>
      <c r="F6938" s="3"/>
      <c r="G6938" s="3"/>
      <c r="H6938" s="3"/>
      <c r="I6938" s="3"/>
      <c r="J6938" s="3"/>
    </row>
    <row r="6939" spans="4:10" x14ac:dyDescent="0.25">
      <c r="D6939"/>
      <c r="E6939" s="4"/>
      <c r="F6939" s="3"/>
      <c r="G6939" s="3"/>
      <c r="H6939" s="3"/>
      <c r="I6939" s="3"/>
      <c r="J6939" s="3"/>
    </row>
    <row r="6940" spans="4:10" x14ac:dyDescent="0.25">
      <c r="D6940"/>
      <c r="E6940" s="4"/>
      <c r="F6940" s="3"/>
      <c r="G6940" s="3"/>
      <c r="H6940" s="3"/>
      <c r="I6940" s="3"/>
      <c r="J6940" s="3"/>
    </row>
    <row r="6941" spans="4:10" x14ac:dyDescent="0.25">
      <c r="D6941"/>
      <c r="E6941" s="4"/>
      <c r="F6941" s="3"/>
      <c r="G6941" s="3"/>
      <c r="H6941" s="3"/>
      <c r="I6941" s="3"/>
      <c r="J6941" s="3"/>
    </row>
    <row r="6942" spans="4:10" x14ac:dyDescent="0.25">
      <c r="D6942"/>
      <c r="E6942" s="4"/>
      <c r="F6942" s="3"/>
      <c r="G6942" s="3"/>
      <c r="H6942" s="3"/>
      <c r="I6942" s="3"/>
      <c r="J6942" s="3"/>
    </row>
    <row r="6943" spans="4:10" x14ac:dyDescent="0.25">
      <c r="D6943"/>
      <c r="E6943" s="4"/>
      <c r="F6943" s="3"/>
      <c r="G6943" s="3"/>
      <c r="H6943" s="3"/>
      <c r="I6943" s="3"/>
      <c r="J6943" s="3"/>
    </row>
    <row r="6944" spans="4:10" x14ac:dyDescent="0.25">
      <c r="D6944"/>
      <c r="E6944" s="4"/>
      <c r="F6944" s="3"/>
      <c r="G6944" s="3"/>
      <c r="H6944" s="3"/>
      <c r="I6944" s="3"/>
      <c r="J6944" s="3"/>
    </row>
    <row r="6945" spans="4:10" x14ac:dyDescent="0.25">
      <c r="D6945"/>
      <c r="E6945" s="4"/>
      <c r="F6945" s="3"/>
      <c r="G6945" s="3"/>
      <c r="H6945" s="3"/>
      <c r="I6945" s="3"/>
      <c r="J6945" s="3"/>
    </row>
    <row r="6946" spans="4:10" x14ac:dyDescent="0.25">
      <c r="D6946"/>
      <c r="E6946" s="4"/>
      <c r="F6946" s="3"/>
      <c r="G6946" s="3"/>
      <c r="H6946" s="3"/>
      <c r="I6946" s="3"/>
      <c r="J6946" s="3"/>
    </row>
    <row r="6947" spans="4:10" x14ac:dyDescent="0.25">
      <c r="D6947"/>
      <c r="E6947" s="4"/>
      <c r="F6947" s="3"/>
      <c r="G6947" s="3"/>
      <c r="H6947" s="3"/>
      <c r="I6947" s="3"/>
      <c r="J6947" s="3"/>
    </row>
    <row r="6948" spans="4:10" x14ac:dyDescent="0.25">
      <c r="D6948"/>
      <c r="E6948" s="4"/>
      <c r="F6948" s="3"/>
      <c r="G6948" s="3"/>
      <c r="H6948" s="3"/>
      <c r="I6948" s="3"/>
      <c r="J6948" s="3"/>
    </row>
    <row r="6949" spans="4:10" x14ac:dyDescent="0.25">
      <c r="D6949"/>
      <c r="E6949" s="4"/>
      <c r="F6949" s="3"/>
      <c r="G6949" s="3"/>
      <c r="H6949" s="3"/>
      <c r="I6949" s="3"/>
      <c r="J6949" s="3"/>
    </row>
    <row r="6950" spans="4:10" x14ac:dyDescent="0.25">
      <c r="D6950"/>
      <c r="E6950" s="4"/>
      <c r="F6950" s="3"/>
      <c r="G6950" s="3"/>
      <c r="H6950" s="3"/>
      <c r="I6950" s="3"/>
      <c r="J6950" s="3"/>
    </row>
    <row r="6951" spans="4:10" x14ac:dyDescent="0.25">
      <c r="D6951"/>
      <c r="E6951" s="4"/>
      <c r="F6951" s="3"/>
      <c r="G6951" s="3"/>
      <c r="H6951" s="3"/>
      <c r="I6951" s="3"/>
      <c r="J6951" s="3"/>
    </row>
    <row r="6952" spans="4:10" x14ac:dyDescent="0.25">
      <c r="D6952"/>
      <c r="E6952" s="4"/>
      <c r="F6952" s="3"/>
      <c r="G6952" s="3"/>
      <c r="H6952" s="3"/>
      <c r="I6952" s="3"/>
      <c r="J6952" s="3"/>
    </row>
    <row r="6953" spans="4:10" x14ac:dyDescent="0.25">
      <c r="D6953"/>
      <c r="E6953" s="4"/>
      <c r="F6953" s="3"/>
      <c r="G6953" s="3"/>
      <c r="H6953" s="3"/>
      <c r="I6953" s="3"/>
      <c r="J6953" s="3"/>
    </row>
    <row r="6954" spans="4:10" x14ac:dyDescent="0.25">
      <c r="D6954"/>
      <c r="E6954" s="4"/>
      <c r="F6954" s="3"/>
      <c r="G6954" s="3"/>
      <c r="H6954" s="3"/>
      <c r="I6954" s="3"/>
      <c r="J6954" s="3"/>
    </row>
    <row r="6955" spans="4:10" x14ac:dyDescent="0.25">
      <c r="D6955"/>
      <c r="E6955" s="4"/>
      <c r="F6955" s="3"/>
      <c r="G6955" s="3"/>
      <c r="H6955" s="3"/>
      <c r="I6955" s="3"/>
      <c r="J6955" s="3"/>
    </row>
    <row r="6956" spans="4:10" x14ac:dyDescent="0.25">
      <c r="D6956"/>
      <c r="E6956" s="4"/>
      <c r="F6956" s="3"/>
      <c r="G6956" s="3"/>
      <c r="H6956" s="3"/>
      <c r="I6956" s="3"/>
      <c r="J6956" s="3"/>
    </row>
    <row r="6957" spans="4:10" x14ac:dyDescent="0.25">
      <c r="D6957"/>
      <c r="E6957" s="4"/>
      <c r="F6957" s="3"/>
      <c r="G6957" s="3"/>
      <c r="H6957" s="3"/>
      <c r="I6957" s="3"/>
      <c r="J6957" s="3"/>
    </row>
    <row r="6958" spans="4:10" x14ac:dyDescent="0.25">
      <c r="D6958"/>
      <c r="E6958" s="4"/>
      <c r="F6958" s="3"/>
      <c r="G6958" s="3"/>
      <c r="H6958" s="3"/>
      <c r="I6958" s="3"/>
      <c r="J6958" s="3"/>
    </row>
    <row r="6959" spans="4:10" x14ac:dyDescent="0.25">
      <c r="D6959"/>
      <c r="E6959" s="4"/>
      <c r="F6959" s="3"/>
      <c r="G6959" s="3"/>
      <c r="H6959" s="3"/>
      <c r="I6959" s="3"/>
      <c r="J6959" s="3"/>
    </row>
    <row r="6960" spans="4:10" x14ac:dyDescent="0.25">
      <c r="D6960"/>
      <c r="E6960" s="4"/>
      <c r="F6960" s="3"/>
      <c r="G6960" s="3"/>
      <c r="H6960" s="3"/>
      <c r="I6960" s="3"/>
      <c r="J6960" s="3"/>
    </row>
    <row r="6961" spans="4:10" x14ac:dyDescent="0.25">
      <c r="D6961"/>
      <c r="E6961" s="4"/>
      <c r="F6961" s="3"/>
      <c r="G6961" s="3"/>
      <c r="H6961" s="3"/>
      <c r="I6961" s="3"/>
      <c r="J6961" s="3"/>
    </row>
    <row r="6962" spans="4:10" x14ac:dyDescent="0.25">
      <c r="D6962"/>
      <c r="E6962" s="4"/>
      <c r="F6962" s="3"/>
      <c r="G6962" s="3"/>
      <c r="H6962" s="3"/>
      <c r="I6962" s="3"/>
      <c r="J6962" s="3"/>
    </row>
    <row r="6963" spans="4:10" x14ac:dyDescent="0.25">
      <c r="D6963"/>
      <c r="E6963" s="4"/>
      <c r="F6963" s="3"/>
      <c r="G6963" s="3"/>
      <c r="H6963" s="3"/>
      <c r="I6963" s="3"/>
      <c r="J6963" s="3"/>
    </row>
    <row r="6964" spans="4:10" x14ac:dyDescent="0.25">
      <c r="D6964"/>
      <c r="E6964" s="4"/>
      <c r="F6964" s="3"/>
      <c r="G6964" s="3"/>
      <c r="H6964" s="3"/>
      <c r="I6964" s="3"/>
      <c r="J6964" s="3"/>
    </row>
    <row r="6965" spans="4:10" x14ac:dyDescent="0.25">
      <c r="D6965"/>
      <c r="E6965" s="4"/>
      <c r="F6965" s="3"/>
      <c r="G6965" s="3"/>
      <c r="H6965" s="3"/>
      <c r="I6965" s="3"/>
      <c r="J6965" s="3"/>
    </row>
    <row r="6966" spans="4:10" x14ac:dyDescent="0.25">
      <c r="D6966"/>
      <c r="E6966" s="4"/>
      <c r="F6966" s="3"/>
      <c r="G6966" s="3"/>
      <c r="H6966" s="3"/>
      <c r="I6966" s="3"/>
      <c r="J6966" s="3"/>
    </row>
    <row r="6967" spans="4:10" x14ac:dyDescent="0.25">
      <c r="D6967"/>
      <c r="E6967" s="4"/>
      <c r="F6967" s="3"/>
      <c r="G6967" s="3"/>
      <c r="H6967" s="3"/>
      <c r="I6967" s="3"/>
      <c r="J6967" s="3"/>
    </row>
    <row r="6968" spans="4:10" x14ac:dyDescent="0.25">
      <c r="D6968"/>
      <c r="E6968" s="4"/>
      <c r="F6968" s="3"/>
      <c r="G6968" s="3"/>
      <c r="H6968" s="3"/>
      <c r="I6968" s="3"/>
      <c r="J6968" s="3"/>
    </row>
    <row r="6969" spans="4:10" x14ac:dyDescent="0.25">
      <c r="D6969"/>
      <c r="E6969" s="4"/>
      <c r="F6969" s="3"/>
      <c r="G6969" s="3"/>
      <c r="H6969" s="3"/>
      <c r="I6969" s="3"/>
      <c r="J6969" s="3"/>
    </row>
    <row r="6970" spans="4:10" x14ac:dyDescent="0.25">
      <c r="D6970"/>
      <c r="E6970" s="4"/>
      <c r="F6970" s="3"/>
      <c r="G6970" s="3"/>
      <c r="H6970" s="3"/>
      <c r="I6970" s="3"/>
      <c r="J6970" s="3"/>
    </row>
    <row r="6971" spans="4:10" x14ac:dyDescent="0.25">
      <c r="D6971"/>
      <c r="E6971" s="4"/>
      <c r="F6971" s="3"/>
      <c r="G6971" s="3"/>
      <c r="H6971" s="3"/>
      <c r="I6971" s="3"/>
      <c r="J6971" s="3"/>
    </row>
    <row r="6972" spans="4:10" x14ac:dyDescent="0.25">
      <c r="D6972"/>
      <c r="E6972" s="4"/>
      <c r="F6972" s="3"/>
      <c r="G6972" s="3"/>
      <c r="H6972" s="3"/>
      <c r="I6972" s="3"/>
      <c r="J6972" s="3"/>
    </row>
    <row r="6973" spans="4:10" x14ac:dyDescent="0.25">
      <c r="D6973"/>
      <c r="E6973" s="4"/>
      <c r="F6973" s="3"/>
      <c r="G6973" s="3"/>
      <c r="H6973" s="3"/>
      <c r="I6973" s="3"/>
      <c r="J6973" s="3"/>
    </row>
    <row r="6974" spans="4:10" x14ac:dyDescent="0.25">
      <c r="D6974"/>
      <c r="E6974" s="4"/>
      <c r="F6974" s="3"/>
      <c r="G6974" s="3"/>
      <c r="H6974" s="3"/>
      <c r="I6974" s="3"/>
      <c r="J6974" s="3"/>
    </row>
    <row r="6975" spans="4:10" x14ac:dyDescent="0.25">
      <c r="D6975"/>
      <c r="E6975" s="4"/>
      <c r="F6975" s="3"/>
      <c r="G6975" s="3"/>
      <c r="H6975" s="3"/>
      <c r="I6975" s="3"/>
      <c r="J6975" s="3"/>
    </row>
    <row r="6976" spans="4:10" x14ac:dyDescent="0.25">
      <c r="D6976"/>
      <c r="E6976" s="4"/>
      <c r="F6976" s="3"/>
      <c r="G6976" s="3"/>
      <c r="H6976" s="3"/>
      <c r="I6976" s="3"/>
      <c r="J6976" s="3"/>
    </row>
    <row r="6977" spans="4:10" x14ac:dyDescent="0.25">
      <c r="D6977"/>
      <c r="E6977" s="4"/>
      <c r="F6977" s="3"/>
      <c r="G6977" s="3"/>
      <c r="H6977" s="3"/>
      <c r="I6977" s="3"/>
      <c r="J6977" s="3"/>
    </row>
    <row r="6978" spans="4:10" x14ac:dyDescent="0.25">
      <c r="D6978"/>
      <c r="E6978" s="4"/>
      <c r="F6978" s="3"/>
      <c r="G6978" s="3"/>
      <c r="H6978" s="3"/>
      <c r="I6978" s="3"/>
      <c r="J6978" s="3"/>
    </row>
    <row r="6979" spans="4:10" x14ac:dyDescent="0.25">
      <c r="D6979"/>
      <c r="E6979" s="4"/>
      <c r="F6979" s="3"/>
      <c r="G6979" s="3"/>
      <c r="H6979" s="3"/>
      <c r="I6979" s="3"/>
      <c r="J6979" s="3"/>
    </row>
    <row r="6980" spans="4:10" x14ac:dyDescent="0.25">
      <c r="D6980"/>
      <c r="E6980" s="4"/>
      <c r="F6980" s="3"/>
      <c r="G6980" s="3"/>
      <c r="H6980" s="3"/>
      <c r="I6980" s="3"/>
      <c r="J6980" s="3"/>
    </row>
    <row r="6981" spans="4:10" x14ac:dyDescent="0.25">
      <c r="D6981"/>
      <c r="E6981" s="4"/>
      <c r="F6981" s="3"/>
      <c r="G6981" s="3"/>
      <c r="H6981" s="3"/>
      <c r="I6981" s="3"/>
      <c r="J6981" s="3"/>
    </row>
    <row r="6982" spans="4:10" x14ac:dyDescent="0.25">
      <c r="D6982"/>
      <c r="E6982" s="4"/>
      <c r="F6982" s="3"/>
      <c r="G6982" s="3"/>
      <c r="H6982" s="3"/>
      <c r="I6982" s="3"/>
      <c r="J6982" s="3"/>
    </row>
    <row r="6983" spans="4:10" x14ac:dyDescent="0.25">
      <c r="D6983"/>
      <c r="E6983" s="4"/>
      <c r="F6983" s="3"/>
      <c r="G6983" s="3"/>
      <c r="H6983" s="3"/>
      <c r="I6983" s="3"/>
      <c r="J6983" s="3"/>
    </row>
    <row r="6984" spans="4:10" x14ac:dyDescent="0.25">
      <c r="D6984"/>
      <c r="E6984" s="4"/>
      <c r="F6984" s="3"/>
      <c r="G6984" s="3"/>
      <c r="H6984" s="3"/>
      <c r="I6984" s="3"/>
      <c r="J6984" s="3"/>
    </row>
    <row r="6985" spans="4:10" x14ac:dyDescent="0.25">
      <c r="D6985"/>
      <c r="E6985" s="4"/>
      <c r="F6985" s="3"/>
      <c r="G6985" s="3"/>
      <c r="H6985" s="3"/>
      <c r="I6985" s="3"/>
      <c r="J6985" s="3"/>
    </row>
    <row r="6986" spans="4:10" x14ac:dyDescent="0.25">
      <c r="D6986"/>
      <c r="E6986" s="4"/>
      <c r="F6986" s="3"/>
      <c r="G6986" s="3"/>
      <c r="H6986" s="3"/>
      <c r="I6986" s="3"/>
      <c r="J6986" s="3"/>
    </row>
    <row r="6987" spans="4:10" x14ac:dyDescent="0.25">
      <c r="D6987"/>
      <c r="E6987" s="4"/>
      <c r="F6987" s="3"/>
      <c r="G6987" s="3"/>
      <c r="H6987" s="3"/>
      <c r="I6987" s="3"/>
      <c r="J6987" s="3"/>
    </row>
    <row r="6988" spans="4:10" x14ac:dyDescent="0.25">
      <c r="D6988"/>
      <c r="E6988" s="4"/>
      <c r="F6988" s="3"/>
      <c r="G6988" s="3"/>
      <c r="H6988" s="3"/>
      <c r="I6988" s="3"/>
      <c r="J6988" s="3"/>
    </row>
    <row r="6989" spans="4:10" x14ac:dyDescent="0.25">
      <c r="D6989"/>
      <c r="E6989" s="4"/>
      <c r="F6989" s="3"/>
      <c r="G6989" s="3"/>
      <c r="H6989" s="3"/>
      <c r="I6989" s="3"/>
      <c r="J6989" s="3"/>
    </row>
    <row r="6990" spans="4:10" x14ac:dyDescent="0.25">
      <c r="D6990"/>
      <c r="E6990" s="4"/>
      <c r="F6990" s="3"/>
      <c r="G6990" s="3"/>
      <c r="H6990" s="3"/>
      <c r="I6990" s="3"/>
      <c r="J6990" s="3"/>
    </row>
    <row r="6991" spans="4:10" x14ac:dyDescent="0.25">
      <c r="D6991"/>
      <c r="E6991" s="4"/>
      <c r="F6991" s="3"/>
      <c r="G6991" s="3"/>
      <c r="H6991" s="3"/>
      <c r="I6991" s="3"/>
      <c r="J6991" s="3"/>
    </row>
    <row r="6992" spans="4:10" x14ac:dyDescent="0.25">
      <c r="D6992"/>
      <c r="E6992" s="4"/>
      <c r="F6992" s="3"/>
      <c r="G6992" s="3"/>
      <c r="H6992" s="3"/>
      <c r="I6992" s="3"/>
      <c r="J6992" s="3"/>
    </row>
    <row r="6993" spans="4:10" x14ac:dyDescent="0.25">
      <c r="D6993"/>
      <c r="E6993" s="4"/>
      <c r="F6993" s="3"/>
      <c r="G6993" s="3"/>
      <c r="H6993" s="3"/>
      <c r="I6993" s="3"/>
      <c r="J6993" s="3"/>
    </row>
    <row r="6994" spans="4:10" x14ac:dyDescent="0.25">
      <c r="D6994"/>
      <c r="E6994" s="4"/>
      <c r="F6994" s="3"/>
      <c r="G6994" s="3"/>
      <c r="H6994" s="3"/>
      <c r="I6994" s="3"/>
      <c r="J6994" s="3"/>
    </row>
    <row r="6995" spans="4:10" x14ac:dyDescent="0.25">
      <c r="D6995"/>
      <c r="E6995" s="4"/>
      <c r="F6995" s="3"/>
      <c r="G6995" s="3"/>
      <c r="H6995" s="3"/>
      <c r="I6995" s="3"/>
      <c r="J6995" s="3"/>
    </row>
    <row r="6996" spans="4:10" x14ac:dyDescent="0.25">
      <c r="D6996"/>
      <c r="E6996" s="4"/>
      <c r="F6996" s="3"/>
      <c r="G6996" s="3"/>
      <c r="H6996" s="3"/>
      <c r="I6996" s="3"/>
      <c r="J6996" s="3"/>
    </row>
    <row r="6997" spans="4:10" x14ac:dyDescent="0.25">
      <c r="D6997"/>
      <c r="E6997" s="4"/>
      <c r="F6997" s="3"/>
      <c r="G6997" s="3"/>
      <c r="H6997" s="3"/>
      <c r="I6997" s="3"/>
      <c r="J6997" s="3"/>
    </row>
    <row r="6998" spans="4:10" x14ac:dyDescent="0.25">
      <c r="D6998"/>
      <c r="E6998" s="4"/>
      <c r="F6998" s="3"/>
      <c r="G6998" s="3"/>
      <c r="H6998" s="3"/>
      <c r="I6998" s="3"/>
      <c r="J6998" s="3"/>
    </row>
    <row r="6999" spans="4:10" x14ac:dyDescent="0.25">
      <c r="D6999"/>
      <c r="E6999" s="4"/>
      <c r="F6999" s="3"/>
      <c r="G6999" s="3"/>
      <c r="H6999" s="3"/>
      <c r="I6999" s="3"/>
      <c r="J6999" s="3"/>
    </row>
    <row r="7000" spans="4:10" x14ac:dyDescent="0.25">
      <c r="D7000"/>
      <c r="E7000" s="4"/>
      <c r="F7000" s="3"/>
      <c r="G7000" s="3"/>
      <c r="H7000" s="3"/>
      <c r="I7000" s="3"/>
      <c r="J7000" s="3"/>
    </row>
    <row r="7001" spans="4:10" x14ac:dyDescent="0.25">
      <c r="D7001"/>
      <c r="E7001" s="4"/>
      <c r="F7001" s="3"/>
      <c r="G7001" s="3"/>
      <c r="H7001" s="3"/>
      <c r="I7001" s="3"/>
      <c r="J7001" s="3"/>
    </row>
    <row r="7002" spans="4:10" x14ac:dyDescent="0.25">
      <c r="D7002"/>
      <c r="E7002" s="4"/>
      <c r="F7002" s="3"/>
      <c r="G7002" s="3"/>
      <c r="H7002" s="3"/>
      <c r="I7002" s="3"/>
      <c r="J7002" s="3"/>
    </row>
    <row r="7003" spans="4:10" x14ac:dyDescent="0.25">
      <c r="D7003"/>
      <c r="E7003" s="4"/>
      <c r="F7003" s="3"/>
      <c r="G7003" s="3"/>
      <c r="H7003" s="3"/>
      <c r="I7003" s="3"/>
      <c r="J7003" s="3"/>
    </row>
    <row r="7004" spans="4:10" x14ac:dyDescent="0.25">
      <c r="D7004"/>
      <c r="E7004" s="4"/>
      <c r="F7004" s="3"/>
      <c r="G7004" s="3"/>
      <c r="H7004" s="3"/>
      <c r="I7004" s="3"/>
      <c r="J7004" s="3"/>
    </row>
    <row r="7005" spans="4:10" x14ac:dyDescent="0.25">
      <c r="D7005"/>
      <c r="E7005" s="4"/>
      <c r="F7005" s="3"/>
      <c r="G7005" s="3"/>
      <c r="H7005" s="3"/>
      <c r="I7005" s="3"/>
      <c r="J7005" s="3"/>
    </row>
    <row r="7006" spans="4:10" x14ac:dyDescent="0.25">
      <c r="D7006"/>
      <c r="E7006" s="4"/>
      <c r="F7006" s="3"/>
      <c r="G7006" s="3"/>
      <c r="H7006" s="3"/>
      <c r="I7006" s="3"/>
      <c r="J7006" s="3"/>
    </row>
    <row r="7007" spans="4:10" x14ac:dyDescent="0.25">
      <c r="D7007"/>
      <c r="E7007" s="4"/>
      <c r="F7007" s="3"/>
      <c r="G7007" s="3"/>
      <c r="H7007" s="3"/>
      <c r="I7007" s="3"/>
      <c r="J7007" s="3"/>
    </row>
    <row r="7008" spans="4:10" x14ac:dyDescent="0.25">
      <c r="D7008"/>
      <c r="E7008" s="4"/>
      <c r="F7008" s="3"/>
      <c r="G7008" s="3"/>
      <c r="H7008" s="3"/>
      <c r="I7008" s="3"/>
      <c r="J7008" s="3"/>
    </row>
    <row r="7009" spans="4:10" x14ac:dyDescent="0.25">
      <c r="D7009"/>
      <c r="E7009" s="4"/>
      <c r="F7009" s="3"/>
      <c r="G7009" s="3"/>
      <c r="H7009" s="3"/>
      <c r="I7009" s="3"/>
      <c r="J7009" s="3"/>
    </row>
    <row r="7010" spans="4:10" x14ac:dyDescent="0.25">
      <c r="D7010"/>
      <c r="E7010" s="4"/>
      <c r="F7010" s="3"/>
      <c r="G7010" s="3"/>
      <c r="H7010" s="3"/>
      <c r="I7010" s="3"/>
      <c r="J7010" s="3"/>
    </row>
    <row r="7011" spans="4:10" x14ac:dyDescent="0.25">
      <c r="D7011"/>
      <c r="E7011" s="4"/>
      <c r="F7011" s="3"/>
      <c r="G7011" s="3"/>
      <c r="H7011" s="3"/>
      <c r="I7011" s="3"/>
      <c r="J7011" s="3"/>
    </row>
    <row r="7012" spans="4:10" x14ac:dyDescent="0.25">
      <c r="D7012"/>
      <c r="E7012" s="4"/>
      <c r="F7012" s="3"/>
      <c r="G7012" s="3"/>
      <c r="H7012" s="3"/>
      <c r="I7012" s="3"/>
      <c r="J7012" s="3"/>
    </row>
    <row r="7013" spans="4:10" x14ac:dyDescent="0.25">
      <c r="D7013"/>
      <c r="E7013" s="4"/>
      <c r="F7013" s="3"/>
      <c r="G7013" s="3"/>
      <c r="H7013" s="3"/>
      <c r="I7013" s="3"/>
      <c r="J7013" s="3"/>
    </row>
    <row r="7014" spans="4:10" x14ac:dyDescent="0.25">
      <c r="D7014"/>
      <c r="E7014" s="4"/>
      <c r="F7014" s="3"/>
      <c r="G7014" s="3"/>
      <c r="H7014" s="3"/>
      <c r="I7014" s="3"/>
      <c r="J7014" s="3"/>
    </row>
    <row r="7015" spans="4:10" x14ac:dyDescent="0.25">
      <c r="D7015"/>
      <c r="E7015" s="4"/>
      <c r="F7015" s="3"/>
      <c r="G7015" s="3"/>
      <c r="H7015" s="3"/>
      <c r="I7015" s="3"/>
      <c r="J7015" s="3"/>
    </row>
    <row r="7016" spans="4:10" x14ac:dyDescent="0.25">
      <c r="D7016"/>
      <c r="E7016" s="4"/>
      <c r="F7016" s="3"/>
      <c r="G7016" s="3"/>
      <c r="H7016" s="3"/>
      <c r="I7016" s="3"/>
      <c r="J7016" s="3"/>
    </row>
    <row r="7017" spans="4:10" x14ac:dyDescent="0.25">
      <c r="D7017"/>
      <c r="E7017" s="4"/>
      <c r="F7017" s="3"/>
      <c r="G7017" s="3"/>
      <c r="H7017" s="3"/>
      <c r="I7017" s="3"/>
      <c r="J7017" s="3"/>
    </row>
    <row r="7018" spans="4:10" x14ac:dyDescent="0.25">
      <c r="D7018"/>
      <c r="E7018" s="4"/>
      <c r="F7018" s="3"/>
      <c r="G7018" s="3"/>
      <c r="H7018" s="3"/>
      <c r="I7018" s="3"/>
      <c r="J7018" s="3"/>
    </row>
    <row r="7019" spans="4:10" x14ac:dyDescent="0.25">
      <c r="D7019"/>
      <c r="E7019" s="4"/>
      <c r="F7019" s="3"/>
      <c r="G7019" s="3"/>
      <c r="H7019" s="3"/>
      <c r="I7019" s="3"/>
      <c r="J7019" s="3"/>
    </row>
    <row r="7020" spans="4:10" x14ac:dyDescent="0.25">
      <c r="D7020"/>
      <c r="E7020" s="4"/>
      <c r="F7020" s="3"/>
      <c r="G7020" s="3"/>
      <c r="H7020" s="3"/>
      <c r="I7020" s="3"/>
      <c r="J7020" s="3"/>
    </row>
    <row r="7021" spans="4:10" x14ac:dyDescent="0.25">
      <c r="D7021"/>
      <c r="E7021" s="4"/>
      <c r="F7021" s="3"/>
      <c r="G7021" s="3"/>
      <c r="H7021" s="3"/>
      <c r="I7021" s="3"/>
      <c r="J7021" s="3"/>
    </row>
    <row r="7022" spans="4:10" x14ac:dyDescent="0.25">
      <c r="D7022"/>
      <c r="E7022" s="4"/>
      <c r="F7022" s="3"/>
      <c r="G7022" s="3"/>
      <c r="H7022" s="3"/>
      <c r="I7022" s="3"/>
      <c r="J7022" s="3"/>
    </row>
    <row r="7023" spans="4:10" x14ac:dyDescent="0.25">
      <c r="D7023"/>
      <c r="E7023" s="4"/>
      <c r="F7023" s="3"/>
      <c r="G7023" s="3"/>
      <c r="H7023" s="3"/>
      <c r="I7023" s="3"/>
      <c r="J7023" s="3"/>
    </row>
    <row r="7024" spans="4:10" x14ac:dyDescent="0.25">
      <c r="D7024"/>
      <c r="E7024" s="4"/>
      <c r="F7024" s="3"/>
      <c r="G7024" s="3"/>
      <c r="H7024" s="3"/>
      <c r="I7024" s="3"/>
      <c r="J7024" s="3"/>
    </row>
    <row r="7025" spans="4:10" x14ac:dyDescent="0.25">
      <c r="D7025"/>
      <c r="E7025" s="4"/>
      <c r="F7025" s="3"/>
      <c r="G7025" s="3"/>
      <c r="H7025" s="3"/>
      <c r="I7025" s="3"/>
      <c r="J7025" s="3"/>
    </row>
    <row r="7026" spans="4:10" x14ac:dyDescent="0.25">
      <c r="D7026"/>
      <c r="E7026" s="4"/>
      <c r="F7026" s="3"/>
      <c r="G7026" s="3"/>
      <c r="H7026" s="3"/>
      <c r="I7026" s="3"/>
      <c r="J7026" s="3"/>
    </row>
    <row r="7027" spans="4:10" x14ac:dyDescent="0.25">
      <c r="D7027"/>
      <c r="E7027" s="4"/>
      <c r="F7027" s="3"/>
      <c r="G7027" s="3"/>
      <c r="H7027" s="3"/>
      <c r="I7027" s="3"/>
      <c r="J7027" s="3"/>
    </row>
    <row r="7028" spans="4:10" x14ac:dyDescent="0.25">
      <c r="D7028"/>
      <c r="E7028" s="4"/>
      <c r="F7028" s="3"/>
      <c r="G7028" s="3"/>
      <c r="H7028" s="3"/>
      <c r="I7028" s="3"/>
      <c r="J7028" s="3"/>
    </row>
    <row r="7029" spans="4:10" x14ac:dyDescent="0.25">
      <c r="D7029"/>
      <c r="E7029" s="4"/>
      <c r="F7029" s="3"/>
      <c r="G7029" s="3"/>
      <c r="H7029" s="3"/>
      <c r="I7029" s="3"/>
      <c r="J7029" s="3"/>
    </row>
    <row r="7030" spans="4:10" x14ac:dyDescent="0.25">
      <c r="D7030"/>
      <c r="E7030" s="4"/>
      <c r="F7030" s="3"/>
      <c r="G7030" s="3"/>
      <c r="H7030" s="3"/>
      <c r="I7030" s="3"/>
      <c r="J7030" s="3"/>
    </row>
    <row r="7031" spans="4:10" x14ac:dyDescent="0.25">
      <c r="D7031"/>
      <c r="E7031" s="4"/>
      <c r="F7031" s="3"/>
      <c r="G7031" s="3"/>
      <c r="H7031" s="3"/>
      <c r="I7031" s="3"/>
      <c r="J7031" s="3"/>
    </row>
    <row r="7032" spans="4:10" x14ac:dyDescent="0.25">
      <c r="D7032"/>
      <c r="E7032" s="4"/>
      <c r="F7032" s="3"/>
      <c r="G7032" s="3"/>
      <c r="H7032" s="3"/>
      <c r="I7032" s="3"/>
      <c r="J7032" s="3"/>
    </row>
    <row r="7033" spans="4:10" x14ac:dyDescent="0.25">
      <c r="D7033"/>
      <c r="E7033" s="4"/>
      <c r="F7033" s="3"/>
      <c r="G7033" s="3"/>
      <c r="H7033" s="3"/>
      <c r="I7033" s="3"/>
      <c r="J7033" s="3"/>
    </row>
    <row r="7034" spans="4:10" x14ac:dyDescent="0.25">
      <c r="D7034"/>
      <c r="E7034" s="4"/>
      <c r="F7034" s="3"/>
      <c r="G7034" s="3"/>
      <c r="H7034" s="3"/>
      <c r="I7034" s="3"/>
      <c r="J7034" s="3"/>
    </row>
    <row r="7035" spans="4:10" x14ac:dyDescent="0.25">
      <c r="D7035"/>
      <c r="E7035" s="4"/>
      <c r="F7035" s="3"/>
      <c r="G7035" s="3"/>
      <c r="H7035" s="3"/>
      <c r="I7035" s="3"/>
      <c r="J7035" s="3"/>
    </row>
    <row r="7036" spans="4:10" x14ac:dyDescent="0.25">
      <c r="D7036"/>
      <c r="E7036" s="4"/>
      <c r="F7036" s="3"/>
      <c r="G7036" s="3"/>
      <c r="H7036" s="3"/>
      <c r="I7036" s="3"/>
      <c r="J7036" s="3"/>
    </row>
    <row r="7037" spans="4:10" x14ac:dyDescent="0.25">
      <c r="D7037"/>
      <c r="E7037" s="4"/>
      <c r="F7037" s="3"/>
      <c r="G7037" s="3"/>
      <c r="H7037" s="3"/>
      <c r="I7037" s="3"/>
      <c r="J7037" s="3"/>
    </row>
    <row r="7038" spans="4:10" x14ac:dyDescent="0.25">
      <c r="D7038"/>
      <c r="E7038" s="4"/>
      <c r="F7038" s="3"/>
      <c r="G7038" s="3"/>
      <c r="H7038" s="3"/>
      <c r="I7038" s="3"/>
      <c r="J7038" s="3"/>
    </row>
    <row r="7039" spans="4:10" x14ac:dyDescent="0.25">
      <c r="D7039"/>
      <c r="E7039" s="4"/>
      <c r="F7039" s="3"/>
      <c r="G7039" s="3"/>
      <c r="H7039" s="3"/>
      <c r="I7039" s="3"/>
      <c r="J7039" s="3"/>
    </row>
    <row r="7040" spans="4:10" x14ac:dyDescent="0.25">
      <c r="D7040"/>
      <c r="E7040" s="4"/>
      <c r="F7040" s="3"/>
      <c r="G7040" s="3"/>
      <c r="H7040" s="3"/>
      <c r="I7040" s="3"/>
      <c r="J7040" s="3"/>
    </row>
    <row r="7041" spans="4:10" x14ac:dyDescent="0.25">
      <c r="D7041"/>
      <c r="E7041" s="4"/>
      <c r="F7041" s="3"/>
      <c r="G7041" s="3"/>
      <c r="H7041" s="3"/>
      <c r="I7041" s="3"/>
      <c r="J7041" s="3"/>
    </row>
    <row r="7042" spans="4:10" x14ac:dyDescent="0.25">
      <c r="D7042"/>
      <c r="E7042" s="4"/>
      <c r="F7042" s="3"/>
      <c r="G7042" s="3"/>
      <c r="H7042" s="3"/>
      <c r="I7042" s="3"/>
      <c r="J7042" s="3"/>
    </row>
    <row r="7043" spans="4:10" x14ac:dyDescent="0.25">
      <c r="D7043"/>
      <c r="E7043" s="4"/>
      <c r="F7043" s="3"/>
      <c r="G7043" s="3"/>
      <c r="H7043" s="3"/>
      <c r="I7043" s="3"/>
      <c r="J7043" s="3"/>
    </row>
    <row r="7044" spans="4:10" x14ac:dyDescent="0.25">
      <c r="D7044"/>
      <c r="E7044" s="4"/>
      <c r="F7044" s="3"/>
      <c r="G7044" s="3"/>
      <c r="H7044" s="3"/>
      <c r="I7044" s="3"/>
      <c r="J7044" s="3"/>
    </row>
    <row r="7045" spans="4:10" x14ac:dyDescent="0.25">
      <c r="D7045"/>
      <c r="E7045" s="4"/>
      <c r="F7045" s="3"/>
      <c r="G7045" s="3"/>
      <c r="H7045" s="3"/>
      <c r="I7045" s="3"/>
      <c r="J7045" s="3"/>
    </row>
    <row r="7046" spans="4:10" x14ac:dyDescent="0.25">
      <c r="D7046"/>
      <c r="E7046" s="4"/>
      <c r="F7046" s="3"/>
      <c r="G7046" s="3"/>
      <c r="H7046" s="3"/>
      <c r="I7046" s="3"/>
      <c r="J7046" s="3"/>
    </row>
    <row r="7047" spans="4:10" x14ac:dyDescent="0.25">
      <c r="D7047"/>
      <c r="E7047" s="4"/>
      <c r="F7047" s="3"/>
      <c r="G7047" s="3"/>
      <c r="H7047" s="3"/>
      <c r="I7047" s="3"/>
      <c r="J7047" s="3"/>
    </row>
    <row r="7048" spans="4:10" x14ac:dyDescent="0.25">
      <c r="D7048"/>
      <c r="E7048" s="4"/>
      <c r="F7048" s="3"/>
      <c r="G7048" s="3"/>
      <c r="H7048" s="3"/>
      <c r="I7048" s="3"/>
      <c r="J7048" s="3"/>
    </row>
    <row r="7049" spans="4:10" x14ac:dyDescent="0.25">
      <c r="D7049"/>
      <c r="E7049" s="4"/>
      <c r="F7049" s="3"/>
      <c r="G7049" s="3"/>
      <c r="H7049" s="3"/>
      <c r="I7049" s="3"/>
      <c r="J7049" s="3"/>
    </row>
    <row r="7050" spans="4:10" x14ac:dyDescent="0.25">
      <c r="D7050"/>
      <c r="E7050" s="4"/>
      <c r="F7050" s="3"/>
      <c r="G7050" s="3"/>
      <c r="H7050" s="3"/>
      <c r="I7050" s="3"/>
      <c r="J7050" s="3"/>
    </row>
    <row r="7051" spans="4:10" x14ac:dyDescent="0.25">
      <c r="D7051"/>
      <c r="E7051" s="4"/>
      <c r="F7051" s="3"/>
      <c r="G7051" s="3"/>
      <c r="H7051" s="3"/>
      <c r="I7051" s="3"/>
      <c r="J7051" s="3"/>
    </row>
    <row r="7052" spans="4:10" x14ac:dyDescent="0.25">
      <c r="D7052"/>
      <c r="E7052" s="4"/>
      <c r="F7052" s="3"/>
      <c r="G7052" s="3"/>
      <c r="H7052" s="3"/>
      <c r="I7052" s="3"/>
      <c r="J7052" s="3"/>
    </row>
    <row r="7053" spans="4:10" x14ac:dyDescent="0.25">
      <c r="D7053"/>
      <c r="E7053" s="4"/>
      <c r="F7053" s="3"/>
      <c r="G7053" s="3"/>
      <c r="H7053" s="3"/>
      <c r="I7053" s="3"/>
      <c r="J7053" s="3"/>
    </row>
    <row r="7054" spans="4:10" x14ac:dyDescent="0.25">
      <c r="D7054"/>
      <c r="E7054" s="4"/>
      <c r="F7054" s="3"/>
      <c r="G7054" s="3"/>
      <c r="H7054" s="3"/>
      <c r="I7054" s="3"/>
      <c r="J7054" s="3"/>
    </row>
    <row r="7055" spans="4:10" x14ac:dyDescent="0.25">
      <c r="D7055"/>
      <c r="E7055" s="4"/>
      <c r="F7055" s="3"/>
      <c r="G7055" s="3"/>
      <c r="H7055" s="3"/>
      <c r="I7055" s="3"/>
      <c r="J7055" s="3"/>
    </row>
    <row r="7056" spans="4:10" x14ac:dyDescent="0.25">
      <c r="D7056"/>
      <c r="E7056" s="4"/>
      <c r="F7056" s="3"/>
      <c r="G7056" s="3"/>
      <c r="H7056" s="3"/>
      <c r="I7056" s="3"/>
      <c r="J7056" s="3"/>
    </row>
    <row r="7057" spans="4:10" x14ac:dyDescent="0.25">
      <c r="D7057"/>
      <c r="E7057" s="4"/>
      <c r="F7057" s="3"/>
      <c r="G7057" s="3"/>
      <c r="H7057" s="3"/>
      <c r="I7057" s="3"/>
      <c r="J7057" s="3"/>
    </row>
    <row r="7058" spans="4:10" x14ac:dyDescent="0.25">
      <c r="D7058"/>
      <c r="E7058" s="4"/>
      <c r="F7058" s="3"/>
      <c r="G7058" s="3"/>
      <c r="H7058" s="3"/>
      <c r="I7058" s="3"/>
      <c r="J7058" s="3"/>
    </row>
    <row r="7059" spans="4:10" x14ac:dyDescent="0.25">
      <c r="D7059"/>
      <c r="E7059" s="4"/>
      <c r="F7059" s="3"/>
      <c r="G7059" s="3"/>
      <c r="H7059" s="3"/>
      <c r="I7059" s="3"/>
      <c r="J7059" s="3"/>
    </row>
    <row r="7060" spans="4:10" x14ac:dyDescent="0.25">
      <c r="D7060"/>
      <c r="E7060" s="4"/>
      <c r="F7060" s="3"/>
      <c r="G7060" s="3"/>
      <c r="H7060" s="3"/>
      <c r="I7060" s="3"/>
      <c r="J7060" s="3"/>
    </row>
    <row r="7061" spans="4:10" x14ac:dyDescent="0.25">
      <c r="D7061"/>
      <c r="E7061" s="4"/>
      <c r="F7061" s="3"/>
      <c r="G7061" s="3"/>
      <c r="H7061" s="3"/>
      <c r="I7061" s="3"/>
      <c r="J7061" s="3"/>
    </row>
    <row r="7062" spans="4:10" x14ac:dyDescent="0.25">
      <c r="D7062"/>
      <c r="E7062" s="4"/>
      <c r="F7062" s="3"/>
      <c r="G7062" s="3"/>
      <c r="H7062" s="3"/>
      <c r="I7062" s="3"/>
      <c r="J7062" s="3"/>
    </row>
    <row r="7063" spans="4:10" x14ac:dyDescent="0.25">
      <c r="D7063"/>
      <c r="E7063" s="4"/>
      <c r="F7063" s="3"/>
      <c r="G7063" s="3"/>
      <c r="H7063" s="3"/>
      <c r="I7063" s="3"/>
      <c r="J7063" s="3"/>
    </row>
    <row r="7064" spans="4:10" x14ac:dyDescent="0.25">
      <c r="D7064"/>
      <c r="E7064" s="4"/>
      <c r="F7064" s="3"/>
      <c r="G7064" s="3"/>
      <c r="H7064" s="3"/>
      <c r="I7064" s="3"/>
      <c r="J7064" s="3"/>
    </row>
    <row r="7065" spans="4:10" x14ac:dyDescent="0.25">
      <c r="D7065"/>
      <c r="E7065" s="4"/>
      <c r="F7065" s="3"/>
      <c r="G7065" s="3"/>
      <c r="H7065" s="3"/>
      <c r="I7065" s="3"/>
      <c r="J7065" s="3"/>
    </row>
    <row r="7066" spans="4:10" x14ac:dyDescent="0.25">
      <c r="D7066"/>
      <c r="E7066" s="4"/>
      <c r="F7066" s="3"/>
      <c r="G7066" s="3"/>
      <c r="H7066" s="3"/>
      <c r="I7066" s="3"/>
      <c r="J7066" s="3"/>
    </row>
    <row r="7067" spans="4:10" x14ac:dyDescent="0.25">
      <c r="D7067"/>
      <c r="E7067" s="4"/>
      <c r="F7067" s="3"/>
      <c r="G7067" s="3"/>
      <c r="H7067" s="3"/>
      <c r="I7067" s="3"/>
      <c r="J7067" s="3"/>
    </row>
    <row r="7068" spans="4:10" x14ac:dyDescent="0.25">
      <c r="D7068"/>
      <c r="E7068" s="4"/>
      <c r="F7068" s="3"/>
      <c r="G7068" s="3"/>
      <c r="H7068" s="3"/>
      <c r="I7068" s="3"/>
      <c r="J7068" s="3"/>
    </row>
    <row r="7069" spans="4:10" x14ac:dyDescent="0.25">
      <c r="D7069"/>
      <c r="E7069" s="4"/>
      <c r="F7069" s="3"/>
      <c r="G7069" s="3"/>
      <c r="H7069" s="3"/>
      <c r="I7069" s="3"/>
      <c r="J7069" s="3"/>
    </row>
    <row r="7070" spans="4:10" x14ac:dyDescent="0.25">
      <c r="D7070"/>
      <c r="E7070" s="4"/>
      <c r="F7070" s="3"/>
      <c r="G7070" s="3"/>
      <c r="H7070" s="3"/>
      <c r="I7070" s="3"/>
      <c r="J7070" s="3"/>
    </row>
    <row r="7071" spans="4:10" x14ac:dyDescent="0.25">
      <c r="D7071"/>
      <c r="E7071" s="4"/>
      <c r="F7071" s="3"/>
      <c r="G7071" s="3"/>
      <c r="H7071" s="3"/>
      <c r="I7071" s="3"/>
      <c r="J7071" s="3"/>
    </row>
    <row r="7072" spans="4:10" x14ac:dyDescent="0.25">
      <c r="D7072"/>
      <c r="E7072" s="4"/>
      <c r="F7072" s="3"/>
      <c r="G7072" s="3"/>
      <c r="H7072" s="3"/>
      <c r="I7072" s="3"/>
      <c r="J7072" s="3"/>
    </row>
    <row r="7073" spans="4:10" x14ac:dyDescent="0.25">
      <c r="D7073"/>
      <c r="E7073" s="4"/>
      <c r="F7073" s="3"/>
      <c r="G7073" s="3"/>
      <c r="H7073" s="3"/>
      <c r="I7073" s="3"/>
      <c r="J7073" s="3"/>
    </row>
    <row r="7074" spans="4:10" x14ac:dyDescent="0.25">
      <c r="D7074"/>
      <c r="E7074" s="4"/>
      <c r="F7074" s="3"/>
      <c r="G7074" s="3"/>
      <c r="H7074" s="3"/>
      <c r="I7074" s="3"/>
      <c r="J7074" s="3"/>
    </row>
    <row r="7075" spans="4:10" x14ac:dyDescent="0.25">
      <c r="D7075"/>
      <c r="E7075" s="4"/>
      <c r="F7075" s="3"/>
      <c r="G7075" s="3"/>
      <c r="H7075" s="3"/>
      <c r="I7075" s="3"/>
      <c r="J7075" s="3"/>
    </row>
    <row r="7076" spans="4:10" x14ac:dyDescent="0.25">
      <c r="D7076"/>
      <c r="E7076" s="4"/>
      <c r="F7076" s="3"/>
      <c r="G7076" s="3"/>
      <c r="H7076" s="3"/>
      <c r="I7076" s="3"/>
      <c r="J7076" s="3"/>
    </row>
    <row r="7077" spans="4:10" x14ac:dyDescent="0.25">
      <c r="D7077"/>
      <c r="E7077" s="4"/>
      <c r="F7077" s="3"/>
      <c r="G7077" s="3"/>
      <c r="H7077" s="3"/>
      <c r="I7077" s="3"/>
      <c r="J7077" s="3"/>
    </row>
    <row r="7078" spans="4:10" x14ac:dyDescent="0.25">
      <c r="D7078"/>
      <c r="E7078" s="4"/>
      <c r="F7078" s="3"/>
      <c r="G7078" s="3"/>
      <c r="H7078" s="3"/>
      <c r="I7078" s="3"/>
      <c r="J7078" s="3"/>
    </row>
    <row r="7079" spans="4:10" x14ac:dyDescent="0.25">
      <c r="D7079"/>
      <c r="E7079" s="4"/>
      <c r="F7079" s="3"/>
      <c r="G7079" s="3"/>
      <c r="H7079" s="3"/>
      <c r="I7079" s="3"/>
      <c r="J7079" s="3"/>
    </row>
    <row r="7080" spans="4:10" x14ac:dyDescent="0.25">
      <c r="D7080"/>
      <c r="E7080" s="4"/>
      <c r="F7080" s="3"/>
      <c r="G7080" s="3"/>
      <c r="H7080" s="3"/>
      <c r="I7080" s="3"/>
      <c r="J7080" s="3"/>
    </row>
    <row r="7081" spans="4:10" x14ac:dyDescent="0.25">
      <c r="D7081"/>
      <c r="E7081" s="4"/>
      <c r="F7081" s="3"/>
      <c r="G7081" s="3"/>
      <c r="H7081" s="3"/>
      <c r="I7081" s="3"/>
      <c r="J7081" s="3"/>
    </row>
    <row r="7082" spans="4:10" x14ac:dyDescent="0.25">
      <c r="D7082"/>
      <c r="E7082" s="4"/>
      <c r="F7082" s="3"/>
      <c r="G7082" s="3"/>
      <c r="H7082" s="3"/>
      <c r="I7082" s="3"/>
      <c r="J7082" s="3"/>
    </row>
    <row r="7083" spans="4:10" x14ac:dyDescent="0.25">
      <c r="D7083"/>
      <c r="E7083" s="4"/>
      <c r="F7083" s="3"/>
      <c r="G7083" s="3"/>
      <c r="H7083" s="3"/>
      <c r="I7083" s="3"/>
      <c r="J7083" s="3"/>
    </row>
    <row r="7084" spans="4:10" x14ac:dyDescent="0.25">
      <c r="D7084"/>
      <c r="E7084" s="4"/>
      <c r="F7084" s="3"/>
      <c r="G7084" s="3"/>
      <c r="H7084" s="3"/>
      <c r="I7084" s="3"/>
      <c r="J7084" s="3"/>
    </row>
    <row r="7085" spans="4:10" x14ac:dyDescent="0.25">
      <c r="D7085"/>
      <c r="E7085" s="4"/>
      <c r="F7085" s="3"/>
      <c r="G7085" s="3"/>
      <c r="H7085" s="3"/>
      <c r="I7085" s="3"/>
      <c r="J7085" s="3"/>
    </row>
    <row r="7086" spans="4:10" x14ac:dyDescent="0.25">
      <c r="D7086"/>
      <c r="E7086" s="4"/>
      <c r="F7086" s="3"/>
      <c r="G7086" s="3"/>
      <c r="H7086" s="3"/>
      <c r="I7086" s="3"/>
      <c r="J7086" s="3"/>
    </row>
    <row r="7087" spans="4:10" x14ac:dyDescent="0.25">
      <c r="D7087"/>
      <c r="E7087" s="4"/>
      <c r="F7087" s="3"/>
      <c r="G7087" s="3"/>
      <c r="H7087" s="3"/>
      <c r="I7087" s="3"/>
      <c r="J7087" s="3"/>
    </row>
    <row r="7088" spans="4:10" x14ac:dyDescent="0.25">
      <c r="D7088"/>
      <c r="E7088" s="4"/>
      <c r="F7088" s="3"/>
      <c r="G7088" s="3"/>
      <c r="H7088" s="3"/>
      <c r="I7088" s="3"/>
      <c r="J7088" s="3"/>
    </row>
    <row r="7089" spans="4:10" x14ac:dyDescent="0.25">
      <c r="D7089"/>
      <c r="E7089" s="4"/>
      <c r="F7089" s="3"/>
      <c r="G7089" s="3"/>
      <c r="H7089" s="3"/>
      <c r="I7089" s="3"/>
      <c r="J7089" s="3"/>
    </row>
    <row r="7090" spans="4:10" x14ac:dyDescent="0.25">
      <c r="D7090"/>
      <c r="E7090" s="4"/>
      <c r="F7090" s="3"/>
      <c r="G7090" s="3"/>
      <c r="H7090" s="3"/>
      <c r="I7090" s="3"/>
      <c r="J7090" s="3"/>
    </row>
    <row r="7091" spans="4:10" x14ac:dyDescent="0.25">
      <c r="D7091"/>
      <c r="E7091" s="4"/>
      <c r="F7091" s="3"/>
      <c r="G7091" s="3"/>
      <c r="H7091" s="3"/>
      <c r="I7091" s="3"/>
      <c r="J7091" s="3"/>
    </row>
    <row r="7092" spans="4:10" x14ac:dyDescent="0.25">
      <c r="D7092"/>
      <c r="E7092" s="4"/>
      <c r="F7092" s="3"/>
      <c r="G7092" s="3"/>
      <c r="H7092" s="3"/>
      <c r="I7092" s="3"/>
      <c r="J7092" s="3"/>
    </row>
    <row r="7093" spans="4:10" x14ac:dyDescent="0.25">
      <c r="D7093"/>
      <c r="E7093" s="4"/>
      <c r="F7093" s="3"/>
      <c r="G7093" s="3"/>
      <c r="H7093" s="3"/>
      <c r="I7093" s="3"/>
      <c r="J7093" s="3"/>
    </row>
    <row r="7094" spans="4:10" x14ac:dyDescent="0.25">
      <c r="D7094"/>
      <c r="E7094" s="4"/>
      <c r="F7094" s="3"/>
      <c r="G7094" s="3"/>
      <c r="H7094" s="3"/>
      <c r="I7094" s="3"/>
      <c r="J7094" s="3"/>
    </row>
    <row r="7095" spans="4:10" x14ac:dyDescent="0.25">
      <c r="D7095"/>
      <c r="E7095" s="4"/>
      <c r="F7095" s="3"/>
      <c r="G7095" s="3"/>
      <c r="H7095" s="3"/>
      <c r="I7095" s="3"/>
      <c r="J7095" s="3"/>
    </row>
    <row r="7096" spans="4:10" x14ac:dyDescent="0.25">
      <c r="D7096"/>
      <c r="E7096" s="4"/>
      <c r="F7096" s="3"/>
      <c r="G7096" s="3"/>
      <c r="H7096" s="3"/>
      <c r="I7096" s="3"/>
      <c r="J7096" s="3"/>
    </row>
    <row r="7097" spans="4:10" x14ac:dyDescent="0.25">
      <c r="D7097"/>
      <c r="E7097" s="4"/>
      <c r="F7097" s="3"/>
      <c r="G7097" s="3"/>
      <c r="H7097" s="3"/>
      <c r="I7097" s="3"/>
      <c r="J7097" s="3"/>
    </row>
    <row r="7098" spans="4:10" x14ac:dyDescent="0.25">
      <c r="D7098"/>
      <c r="E7098" s="4"/>
      <c r="F7098" s="3"/>
      <c r="G7098" s="3"/>
      <c r="H7098" s="3"/>
      <c r="I7098" s="3"/>
      <c r="J7098" s="3"/>
    </row>
    <row r="7099" spans="4:10" x14ac:dyDescent="0.25">
      <c r="D7099"/>
      <c r="E7099" s="4"/>
      <c r="F7099" s="3"/>
      <c r="G7099" s="3"/>
      <c r="H7099" s="3"/>
      <c r="I7099" s="3"/>
      <c r="J7099" s="3"/>
    </row>
    <row r="7100" spans="4:10" x14ac:dyDescent="0.25">
      <c r="D7100"/>
      <c r="E7100" s="4"/>
      <c r="F7100" s="3"/>
      <c r="G7100" s="3"/>
      <c r="H7100" s="3"/>
      <c r="I7100" s="3"/>
      <c r="J7100" s="3"/>
    </row>
    <row r="7101" spans="4:10" x14ac:dyDescent="0.25">
      <c r="D7101"/>
      <c r="E7101" s="4"/>
      <c r="F7101" s="3"/>
      <c r="G7101" s="3"/>
      <c r="H7101" s="3"/>
      <c r="I7101" s="3"/>
      <c r="J7101" s="3"/>
    </row>
    <row r="7102" spans="4:10" x14ac:dyDescent="0.25">
      <c r="D7102"/>
      <c r="E7102" s="4"/>
      <c r="F7102" s="3"/>
      <c r="G7102" s="3"/>
      <c r="H7102" s="3"/>
      <c r="I7102" s="3"/>
      <c r="J7102" s="3"/>
    </row>
    <row r="7103" spans="4:10" x14ac:dyDescent="0.25">
      <c r="D7103"/>
      <c r="E7103" s="4"/>
      <c r="F7103" s="3"/>
      <c r="G7103" s="3"/>
      <c r="H7103" s="3"/>
      <c r="I7103" s="3"/>
      <c r="J7103" s="3"/>
    </row>
    <row r="7104" spans="4:10" x14ac:dyDescent="0.25">
      <c r="D7104"/>
      <c r="E7104" s="4"/>
      <c r="F7104" s="3"/>
      <c r="G7104" s="3"/>
      <c r="H7104" s="3"/>
      <c r="I7104" s="3"/>
      <c r="J7104" s="3"/>
    </row>
    <row r="7105" spans="4:10" x14ac:dyDescent="0.25">
      <c r="D7105"/>
      <c r="E7105" s="4"/>
      <c r="F7105" s="3"/>
      <c r="G7105" s="3"/>
      <c r="H7105" s="3"/>
      <c r="I7105" s="3"/>
      <c r="J7105" s="3"/>
    </row>
    <row r="7106" spans="4:10" x14ac:dyDescent="0.25">
      <c r="D7106"/>
      <c r="E7106" s="4"/>
      <c r="F7106" s="3"/>
      <c r="G7106" s="3"/>
      <c r="H7106" s="3"/>
      <c r="I7106" s="3"/>
      <c r="J7106" s="3"/>
    </row>
    <row r="7107" spans="4:10" x14ac:dyDescent="0.25">
      <c r="D7107"/>
      <c r="E7107" s="4"/>
      <c r="F7107" s="3"/>
      <c r="G7107" s="3"/>
      <c r="H7107" s="3"/>
      <c r="I7107" s="3"/>
      <c r="J7107" s="3"/>
    </row>
    <row r="7108" spans="4:10" x14ac:dyDescent="0.25">
      <c r="D7108"/>
      <c r="E7108" s="4"/>
    </row>
    <row r="7109" spans="4:10" x14ac:dyDescent="0.25">
      <c r="D7109"/>
      <c r="E7109" s="4"/>
    </row>
    <row r="7110" spans="4:10" x14ac:dyDescent="0.25">
      <c r="D7110"/>
      <c r="E7110" s="4"/>
    </row>
    <row r="7111" spans="4:10" x14ac:dyDescent="0.25">
      <c r="D7111"/>
      <c r="E7111" s="4"/>
    </row>
    <row r="7112" spans="4:10" x14ac:dyDescent="0.25">
      <c r="D7112"/>
      <c r="E7112" s="4"/>
    </row>
    <row r="7113" spans="4:10" x14ac:dyDescent="0.25">
      <c r="D7113"/>
      <c r="E7113" s="4"/>
      <c r="F7113" s="3"/>
      <c r="G7113" s="3"/>
      <c r="H7113" s="3"/>
      <c r="I7113" s="3"/>
      <c r="J7113" s="3"/>
    </row>
    <row r="7114" spans="4:10" x14ac:dyDescent="0.25">
      <c r="D7114"/>
      <c r="E7114" s="4"/>
      <c r="F7114" s="3"/>
      <c r="G7114" s="3"/>
      <c r="H7114" s="3"/>
      <c r="I7114" s="3"/>
      <c r="J7114" s="3"/>
    </row>
    <row r="7115" spans="4:10" x14ac:dyDescent="0.25">
      <c r="D7115"/>
      <c r="E7115" s="4"/>
      <c r="F7115" s="3"/>
      <c r="G7115" s="3"/>
      <c r="H7115" s="3"/>
      <c r="I7115" s="3"/>
      <c r="J7115" s="3"/>
    </row>
    <row r="7116" spans="4:10" x14ac:dyDescent="0.25">
      <c r="D7116"/>
      <c r="E7116" s="4"/>
      <c r="F7116" s="3"/>
      <c r="G7116" s="3"/>
      <c r="H7116" s="3"/>
      <c r="I7116" s="3"/>
      <c r="J7116" s="3"/>
    </row>
    <row r="7117" spans="4:10" x14ac:dyDescent="0.25">
      <c r="D7117"/>
      <c r="E7117" s="4"/>
      <c r="F7117" s="3"/>
      <c r="G7117" s="3"/>
      <c r="H7117" s="3"/>
      <c r="I7117" s="3"/>
      <c r="J7117" s="3"/>
    </row>
    <row r="7118" spans="4:10" x14ac:dyDescent="0.25">
      <c r="D7118"/>
      <c r="E7118" s="4"/>
      <c r="F7118" s="3"/>
      <c r="G7118" s="3"/>
      <c r="H7118" s="3"/>
      <c r="I7118" s="3"/>
      <c r="J7118" s="3"/>
    </row>
    <row r="7119" spans="4:10" x14ac:dyDescent="0.25">
      <c r="D7119"/>
      <c r="E7119" s="4"/>
      <c r="F7119" s="3"/>
      <c r="G7119" s="3"/>
      <c r="H7119" s="3"/>
      <c r="I7119" s="3"/>
      <c r="J7119" s="3"/>
    </row>
    <row r="7120" spans="4:10" x14ac:dyDescent="0.25">
      <c r="D7120"/>
      <c r="E7120" s="4"/>
      <c r="F7120" s="3"/>
      <c r="G7120" s="3"/>
      <c r="H7120" s="3"/>
      <c r="I7120" s="3"/>
      <c r="J7120" s="3"/>
    </row>
    <row r="7121" spans="4:10" x14ac:dyDescent="0.25">
      <c r="D7121"/>
      <c r="E7121" s="4"/>
      <c r="F7121" s="3"/>
      <c r="G7121" s="3"/>
      <c r="H7121" s="3"/>
      <c r="I7121" s="3"/>
      <c r="J7121" s="3"/>
    </row>
    <row r="7122" spans="4:10" x14ac:dyDescent="0.25">
      <c r="D7122"/>
      <c r="E7122" s="4"/>
      <c r="F7122" s="3"/>
      <c r="G7122" s="3"/>
      <c r="H7122" s="3"/>
      <c r="I7122" s="3"/>
      <c r="J7122" s="3"/>
    </row>
    <row r="7123" spans="4:10" x14ac:dyDescent="0.25">
      <c r="D7123"/>
      <c r="E7123" s="4"/>
      <c r="F7123" s="3"/>
      <c r="G7123" s="3"/>
      <c r="H7123" s="3"/>
      <c r="I7123" s="3"/>
      <c r="J7123" s="3"/>
    </row>
    <row r="7124" spans="4:10" x14ac:dyDescent="0.25">
      <c r="D7124"/>
      <c r="E7124" s="4"/>
      <c r="F7124" s="3"/>
      <c r="G7124" s="3"/>
      <c r="H7124" s="3"/>
      <c r="I7124" s="3"/>
      <c r="J7124" s="3"/>
    </row>
    <row r="7125" spans="4:10" x14ac:dyDescent="0.25">
      <c r="D7125"/>
      <c r="E7125" s="4"/>
      <c r="F7125" s="3"/>
      <c r="G7125" s="3"/>
      <c r="H7125" s="3"/>
      <c r="I7125" s="3"/>
      <c r="J7125" s="3"/>
    </row>
    <row r="7126" spans="4:10" x14ac:dyDescent="0.25">
      <c r="D7126"/>
      <c r="E7126" s="4"/>
      <c r="F7126" s="3"/>
      <c r="G7126" s="3"/>
      <c r="H7126" s="3"/>
      <c r="I7126" s="3"/>
      <c r="J7126" s="3"/>
    </row>
    <row r="7127" spans="4:10" x14ac:dyDescent="0.25">
      <c r="D7127"/>
      <c r="E7127" s="4"/>
      <c r="F7127" s="3"/>
      <c r="G7127" s="3"/>
      <c r="H7127" s="3"/>
      <c r="I7127" s="3"/>
      <c r="J7127" s="3"/>
    </row>
    <row r="7128" spans="4:10" x14ac:dyDescent="0.25">
      <c r="D7128"/>
      <c r="E7128" s="4"/>
      <c r="F7128" s="3"/>
      <c r="G7128" s="3"/>
      <c r="H7128" s="3"/>
      <c r="I7128" s="3"/>
      <c r="J7128" s="3"/>
    </row>
    <row r="7129" spans="4:10" x14ac:dyDescent="0.25">
      <c r="D7129"/>
      <c r="E7129" s="4"/>
      <c r="F7129" s="3"/>
      <c r="G7129" s="3"/>
      <c r="H7129" s="3"/>
      <c r="I7129" s="3"/>
      <c r="J7129" s="3"/>
    </row>
    <row r="7130" spans="4:10" x14ac:dyDescent="0.25">
      <c r="D7130"/>
      <c r="E7130" s="4"/>
      <c r="F7130" s="3"/>
      <c r="G7130" s="3"/>
      <c r="H7130" s="3"/>
      <c r="I7130" s="3"/>
      <c r="J7130" s="3"/>
    </row>
    <row r="7131" spans="4:10" x14ac:dyDescent="0.25">
      <c r="D7131"/>
      <c r="E7131" s="4"/>
      <c r="F7131" s="3"/>
      <c r="G7131" s="3"/>
      <c r="H7131" s="3"/>
      <c r="I7131" s="3"/>
      <c r="J7131" s="3"/>
    </row>
    <row r="7132" spans="4:10" x14ac:dyDescent="0.25">
      <c r="D7132"/>
      <c r="E7132" s="4"/>
      <c r="F7132" s="3"/>
      <c r="G7132" s="3"/>
      <c r="H7132" s="3"/>
      <c r="I7132" s="3"/>
      <c r="J7132" s="3"/>
    </row>
    <row r="7133" spans="4:10" x14ac:dyDescent="0.25">
      <c r="D7133"/>
      <c r="E7133" s="4"/>
      <c r="F7133" s="3"/>
      <c r="G7133" s="3"/>
      <c r="H7133" s="3"/>
      <c r="I7133" s="3"/>
      <c r="J7133" s="3"/>
    </row>
    <row r="7134" spans="4:10" x14ac:dyDescent="0.25">
      <c r="D7134"/>
      <c r="E7134" s="4"/>
      <c r="F7134" s="3"/>
      <c r="G7134" s="3"/>
      <c r="H7134" s="3"/>
      <c r="I7134" s="3"/>
      <c r="J7134" s="3"/>
    </row>
    <row r="7135" spans="4:10" x14ac:dyDescent="0.25">
      <c r="D7135"/>
      <c r="E7135" s="4"/>
      <c r="F7135" s="3"/>
      <c r="G7135" s="3"/>
      <c r="H7135" s="3"/>
      <c r="I7135" s="3"/>
      <c r="J7135" s="3"/>
    </row>
    <row r="7136" spans="4:10" x14ac:dyDescent="0.25">
      <c r="D7136"/>
      <c r="E7136" s="4"/>
      <c r="F7136" s="3"/>
      <c r="G7136" s="3"/>
      <c r="H7136" s="3"/>
      <c r="I7136" s="3"/>
      <c r="J7136" s="3"/>
    </row>
    <row r="7137" spans="4:10" x14ac:dyDescent="0.25">
      <c r="D7137"/>
      <c r="E7137" s="4"/>
      <c r="F7137" s="3"/>
      <c r="G7137" s="3"/>
      <c r="H7137" s="3"/>
      <c r="I7137" s="3"/>
      <c r="J7137" s="3"/>
    </row>
    <row r="7138" spans="4:10" x14ac:dyDescent="0.25">
      <c r="D7138"/>
      <c r="E7138" s="4"/>
      <c r="F7138" s="3"/>
      <c r="G7138" s="3"/>
      <c r="H7138" s="3"/>
      <c r="I7138" s="3"/>
      <c r="J7138" s="3"/>
    </row>
    <row r="7139" spans="4:10" x14ac:dyDescent="0.25">
      <c r="D7139"/>
      <c r="E7139" s="4"/>
      <c r="F7139" s="3"/>
      <c r="G7139" s="3"/>
      <c r="H7139" s="3"/>
      <c r="I7139" s="3"/>
      <c r="J7139" s="3"/>
    </row>
    <row r="7140" spans="4:10" x14ac:dyDescent="0.25">
      <c r="D7140"/>
      <c r="E7140" s="4"/>
      <c r="F7140" s="3"/>
      <c r="G7140" s="3"/>
      <c r="H7140" s="3"/>
      <c r="I7140" s="3"/>
      <c r="J7140" s="3"/>
    </row>
    <row r="7141" spans="4:10" x14ac:dyDescent="0.25">
      <c r="D7141"/>
      <c r="E7141" s="4"/>
      <c r="F7141" s="3"/>
      <c r="G7141" s="3"/>
      <c r="H7141" s="3"/>
      <c r="I7141" s="3"/>
      <c r="J7141" s="3"/>
    </row>
    <row r="7142" spans="4:10" x14ac:dyDescent="0.25">
      <c r="D7142"/>
      <c r="E7142" s="4"/>
      <c r="F7142" s="3"/>
      <c r="G7142" s="3"/>
      <c r="H7142" s="3"/>
      <c r="I7142" s="3"/>
      <c r="J7142" s="3"/>
    </row>
    <row r="7143" spans="4:10" x14ac:dyDescent="0.25">
      <c r="D7143"/>
      <c r="E7143" s="4"/>
      <c r="F7143" s="3"/>
      <c r="G7143" s="3"/>
      <c r="H7143" s="3"/>
      <c r="I7143" s="3"/>
      <c r="J7143" s="3"/>
    </row>
    <row r="7144" spans="4:10" x14ac:dyDescent="0.25">
      <c r="D7144"/>
      <c r="E7144" s="4"/>
      <c r="F7144" s="3"/>
      <c r="G7144" s="3"/>
      <c r="H7144" s="3"/>
      <c r="I7144" s="3"/>
      <c r="J7144" s="3"/>
    </row>
    <row r="7145" spans="4:10" x14ac:dyDescent="0.25">
      <c r="D7145"/>
      <c r="E7145" s="4"/>
      <c r="F7145" s="3"/>
      <c r="G7145" s="3"/>
      <c r="H7145" s="3"/>
      <c r="I7145" s="3"/>
      <c r="J7145" s="3"/>
    </row>
    <row r="7146" spans="4:10" x14ac:dyDescent="0.25">
      <c r="D7146"/>
      <c r="E7146" s="4"/>
      <c r="F7146" s="3"/>
      <c r="G7146" s="3"/>
      <c r="H7146" s="3"/>
      <c r="I7146" s="3"/>
      <c r="J7146" s="3"/>
    </row>
    <row r="7147" spans="4:10" x14ac:dyDescent="0.25">
      <c r="D7147"/>
      <c r="E7147" s="4"/>
      <c r="F7147" s="3"/>
      <c r="G7147" s="3"/>
      <c r="H7147" s="3"/>
      <c r="I7147" s="3"/>
      <c r="J7147" s="3"/>
    </row>
    <row r="7148" spans="4:10" x14ac:dyDescent="0.25">
      <c r="D7148"/>
      <c r="E7148" s="4"/>
      <c r="F7148" s="3"/>
      <c r="G7148" s="3"/>
      <c r="H7148" s="3"/>
      <c r="I7148" s="3"/>
      <c r="J7148" s="3"/>
    </row>
    <row r="7149" spans="4:10" x14ac:dyDescent="0.25">
      <c r="D7149"/>
      <c r="E7149" s="4"/>
      <c r="F7149" s="3"/>
      <c r="G7149" s="3"/>
      <c r="H7149" s="3"/>
      <c r="I7149" s="3"/>
      <c r="J7149" s="3"/>
    </row>
    <row r="7150" spans="4:10" x14ac:dyDescent="0.25">
      <c r="D7150"/>
      <c r="E7150" s="4"/>
      <c r="F7150" s="3"/>
      <c r="G7150" s="3"/>
      <c r="H7150" s="3"/>
      <c r="I7150" s="3"/>
      <c r="J7150" s="3"/>
    </row>
    <row r="7151" spans="4:10" x14ac:dyDescent="0.25">
      <c r="D7151"/>
      <c r="E7151" s="4"/>
      <c r="F7151" s="3"/>
      <c r="G7151" s="3"/>
      <c r="H7151" s="3"/>
      <c r="I7151" s="3"/>
      <c r="J7151" s="3"/>
    </row>
    <row r="7152" spans="4:10" x14ac:dyDescent="0.25">
      <c r="D7152"/>
      <c r="E7152" s="4"/>
      <c r="F7152" s="3"/>
      <c r="G7152" s="3"/>
      <c r="H7152" s="3"/>
      <c r="I7152" s="3"/>
      <c r="J7152" s="3"/>
    </row>
    <row r="7153" spans="4:10" x14ac:dyDescent="0.25">
      <c r="D7153"/>
      <c r="E7153" s="4"/>
      <c r="F7153" s="3"/>
      <c r="G7153" s="3"/>
      <c r="H7153" s="3"/>
      <c r="I7153" s="3"/>
      <c r="J7153" s="3"/>
    </row>
    <row r="7154" spans="4:10" x14ac:dyDescent="0.25">
      <c r="D7154"/>
      <c r="E7154" s="4"/>
      <c r="F7154" s="3"/>
      <c r="G7154" s="3"/>
      <c r="H7154" s="3"/>
      <c r="I7154" s="3"/>
      <c r="J7154" s="3"/>
    </row>
    <row r="7155" spans="4:10" x14ac:dyDescent="0.25">
      <c r="D7155"/>
      <c r="E7155" s="4"/>
      <c r="F7155" s="3"/>
      <c r="G7155" s="3"/>
      <c r="H7155" s="3"/>
      <c r="I7155" s="3"/>
      <c r="J7155" s="3"/>
    </row>
    <row r="7156" spans="4:10" x14ac:dyDescent="0.25">
      <c r="D7156"/>
      <c r="E7156" s="4"/>
      <c r="F7156" s="3"/>
      <c r="G7156" s="3"/>
      <c r="H7156" s="3"/>
      <c r="I7156" s="3"/>
      <c r="J7156" s="3"/>
    </row>
    <row r="7157" spans="4:10" x14ac:dyDescent="0.25">
      <c r="D7157"/>
      <c r="E7157" s="4"/>
      <c r="F7157" s="3"/>
      <c r="G7157" s="3"/>
      <c r="H7157" s="3"/>
      <c r="I7157" s="3"/>
      <c r="J7157" s="3"/>
    </row>
    <row r="7158" spans="4:10" x14ac:dyDescent="0.25">
      <c r="D7158"/>
      <c r="E7158" s="4"/>
      <c r="F7158" s="3"/>
      <c r="G7158" s="3"/>
      <c r="H7158" s="3"/>
      <c r="I7158" s="3"/>
      <c r="J7158" s="3"/>
    </row>
    <row r="7159" spans="4:10" x14ac:dyDescent="0.25">
      <c r="D7159"/>
      <c r="E7159" s="4"/>
      <c r="F7159" s="3"/>
      <c r="G7159" s="3"/>
      <c r="H7159" s="3"/>
      <c r="I7159" s="3"/>
      <c r="J7159" s="3"/>
    </row>
    <row r="7160" spans="4:10" x14ac:dyDescent="0.25">
      <c r="D7160"/>
      <c r="E7160" s="4"/>
      <c r="F7160" s="3"/>
      <c r="G7160" s="3"/>
      <c r="H7160" s="3"/>
      <c r="I7160" s="3"/>
      <c r="J7160" s="3"/>
    </row>
    <row r="7161" spans="4:10" x14ac:dyDescent="0.25">
      <c r="D7161"/>
      <c r="E7161" s="4"/>
      <c r="F7161" s="3"/>
      <c r="G7161" s="3"/>
      <c r="H7161" s="3"/>
      <c r="I7161" s="3"/>
      <c r="J7161" s="3"/>
    </row>
    <row r="7162" spans="4:10" x14ac:dyDescent="0.25">
      <c r="D7162"/>
      <c r="E7162" s="4"/>
      <c r="F7162" s="3"/>
      <c r="G7162" s="3"/>
      <c r="H7162" s="3"/>
      <c r="I7162" s="3"/>
      <c r="J7162" s="3"/>
    </row>
    <row r="7163" spans="4:10" x14ac:dyDescent="0.25">
      <c r="D7163"/>
      <c r="E7163" s="4"/>
      <c r="F7163" s="3"/>
      <c r="G7163" s="3"/>
      <c r="H7163" s="3"/>
      <c r="I7163" s="3"/>
      <c r="J7163" s="3"/>
    </row>
    <row r="7164" spans="4:10" x14ac:dyDescent="0.25">
      <c r="D7164"/>
      <c r="E7164" s="4"/>
      <c r="F7164" s="3"/>
      <c r="G7164" s="3"/>
      <c r="H7164" s="3"/>
      <c r="I7164" s="3"/>
      <c r="J7164" s="3"/>
    </row>
    <row r="7165" spans="4:10" x14ac:dyDescent="0.25">
      <c r="D7165"/>
      <c r="E7165" s="4"/>
      <c r="F7165" s="3"/>
      <c r="G7165" s="3"/>
      <c r="H7165" s="3"/>
      <c r="I7165" s="3"/>
      <c r="J7165" s="3"/>
    </row>
    <row r="7166" spans="4:10" x14ac:dyDescent="0.25">
      <c r="D7166"/>
      <c r="E7166" s="4"/>
      <c r="F7166" s="3"/>
      <c r="G7166" s="3"/>
      <c r="H7166" s="3"/>
      <c r="I7166" s="3"/>
      <c r="J7166" s="3"/>
    </row>
    <row r="7167" spans="4:10" x14ac:dyDescent="0.25">
      <c r="D7167"/>
      <c r="E7167" s="4"/>
      <c r="F7167" s="3"/>
      <c r="G7167" s="3"/>
      <c r="H7167" s="3"/>
      <c r="I7167" s="3"/>
      <c r="J7167" s="3"/>
    </row>
    <row r="7168" spans="4:10" x14ac:dyDescent="0.25">
      <c r="D7168"/>
      <c r="E7168" s="4"/>
      <c r="F7168" s="3"/>
      <c r="G7168" s="3"/>
      <c r="H7168" s="3"/>
      <c r="I7168" s="3"/>
      <c r="J7168" s="3"/>
    </row>
    <row r="7169" spans="4:10" x14ac:dyDescent="0.25">
      <c r="D7169"/>
      <c r="E7169" s="4"/>
      <c r="F7169" s="3"/>
      <c r="G7169" s="3"/>
      <c r="H7169" s="3"/>
      <c r="I7169" s="3"/>
      <c r="J7169" s="3"/>
    </row>
    <row r="7170" spans="4:10" x14ac:dyDescent="0.25">
      <c r="D7170"/>
      <c r="E7170" s="4"/>
      <c r="F7170" s="3"/>
      <c r="G7170" s="3"/>
      <c r="H7170" s="3"/>
      <c r="I7170" s="3"/>
      <c r="J7170" s="3"/>
    </row>
    <row r="7171" spans="4:10" x14ac:dyDescent="0.25">
      <c r="D7171"/>
      <c r="E7171" s="4"/>
      <c r="F7171" s="3"/>
      <c r="G7171" s="3"/>
      <c r="H7171" s="3"/>
      <c r="I7171" s="3"/>
      <c r="J7171" s="3"/>
    </row>
    <row r="7172" spans="4:10" x14ac:dyDescent="0.25">
      <c r="D7172"/>
      <c r="E7172" s="4"/>
      <c r="F7172" s="3"/>
      <c r="G7172" s="3"/>
      <c r="H7172" s="3"/>
      <c r="I7172" s="3"/>
      <c r="J7172" s="3"/>
    </row>
    <row r="7173" spans="4:10" x14ac:dyDescent="0.25">
      <c r="D7173"/>
      <c r="E7173" s="4"/>
      <c r="F7173" s="3"/>
      <c r="G7173" s="3"/>
      <c r="H7173" s="3"/>
      <c r="I7173" s="3"/>
      <c r="J7173" s="3"/>
    </row>
    <row r="7174" spans="4:10" x14ac:dyDescent="0.25">
      <c r="D7174"/>
      <c r="E7174" s="4"/>
      <c r="F7174" s="3"/>
      <c r="G7174" s="3"/>
      <c r="H7174" s="3"/>
      <c r="I7174" s="3"/>
      <c r="J7174" s="3"/>
    </row>
    <row r="7175" spans="4:10" x14ac:dyDescent="0.25">
      <c r="D7175"/>
      <c r="E7175" s="4"/>
      <c r="F7175" s="3"/>
      <c r="G7175" s="3"/>
      <c r="H7175" s="3"/>
      <c r="I7175" s="3"/>
      <c r="J7175" s="3"/>
    </row>
    <row r="7176" spans="4:10" x14ac:dyDescent="0.25">
      <c r="D7176"/>
      <c r="E7176" s="4"/>
      <c r="F7176" s="3"/>
      <c r="G7176" s="3"/>
      <c r="H7176" s="3"/>
      <c r="I7176" s="3"/>
      <c r="J7176" s="3"/>
    </row>
    <row r="7177" spans="4:10" x14ac:dyDescent="0.25">
      <c r="D7177"/>
      <c r="E7177" s="4"/>
      <c r="F7177" s="3"/>
      <c r="G7177" s="3"/>
      <c r="H7177" s="3"/>
      <c r="I7177" s="3"/>
      <c r="J7177" s="3"/>
    </row>
    <row r="7178" spans="4:10" x14ac:dyDescent="0.25">
      <c r="D7178"/>
      <c r="E7178" s="4"/>
      <c r="F7178" s="3"/>
      <c r="G7178" s="3"/>
      <c r="H7178" s="3"/>
      <c r="I7178" s="3"/>
      <c r="J7178" s="3"/>
    </row>
    <row r="7179" spans="4:10" x14ac:dyDescent="0.25">
      <c r="D7179"/>
      <c r="E7179" s="4"/>
      <c r="F7179" s="3"/>
      <c r="G7179" s="3"/>
      <c r="H7179" s="3"/>
      <c r="I7179" s="3"/>
      <c r="J7179" s="3"/>
    </row>
    <row r="7180" spans="4:10" x14ac:dyDescent="0.25">
      <c r="D7180"/>
      <c r="E7180" s="4"/>
      <c r="F7180" s="3"/>
      <c r="G7180" s="3"/>
      <c r="H7180" s="3"/>
      <c r="I7180" s="3"/>
      <c r="J7180" s="3"/>
    </row>
    <row r="7181" spans="4:10" x14ac:dyDescent="0.25">
      <c r="D7181"/>
      <c r="E7181" s="4"/>
      <c r="F7181" s="3"/>
      <c r="G7181" s="3"/>
      <c r="H7181" s="3"/>
      <c r="I7181" s="3"/>
      <c r="J7181" s="3"/>
    </row>
    <row r="7182" spans="4:10" x14ac:dyDescent="0.25">
      <c r="D7182"/>
      <c r="E7182" s="4"/>
      <c r="F7182" s="3"/>
      <c r="G7182" s="3"/>
      <c r="H7182" s="3"/>
      <c r="I7182" s="3"/>
      <c r="J7182" s="3"/>
    </row>
    <row r="7183" spans="4:10" x14ac:dyDescent="0.25">
      <c r="D7183"/>
      <c r="E7183" s="4"/>
      <c r="F7183" s="3"/>
      <c r="G7183" s="3"/>
      <c r="H7183" s="3"/>
      <c r="I7183" s="3"/>
      <c r="J7183" s="3"/>
    </row>
    <row r="7184" spans="4:10" x14ac:dyDescent="0.25">
      <c r="D7184"/>
      <c r="E7184" s="4"/>
      <c r="F7184" s="3"/>
      <c r="G7184" s="3"/>
      <c r="H7184" s="3"/>
      <c r="I7184" s="3"/>
      <c r="J7184" s="3"/>
    </row>
    <row r="7185" spans="4:10" x14ac:dyDescent="0.25">
      <c r="D7185"/>
      <c r="E7185" s="4"/>
      <c r="F7185" s="3"/>
      <c r="G7185" s="3"/>
      <c r="H7185" s="3"/>
      <c r="I7185" s="3"/>
      <c r="J7185" s="3"/>
    </row>
    <row r="7186" spans="4:10" x14ac:dyDescent="0.25">
      <c r="D7186"/>
      <c r="E7186" s="4"/>
      <c r="F7186" s="3"/>
      <c r="G7186" s="3"/>
      <c r="H7186" s="3"/>
      <c r="I7186" s="3"/>
      <c r="J7186" s="3"/>
    </row>
    <row r="7187" spans="4:10" x14ac:dyDescent="0.25">
      <c r="D7187"/>
      <c r="E7187" s="4"/>
      <c r="F7187" s="3"/>
      <c r="G7187" s="3"/>
      <c r="H7187" s="3"/>
      <c r="I7187" s="3"/>
      <c r="J7187" s="3"/>
    </row>
    <row r="7188" spans="4:10" x14ac:dyDescent="0.25">
      <c r="D7188"/>
      <c r="E7188" s="4"/>
      <c r="F7188" s="3"/>
      <c r="G7188" s="3"/>
      <c r="H7188" s="3"/>
      <c r="I7188" s="3"/>
      <c r="J7188" s="3"/>
    </row>
    <row r="7189" spans="4:10" x14ac:dyDescent="0.25">
      <c r="D7189"/>
      <c r="E7189" s="4"/>
      <c r="F7189" s="3"/>
      <c r="G7189" s="3"/>
      <c r="H7189" s="3"/>
      <c r="I7189" s="3"/>
      <c r="J7189" s="3"/>
    </row>
    <row r="7190" spans="4:10" x14ac:dyDescent="0.25">
      <c r="D7190"/>
      <c r="E7190" s="4"/>
      <c r="F7190" s="3"/>
      <c r="G7190" s="3"/>
      <c r="H7190" s="3"/>
      <c r="I7190" s="3"/>
      <c r="J7190" s="3"/>
    </row>
    <row r="7191" spans="4:10" x14ac:dyDescent="0.25">
      <c r="D7191"/>
      <c r="E7191" s="4"/>
      <c r="F7191" s="3"/>
      <c r="G7191" s="3"/>
      <c r="H7191" s="3"/>
      <c r="I7191" s="3"/>
      <c r="J7191" s="3"/>
    </row>
    <row r="7192" spans="4:10" x14ac:dyDescent="0.25">
      <c r="D7192"/>
      <c r="E7192" s="4"/>
      <c r="F7192" s="3"/>
      <c r="G7192" s="3"/>
      <c r="H7192" s="3"/>
      <c r="I7192" s="3"/>
      <c r="J7192" s="3"/>
    </row>
    <row r="7193" spans="4:10" x14ac:dyDescent="0.25">
      <c r="D7193"/>
      <c r="E7193" s="4"/>
      <c r="F7193" s="3"/>
      <c r="G7193" s="3"/>
      <c r="H7193" s="3"/>
      <c r="I7193" s="3"/>
      <c r="J7193" s="3"/>
    </row>
    <row r="7194" spans="4:10" x14ac:dyDescent="0.25">
      <c r="D7194"/>
      <c r="E7194" s="4"/>
      <c r="F7194" s="3"/>
      <c r="G7194" s="3"/>
      <c r="H7194" s="3"/>
      <c r="I7194" s="3"/>
      <c r="J7194" s="3"/>
    </row>
    <row r="7195" spans="4:10" x14ac:dyDescent="0.25">
      <c r="D7195"/>
      <c r="E7195" s="4"/>
      <c r="F7195" s="3"/>
      <c r="G7195" s="3"/>
      <c r="H7195" s="3"/>
      <c r="I7195" s="3"/>
      <c r="J7195" s="3"/>
    </row>
    <row r="7196" spans="4:10" x14ac:dyDescent="0.25">
      <c r="D7196"/>
      <c r="E7196" s="4"/>
      <c r="F7196" s="3"/>
      <c r="G7196" s="3"/>
      <c r="H7196" s="3"/>
      <c r="I7196" s="3"/>
      <c r="J7196" s="3"/>
    </row>
    <row r="7197" spans="4:10" x14ac:dyDescent="0.25">
      <c r="D7197"/>
      <c r="E7197" s="4"/>
      <c r="F7197" s="3"/>
      <c r="G7197" s="3"/>
      <c r="H7197" s="3"/>
      <c r="I7197" s="3"/>
      <c r="J7197" s="3"/>
    </row>
    <row r="7198" spans="4:10" x14ac:dyDescent="0.25">
      <c r="D7198"/>
      <c r="E7198" s="4"/>
      <c r="F7198" s="3"/>
      <c r="G7198" s="3"/>
      <c r="H7198" s="3"/>
      <c r="I7198" s="3"/>
      <c r="J7198" s="3"/>
    </row>
    <row r="7199" spans="4:10" x14ac:dyDescent="0.25">
      <c r="D7199"/>
      <c r="E7199" s="4"/>
      <c r="F7199" s="3"/>
      <c r="G7199" s="3"/>
      <c r="H7199" s="3"/>
      <c r="I7199" s="3"/>
      <c r="J7199" s="3"/>
    </row>
    <row r="7200" spans="4:10" x14ac:dyDescent="0.25">
      <c r="D7200"/>
      <c r="E7200" s="4"/>
      <c r="F7200" s="3"/>
      <c r="G7200" s="3"/>
      <c r="H7200" s="3"/>
      <c r="I7200" s="3"/>
      <c r="J7200" s="3"/>
    </row>
    <row r="7201" spans="4:10" x14ac:dyDescent="0.25">
      <c r="D7201"/>
      <c r="E7201" s="4"/>
      <c r="F7201" s="3"/>
      <c r="G7201" s="3"/>
      <c r="H7201" s="3"/>
      <c r="I7201" s="3"/>
      <c r="J7201" s="3"/>
    </row>
    <row r="7202" spans="4:10" x14ac:dyDescent="0.25">
      <c r="D7202"/>
      <c r="E7202" s="4"/>
      <c r="F7202" s="3"/>
      <c r="G7202" s="3"/>
      <c r="H7202" s="3"/>
      <c r="I7202" s="3"/>
      <c r="J7202" s="3"/>
    </row>
    <row r="7203" spans="4:10" x14ac:dyDescent="0.25">
      <c r="D7203"/>
      <c r="E7203" s="4"/>
      <c r="F7203" s="3"/>
      <c r="G7203" s="3"/>
      <c r="H7203" s="3"/>
      <c r="I7203" s="3"/>
      <c r="J7203" s="3"/>
    </row>
    <row r="7204" spans="4:10" x14ac:dyDescent="0.25">
      <c r="D7204"/>
      <c r="E7204" s="4"/>
      <c r="F7204" s="3"/>
      <c r="G7204" s="3"/>
      <c r="H7204" s="3"/>
      <c r="I7204" s="3"/>
      <c r="J7204" s="3"/>
    </row>
    <row r="7205" spans="4:10" x14ac:dyDescent="0.25">
      <c r="D7205"/>
      <c r="E7205" s="4"/>
      <c r="F7205" s="3"/>
      <c r="G7205" s="3"/>
      <c r="H7205" s="3"/>
      <c r="I7205" s="3"/>
      <c r="J7205" s="3"/>
    </row>
    <row r="7206" spans="4:10" x14ac:dyDescent="0.25">
      <c r="D7206"/>
      <c r="E7206" s="4"/>
      <c r="F7206" s="3"/>
      <c r="G7206" s="3"/>
      <c r="H7206" s="3"/>
      <c r="I7206" s="3"/>
      <c r="J7206" s="3"/>
    </row>
    <row r="7207" spans="4:10" x14ac:dyDescent="0.25">
      <c r="D7207"/>
      <c r="E7207" s="4"/>
      <c r="F7207" s="3"/>
      <c r="G7207" s="3"/>
      <c r="H7207" s="3"/>
      <c r="I7207" s="3"/>
      <c r="J7207" s="3"/>
    </row>
    <row r="7208" spans="4:10" x14ac:dyDescent="0.25">
      <c r="D7208"/>
      <c r="E7208" s="4"/>
      <c r="F7208" s="3"/>
      <c r="G7208" s="3"/>
      <c r="H7208" s="3"/>
      <c r="I7208" s="3"/>
      <c r="J7208" s="3"/>
    </row>
    <row r="7209" spans="4:10" x14ac:dyDescent="0.25">
      <c r="D7209"/>
      <c r="E7209" s="4"/>
      <c r="F7209" s="3"/>
      <c r="G7209" s="3"/>
      <c r="H7209" s="3"/>
      <c r="I7209" s="3"/>
      <c r="J7209" s="3"/>
    </row>
    <row r="7210" spans="4:10" x14ac:dyDescent="0.25">
      <c r="D7210"/>
      <c r="E7210" s="4"/>
      <c r="F7210" s="3"/>
      <c r="G7210" s="3"/>
      <c r="H7210" s="3"/>
      <c r="I7210" s="3"/>
      <c r="J7210" s="3"/>
    </row>
    <row r="7211" spans="4:10" x14ac:dyDescent="0.25">
      <c r="D7211"/>
      <c r="E7211" s="4"/>
      <c r="F7211" s="3"/>
      <c r="G7211" s="3"/>
      <c r="H7211" s="3"/>
      <c r="I7211" s="3"/>
      <c r="J7211" s="3"/>
    </row>
    <row r="7212" spans="4:10" x14ac:dyDescent="0.25">
      <c r="D7212"/>
      <c r="E7212" s="4"/>
      <c r="F7212" s="3"/>
      <c r="G7212" s="3"/>
      <c r="H7212" s="3"/>
      <c r="I7212" s="3"/>
      <c r="J7212" s="3"/>
    </row>
    <row r="7213" spans="4:10" x14ac:dyDescent="0.25">
      <c r="D7213"/>
      <c r="E7213" s="4"/>
      <c r="F7213" s="3"/>
      <c r="G7213" s="3"/>
      <c r="H7213" s="3"/>
      <c r="I7213" s="3"/>
      <c r="J7213" s="3"/>
    </row>
    <row r="7214" spans="4:10" x14ac:dyDescent="0.25">
      <c r="D7214"/>
      <c r="E7214" s="4"/>
      <c r="F7214" s="3"/>
      <c r="G7214" s="3"/>
      <c r="H7214" s="3"/>
      <c r="I7214" s="3"/>
      <c r="J7214" s="3"/>
    </row>
    <row r="7215" spans="4:10" x14ac:dyDescent="0.25">
      <c r="D7215"/>
      <c r="E7215" s="4"/>
      <c r="F7215" s="3"/>
      <c r="G7215" s="3"/>
      <c r="H7215" s="3"/>
      <c r="I7215" s="3"/>
      <c r="J7215" s="3"/>
    </row>
    <row r="7216" spans="4:10" x14ac:dyDescent="0.25">
      <c r="D7216"/>
      <c r="E7216" s="4"/>
      <c r="F7216" s="3"/>
      <c r="G7216" s="3"/>
      <c r="H7216" s="3"/>
      <c r="I7216" s="3"/>
      <c r="J7216" s="3"/>
    </row>
    <row r="7217" spans="4:10" x14ac:dyDescent="0.25">
      <c r="D7217"/>
      <c r="E7217" s="4"/>
      <c r="F7217" s="3"/>
      <c r="G7217" s="3"/>
      <c r="H7217" s="3"/>
      <c r="I7217" s="3"/>
      <c r="J7217" s="3"/>
    </row>
    <row r="7218" spans="4:10" x14ac:dyDescent="0.25">
      <c r="D7218"/>
      <c r="E7218" s="4"/>
      <c r="F7218" s="3"/>
      <c r="G7218" s="3"/>
      <c r="H7218" s="3"/>
      <c r="I7218" s="3"/>
      <c r="J7218" s="3"/>
    </row>
    <row r="7219" spans="4:10" x14ac:dyDescent="0.25">
      <c r="D7219"/>
      <c r="E7219" s="4"/>
      <c r="F7219" s="3"/>
      <c r="G7219" s="3"/>
      <c r="H7219" s="3"/>
      <c r="I7219" s="3"/>
      <c r="J7219" s="3"/>
    </row>
    <row r="7220" spans="4:10" x14ac:dyDescent="0.25">
      <c r="D7220"/>
      <c r="E7220" s="4"/>
      <c r="F7220" s="3"/>
      <c r="G7220" s="3"/>
      <c r="H7220" s="3"/>
      <c r="I7220" s="3"/>
      <c r="J7220" s="3"/>
    </row>
    <row r="7221" spans="4:10" x14ac:dyDescent="0.25">
      <c r="D7221"/>
      <c r="E7221" s="4"/>
      <c r="F7221" s="3"/>
      <c r="G7221" s="3"/>
      <c r="H7221" s="3"/>
      <c r="I7221" s="3"/>
      <c r="J7221" s="3"/>
    </row>
    <row r="7222" spans="4:10" x14ac:dyDescent="0.25">
      <c r="D7222"/>
      <c r="E7222" s="4"/>
      <c r="F7222" s="3"/>
      <c r="G7222" s="3"/>
      <c r="H7222" s="3"/>
      <c r="I7222" s="3"/>
      <c r="J7222" s="3"/>
    </row>
    <row r="7223" spans="4:10" x14ac:dyDescent="0.25">
      <c r="D7223"/>
      <c r="E7223" s="4"/>
      <c r="F7223" s="3"/>
      <c r="G7223" s="3"/>
      <c r="H7223" s="3"/>
      <c r="I7223" s="3"/>
      <c r="J7223" s="3"/>
    </row>
    <row r="7224" spans="4:10" x14ac:dyDescent="0.25">
      <c r="D7224"/>
      <c r="E7224" s="4"/>
      <c r="F7224" s="3"/>
      <c r="G7224" s="3"/>
      <c r="H7224" s="3"/>
      <c r="I7224" s="3"/>
      <c r="J7224" s="3"/>
    </row>
    <row r="7225" spans="4:10" x14ac:dyDescent="0.25">
      <c r="D7225"/>
      <c r="E7225" s="4"/>
      <c r="F7225" s="3"/>
      <c r="G7225" s="3"/>
      <c r="H7225" s="3"/>
      <c r="I7225" s="3"/>
      <c r="J7225" s="3"/>
    </row>
    <row r="7226" spans="4:10" x14ac:dyDescent="0.25">
      <c r="D7226"/>
      <c r="E7226" s="4"/>
      <c r="F7226" s="3"/>
      <c r="G7226" s="3"/>
      <c r="H7226" s="3"/>
      <c r="I7226" s="3"/>
      <c r="J7226" s="3"/>
    </row>
    <row r="7227" spans="4:10" x14ac:dyDescent="0.25">
      <c r="D7227"/>
      <c r="E7227" s="4"/>
      <c r="F7227" s="3"/>
      <c r="G7227" s="3"/>
      <c r="H7227" s="3"/>
      <c r="I7227" s="3"/>
      <c r="J7227" s="3"/>
    </row>
    <row r="7228" spans="4:10" x14ac:dyDescent="0.25">
      <c r="D7228"/>
      <c r="E7228" s="4"/>
      <c r="F7228" s="3"/>
      <c r="G7228" s="3"/>
      <c r="H7228" s="3"/>
      <c r="I7228" s="3"/>
      <c r="J7228" s="3"/>
    </row>
    <row r="7229" spans="4:10" x14ac:dyDescent="0.25">
      <c r="D7229"/>
      <c r="E7229" s="4"/>
      <c r="F7229" s="3"/>
      <c r="G7229" s="3"/>
      <c r="H7229" s="3"/>
      <c r="I7229" s="3"/>
      <c r="J7229" s="3"/>
    </row>
    <row r="7230" spans="4:10" x14ac:dyDescent="0.25">
      <c r="D7230"/>
      <c r="E7230" s="4"/>
      <c r="F7230" s="3"/>
      <c r="G7230" s="3"/>
      <c r="H7230" s="3"/>
      <c r="I7230" s="3"/>
      <c r="J7230" s="3"/>
    </row>
    <row r="7231" spans="4:10" x14ac:dyDescent="0.25">
      <c r="D7231"/>
      <c r="E7231" s="4"/>
      <c r="F7231" s="3"/>
      <c r="G7231" s="3"/>
      <c r="H7231" s="3"/>
      <c r="I7231" s="3"/>
      <c r="J7231" s="3"/>
    </row>
    <row r="7232" spans="4:10" x14ac:dyDescent="0.25">
      <c r="D7232"/>
      <c r="E7232" s="4"/>
      <c r="F7232" s="3"/>
      <c r="G7232" s="3"/>
      <c r="H7232" s="3"/>
      <c r="I7232" s="3"/>
      <c r="J7232" s="3"/>
    </row>
    <row r="7233" spans="4:10" x14ac:dyDescent="0.25">
      <c r="D7233"/>
      <c r="E7233" s="4"/>
      <c r="F7233" s="3"/>
      <c r="G7233" s="3"/>
      <c r="H7233" s="3"/>
      <c r="I7233" s="3"/>
      <c r="J7233" s="3"/>
    </row>
    <row r="7234" spans="4:10" x14ac:dyDescent="0.25">
      <c r="D7234"/>
      <c r="E7234" s="4"/>
      <c r="F7234" s="3"/>
      <c r="G7234" s="3"/>
      <c r="H7234" s="3"/>
      <c r="I7234" s="3"/>
      <c r="J7234" s="3"/>
    </row>
    <row r="7235" spans="4:10" x14ac:dyDescent="0.25">
      <c r="D7235"/>
      <c r="E7235" s="4"/>
      <c r="F7235" s="3"/>
      <c r="G7235" s="3"/>
      <c r="H7235" s="3"/>
      <c r="I7235" s="3"/>
      <c r="J7235" s="3"/>
    </row>
    <row r="7236" spans="4:10" x14ac:dyDescent="0.25">
      <c r="D7236"/>
      <c r="E7236" s="4"/>
      <c r="F7236" s="3"/>
      <c r="G7236" s="3"/>
      <c r="H7236" s="3"/>
      <c r="I7236" s="3"/>
      <c r="J7236" s="3"/>
    </row>
    <row r="7237" spans="4:10" x14ac:dyDescent="0.25">
      <c r="D7237"/>
      <c r="E7237" s="4"/>
      <c r="F7237" s="3"/>
      <c r="G7237" s="3"/>
      <c r="H7237" s="3"/>
      <c r="I7237" s="3"/>
      <c r="J7237" s="3"/>
    </row>
    <row r="7238" spans="4:10" x14ac:dyDescent="0.25">
      <c r="D7238"/>
      <c r="E7238" s="4"/>
      <c r="F7238" s="3"/>
      <c r="G7238" s="3"/>
      <c r="H7238" s="3"/>
      <c r="I7238" s="3"/>
      <c r="J7238" s="3"/>
    </row>
    <row r="7239" spans="4:10" x14ac:dyDescent="0.25">
      <c r="D7239"/>
      <c r="E7239" s="4"/>
      <c r="F7239" s="3"/>
      <c r="G7239" s="3"/>
      <c r="H7239" s="3"/>
      <c r="I7239" s="3"/>
      <c r="J7239" s="3"/>
    </row>
    <row r="7240" spans="4:10" x14ac:dyDescent="0.25">
      <c r="D7240"/>
      <c r="E7240" s="4"/>
      <c r="F7240" s="3"/>
      <c r="G7240" s="3"/>
      <c r="H7240" s="3"/>
      <c r="I7240" s="3"/>
      <c r="J7240" s="3"/>
    </row>
    <row r="7241" spans="4:10" x14ac:dyDescent="0.25">
      <c r="D7241"/>
      <c r="E7241" s="4"/>
      <c r="F7241" s="3"/>
      <c r="G7241" s="3"/>
      <c r="H7241" s="3"/>
      <c r="I7241" s="3"/>
      <c r="J7241" s="3"/>
    </row>
    <row r="7242" spans="4:10" x14ac:dyDescent="0.25">
      <c r="D7242"/>
      <c r="E7242" s="4"/>
      <c r="F7242" s="3"/>
      <c r="G7242" s="3"/>
      <c r="H7242" s="3"/>
      <c r="I7242" s="3"/>
      <c r="J7242" s="3"/>
    </row>
    <row r="7243" spans="4:10" x14ac:dyDescent="0.25">
      <c r="D7243"/>
      <c r="E7243" s="4"/>
      <c r="F7243" s="3"/>
      <c r="G7243" s="3"/>
      <c r="H7243" s="3"/>
      <c r="I7243" s="3"/>
      <c r="J7243" s="3"/>
    </row>
    <row r="7244" spans="4:10" x14ac:dyDescent="0.25">
      <c r="D7244"/>
      <c r="E7244" s="4"/>
      <c r="F7244" s="3"/>
      <c r="G7244" s="3"/>
      <c r="H7244" s="3"/>
      <c r="I7244" s="3"/>
      <c r="J7244" s="3"/>
    </row>
    <row r="7245" spans="4:10" x14ac:dyDescent="0.25">
      <c r="D7245"/>
      <c r="E7245" s="4"/>
      <c r="F7245" s="3"/>
      <c r="G7245" s="3"/>
      <c r="H7245" s="3"/>
      <c r="I7245" s="3"/>
      <c r="J7245" s="3"/>
    </row>
    <row r="7246" spans="4:10" x14ac:dyDescent="0.25">
      <c r="D7246"/>
      <c r="E7246" s="4"/>
      <c r="F7246" s="3"/>
      <c r="G7246" s="3"/>
      <c r="H7246" s="3"/>
      <c r="I7246" s="3"/>
      <c r="J7246" s="3"/>
    </row>
    <row r="7247" spans="4:10" x14ac:dyDescent="0.25">
      <c r="D7247"/>
      <c r="E7247" s="4"/>
      <c r="F7247" s="3"/>
      <c r="G7247" s="3"/>
      <c r="H7247" s="3"/>
      <c r="I7247" s="3"/>
      <c r="J7247" s="3"/>
    </row>
    <row r="7248" spans="4:10" x14ac:dyDescent="0.25">
      <c r="D7248"/>
      <c r="E7248" s="4"/>
      <c r="F7248" s="3"/>
      <c r="G7248" s="3"/>
      <c r="H7248" s="3"/>
      <c r="I7248" s="3"/>
      <c r="J7248" s="3"/>
    </row>
    <row r="7249" spans="4:10" x14ac:dyDescent="0.25">
      <c r="D7249"/>
      <c r="E7249" s="4"/>
      <c r="F7249" s="3"/>
      <c r="G7249" s="3"/>
      <c r="H7249" s="3"/>
      <c r="I7249" s="3"/>
      <c r="J7249" s="3"/>
    </row>
    <row r="7250" spans="4:10" x14ac:dyDescent="0.25">
      <c r="D7250"/>
      <c r="E7250" s="4"/>
      <c r="F7250" s="3"/>
      <c r="G7250" s="3"/>
      <c r="H7250" s="3"/>
      <c r="I7250" s="3"/>
      <c r="J7250" s="3"/>
    </row>
    <row r="7251" spans="4:10" x14ac:dyDescent="0.25">
      <c r="D7251"/>
      <c r="E7251" s="4"/>
      <c r="F7251" s="3"/>
      <c r="G7251" s="3"/>
      <c r="H7251" s="3"/>
      <c r="I7251" s="3"/>
      <c r="J7251" s="3"/>
    </row>
    <row r="7252" spans="4:10" x14ac:dyDescent="0.25">
      <c r="D7252"/>
      <c r="E7252" s="4"/>
      <c r="F7252" s="3"/>
      <c r="G7252" s="3"/>
      <c r="H7252" s="3"/>
      <c r="I7252" s="3"/>
      <c r="J7252" s="3"/>
    </row>
    <row r="7253" spans="4:10" x14ac:dyDescent="0.25">
      <c r="D7253"/>
      <c r="E7253" s="4"/>
      <c r="F7253" s="3"/>
      <c r="G7253" s="3"/>
      <c r="H7253" s="3"/>
      <c r="I7253" s="3"/>
      <c r="J7253" s="3"/>
    </row>
    <row r="7254" spans="4:10" x14ac:dyDescent="0.25">
      <c r="D7254"/>
      <c r="E7254" s="4"/>
      <c r="F7254" s="3"/>
      <c r="G7254" s="3"/>
      <c r="H7254" s="3"/>
      <c r="I7254" s="3"/>
      <c r="J7254" s="3"/>
    </row>
    <row r="7255" spans="4:10" x14ac:dyDescent="0.25">
      <c r="D7255"/>
      <c r="E7255" s="4"/>
      <c r="F7255" s="3"/>
      <c r="G7255" s="3"/>
      <c r="H7255" s="3"/>
      <c r="I7255" s="3"/>
      <c r="J7255" s="3"/>
    </row>
    <row r="7256" spans="4:10" x14ac:dyDescent="0.25">
      <c r="D7256"/>
      <c r="E7256" s="4"/>
      <c r="F7256" s="3"/>
      <c r="G7256" s="3"/>
      <c r="H7256" s="3"/>
      <c r="I7256" s="3"/>
      <c r="J7256" s="3"/>
    </row>
    <row r="7257" spans="4:10" x14ac:dyDescent="0.25">
      <c r="D7257"/>
      <c r="E7257" s="4"/>
      <c r="F7257" s="3"/>
      <c r="G7257" s="3"/>
      <c r="H7257" s="3"/>
      <c r="I7257" s="3"/>
      <c r="J7257" s="3"/>
    </row>
    <row r="7258" spans="4:10" x14ac:dyDescent="0.25">
      <c r="D7258"/>
      <c r="E7258" s="4"/>
      <c r="F7258" s="3"/>
      <c r="G7258" s="3"/>
      <c r="H7258" s="3"/>
      <c r="I7258" s="3"/>
      <c r="J7258" s="3"/>
    </row>
    <row r="7259" spans="4:10" x14ac:dyDescent="0.25">
      <c r="D7259"/>
      <c r="E7259" s="4"/>
      <c r="F7259" s="3"/>
      <c r="G7259" s="3"/>
      <c r="H7259" s="3"/>
      <c r="I7259" s="3"/>
      <c r="J7259" s="3"/>
    </row>
    <row r="7260" spans="4:10" x14ac:dyDescent="0.25">
      <c r="D7260"/>
      <c r="E7260" s="4"/>
      <c r="F7260" s="3"/>
      <c r="G7260" s="3"/>
      <c r="H7260" s="3"/>
      <c r="I7260" s="3"/>
      <c r="J7260" s="3"/>
    </row>
    <row r="7261" spans="4:10" x14ac:dyDescent="0.25">
      <c r="D7261"/>
      <c r="E7261" s="4"/>
      <c r="F7261" s="3"/>
      <c r="G7261" s="3"/>
      <c r="H7261" s="3"/>
      <c r="I7261" s="3"/>
      <c r="J7261" s="3"/>
    </row>
    <row r="7262" spans="4:10" x14ac:dyDescent="0.25">
      <c r="D7262"/>
      <c r="E7262" s="4"/>
      <c r="F7262" s="3"/>
      <c r="G7262" s="3"/>
      <c r="H7262" s="3"/>
      <c r="I7262" s="3"/>
      <c r="J7262" s="3"/>
    </row>
    <row r="7263" spans="4:10" x14ac:dyDescent="0.25">
      <c r="D7263"/>
      <c r="E7263" s="4"/>
      <c r="F7263" s="3"/>
      <c r="G7263" s="3"/>
      <c r="H7263" s="3"/>
      <c r="I7263" s="3"/>
      <c r="J7263" s="3"/>
    </row>
    <row r="7264" spans="4:10" x14ac:dyDescent="0.25">
      <c r="D7264"/>
      <c r="E7264" s="4"/>
      <c r="F7264" s="3"/>
      <c r="G7264" s="3"/>
      <c r="H7264" s="3"/>
      <c r="I7264" s="3"/>
      <c r="J7264" s="3"/>
    </row>
    <row r="7265" spans="4:10" x14ac:dyDescent="0.25">
      <c r="D7265"/>
      <c r="E7265" s="4"/>
      <c r="F7265" s="3"/>
      <c r="G7265" s="3"/>
      <c r="H7265" s="3"/>
      <c r="I7265" s="3"/>
      <c r="J7265" s="3"/>
    </row>
    <row r="7266" spans="4:10" x14ac:dyDescent="0.25">
      <c r="D7266"/>
      <c r="E7266" s="4"/>
      <c r="F7266" s="3"/>
      <c r="G7266" s="3"/>
      <c r="H7266" s="3"/>
      <c r="I7266" s="3"/>
      <c r="J7266" s="3"/>
    </row>
    <row r="7267" spans="4:10" x14ac:dyDescent="0.25">
      <c r="D7267"/>
      <c r="E7267" s="4"/>
      <c r="F7267" s="3"/>
      <c r="G7267" s="3"/>
      <c r="H7267" s="3"/>
      <c r="I7267" s="3"/>
      <c r="J7267" s="3"/>
    </row>
    <row r="7268" spans="4:10" x14ac:dyDescent="0.25">
      <c r="D7268"/>
      <c r="E7268" s="4"/>
      <c r="F7268" s="3"/>
      <c r="G7268" s="3"/>
      <c r="H7268" s="3"/>
      <c r="I7268" s="3"/>
      <c r="J7268" s="3"/>
    </row>
    <row r="7269" spans="4:10" x14ac:dyDescent="0.25">
      <c r="D7269"/>
      <c r="E7269" s="4"/>
      <c r="F7269" s="3"/>
      <c r="G7269" s="3"/>
      <c r="H7269" s="3"/>
      <c r="I7269" s="3"/>
      <c r="J7269" s="3"/>
    </row>
    <row r="7270" spans="4:10" x14ac:dyDescent="0.25">
      <c r="D7270"/>
      <c r="E7270" s="4"/>
      <c r="F7270" s="3"/>
      <c r="G7270" s="3"/>
      <c r="H7270" s="3"/>
      <c r="I7270" s="3"/>
      <c r="J7270" s="3"/>
    </row>
    <row r="7271" spans="4:10" x14ac:dyDescent="0.25">
      <c r="D7271"/>
      <c r="E7271" s="4"/>
      <c r="F7271" s="3"/>
      <c r="G7271" s="3"/>
      <c r="H7271" s="3"/>
      <c r="I7271" s="3"/>
      <c r="J7271" s="3"/>
    </row>
    <row r="7272" spans="4:10" x14ac:dyDescent="0.25">
      <c r="D7272"/>
      <c r="E7272" s="4"/>
      <c r="F7272" s="3"/>
      <c r="G7272" s="3"/>
      <c r="H7272" s="3"/>
      <c r="I7272" s="3"/>
      <c r="J7272" s="3"/>
    </row>
    <row r="7273" spans="4:10" x14ac:dyDescent="0.25">
      <c r="D7273"/>
      <c r="E7273" s="4"/>
      <c r="F7273" s="3"/>
      <c r="G7273" s="3"/>
      <c r="H7273" s="3"/>
      <c r="I7273" s="3"/>
      <c r="J7273" s="3"/>
    </row>
    <row r="7274" spans="4:10" x14ac:dyDescent="0.25">
      <c r="D7274"/>
      <c r="E7274" s="4"/>
      <c r="F7274" s="3"/>
      <c r="G7274" s="3"/>
      <c r="H7274" s="3"/>
      <c r="I7274" s="3"/>
      <c r="J7274" s="3"/>
    </row>
    <row r="7275" spans="4:10" x14ac:dyDescent="0.25">
      <c r="D7275"/>
      <c r="E7275" s="4"/>
      <c r="F7275" s="3"/>
      <c r="G7275" s="3"/>
      <c r="H7275" s="3"/>
      <c r="I7275" s="3"/>
      <c r="J7275" s="3"/>
    </row>
    <row r="7276" spans="4:10" x14ac:dyDescent="0.25">
      <c r="D7276"/>
      <c r="E7276" s="4"/>
      <c r="F7276" s="3"/>
      <c r="G7276" s="3"/>
      <c r="H7276" s="3"/>
      <c r="I7276" s="3"/>
      <c r="J7276" s="3"/>
    </row>
    <row r="7277" spans="4:10" x14ac:dyDescent="0.25">
      <c r="D7277"/>
      <c r="E7277" s="4"/>
      <c r="F7277" s="3"/>
      <c r="G7277" s="3"/>
      <c r="H7277" s="3"/>
      <c r="I7277" s="3"/>
      <c r="J7277" s="3"/>
    </row>
    <row r="7278" spans="4:10" x14ac:dyDescent="0.25">
      <c r="D7278"/>
      <c r="E7278" s="4"/>
      <c r="F7278" s="3"/>
      <c r="G7278" s="3"/>
      <c r="H7278" s="3"/>
      <c r="I7278" s="3"/>
      <c r="J7278" s="3"/>
    </row>
    <row r="7279" spans="4:10" x14ac:dyDescent="0.25">
      <c r="D7279"/>
      <c r="E7279" s="4"/>
      <c r="F7279" s="3"/>
      <c r="G7279" s="3"/>
      <c r="H7279" s="3"/>
      <c r="I7279" s="3"/>
      <c r="J7279" s="3"/>
    </row>
    <row r="7280" spans="4:10" x14ac:dyDescent="0.25">
      <c r="D7280"/>
      <c r="E7280" s="4"/>
      <c r="F7280" s="3"/>
      <c r="G7280" s="3"/>
      <c r="H7280" s="3"/>
      <c r="I7280" s="3"/>
      <c r="J7280" s="3"/>
    </row>
    <row r="7281" spans="4:10" x14ac:dyDescent="0.25">
      <c r="D7281"/>
      <c r="E7281" s="4"/>
      <c r="F7281" s="3"/>
      <c r="G7281" s="3"/>
      <c r="H7281" s="3"/>
      <c r="I7281" s="3"/>
      <c r="J7281" s="3"/>
    </row>
    <row r="7282" spans="4:10" x14ac:dyDescent="0.25">
      <c r="D7282"/>
      <c r="E7282" s="4"/>
      <c r="F7282" s="3"/>
      <c r="G7282" s="3"/>
      <c r="H7282" s="3"/>
      <c r="I7282" s="3"/>
      <c r="J7282" s="3"/>
    </row>
    <row r="7283" spans="4:10" x14ac:dyDescent="0.25">
      <c r="D7283"/>
      <c r="E7283" s="4"/>
      <c r="F7283" s="3"/>
      <c r="G7283" s="3"/>
      <c r="H7283" s="3"/>
      <c r="I7283" s="3"/>
      <c r="J7283" s="3"/>
    </row>
    <row r="7284" spans="4:10" x14ac:dyDescent="0.25">
      <c r="D7284"/>
      <c r="E7284" s="4"/>
      <c r="F7284" s="3"/>
      <c r="G7284" s="3"/>
      <c r="H7284" s="3"/>
      <c r="I7284" s="3"/>
      <c r="J7284" s="3"/>
    </row>
    <row r="7285" spans="4:10" x14ac:dyDescent="0.25">
      <c r="D7285"/>
      <c r="E7285" s="4"/>
      <c r="F7285" s="3"/>
      <c r="G7285" s="3"/>
      <c r="H7285" s="3"/>
      <c r="I7285" s="3"/>
      <c r="J7285" s="3"/>
    </row>
    <row r="7286" spans="4:10" x14ac:dyDescent="0.25">
      <c r="D7286"/>
      <c r="E7286" s="4"/>
      <c r="F7286" s="3"/>
      <c r="G7286" s="3"/>
      <c r="H7286" s="3"/>
      <c r="I7286" s="3"/>
      <c r="J7286" s="3"/>
    </row>
    <row r="7287" spans="4:10" x14ac:dyDescent="0.25">
      <c r="D7287"/>
      <c r="E7287" s="4"/>
      <c r="F7287" s="3"/>
      <c r="G7287" s="3"/>
      <c r="H7287" s="3"/>
      <c r="I7287" s="3"/>
      <c r="J7287" s="3"/>
    </row>
    <row r="7288" spans="4:10" x14ac:dyDescent="0.25">
      <c r="D7288"/>
      <c r="E7288" s="4"/>
      <c r="F7288" s="3"/>
      <c r="G7288" s="3"/>
      <c r="H7288" s="3"/>
      <c r="I7288" s="3"/>
      <c r="J7288" s="3"/>
    </row>
    <row r="7289" spans="4:10" x14ac:dyDescent="0.25">
      <c r="D7289"/>
      <c r="E7289" s="4"/>
      <c r="F7289" s="3"/>
      <c r="G7289" s="3"/>
      <c r="H7289" s="3"/>
      <c r="I7289" s="3"/>
      <c r="J7289" s="3"/>
    </row>
    <row r="7290" spans="4:10" x14ac:dyDescent="0.25">
      <c r="D7290"/>
      <c r="E7290" s="4"/>
      <c r="F7290" s="3"/>
      <c r="G7290" s="3"/>
      <c r="H7290" s="3"/>
      <c r="I7290" s="3"/>
      <c r="J7290" s="3"/>
    </row>
    <row r="7291" spans="4:10" x14ac:dyDescent="0.25">
      <c r="D7291"/>
      <c r="E7291" s="4"/>
      <c r="F7291" s="3"/>
      <c r="G7291" s="3"/>
      <c r="H7291" s="3"/>
      <c r="I7291" s="3"/>
      <c r="J7291" s="3"/>
    </row>
    <row r="7292" spans="4:10" x14ac:dyDescent="0.25">
      <c r="D7292"/>
      <c r="E7292" s="4"/>
      <c r="F7292" s="3"/>
      <c r="G7292" s="3"/>
      <c r="H7292" s="3"/>
      <c r="I7292" s="3"/>
      <c r="J7292" s="3"/>
    </row>
    <row r="7293" spans="4:10" x14ac:dyDescent="0.25">
      <c r="D7293"/>
      <c r="E7293" s="4"/>
      <c r="F7293" s="3"/>
      <c r="G7293" s="3"/>
      <c r="H7293" s="3"/>
      <c r="I7293" s="3"/>
      <c r="J7293" s="3"/>
    </row>
    <row r="7294" spans="4:10" x14ac:dyDescent="0.25">
      <c r="D7294"/>
      <c r="E7294" s="4"/>
      <c r="F7294" s="3"/>
      <c r="G7294" s="3"/>
      <c r="H7294" s="3"/>
      <c r="I7294" s="3"/>
      <c r="J7294" s="3"/>
    </row>
    <row r="7295" spans="4:10" x14ac:dyDescent="0.25">
      <c r="D7295"/>
      <c r="E7295" s="4"/>
      <c r="F7295" s="3"/>
      <c r="G7295" s="3"/>
      <c r="H7295" s="3"/>
      <c r="I7295" s="3"/>
      <c r="J7295" s="3"/>
    </row>
    <row r="7296" spans="4:10" x14ac:dyDescent="0.25">
      <c r="D7296"/>
      <c r="E7296" s="4"/>
      <c r="F7296" s="3"/>
      <c r="G7296" s="3"/>
      <c r="H7296" s="3"/>
      <c r="I7296" s="3"/>
      <c r="J7296" s="3"/>
    </row>
    <row r="7297" spans="4:10" x14ac:dyDescent="0.25">
      <c r="D7297"/>
      <c r="E7297" s="4"/>
      <c r="F7297" s="3"/>
      <c r="G7297" s="3"/>
      <c r="H7297" s="3"/>
      <c r="I7297" s="3"/>
      <c r="J7297" s="3"/>
    </row>
    <row r="7298" spans="4:10" x14ac:dyDescent="0.25">
      <c r="D7298"/>
      <c r="E7298" s="4"/>
      <c r="F7298" s="3"/>
      <c r="G7298" s="3"/>
      <c r="H7298" s="3"/>
      <c r="I7298" s="3"/>
      <c r="J7298" s="3"/>
    </row>
    <row r="7299" spans="4:10" x14ac:dyDescent="0.25">
      <c r="D7299"/>
      <c r="E7299" s="4"/>
      <c r="F7299" s="3"/>
      <c r="G7299" s="3"/>
      <c r="H7299" s="3"/>
      <c r="I7299" s="3"/>
      <c r="J7299" s="3"/>
    </row>
    <row r="7300" spans="4:10" x14ac:dyDescent="0.25">
      <c r="D7300"/>
      <c r="E7300" s="4"/>
      <c r="F7300" s="3"/>
      <c r="G7300" s="3"/>
      <c r="H7300" s="3"/>
      <c r="I7300" s="3"/>
      <c r="J7300" s="3"/>
    </row>
    <row r="7301" spans="4:10" x14ac:dyDescent="0.25">
      <c r="D7301"/>
      <c r="E7301" s="4"/>
      <c r="F7301" s="3"/>
      <c r="G7301" s="3"/>
      <c r="H7301" s="3"/>
      <c r="I7301" s="3"/>
      <c r="J7301" s="3"/>
    </row>
    <row r="7302" spans="4:10" x14ac:dyDescent="0.25">
      <c r="D7302"/>
      <c r="E7302" s="4"/>
      <c r="F7302" s="3"/>
      <c r="G7302" s="3"/>
      <c r="H7302" s="3"/>
      <c r="I7302" s="3"/>
      <c r="J7302" s="3"/>
    </row>
    <row r="7303" spans="4:10" x14ac:dyDescent="0.25">
      <c r="D7303"/>
      <c r="E7303" s="4"/>
      <c r="F7303" s="3"/>
      <c r="G7303" s="3"/>
      <c r="H7303" s="3"/>
      <c r="I7303" s="3"/>
      <c r="J7303" s="3"/>
    </row>
    <row r="7304" spans="4:10" x14ac:dyDescent="0.25">
      <c r="D7304"/>
      <c r="E7304" s="4"/>
      <c r="F7304" s="3"/>
      <c r="G7304" s="3"/>
      <c r="H7304" s="3"/>
      <c r="I7304" s="3"/>
      <c r="J7304" s="3"/>
    </row>
    <row r="7305" spans="4:10" x14ac:dyDescent="0.25">
      <c r="D7305"/>
      <c r="E7305" s="4"/>
      <c r="F7305" s="3"/>
      <c r="G7305" s="3"/>
      <c r="H7305" s="3"/>
      <c r="I7305" s="3"/>
      <c r="J7305" s="3"/>
    </row>
    <row r="7306" spans="4:10" x14ac:dyDescent="0.25">
      <c r="D7306"/>
      <c r="E7306" s="4"/>
      <c r="F7306" s="3"/>
      <c r="G7306" s="3"/>
      <c r="H7306" s="3"/>
      <c r="I7306" s="3"/>
      <c r="J7306" s="3"/>
    </row>
    <row r="7307" spans="4:10" x14ac:dyDescent="0.25">
      <c r="D7307"/>
      <c r="E7307" s="4"/>
      <c r="F7307" s="3"/>
      <c r="G7307" s="3"/>
      <c r="H7307" s="3"/>
      <c r="I7307" s="3"/>
      <c r="J7307" s="3"/>
    </row>
    <row r="7308" spans="4:10" x14ac:dyDescent="0.25">
      <c r="D7308"/>
      <c r="E7308" s="4"/>
      <c r="F7308" s="3"/>
      <c r="G7308" s="3"/>
      <c r="H7308" s="3"/>
      <c r="I7308" s="3"/>
      <c r="J7308" s="3"/>
    </row>
    <row r="7309" spans="4:10" x14ac:dyDescent="0.25">
      <c r="D7309"/>
      <c r="E7309" s="4"/>
      <c r="F7309" s="3"/>
      <c r="G7309" s="3"/>
      <c r="H7309" s="3"/>
      <c r="I7309" s="3"/>
      <c r="J7309" s="3"/>
    </row>
    <row r="7310" spans="4:10" x14ac:dyDescent="0.25">
      <c r="D7310"/>
      <c r="E7310" s="4"/>
      <c r="F7310" s="3"/>
      <c r="G7310" s="3"/>
      <c r="H7310" s="3"/>
      <c r="I7310" s="3"/>
      <c r="J7310" s="3"/>
    </row>
    <row r="7311" spans="4:10" x14ac:dyDescent="0.25">
      <c r="D7311"/>
      <c r="E7311" s="4"/>
      <c r="F7311" s="3"/>
      <c r="G7311" s="3"/>
      <c r="H7311" s="3"/>
      <c r="I7311" s="3"/>
      <c r="J7311" s="3"/>
    </row>
    <row r="7312" spans="4:10" x14ac:dyDescent="0.25">
      <c r="D7312"/>
      <c r="E7312" s="4"/>
      <c r="F7312" s="3"/>
      <c r="G7312" s="3"/>
      <c r="H7312" s="3"/>
      <c r="I7312" s="3"/>
      <c r="J7312" s="3"/>
    </row>
    <row r="7313" spans="4:10" x14ac:dyDescent="0.25">
      <c r="D7313"/>
      <c r="E7313" s="4"/>
      <c r="F7313" s="3"/>
      <c r="G7313" s="3"/>
      <c r="H7313" s="3"/>
      <c r="I7313" s="3"/>
      <c r="J7313" s="3"/>
    </row>
    <row r="7314" spans="4:10" x14ac:dyDescent="0.25">
      <c r="D7314"/>
      <c r="E7314" s="4"/>
      <c r="F7314" s="3"/>
      <c r="G7314" s="3"/>
      <c r="H7314" s="3"/>
      <c r="I7314" s="3"/>
      <c r="J7314" s="3"/>
    </row>
    <row r="7315" spans="4:10" x14ac:dyDescent="0.25">
      <c r="D7315"/>
      <c r="E7315" s="4"/>
      <c r="F7315" s="3"/>
      <c r="G7315" s="3"/>
      <c r="H7315" s="3"/>
      <c r="I7315" s="3"/>
      <c r="J7315" s="3"/>
    </row>
    <row r="7316" spans="4:10" x14ac:dyDescent="0.25">
      <c r="D7316"/>
      <c r="E7316" s="4"/>
      <c r="F7316" s="3"/>
      <c r="G7316" s="3"/>
      <c r="H7316" s="3"/>
      <c r="I7316" s="3"/>
      <c r="J7316" s="3"/>
    </row>
    <row r="7317" spans="4:10" x14ac:dyDescent="0.25">
      <c r="D7317"/>
      <c r="E7317" s="4"/>
      <c r="F7317" s="3"/>
      <c r="G7317" s="3"/>
      <c r="H7317" s="3"/>
      <c r="I7317" s="3"/>
      <c r="J7317" s="3"/>
    </row>
    <row r="7318" spans="4:10" x14ac:dyDescent="0.25">
      <c r="D7318"/>
      <c r="E7318" s="4"/>
      <c r="F7318" s="3"/>
      <c r="G7318" s="3"/>
      <c r="H7318" s="3"/>
      <c r="I7318" s="3"/>
      <c r="J7318" s="3"/>
    </row>
    <row r="7319" spans="4:10" x14ac:dyDescent="0.25">
      <c r="D7319"/>
      <c r="E7319" s="4"/>
      <c r="F7319" s="3"/>
      <c r="G7319" s="3"/>
      <c r="H7319" s="3"/>
      <c r="I7319" s="3"/>
      <c r="J7319" s="3"/>
    </row>
    <row r="7320" spans="4:10" x14ac:dyDescent="0.25">
      <c r="D7320"/>
      <c r="E7320" s="4"/>
      <c r="F7320" s="3"/>
      <c r="G7320" s="3"/>
      <c r="H7320" s="3"/>
      <c r="I7320" s="3"/>
      <c r="J7320" s="3"/>
    </row>
    <row r="7321" spans="4:10" x14ac:dyDescent="0.25">
      <c r="D7321"/>
      <c r="E7321" s="4"/>
      <c r="F7321" s="3"/>
      <c r="G7321" s="3"/>
      <c r="H7321" s="3"/>
      <c r="I7321" s="3"/>
      <c r="J7321" s="3"/>
    </row>
    <row r="7322" spans="4:10" x14ac:dyDescent="0.25">
      <c r="D7322"/>
      <c r="E7322" s="4"/>
      <c r="F7322" s="3"/>
      <c r="G7322" s="3"/>
      <c r="H7322" s="3"/>
      <c r="I7322" s="3"/>
      <c r="J7322" s="3"/>
    </row>
    <row r="7323" spans="4:10" x14ac:dyDescent="0.25">
      <c r="D7323"/>
      <c r="E7323" s="4"/>
      <c r="F7323" s="3"/>
      <c r="G7323" s="3"/>
      <c r="H7323" s="3"/>
      <c r="I7323" s="3"/>
      <c r="J7323" s="3"/>
    </row>
    <row r="7324" spans="4:10" x14ac:dyDescent="0.25">
      <c r="D7324"/>
      <c r="E7324" s="4"/>
      <c r="F7324" s="3"/>
      <c r="G7324" s="3"/>
      <c r="H7324" s="3"/>
      <c r="I7324" s="3"/>
      <c r="J7324" s="3"/>
    </row>
    <row r="7325" spans="4:10" x14ac:dyDescent="0.25">
      <c r="D7325"/>
      <c r="E7325" s="4"/>
      <c r="F7325" s="3"/>
      <c r="G7325" s="3"/>
      <c r="H7325" s="3"/>
      <c r="I7325" s="3"/>
      <c r="J7325" s="3"/>
    </row>
    <row r="7326" spans="4:10" x14ac:dyDescent="0.25">
      <c r="D7326"/>
      <c r="E7326" s="4"/>
      <c r="F7326" s="3"/>
      <c r="G7326" s="3"/>
      <c r="H7326" s="3"/>
      <c r="I7326" s="3"/>
      <c r="J7326" s="3"/>
    </row>
    <row r="7327" spans="4:10" x14ac:dyDescent="0.25">
      <c r="D7327"/>
      <c r="E7327" s="4"/>
      <c r="F7327" s="3"/>
      <c r="G7327" s="3"/>
      <c r="H7327" s="3"/>
      <c r="I7327" s="3"/>
      <c r="J7327" s="3"/>
    </row>
    <row r="7328" spans="4:10" x14ac:dyDescent="0.25">
      <c r="D7328"/>
      <c r="E7328" s="4"/>
      <c r="F7328" s="3"/>
      <c r="G7328" s="3"/>
      <c r="H7328" s="3"/>
      <c r="I7328" s="3"/>
      <c r="J7328" s="3"/>
    </row>
    <row r="7329" spans="4:10" x14ac:dyDescent="0.25">
      <c r="D7329"/>
      <c r="E7329" s="4"/>
      <c r="F7329" s="3"/>
      <c r="G7329" s="3"/>
      <c r="H7329" s="3"/>
      <c r="I7329" s="3"/>
      <c r="J7329" s="3"/>
    </row>
    <row r="7330" spans="4:10" x14ac:dyDescent="0.25">
      <c r="D7330"/>
      <c r="E7330" s="4"/>
      <c r="F7330" s="3"/>
      <c r="G7330" s="3"/>
      <c r="H7330" s="3"/>
      <c r="I7330" s="3"/>
      <c r="J7330" s="3"/>
    </row>
    <row r="7331" spans="4:10" x14ac:dyDescent="0.25">
      <c r="D7331"/>
      <c r="E7331" s="4"/>
      <c r="F7331" s="3"/>
      <c r="G7331" s="3"/>
      <c r="H7331" s="3"/>
      <c r="I7331" s="3"/>
      <c r="J7331" s="3"/>
    </row>
    <row r="7332" spans="4:10" x14ac:dyDescent="0.25">
      <c r="D7332"/>
      <c r="E7332" s="4"/>
      <c r="F7332" s="3"/>
      <c r="G7332" s="3"/>
      <c r="H7332" s="3"/>
      <c r="I7332" s="3"/>
      <c r="J7332" s="3"/>
    </row>
    <row r="7333" spans="4:10" x14ac:dyDescent="0.25">
      <c r="D7333"/>
      <c r="E7333" s="4"/>
      <c r="F7333" s="3"/>
      <c r="G7333" s="3"/>
      <c r="H7333" s="3"/>
      <c r="I7333" s="3"/>
      <c r="J7333" s="3"/>
    </row>
    <row r="7334" spans="4:10" x14ac:dyDescent="0.25">
      <c r="D7334"/>
      <c r="E7334" s="4"/>
      <c r="F7334" s="3"/>
      <c r="G7334" s="3"/>
      <c r="H7334" s="3"/>
      <c r="I7334" s="3"/>
      <c r="J7334" s="3"/>
    </row>
    <row r="7335" spans="4:10" x14ac:dyDescent="0.25">
      <c r="D7335"/>
      <c r="E7335" s="4"/>
      <c r="F7335" s="3"/>
      <c r="G7335" s="3"/>
      <c r="H7335" s="3"/>
      <c r="I7335" s="3"/>
      <c r="J7335" s="3"/>
    </row>
    <row r="7336" spans="4:10" x14ac:dyDescent="0.25">
      <c r="D7336"/>
      <c r="E7336" s="4"/>
      <c r="F7336" s="3"/>
      <c r="G7336" s="3"/>
      <c r="H7336" s="3"/>
      <c r="I7336" s="3"/>
      <c r="J7336" s="3"/>
    </row>
    <row r="7337" spans="4:10" x14ac:dyDescent="0.25">
      <c r="D7337"/>
      <c r="E7337" s="4"/>
      <c r="F7337" s="3"/>
      <c r="G7337" s="3"/>
      <c r="H7337" s="3"/>
      <c r="I7337" s="3"/>
      <c r="J7337" s="3"/>
    </row>
    <row r="7338" spans="4:10" x14ac:dyDescent="0.25">
      <c r="D7338"/>
      <c r="E7338" s="4"/>
      <c r="F7338" s="3"/>
      <c r="G7338" s="3"/>
      <c r="H7338" s="3"/>
      <c r="I7338" s="3"/>
      <c r="J7338" s="3"/>
    </row>
    <row r="7339" spans="4:10" x14ac:dyDescent="0.25">
      <c r="D7339"/>
      <c r="E7339" s="4"/>
      <c r="F7339" s="3"/>
      <c r="G7339" s="3"/>
      <c r="H7339" s="3"/>
      <c r="I7339" s="3"/>
      <c r="J7339" s="3"/>
    </row>
    <row r="7340" spans="4:10" x14ac:dyDescent="0.25">
      <c r="D7340"/>
      <c r="E7340" s="4"/>
      <c r="F7340" s="3"/>
      <c r="G7340" s="3"/>
      <c r="H7340" s="3"/>
      <c r="I7340" s="3"/>
      <c r="J7340" s="3"/>
    </row>
    <row r="7341" spans="4:10" x14ac:dyDescent="0.25">
      <c r="D7341"/>
      <c r="E7341" s="4"/>
      <c r="F7341" s="3"/>
      <c r="G7341" s="3"/>
      <c r="H7341" s="3"/>
      <c r="I7341" s="3"/>
      <c r="J7341" s="3"/>
    </row>
    <row r="7342" spans="4:10" x14ac:dyDescent="0.25">
      <c r="D7342"/>
      <c r="E7342" s="4"/>
      <c r="F7342" s="3"/>
      <c r="G7342" s="3"/>
      <c r="H7342" s="3"/>
      <c r="I7342" s="3"/>
      <c r="J7342" s="3"/>
    </row>
    <row r="7343" spans="4:10" x14ac:dyDescent="0.25">
      <c r="D7343"/>
      <c r="E7343" s="4"/>
      <c r="F7343" s="3"/>
      <c r="G7343" s="3"/>
      <c r="H7343" s="3"/>
      <c r="I7343" s="3"/>
      <c r="J7343" s="3"/>
    </row>
    <row r="7344" spans="4:10" x14ac:dyDescent="0.25">
      <c r="D7344"/>
      <c r="E7344" s="4"/>
      <c r="F7344" s="3"/>
      <c r="G7344" s="3"/>
      <c r="H7344" s="3"/>
      <c r="I7344" s="3"/>
      <c r="J7344" s="3"/>
    </row>
    <row r="7345" spans="4:10" x14ac:dyDescent="0.25">
      <c r="D7345"/>
      <c r="E7345" s="4"/>
      <c r="F7345" s="3"/>
      <c r="G7345" s="3"/>
      <c r="H7345" s="3"/>
      <c r="I7345" s="3"/>
      <c r="J7345" s="3"/>
    </row>
    <row r="7346" spans="4:10" x14ac:dyDescent="0.25">
      <c r="D7346"/>
      <c r="E7346" s="4"/>
      <c r="F7346" s="3"/>
      <c r="G7346" s="3"/>
      <c r="H7346" s="3"/>
      <c r="I7346" s="3"/>
      <c r="J7346" s="3"/>
    </row>
    <row r="7347" spans="4:10" x14ac:dyDescent="0.25">
      <c r="D7347"/>
      <c r="E7347" s="4"/>
      <c r="F7347" s="3"/>
      <c r="G7347" s="3"/>
      <c r="H7347" s="3"/>
      <c r="I7347" s="3"/>
      <c r="J7347" s="3"/>
    </row>
    <row r="7348" spans="4:10" x14ac:dyDescent="0.25">
      <c r="D7348"/>
      <c r="E7348" s="4"/>
      <c r="F7348" s="3"/>
      <c r="G7348" s="3"/>
      <c r="H7348" s="3"/>
      <c r="I7348" s="3"/>
      <c r="J7348" s="3"/>
    </row>
    <row r="7349" spans="4:10" x14ac:dyDescent="0.25">
      <c r="D7349"/>
      <c r="E7349" s="4"/>
      <c r="F7349" s="3"/>
      <c r="G7349" s="3"/>
      <c r="H7349" s="3"/>
      <c r="I7349" s="3"/>
      <c r="J7349" s="3"/>
    </row>
    <row r="7350" spans="4:10" x14ac:dyDescent="0.25">
      <c r="D7350"/>
      <c r="E7350" s="4"/>
      <c r="F7350" s="3"/>
      <c r="G7350" s="3"/>
      <c r="H7350" s="3"/>
      <c r="I7350" s="3"/>
      <c r="J7350" s="3"/>
    </row>
    <row r="7351" spans="4:10" x14ac:dyDescent="0.25">
      <c r="D7351"/>
      <c r="E7351" s="4"/>
      <c r="F7351" s="3"/>
      <c r="G7351" s="3"/>
      <c r="H7351" s="3"/>
      <c r="I7351" s="3"/>
      <c r="J7351" s="3"/>
    </row>
    <row r="7352" spans="4:10" x14ac:dyDescent="0.25">
      <c r="D7352"/>
      <c r="E7352" s="4"/>
      <c r="F7352" s="3"/>
      <c r="G7352" s="3"/>
      <c r="H7352" s="3"/>
      <c r="I7352" s="3"/>
      <c r="J7352" s="3"/>
    </row>
    <row r="7353" spans="4:10" x14ac:dyDescent="0.25">
      <c r="D7353"/>
      <c r="E7353" s="4"/>
      <c r="F7353" s="3"/>
      <c r="G7353" s="3"/>
      <c r="H7353" s="3"/>
      <c r="I7353" s="3"/>
      <c r="J7353" s="3"/>
    </row>
    <row r="7354" spans="4:10" x14ac:dyDescent="0.25">
      <c r="D7354"/>
      <c r="E7354" s="4"/>
      <c r="F7354" s="3"/>
      <c r="G7354" s="3"/>
      <c r="H7354" s="3"/>
      <c r="I7354" s="3"/>
      <c r="J7354" s="3"/>
    </row>
    <row r="7355" spans="4:10" x14ac:dyDescent="0.25">
      <c r="D7355"/>
      <c r="E7355" s="4"/>
      <c r="F7355" s="3"/>
      <c r="G7355" s="3"/>
      <c r="H7355" s="3"/>
      <c r="I7355" s="3"/>
      <c r="J7355" s="3"/>
    </row>
    <row r="7356" spans="4:10" x14ac:dyDescent="0.25">
      <c r="D7356"/>
      <c r="E7356" s="4"/>
      <c r="F7356" s="3"/>
      <c r="G7356" s="3"/>
      <c r="H7356" s="3"/>
      <c r="I7356" s="3"/>
      <c r="J7356" s="3"/>
    </row>
    <row r="7357" spans="4:10" x14ac:dyDescent="0.25">
      <c r="D7357"/>
      <c r="E7357" s="4"/>
      <c r="F7357" s="3"/>
      <c r="G7357" s="3"/>
      <c r="H7357" s="3"/>
      <c r="I7357" s="3"/>
      <c r="J7357" s="3"/>
    </row>
    <row r="7358" spans="4:10" x14ac:dyDescent="0.25">
      <c r="D7358"/>
      <c r="E7358" s="4"/>
      <c r="F7358" s="3"/>
      <c r="G7358" s="3"/>
      <c r="H7358" s="3"/>
      <c r="I7358" s="3"/>
      <c r="J7358" s="3"/>
    </row>
    <row r="7359" spans="4:10" x14ac:dyDescent="0.25">
      <c r="D7359"/>
      <c r="E7359" s="4"/>
      <c r="F7359" s="3"/>
      <c r="G7359" s="3"/>
      <c r="H7359" s="3"/>
      <c r="I7359" s="3"/>
      <c r="J7359" s="3"/>
    </row>
    <row r="7360" spans="4:10" x14ac:dyDescent="0.25">
      <c r="D7360"/>
      <c r="E7360" s="4"/>
      <c r="F7360" s="3"/>
      <c r="G7360" s="3"/>
      <c r="H7360" s="3"/>
      <c r="I7360" s="3"/>
      <c r="J7360" s="3"/>
    </row>
    <row r="7361" spans="4:10" x14ac:dyDescent="0.25">
      <c r="D7361"/>
      <c r="E7361" s="4"/>
      <c r="F7361" s="3"/>
      <c r="G7361" s="3"/>
      <c r="H7361" s="3"/>
      <c r="I7361" s="3"/>
      <c r="J7361" s="3"/>
    </row>
    <row r="7362" spans="4:10" x14ac:dyDescent="0.25">
      <c r="D7362"/>
      <c r="E7362" s="4"/>
      <c r="F7362" s="3"/>
      <c r="G7362" s="3"/>
      <c r="H7362" s="3"/>
      <c r="I7362" s="3"/>
      <c r="J7362" s="3"/>
    </row>
    <row r="7363" spans="4:10" x14ac:dyDescent="0.25">
      <c r="D7363"/>
      <c r="E7363" s="4"/>
      <c r="F7363" s="3"/>
      <c r="G7363" s="3"/>
      <c r="H7363" s="3"/>
      <c r="I7363" s="3"/>
      <c r="J7363" s="3"/>
    </row>
    <row r="7364" spans="4:10" x14ac:dyDescent="0.25">
      <c r="D7364"/>
      <c r="E7364" s="4"/>
      <c r="F7364" s="3"/>
      <c r="G7364" s="3"/>
      <c r="H7364" s="3"/>
      <c r="I7364" s="3"/>
      <c r="J7364" s="3"/>
    </row>
    <row r="7365" spans="4:10" x14ac:dyDescent="0.25">
      <c r="D7365"/>
      <c r="E7365" s="4"/>
      <c r="F7365" s="3"/>
      <c r="G7365" s="3"/>
      <c r="H7365" s="3"/>
      <c r="I7365" s="3"/>
      <c r="J7365" s="3"/>
    </row>
    <row r="7366" spans="4:10" x14ac:dyDescent="0.25">
      <c r="D7366"/>
      <c r="E7366" s="4"/>
      <c r="F7366" s="3"/>
      <c r="G7366" s="3"/>
      <c r="H7366" s="3"/>
      <c r="I7366" s="3"/>
      <c r="J7366" s="3"/>
    </row>
    <row r="7367" spans="4:10" x14ac:dyDescent="0.25">
      <c r="D7367"/>
      <c r="E7367" s="4"/>
      <c r="F7367" s="3"/>
      <c r="G7367" s="3"/>
      <c r="H7367" s="3"/>
      <c r="I7367" s="3"/>
      <c r="J7367" s="3"/>
    </row>
    <row r="7368" spans="4:10" x14ac:dyDescent="0.25">
      <c r="D7368"/>
      <c r="E7368" s="4"/>
      <c r="F7368" s="3"/>
      <c r="G7368" s="3"/>
      <c r="H7368" s="3"/>
      <c r="I7368" s="3"/>
      <c r="J7368" s="3"/>
    </row>
    <row r="7369" spans="4:10" x14ac:dyDescent="0.25">
      <c r="D7369"/>
      <c r="E7369" s="4"/>
      <c r="F7369" s="3"/>
      <c r="G7369" s="3"/>
      <c r="H7369" s="3"/>
      <c r="I7369" s="3"/>
      <c r="J7369" s="3"/>
    </row>
    <row r="7370" spans="4:10" x14ac:dyDescent="0.25">
      <c r="D7370"/>
      <c r="E7370" s="4"/>
      <c r="F7370" s="3"/>
      <c r="G7370" s="3"/>
      <c r="H7370" s="3"/>
      <c r="I7370" s="3"/>
      <c r="J7370" s="3"/>
    </row>
    <row r="7371" spans="4:10" x14ac:dyDescent="0.25">
      <c r="D7371"/>
      <c r="E7371" s="4"/>
      <c r="F7371" s="3"/>
      <c r="G7371" s="3"/>
      <c r="H7371" s="3"/>
      <c r="I7371" s="3"/>
      <c r="J7371" s="3"/>
    </row>
    <row r="7372" spans="4:10" x14ac:dyDescent="0.25">
      <c r="D7372"/>
      <c r="E7372" s="4"/>
      <c r="F7372" s="3"/>
      <c r="G7372" s="3"/>
      <c r="H7372" s="3"/>
      <c r="I7372" s="3"/>
      <c r="J7372" s="3"/>
    </row>
    <row r="7373" spans="4:10" x14ac:dyDescent="0.25">
      <c r="D7373"/>
      <c r="E7373" s="4"/>
      <c r="F7373" s="3"/>
      <c r="G7373" s="3"/>
      <c r="H7373" s="3"/>
      <c r="I7373" s="3"/>
      <c r="J7373" s="3"/>
    </row>
    <row r="7374" spans="4:10" x14ac:dyDescent="0.25">
      <c r="D7374"/>
      <c r="E7374" s="4"/>
      <c r="F7374" s="3"/>
      <c r="G7374" s="3"/>
      <c r="H7374" s="3"/>
      <c r="I7374" s="3"/>
      <c r="J7374" s="3"/>
    </row>
    <row r="7375" spans="4:10" x14ac:dyDescent="0.25">
      <c r="D7375"/>
      <c r="E7375" s="4"/>
      <c r="F7375" s="3"/>
      <c r="G7375" s="3"/>
      <c r="H7375" s="3"/>
      <c r="I7375" s="3"/>
      <c r="J7375" s="3"/>
    </row>
    <row r="7376" spans="4:10" x14ac:dyDescent="0.25">
      <c r="D7376"/>
      <c r="E7376" s="4"/>
      <c r="F7376" s="3"/>
      <c r="G7376" s="3"/>
      <c r="H7376" s="3"/>
      <c r="I7376" s="3"/>
      <c r="J7376" s="3"/>
    </row>
    <row r="7377" spans="4:10" x14ac:dyDescent="0.25">
      <c r="D7377"/>
      <c r="E7377" s="4"/>
      <c r="F7377" s="3"/>
      <c r="G7377" s="3"/>
      <c r="H7377" s="3"/>
      <c r="I7377" s="3"/>
      <c r="J7377" s="3"/>
    </row>
    <row r="7378" spans="4:10" x14ac:dyDescent="0.25">
      <c r="D7378"/>
      <c r="E7378" s="4"/>
      <c r="F7378" s="3"/>
      <c r="G7378" s="3"/>
      <c r="H7378" s="3"/>
      <c r="I7378" s="3"/>
      <c r="J7378" s="3"/>
    </row>
    <row r="7379" spans="4:10" x14ac:dyDescent="0.25">
      <c r="D7379"/>
      <c r="E7379" s="4"/>
      <c r="F7379" s="3"/>
      <c r="G7379" s="3"/>
      <c r="H7379" s="3"/>
      <c r="I7379" s="3"/>
      <c r="J7379" s="3"/>
    </row>
    <row r="7380" spans="4:10" x14ac:dyDescent="0.25">
      <c r="D7380"/>
      <c r="E7380" s="4"/>
      <c r="F7380" s="3"/>
      <c r="G7380" s="3"/>
      <c r="H7380" s="3"/>
      <c r="I7380" s="3"/>
      <c r="J7380" s="3"/>
    </row>
    <row r="7381" spans="4:10" x14ac:dyDescent="0.25">
      <c r="D7381"/>
      <c r="E7381" s="4"/>
      <c r="F7381" s="3"/>
      <c r="G7381" s="3"/>
      <c r="H7381" s="3"/>
      <c r="I7381" s="3"/>
      <c r="J7381" s="3"/>
    </row>
    <row r="7382" spans="4:10" x14ac:dyDescent="0.25">
      <c r="D7382"/>
      <c r="E7382" s="4"/>
      <c r="F7382" s="3"/>
      <c r="G7382" s="3"/>
      <c r="H7382" s="3"/>
      <c r="I7382" s="3"/>
      <c r="J7382" s="3"/>
    </row>
    <row r="7383" spans="4:10" x14ac:dyDescent="0.25">
      <c r="D7383"/>
      <c r="E7383" s="4"/>
      <c r="F7383" s="3"/>
      <c r="G7383" s="3"/>
      <c r="H7383" s="3"/>
      <c r="I7383" s="3"/>
      <c r="J7383" s="3"/>
    </row>
    <row r="7384" spans="4:10" x14ac:dyDescent="0.25">
      <c r="D7384"/>
      <c r="E7384" s="4"/>
      <c r="F7384" s="3"/>
      <c r="G7384" s="3"/>
      <c r="H7384" s="3"/>
      <c r="I7384" s="3"/>
      <c r="J7384" s="3"/>
    </row>
    <row r="7385" spans="4:10" x14ac:dyDescent="0.25">
      <c r="D7385"/>
      <c r="E7385" s="4"/>
      <c r="F7385" s="3"/>
      <c r="G7385" s="3"/>
      <c r="H7385" s="3"/>
      <c r="I7385" s="3"/>
      <c r="J7385" s="3"/>
    </row>
    <row r="7386" spans="4:10" x14ac:dyDescent="0.25">
      <c r="D7386"/>
      <c r="E7386" s="4"/>
      <c r="F7386" s="3"/>
      <c r="G7386" s="3"/>
      <c r="H7386" s="3"/>
      <c r="I7386" s="3"/>
      <c r="J7386" s="3"/>
    </row>
    <row r="7387" spans="4:10" x14ac:dyDescent="0.25">
      <c r="D7387"/>
      <c r="E7387" s="4"/>
      <c r="F7387" s="3"/>
      <c r="G7387" s="3"/>
      <c r="H7387" s="3"/>
      <c r="I7387" s="3"/>
      <c r="J7387" s="3"/>
    </row>
    <row r="7388" spans="4:10" x14ac:dyDescent="0.25">
      <c r="D7388"/>
      <c r="E7388" s="4"/>
      <c r="F7388" s="3"/>
      <c r="G7388" s="3"/>
      <c r="H7388" s="3"/>
      <c r="I7388" s="3"/>
      <c r="J7388" s="3"/>
    </row>
    <row r="7389" spans="4:10" x14ac:dyDescent="0.25">
      <c r="D7389"/>
      <c r="E7389" s="4"/>
      <c r="F7389" s="3"/>
      <c r="G7389" s="3"/>
      <c r="H7389" s="3"/>
      <c r="I7389" s="3"/>
      <c r="J7389" s="3"/>
    </row>
    <row r="7390" spans="4:10" x14ac:dyDescent="0.25">
      <c r="D7390"/>
      <c r="E7390" s="4"/>
      <c r="F7390" s="3"/>
      <c r="G7390" s="3"/>
      <c r="H7390" s="3"/>
      <c r="I7390" s="3"/>
      <c r="J7390" s="3"/>
    </row>
    <row r="7391" spans="4:10" x14ac:dyDescent="0.25">
      <c r="D7391"/>
      <c r="E7391" s="4"/>
      <c r="F7391" s="3"/>
      <c r="G7391" s="3"/>
      <c r="H7391" s="3"/>
      <c r="I7391" s="3"/>
      <c r="J7391" s="3"/>
    </row>
    <row r="7392" spans="4:10" x14ac:dyDescent="0.25">
      <c r="D7392"/>
      <c r="E7392" s="4"/>
      <c r="F7392" s="3"/>
      <c r="G7392" s="3"/>
      <c r="H7392" s="3"/>
      <c r="I7392" s="3"/>
      <c r="J7392" s="3"/>
    </row>
    <row r="7393" spans="4:10" x14ac:dyDescent="0.25">
      <c r="D7393"/>
      <c r="E7393" s="4"/>
      <c r="F7393" s="3"/>
      <c r="G7393" s="3"/>
      <c r="H7393" s="3"/>
      <c r="I7393" s="3"/>
      <c r="J7393" s="3"/>
    </row>
    <row r="7394" spans="4:10" x14ac:dyDescent="0.25">
      <c r="D7394"/>
      <c r="E7394" s="4"/>
      <c r="F7394" s="3"/>
      <c r="G7394" s="3"/>
      <c r="H7394" s="3"/>
      <c r="I7394" s="3"/>
      <c r="J7394" s="3"/>
    </row>
    <row r="7395" spans="4:10" x14ac:dyDescent="0.25">
      <c r="D7395"/>
      <c r="E7395" s="4"/>
      <c r="F7395" s="3"/>
      <c r="G7395" s="3"/>
      <c r="H7395" s="3"/>
      <c r="I7395" s="3"/>
      <c r="J7395" s="3"/>
    </row>
    <row r="7396" spans="4:10" x14ac:dyDescent="0.25">
      <c r="D7396"/>
      <c r="E7396" s="4"/>
      <c r="F7396" s="3"/>
      <c r="G7396" s="3"/>
      <c r="H7396" s="3"/>
      <c r="I7396" s="3"/>
      <c r="J7396" s="3"/>
    </row>
    <row r="7397" spans="4:10" x14ac:dyDescent="0.25">
      <c r="D7397"/>
      <c r="E7397" s="4"/>
      <c r="F7397" s="3"/>
      <c r="G7397" s="3"/>
      <c r="H7397" s="3"/>
      <c r="I7397" s="3"/>
      <c r="J7397" s="3"/>
    </row>
    <row r="7398" spans="4:10" x14ac:dyDescent="0.25">
      <c r="D7398"/>
      <c r="E7398" s="4"/>
      <c r="F7398" s="3"/>
      <c r="G7398" s="3"/>
      <c r="H7398" s="3"/>
      <c r="I7398" s="3"/>
      <c r="J7398" s="3"/>
    </row>
    <row r="7399" spans="4:10" x14ac:dyDescent="0.25">
      <c r="D7399"/>
      <c r="E7399" s="4"/>
      <c r="F7399" s="3"/>
      <c r="G7399" s="3"/>
      <c r="H7399" s="3"/>
      <c r="I7399" s="3"/>
      <c r="J7399" s="3"/>
    </row>
    <row r="7400" spans="4:10" x14ac:dyDescent="0.25">
      <c r="D7400"/>
      <c r="E7400" s="4"/>
      <c r="F7400" s="3"/>
      <c r="G7400" s="3"/>
      <c r="H7400" s="3"/>
      <c r="I7400" s="3"/>
      <c r="J7400" s="3"/>
    </row>
    <row r="7401" spans="4:10" x14ac:dyDescent="0.25">
      <c r="D7401"/>
      <c r="E7401" s="4"/>
      <c r="F7401" s="3"/>
      <c r="G7401" s="3"/>
      <c r="H7401" s="3"/>
      <c r="I7401" s="3"/>
      <c r="J7401" s="3"/>
    </row>
    <row r="7402" spans="4:10" x14ac:dyDescent="0.25">
      <c r="D7402"/>
      <c r="E7402" s="4"/>
      <c r="F7402" s="3"/>
      <c r="G7402" s="3"/>
      <c r="H7402" s="3"/>
      <c r="I7402" s="3"/>
      <c r="J7402" s="3"/>
    </row>
    <row r="7403" spans="4:10" x14ac:dyDescent="0.25">
      <c r="D7403"/>
      <c r="E7403" s="4"/>
      <c r="F7403" s="3"/>
      <c r="G7403" s="3"/>
      <c r="H7403" s="3"/>
      <c r="I7403" s="3"/>
      <c r="J7403" s="3"/>
    </row>
    <row r="7404" spans="4:10" x14ac:dyDescent="0.25">
      <c r="D7404"/>
      <c r="E7404" s="4"/>
      <c r="F7404" s="3"/>
      <c r="G7404" s="3"/>
      <c r="H7404" s="3"/>
      <c r="I7404" s="3"/>
      <c r="J7404" s="3"/>
    </row>
    <row r="7405" spans="4:10" x14ac:dyDescent="0.25">
      <c r="D7405"/>
      <c r="E7405" s="4"/>
      <c r="F7405" s="3"/>
      <c r="G7405" s="3"/>
      <c r="H7405" s="3"/>
      <c r="I7405" s="3"/>
      <c r="J7405" s="3"/>
    </row>
    <row r="7406" spans="4:10" x14ac:dyDescent="0.25">
      <c r="D7406"/>
      <c r="E7406" s="4"/>
      <c r="F7406" s="3"/>
      <c r="G7406" s="3"/>
      <c r="H7406" s="3"/>
      <c r="I7406" s="3"/>
      <c r="J7406" s="3"/>
    </row>
    <row r="7407" spans="4:10" x14ac:dyDescent="0.25">
      <c r="D7407"/>
      <c r="E7407" s="4"/>
      <c r="F7407" s="3"/>
      <c r="G7407" s="3"/>
      <c r="H7407" s="3"/>
      <c r="I7407" s="3"/>
      <c r="J7407" s="3"/>
    </row>
    <row r="7408" spans="4:10" x14ac:dyDescent="0.25">
      <c r="D7408"/>
      <c r="E7408" s="4"/>
      <c r="F7408" s="3"/>
      <c r="G7408" s="3"/>
      <c r="H7408" s="3"/>
      <c r="I7408" s="3"/>
      <c r="J7408" s="3"/>
    </row>
    <row r="7409" spans="4:10" x14ac:dyDescent="0.25">
      <c r="D7409"/>
      <c r="E7409" s="4"/>
      <c r="F7409" s="3"/>
      <c r="G7409" s="3"/>
      <c r="H7409" s="3"/>
      <c r="I7409" s="3"/>
      <c r="J7409" s="3"/>
    </row>
    <row r="7410" spans="4:10" x14ac:dyDescent="0.25">
      <c r="D7410"/>
      <c r="E7410" s="4"/>
      <c r="F7410" s="3"/>
      <c r="G7410" s="3"/>
      <c r="H7410" s="3"/>
      <c r="I7410" s="3"/>
      <c r="J7410" s="3"/>
    </row>
    <row r="7411" spans="4:10" x14ac:dyDescent="0.25">
      <c r="D7411"/>
      <c r="E7411" s="4"/>
      <c r="F7411" s="3"/>
      <c r="G7411" s="3"/>
      <c r="H7411" s="3"/>
      <c r="I7411" s="3"/>
      <c r="J7411" s="3"/>
    </row>
    <row r="7412" spans="4:10" x14ac:dyDescent="0.25">
      <c r="D7412"/>
      <c r="E7412" s="4"/>
      <c r="F7412" s="3"/>
      <c r="G7412" s="3"/>
      <c r="H7412" s="3"/>
      <c r="I7412" s="3"/>
      <c r="J7412" s="3"/>
    </row>
    <row r="7413" spans="4:10" x14ac:dyDescent="0.25">
      <c r="D7413"/>
      <c r="E7413" s="4"/>
      <c r="F7413" s="3"/>
      <c r="G7413" s="3"/>
      <c r="H7413" s="3"/>
      <c r="I7413" s="3"/>
      <c r="J7413" s="3"/>
    </row>
    <row r="7414" spans="4:10" x14ac:dyDescent="0.25">
      <c r="D7414"/>
      <c r="E7414" s="4"/>
      <c r="F7414" s="3"/>
      <c r="G7414" s="3"/>
      <c r="H7414" s="3"/>
      <c r="I7414" s="3"/>
      <c r="J7414" s="3"/>
    </row>
    <row r="7415" spans="4:10" x14ac:dyDescent="0.25">
      <c r="D7415"/>
      <c r="E7415" s="4"/>
      <c r="F7415" s="3"/>
      <c r="G7415" s="3"/>
      <c r="H7415" s="3"/>
      <c r="I7415" s="3"/>
      <c r="J7415" s="3"/>
    </row>
    <row r="7416" spans="4:10" x14ac:dyDescent="0.25">
      <c r="D7416"/>
      <c r="E7416" s="4"/>
      <c r="F7416" s="3"/>
      <c r="G7416" s="3"/>
      <c r="H7416" s="3"/>
      <c r="I7416" s="3"/>
      <c r="J7416" s="3"/>
    </row>
    <row r="7417" spans="4:10" x14ac:dyDescent="0.25">
      <c r="D7417"/>
      <c r="E7417" s="4"/>
      <c r="F7417" s="3"/>
      <c r="G7417" s="3"/>
      <c r="H7417" s="3"/>
      <c r="I7417" s="3"/>
      <c r="J7417" s="3"/>
    </row>
    <row r="7418" spans="4:10" x14ac:dyDescent="0.25">
      <c r="D7418"/>
      <c r="E7418" s="4"/>
      <c r="F7418" s="3"/>
      <c r="G7418" s="3"/>
      <c r="H7418" s="3"/>
      <c r="I7418" s="3"/>
      <c r="J7418" s="3"/>
    </row>
    <row r="7419" spans="4:10" x14ac:dyDescent="0.25">
      <c r="D7419"/>
      <c r="E7419" s="4"/>
      <c r="F7419" s="3"/>
      <c r="G7419" s="3"/>
      <c r="H7419" s="3"/>
      <c r="I7419" s="3"/>
      <c r="J7419" s="3"/>
    </row>
    <row r="7420" spans="4:10" x14ac:dyDescent="0.25">
      <c r="D7420"/>
      <c r="E7420" s="4"/>
      <c r="F7420" s="3"/>
      <c r="G7420" s="3"/>
      <c r="H7420" s="3"/>
      <c r="I7420" s="3"/>
      <c r="J7420" s="3"/>
    </row>
    <row r="7421" spans="4:10" x14ac:dyDescent="0.25">
      <c r="D7421"/>
      <c r="E7421" s="4"/>
      <c r="F7421" s="3"/>
      <c r="G7421" s="3"/>
      <c r="H7421" s="3"/>
      <c r="I7421" s="3"/>
      <c r="J7421" s="3"/>
    </row>
    <row r="7422" spans="4:10" x14ac:dyDescent="0.25">
      <c r="D7422"/>
      <c r="E7422" s="4"/>
      <c r="F7422" s="3"/>
      <c r="G7422" s="3"/>
      <c r="H7422" s="3"/>
      <c r="I7422" s="3"/>
      <c r="J7422" s="3"/>
    </row>
    <row r="7423" spans="4:10" x14ac:dyDescent="0.25">
      <c r="D7423"/>
      <c r="E7423" s="4"/>
      <c r="F7423" s="3"/>
      <c r="G7423" s="3"/>
      <c r="H7423" s="3"/>
      <c r="I7423" s="3"/>
      <c r="J7423" s="3"/>
    </row>
    <row r="7424" spans="4:10" x14ac:dyDescent="0.25">
      <c r="D7424"/>
      <c r="E7424" s="4"/>
      <c r="F7424" s="3"/>
      <c r="G7424" s="3"/>
      <c r="H7424" s="3"/>
      <c r="I7424" s="3"/>
      <c r="J7424" s="3"/>
    </row>
    <row r="7425" spans="4:10" x14ac:dyDescent="0.25">
      <c r="D7425"/>
      <c r="E7425" s="4"/>
      <c r="F7425" s="3"/>
      <c r="G7425" s="3"/>
      <c r="H7425" s="3"/>
      <c r="I7425" s="3"/>
      <c r="J7425" s="3"/>
    </row>
    <row r="7426" spans="4:10" x14ac:dyDescent="0.25">
      <c r="D7426"/>
      <c r="E7426" s="4"/>
      <c r="F7426" s="3"/>
      <c r="G7426" s="3"/>
      <c r="H7426" s="3"/>
      <c r="I7426" s="3"/>
      <c r="J7426" s="3"/>
    </row>
    <row r="7427" spans="4:10" x14ac:dyDescent="0.25">
      <c r="D7427"/>
      <c r="E7427" s="4"/>
      <c r="F7427" s="3"/>
      <c r="G7427" s="3"/>
      <c r="H7427" s="3"/>
      <c r="I7427" s="3"/>
      <c r="J7427" s="3"/>
    </row>
    <row r="7428" spans="4:10" x14ac:dyDescent="0.25">
      <c r="D7428"/>
      <c r="E7428" s="4"/>
      <c r="F7428" s="3"/>
      <c r="G7428" s="3"/>
      <c r="H7428" s="3"/>
      <c r="I7428" s="3"/>
      <c r="J7428" s="3"/>
    </row>
    <row r="7429" spans="4:10" x14ac:dyDescent="0.25">
      <c r="D7429"/>
      <c r="E7429" s="4"/>
      <c r="F7429" s="3"/>
      <c r="G7429" s="3"/>
      <c r="H7429" s="3"/>
      <c r="I7429" s="3"/>
      <c r="J7429" s="3"/>
    </row>
    <row r="7430" spans="4:10" x14ac:dyDescent="0.25">
      <c r="D7430"/>
      <c r="E7430" s="4"/>
      <c r="F7430" s="3"/>
      <c r="G7430" s="3"/>
      <c r="H7430" s="3"/>
      <c r="I7430" s="3"/>
      <c r="J7430" s="3"/>
    </row>
    <row r="7431" spans="4:10" x14ac:dyDescent="0.25">
      <c r="D7431"/>
      <c r="E7431" s="4"/>
      <c r="F7431" s="3"/>
      <c r="G7431" s="3"/>
      <c r="H7431" s="3"/>
      <c r="I7431" s="3"/>
      <c r="J7431" s="3"/>
    </row>
    <row r="7432" spans="4:10" x14ac:dyDescent="0.25">
      <c r="D7432"/>
      <c r="E7432" s="4"/>
      <c r="F7432" s="3"/>
      <c r="G7432" s="3"/>
      <c r="H7432" s="3"/>
      <c r="I7432" s="3"/>
      <c r="J7432" s="3"/>
    </row>
    <row r="7433" spans="4:10" x14ac:dyDescent="0.25">
      <c r="D7433"/>
      <c r="E7433" s="4"/>
      <c r="F7433" s="3"/>
      <c r="G7433" s="3"/>
      <c r="H7433" s="3"/>
      <c r="I7433" s="3"/>
      <c r="J7433" s="3"/>
    </row>
    <row r="7434" spans="4:10" x14ac:dyDescent="0.25">
      <c r="D7434"/>
      <c r="E7434" s="4"/>
      <c r="F7434" s="3"/>
      <c r="G7434" s="3"/>
      <c r="H7434" s="3"/>
      <c r="I7434" s="3"/>
      <c r="J7434" s="3"/>
    </row>
    <row r="7435" spans="4:10" x14ac:dyDescent="0.25">
      <c r="D7435"/>
      <c r="E7435" s="4"/>
      <c r="F7435" s="3"/>
      <c r="G7435" s="3"/>
      <c r="H7435" s="3"/>
      <c r="I7435" s="3"/>
      <c r="J7435" s="3"/>
    </row>
    <row r="7436" spans="4:10" x14ac:dyDescent="0.25">
      <c r="D7436"/>
      <c r="E7436" s="4"/>
      <c r="F7436" s="3"/>
      <c r="G7436" s="3"/>
      <c r="H7436" s="3"/>
      <c r="I7436" s="3"/>
      <c r="J7436" s="3"/>
    </row>
    <row r="7437" spans="4:10" x14ac:dyDescent="0.25">
      <c r="D7437"/>
      <c r="E7437" s="4"/>
      <c r="F7437" s="3"/>
      <c r="G7437" s="3"/>
      <c r="H7437" s="3"/>
      <c r="I7437" s="3"/>
      <c r="J7437" s="3"/>
    </row>
    <row r="7438" spans="4:10" x14ac:dyDescent="0.25">
      <c r="D7438"/>
      <c r="E7438" s="4"/>
      <c r="F7438" s="3"/>
      <c r="G7438" s="3"/>
      <c r="H7438" s="3"/>
      <c r="I7438" s="3"/>
      <c r="J7438" s="3"/>
    </row>
    <row r="7439" spans="4:10" x14ac:dyDescent="0.25">
      <c r="D7439"/>
      <c r="E7439" s="4"/>
      <c r="F7439" s="3"/>
      <c r="G7439" s="3"/>
      <c r="H7439" s="3"/>
      <c r="I7439" s="3"/>
      <c r="J7439" s="3"/>
    </row>
    <row r="7440" spans="4:10" x14ac:dyDescent="0.25">
      <c r="D7440"/>
      <c r="E7440" s="4"/>
      <c r="F7440" s="3"/>
      <c r="G7440" s="3"/>
      <c r="H7440" s="3"/>
      <c r="I7440" s="3"/>
      <c r="J7440" s="3"/>
    </row>
    <row r="7441" spans="4:10" x14ac:dyDescent="0.25">
      <c r="D7441"/>
      <c r="E7441" s="4"/>
      <c r="F7441" s="3"/>
      <c r="G7441" s="3"/>
      <c r="H7441" s="3"/>
      <c r="I7441" s="3"/>
      <c r="J7441" s="3"/>
    </row>
    <row r="7442" spans="4:10" x14ac:dyDescent="0.25">
      <c r="D7442"/>
      <c r="E7442" s="4"/>
      <c r="F7442" s="3"/>
      <c r="G7442" s="3"/>
      <c r="H7442" s="3"/>
      <c r="I7442" s="3"/>
      <c r="J7442" s="3"/>
    </row>
    <row r="7443" spans="4:10" x14ac:dyDescent="0.25">
      <c r="D7443"/>
      <c r="E7443" s="4"/>
      <c r="F7443" s="3"/>
      <c r="G7443" s="3"/>
      <c r="H7443" s="3"/>
      <c r="I7443" s="3"/>
      <c r="J7443" s="3"/>
    </row>
    <row r="7444" spans="4:10" x14ac:dyDescent="0.25">
      <c r="D7444"/>
      <c r="E7444" s="4"/>
      <c r="F7444" s="3"/>
      <c r="G7444" s="3"/>
      <c r="H7444" s="3"/>
      <c r="I7444" s="3"/>
      <c r="J7444" s="3"/>
    </row>
    <row r="7445" spans="4:10" x14ac:dyDescent="0.25">
      <c r="D7445"/>
      <c r="E7445" s="4"/>
      <c r="F7445" s="3"/>
      <c r="G7445" s="3"/>
      <c r="H7445" s="3"/>
      <c r="I7445" s="3"/>
      <c r="J7445" s="3"/>
    </row>
    <row r="7446" spans="4:10" x14ac:dyDescent="0.25">
      <c r="D7446"/>
      <c r="E7446" s="4"/>
      <c r="F7446" s="3"/>
      <c r="G7446" s="3"/>
      <c r="H7446" s="3"/>
      <c r="I7446" s="3"/>
      <c r="J7446" s="3"/>
    </row>
    <row r="7447" spans="4:10" x14ac:dyDescent="0.25">
      <c r="D7447"/>
      <c r="E7447" s="4"/>
      <c r="F7447" s="3"/>
      <c r="G7447" s="3"/>
      <c r="H7447" s="3"/>
      <c r="I7447" s="3"/>
      <c r="J7447" s="3"/>
    </row>
    <row r="7448" spans="4:10" x14ac:dyDescent="0.25">
      <c r="D7448"/>
      <c r="E7448" s="4"/>
      <c r="F7448" s="3"/>
      <c r="G7448" s="3"/>
      <c r="H7448" s="3"/>
      <c r="I7448" s="3"/>
      <c r="J7448" s="3"/>
    </row>
    <row r="7449" spans="4:10" x14ac:dyDescent="0.25">
      <c r="D7449"/>
      <c r="E7449" s="4"/>
      <c r="F7449" s="3"/>
      <c r="G7449" s="3"/>
      <c r="H7449" s="3"/>
      <c r="I7449" s="3"/>
      <c r="J7449" s="3"/>
    </row>
    <row r="7450" spans="4:10" x14ac:dyDescent="0.25">
      <c r="D7450"/>
      <c r="E7450" s="4"/>
      <c r="F7450" s="3"/>
      <c r="G7450" s="3"/>
      <c r="H7450" s="3"/>
      <c r="I7450" s="3"/>
      <c r="J7450" s="3"/>
    </row>
    <row r="7451" spans="4:10" x14ac:dyDescent="0.25">
      <c r="D7451"/>
      <c r="E7451" s="4"/>
      <c r="F7451" s="3"/>
      <c r="G7451" s="3"/>
      <c r="H7451" s="3"/>
      <c r="I7451" s="3"/>
      <c r="J7451" s="3"/>
    </row>
    <row r="7452" spans="4:10" x14ac:dyDescent="0.25">
      <c r="D7452"/>
      <c r="E7452" s="4"/>
      <c r="F7452" s="3"/>
      <c r="G7452" s="3"/>
      <c r="H7452" s="3"/>
      <c r="I7452" s="3"/>
      <c r="J7452" s="3"/>
    </row>
    <row r="7453" spans="4:10" x14ac:dyDescent="0.25">
      <c r="D7453"/>
      <c r="E7453" s="4"/>
      <c r="F7453" s="3"/>
      <c r="G7453" s="3"/>
      <c r="H7453" s="3"/>
      <c r="I7453" s="3"/>
      <c r="J7453" s="3"/>
    </row>
    <row r="7454" spans="4:10" x14ac:dyDescent="0.25">
      <c r="D7454"/>
      <c r="E7454" s="4"/>
      <c r="F7454" s="3"/>
      <c r="G7454" s="3"/>
      <c r="H7454" s="3"/>
      <c r="I7454" s="3"/>
      <c r="J7454" s="3"/>
    </row>
    <row r="7455" spans="4:10" x14ac:dyDescent="0.25">
      <c r="D7455"/>
      <c r="E7455" s="4"/>
      <c r="F7455" s="3"/>
      <c r="G7455" s="3"/>
      <c r="H7455" s="3"/>
      <c r="I7455" s="3"/>
      <c r="J7455" s="3"/>
    </row>
    <row r="7456" spans="4:10" x14ac:dyDescent="0.25">
      <c r="D7456"/>
      <c r="E7456" s="4"/>
      <c r="F7456" s="3"/>
      <c r="G7456" s="3"/>
      <c r="H7456" s="3"/>
      <c r="I7456" s="3"/>
      <c r="J7456" s="3"/>
    </row>
    <row r="7457" spans="4:10" x14ac:dyDescent="0.25">
      <c r="D7457"/>
      <c r="E7457" s="4"/>
      <c r="F7457" s="3"/>
      <c r="G7457" s="3"/>
      <c r="H7457" s="3"/>
      <c r="I7457" s="3"/>
      <c r="J7457" s="3"/>
    </row>
    <row r="7458" spans="4:10" x14ac:dyDescent="0.25">
      <c r="D7458"/>
      <c r="E7458" s="4"/>
      <c r="F7458" s="3"/>
      <c r="G7458" s="3"/>
      <c r="H7458" s="3"/>
      <c r="I7458" s="3"/>
      <c r="J7458" s="3"/>
    </row>
    <row r="7459" spans="4:10" x14ac:dyDescent="0.25">
      <c r="D7459"/>
      <c r="E7459" s="4"/>
      <c r="F7459" s="3"/>
      <c r="G7459" s="3"/>
      <c r="H7459" s="3"/>
      <c r="I7459" s="3"/>
      <c r="J7459" s="3"/>
    </row>
    <row r="7460" spans="4:10" x14ac:dyDescent="0.25">
      <c r="D7460"/>
      <c r="E7460" s="4"/>
      <c r="F7460" s="3"/>
      <c r="G7460" s="3"/>
      <c r="H7460" s="3"/>
      <c r="I7460" s="3"/>
      <c r="J7460" s="3"/>
    </row>
    <row r="7461" spans="4:10" x14ac:dyDescent="0.25">
      <c r="D7461"/>
      <c r="E7461" s="4"/>
      <c r="F7461" s="3"/>
      <c r="G7461" s="3"/>
      <c r="H7461" s="3"/>
      <c r="I7461" s="3"/>
      <c r="J7461" s="3"/>
    </row>
    <row r="7462" spans="4:10" x14ac:dyDescent="0.25">
      <c r="D7462"/>
      <c r="E7462" s="4"/>
      <c r="F7462" s="3"/>
      <c r="G7462" s="3"/>
      <c r="H7462" s="3"/>
      <c r="I7462" s="3"/>
      <c r="J7462" s="3"/>
    </row>
    <row r="7463" spans="4:10" x14ac:dyDescent="0.25">
      <c r="D7463"/>
      <c r="E7463" s="4"/>
    </row>
    <row r="7464" spans="4:10" x14ac:dyDescent="0.25">
      <c r="D7464"/>
      <c r="E7464" s="4"/>
    </row>
    <row r="7465" spans="4:10" x14ac:dyDescent="0.25">
      <c r="D7465"/>
      <c r="E7465" s="4"/>
    </row>
    <row r="7466" spans="4:10" x14ac:dyDescent="0.25">
      <c r="D7466"/>
      <c r="E7466" s="4"/>
    </row>
    <row r="7467" spans="4:10" x14ac:dyDescent="0.25">
      <c r="D7467"/>
      <c r="E7467" s="4"/>
    </row>
    <row r="7468" spans="4:10" x14ac:dyDescent="0.25">
      <c r="D7468"/>
      <c r="E7468" s="4"/>
      <c r="F7468" s="3"/>
      <c r="G7468" s="3"/>
      <c r="H7468" s="3"/>
      <c r="I7468" s="3"/>
      <c r="J7468" s="3"/>
    </row>
    <row r="7469" spans="4:10" x14ac:dyDescent="0.25">
      <c r="D7469"/>
      <c r="E7469" s="4"/>
      <c r="F7469" s="3"/>
      <c r="G7469" s="3"/>
      <c r="H7469" s="3"/>
      <c r="I7469" s="3"/>
      <c r="J7469" s="3"/>
    </row>
    <row r="7470" spans="4:10" x14ac:dyDescent="0.25">
      <c r="D7470"/>
      <c r="E7470" s="4"/>
      <c r="F7470" s="3"/>
      <c r="G7470" s="3"/>
      <c r="H7470" s="3"/>
      <c r="I7470" s="3"/>
      <c r="J7470" s="3"/>
    </row>
    <row r="7471" spans="4:10" x14ac:dyDescent="0.25">
      <c r="D7471"/>
      <c r="E7471" s="4"/>
      <c r="F7471" s="3"/>
      <c r="G7471" s="3"/>
      <c r="H7471" s="3"/>
      <c r="I7471" s="3"/>
      <c r="J7471" s="3"/>
    </row>
    <row r="7472" spans="4:10" x14ac:dyDescent="0.25">
      <c r="D7472"/>
      <c r="E7472" s="4"/>
      <c r="F7472" s="3"/>
      <c r="G7472" s="3"/>
      <c r="H7472" s="3"/>
      <c r="I7472" s="3"/>
      <c r="J7472" s="3"/>
    </row>
    <row r="7473" spans="4:10" x14ac:dyDescent="0.25">
      <c r="D7473"/>
      <c r="E7473" s="4"/>
      <c r="F7473" s="3"/>
      <c r="G7473" s="3"/>
      <c r="H7473" s="3"/>
      <c r="I7473" s="3"/>
      <c r="J7473" s="3"/>
    </row>
    <row r="7474" spans="4:10" x14ac:dyDescent="0.25">
      <c r="D7474"/>
      <c r="E7474" s="4"/>
      <c r="F7474" s="3"/>
      <c r="G7474" s="3"/>
      <c r="H7474" s="3"/>
      <c r="I7474" s="3"/>
      <c r="J7474" s="3"/>
    </row>
    <row r="7475" spans="4:10" x14ac:dyDescent="0.25">
      <c r="D7475"/>
      <c r="E7475" s="4"/>
      <c r="F7475" s="3"/>
      <c r="G7475" s="3"/>
      <c r="H7475" s="3"/>
      <c r="I7475" s="3"/>
      <c r="J7475" s="3"/>
    </row>
    <row r="7476" spans="4:10" x14ac:dyDescent="0.25">
      <c r="D7476"/>
      <c r="E7476" s="4"/>
      <c r="F7476" s="3"/>
      <c r="G7476" s="3"/>
      <c r="H7476" s="3"/>
      <c r="I7476" s="3"/>
      <c r="J7476" s="3"/>
    </row>
    <row r="7477" spans="4:10" x14ac:dyDescent="0.25">
      <c r="D7477"/>
      <c r="E7477" s="4"/>
      <c r="F7477" s="3"/>
      <c r="G7477" s="3"/>
      <c r="H7477" s="3"/>
      <c r="I7477" s="3"/>
      <c r="J7477" s="3"/>
    </row>
    <row r="7478" spans="4:10" x14ac:dyDescent="0.25">
      <c r="D7478"/>
      <c r="E7478" s="4"/>
      <c r="F7478" s="3"/>
      <c r="G7478" s="3"/>
      <c r="H7478" s="3"/>
      <c r="I7478" s="3"/>
      <c r="J7478" s="3"/>
    </row>
    <row r="7479" spans="4:10" x14ac:dyDescent="0.25">
      <c r="D7479"/>
      <c r="E7479" s="4"/>
      <c r="F7479" s="3"/>
      <c r="G7479" s="3"/>
      <c r="H7479" s="3"/>
      <c r="I7479" s="3"/>
      <c r="J7479" s="3"/>
    </row>
    <row r="7480" spans="4:10" x14ac:dyDescent="0.25">
      <c r="D7480"/>
      <c r="E7480" s="4"/>
      <c r="F7480" s="3"/>
      <c r="G7480" s="3"/>
      <c r="H7480" s="3"/>
      <c r="I7480" s="3"/>
      <c r="J7480" s="3"/>
    </row>
    <row r="7481" spans="4:10" x14ac:dyDescent="0.25">
      <c r="D7481"/>
      <c r="E7481" s="4"/>
      <c r="F7481" s="3"/>
      <c r="G7481" s="3"/>
      <c r="H7481" s="3"/>
      <c r="I7481" s="3"/>
      <c r="J7481" s="3"/>
    </row>
    <row r="7482" spans="4:10" x14ac:dyDescent="0.25">
      <c r="D7482"/>
      <c r="E7482" s="4"/>
      <c r="F7482" s="3"/>
      <c r="G7482" s="3"/>
      <c r="H7482" s="3"/>
      <c r="I7482" s="3"/>
      <c r="J7482" s="3"/>
    </row>
    <row r="7483" spans="4:10" x14ac:dyDescent="0.25">
      <c r="D7483"/>
      <c r="E7483" s="4"/>
      <c r="F7483" s="3"/>
      <c r="G7483" s="3"/>
      <c r="H7483" s="3"/>
      <c r="I7483" s="3"/>
      <c r="J7483" s="3"/>
    </row>
    <row r="7484" spans="4:10" x14ac:dyDescent="0.25">
      <c r="D7484"/>
      <c r="E7484" s="4"/>
      <c r="F7484" s="3"/>
      <c r="G7484" s="3"/>
      <c r="H7484" s="3"/>
      <c r="I7484" s="3"/>
      <c r="J7484" s="3"/>
    </row>
    <row r="7485" spans="4:10" x14ac:dyDescent="0.25">
      <c r="D7485"/>
      <c r="E7485" s="4"/>
      <c r="F7485" s="3"/>
      <c r="G7485" s="3"/>
      <c r="H7485" s="3"/>
      <c r="I7485" s="3"/>
      <c r="J7485" s="3"/>
    </row>
    <row r="7486" spans="4:10" x14ac:dyDescent="0.25">
      <c r="D7486"/>
      <c r="E7486" s="4"/>
      <c r="F7486" s="3"/>
      <c r="G7486" s="3"/>
      <c r="H7486" s="3"/>
      <c r="I7486" s="3"/>
      <c r="J7486" s="3"/>
    </row>
    <row r="7487" spans="4:10" x14ac:dyDescent="0.25">
      <c r="D7487"/>
      <c r="E7487" s="4"/>
      <c r="F7487" s="3"/>
      <c r="G7487" s="3"/>
      <c r="H7487" s="3"/>
      <c r="I7487" s="3"/>
      <c r="J7487" s="3"/>
    </row>
    <row r="7488" spans="4:10" x14ac:dyDescent="0.25">
      <c r="D7488"/>
      <c r="E7488" s="4"/>
      <c r="F7488" s="3"/>
      <c r="G7488" s="3"/>
      <c r="H7488" s="3"/>
      <c r="I7488" s="3"/>
      <c r="J7488" s="3"/>
    </row>
    <row r="7489" spans="4:10" x14ac:dyDescent="0.25">
      <c r="D7489"/>
      <c r="E7489" s="4"/>
      <c r="F7489" s="3"/>
      <c r="G7489" s="3"/>
      <c r="H7489" s="3"/>
      <c r="I7489" s="3"/>
      <c r="J7489" s="3"/>
    </row>
    <row r="7490" spans="4:10" x14ac:dyDescent="0.25">
      <c r="D7490"/>
      <c r="E7490" s="4"/>
      <c r="F7490" s="3"/>
      <c r="G7490" s="3"/>
      <c r="H7490" s="3"/>
      <c r="I7490" s="3"/>
      <c r="J7490" s="3"/>
    </row>
    <row r="7491" spans="4:10" x14ac:dyDescent="0.25">
      <c r="D7491"/>
      <c r="E7491" s="4"/>
      <c r="F7491" s="3"/>
      <c r="G7491" s="3"/>
      <c r="H7491" s="3"/>
      <c r="I7491" s="3"/>
      <c r="J7491" s="3"/>
    </row>
    <row r="7492" spans="4:10" x14ac:dyDescent="0.25">
      <c r="D7492"/>
      <c r="E7492" s="4"/>
      <c r="F7492" s="3"/>
      <c r="G7492" s="3"/>
      <c r="H7492" s="3"/>
      <c r="I7492" s="3"/>
      <c r="J7492" s="3"/>
    </row>
    <row r="7493" spans="4:10" x14ac:dyDescent="0.25">
      <c r="D7493"/>
      <c r="E7493" s="4"/>
      <c r="F7493" s="3"/>
      <c r="G7493" s="3"/>
      <c r="H7493" s="3"/>
      <c r="I7493" s="3"/>
      <c r="J7493" s="3"/>
    </row>
    <row r="7494" spans="4:10" x14ac:dyDescent="0.25">
      <c r="D7494"/>
      <c r="E7494" s="4"/>
      <c r="F7494" s="3"/>
      <c r="G7494" s="3"/>
      <c r="H7494" s="3"/>
      <c r="I7494" s="3"/>
      <c r="J7494" s="3"/>
    </row>
    <row r="7495" spans="4:10" x14ac:dyDescent="0.25">
      <c r="D7495"/>
      <c r="E7495" s="4"/>
      <c r="F7495" s="3"/>
      <c r="G7495" s="3"/>
      <c r="H7495" s="3"/>
      <c r="I7495" s="3"/>
      <c r="J7495" s="3"/>
    </row>
    <row r="7496" spans="4:10" x14ac:dyDescent="0.25">
      <c r="D7496"/>
      <c r="E7496" s="4"/>
      <c r="F7496" s="3"/>
      <c r="G7496" s="3"/>
      <c r="H7496" s="3"/>
      <c r="I7496" s="3"/>
      <c r="J7496" s="3"/>
    </row>
    <row r="7497" spans="4:10" x14ac:dyDescent="0.25">
      <c r="D7497"/>
      <c r="E7497" s="4"/>
      <c r="F7497" s="3"/>
      <c r="G7497" s="3"/>
      <c r="H7497" s="3"/>
      <c r="I7497" s="3"/>
      <c r="J7497" s="3"/>
    </row>
    <row r="7498" spans="4:10" x14ac:dyDescent="0.25">
      <c r="D7498"/>
      <c r="E7498" s="4"/>
      <c r="F7498" s="3"/>
      <c r="G7498" s="3"/>
      <c r="H7498" s="3"/>
      <c r="I7498" s="3"/>
      <c r="J7498" s="3"/>
    </row>
    <row r="7499" spans="4:10" x14ac:dyDescent="0.25">
      <c r="D7499"/>
      <c r="E7499" s="4"/>
      <c r="F7499" s="3"/>
      <c r="G7499" s="3"/>
      <c r="H7499" s="3"/>
      <c r="I7499" s="3"/>
      <c r="J7499" s="3"/>
    </row>
    <row r="7500" spans="4:10" x14ac:dyDescent="0.25">
      <c r="D7500"/>
      <c r="E7500" s="4"/>
      <c r="F7500" s="3"/>
      <c r="G7500" s="3"/>
      <c r="H7500" s="3"/>
      <c r="I7500" s="3"/>
      <c r="J7500" s="3"/>
    </row>
    <row r="7501" spans="4:10" x14ac:dyDescent="0.25">
      <c r="D7501"/>
      <c r="E7501" s="4"/>
      <c r="F7501" s="3"/>
      <c r="G7501" s="3"/>
      <c r="H7501" s="3"/>
      <c r="I7501" s="3"/>
      <c r="J7501" s="3"/>
    </row>
    <row r="7502" spans="4:10" x14ac:dyDescent="0.25">
      <c r="D7502"/>
      <c r="E7502" s="4"/>
      <c r="F7502" s="3"/>
      <c r="G7502" s="3"/>
      <c r="H7502" s="3"/>
      <c r="I7502" s="3"/>
      <c r="J7502" s="3"/>
    </row>
    <row r="7503" spans="4:10" x14ac:dyDescent="0.25">
      <c r="D7503"/>
      <c r="E7503" s="4"/>
      <c r="F7503" s="3"/>
      <c r="G7503" s="3"/>
      <c r="H7503" s="3"/>
      <c r="I7503" s="3"/>
      <c r="J7503" s="3"/>
    </row>
    <row r="7504" spans="4:10" x14ac:dyDescent="0.25">
      <c r="D7504"/>
      <c r="E7504" s="4"/>
      <c r="F7504" s="3"/>
      <c r="G7504" s="3"/>
      <c r="H7504" s="3"/>
      <c r="I7504" s="3"/>
      <c r="J7504" s="3"/>
    </row>
    <row r="7505" spans="4:10" x14ac:dyDescent="0.25">
      <c r="D7505"/>
      <c r="E7505" s="4"/>
      <c r="F7505" s="3"/>
      <c r="G7505" s="3"/>
      <c r="H7505" s="3"/>
      <c r="I7505" s="3"/>
      <c r="J7505" s="3"/>
    </row>
    <row r="7506" spans="4:10" x14ac:dyDescent="0.25">
      <c r="D7506"/>
      <c r="E7506" s="4"/>
      <c r="F7506" s="3"/>
      <c r="G7506" s="3"/>
      <c r="H7506" s="3"/>
      <c r="I7506" s="3"/>
      <c r="J7506" s="3"/>
    </row>
    <row r="7507" spans="4:10" x14ac:dyDescent="0.25">
      <c r="D7507"/>
      <c r="E7507" s="4"/>
      <c r="F7507" s="3"/>
      <c r="G7507" s="3"/>
      <c r="H7507" s="3"/>
      <c r="I7507" s="3"/>
      <c r="J7507" s="3"/>
    </row>
    <row r="7508" spans="4:10" x14ac:dyDescent="0.25">
      <c r="D7508"/>
      <c r="E7508" s="4"/>
      <c r="F7508" s="3"/>
      <c r="G7508" s="3"/>
      <c r="H7508" s="3"/>
      <c r="I7508" s="3"/>
      <c r="J7508" s="3"/>
    </row>
    <row r="7509" spans="4:10" x14ac:dyDescent="0.25">
      <c r="D7509"/>
      <c r="E7509" s="4"/>
      <c r="F7509" s="3"/>
      <c r="G7509" s="3"/>
      <c r="H7509" s="3"/>
      <c r="I7509" s="3"/>
      <c r="J7509" s="3"/>
    </row>
    <row r="7510" spans="4:10" x14ac:dyDescent="0.25">
      <c r="D7510"/>
      <c r="E7510" s="4"/>
      <c r="F7510" s="3"/>
      <c r="G7510" s="3"/>
      <c r="H7510" s="3"/>
      <c r="I7510" s="3"/>
      <c r="J7510" s="3"/>
    </row>
    <row r="7511" spans="4:10" x14ac:dyDescent="0.25">
      <c r="D7511"/>
      <c r="E7511" s="4"/>
      <c r="F7511" s="3"/>
      <c r="G7511" s="3"/>
      <c r="H7511" s="3"/>
      <c r="I7511" s="3"/>
      <c r="J7511" s="3"/>
    </row>
    <row r="7512" spans="4:10" x14ac:dyDescent="0.25">
      <c r="D7512"/>
      <c r="E7512" s="4"/>
      <c r="F7512" s="3"/>
      <c r="G7512" s="3"/>
      <c r="H7512" s="3"/>
      <c r="I7512" s="3"/>
      <c r="J7512" s="3"/>
    </row>
    <row r="7513" spans="4:10" x14ac:dyDescent="0.25">
      <c r="D7513"/>
      <c r="E7513" s="4"/>
      <c r="F7513" s="3"/>
      <c r="G7513" s="3"/>
      <c r="H7513" s="3"/>
      <c r="I7513" s="3"/>
      <c r="J7513" s="3"/>
    </row>
    <row r="7514" spans="4:10" x14ac:dyDescent="0.25">
      <c r="D7514"/>
      <c r="E7514" s="4"/>
      <c r="F7514" s="3"/>
      <c r="G7514" s="3"/>
      <c r="H7514" s="3"/>
      <c r="I7514" s="3"/>
      <c r="J7514" s="3"/>
    </row>
    <row r="7515" spans="4:10" x14ac:dyDescent="0.25">
      <c r="D7515"/>
      <c r="E7515" s="4"/>
      <c r="F7515" s="3"/>
      <c r="G7515" s="3"/>
      <c r="H7515" s="3"/>
      <c r="I7515" s="3"/>
      <c r="J7515" s="3"/>
    </row>
    <row r="7516" spans="4:10" x14ac:dyDescent="0.25">
      <c r="D7516"/>
      <c r="E7516" s="4"/>
      <c r="F7516" s="3"/>
      <c r="G7516" s="3"/>
      <c r="H7516" s="3"/>
      <c r="I7516" s="3"/>
      <c r="J7516" s="3"/>
    </row>
    <row r="7517" spans="4:10" x14ac:dyDescent="0.25">
      <c r="D7517"/>
      <c r="E7517" s="4"/>
      <c r="F7517" s="3"/>
      <c r="G7517" s="3"/>
      <c r="H7517" s="3"/>
      <c r="I7517" s="3"/>
      <c r="J7517" s="3"/>
    </row>
    <row r="7518" spans="4:10" x14ac:dyDescent="0.25">
      <c r="D7518"/>
      <c r="E7518" s="4"/>
      <c r="F7518" s="3"/>
      <c r="G7518" s="3"/>
      <c r="H7518" s="3"/>
      <c r="I7518" s="3"/>
      <c r="J7518" s="3"/>
    </row>
    <row r="7519" spans="4:10" x14ac:dyDescent="0.25">
      <c r="D7519"/>
      <c r="E7519" s="4"/>
      <c r="F7519" s="3"/>
      <c r="G7519" s="3"/>
      <c r="H7519" s="3"/>
      <c r="I7519" s="3"/>
      <c r="J7519" s="3"/>
    </row>
    <row r="7520" spans="4:10" x14ac:dyDescent="0.25">
      <c r="D7520"/>
      <c r="E7520" s="4"/>
      <c r="F7520" s="3"/>
      <c r="G7520" s="3"/>
      <c r="H7520" s="3"/>
      <c r="I7520" s="3"/>
      <c r="J7520" s="3"/>
    </row>
    <row r="7521" spans="4:10" x14ac:dyDescent="0.25">
      <c r="D7521"/>
      <c r="E7521" s="4"/>
      <c r="F7521" s="3"/>
      <c r="G7521" s="3"/>
      <c r="H7521" s="3"/>
      <c r="I7521" s="3"/>
      <c r="J7521" s="3"/>
    </row>
    <row r="7522" spans="4:10" x14ac:dyDescent="0.25">
      <c r="D7522"/>
      <c r="E7522" s="4"/>
      <c r="F7522" s="3"/>
      <c r="G7522" s="3"/>
      <c r="H7522" s="3"/>
      <c r="I7522" s="3"/>
      <c r="J7522" s="3"/>
    </row>
    <row r="7523" spans="4:10" x14ac:dyDescent="0.25">
      <c r="D7523"/>
      <c r="E7523" s="4"/>
      <c r="F7523" s="3"/>
      <c r="G7523" s="3"/>
      <c r="H7523" s="3"/>
      <c r="I7523" s="3"/>
      <c r="J7523" s="3"/>
    </row>
    <row r="7524" spans="4:10" x14ac:dyDescent="0.25">
      <c r="D7524"/>
      <c r="E7524" s="4"/>
      <c r="F7524" s="3"/>
      <c r="G7524" s="3"/>
      <c r="H7524" s="3"/>
      <c r="I7524" s="3"/>
      <c r="J7524" s="3"/>
    </row>
    <row r="7525" spans="4:10" x14ac:dyDescent="0.25">
      <c r="D7525"/>
      <c r="E7525" s="4"/>
      <c r="F7525" s="3"/>
      <c r="G7525" s="3"/>
      <c r="H7525" s="3"/>
      <c r="I7525" s="3"/>
      <c r="J7525" s="3"/>
    </row>
    <row r="7526" spans="4:10" x14ac:dyDescent="0.25">
      <c r="D7526"/>
      <c r="E7526" s="4"/>
      <c r="F7526" s="3"/>
      <c r="G7526" s="3"/>
      <c r="H7526" s="3"/>
      <c r="I7526" s="3"/>
      <c r="J7526" s="3"/>
    </row>
    <row r="7527" spans="4:10" x14ac:dyDescent="0.25">
      <c r="D7527"/>
      <c r="E7527" s="4"/>
      <c r="F7527" s="3"/>
      <c r="G7527" s="3"/>
      <c r="H7527" s="3"/>
      <c r="I7527" s="3"/>
      <c r="J7527" s="3"/>
    </row>
    <row r="7528" spans="4:10" x14ac:dyDescent="0.25">
      <c r="D7528"/>
      <c r="E7528" s="4"/>
      <c r="F7528" s="3"/>
      <c r="G7528" s="3"/>
      <c r="H7528" s="3"/>
      <c r="I7528" s="3"/>
      <c r="J7528" s="3"/>
    </row>
    <row r="7529" spans="4:10" x14ac:dyDescent="0.25">
      <c r="D7529"/>
      <c r="E7529" s="4"/>
      <c r="F7529" s="3"/>
      <c r="G7529" s="3"/>
      <c r="H7529" s="3"/>
      <c r="I7529" s="3"/>
      <c r="J7529" s="3"/>
    </row>
    <row r="7530" spans="4:10" x14ac:dyDescent="0.25">
      <c r="D7530"/>
      <c r="E7530" s="4"/>
      <c r="F7530" s="3"/>
      <c r="G7530" s="3"/>
      <c r="H7530" s="3"/>
      <c r="I7530" s="3"/>
      <c r="J7530" s="3"/>
    </row>
    <row r="7531" spans="4:10" x14ac:dyDescent="0.25">
      <c r="D7531"/>
      <c r="E7531" s="4"/>
      <c r="F7531" s="3"/>
      <c r="G7531" s="3"/>
      <c r="H7531" s="3"/>
      <c r="I7531" s="3"/>
      <c r="J7531" s="3"/>
    </row>
    <row r="7532" spans="4:10" x14ac:dyDescent="0.25">
      <c r="D7532"/>
      <c r="E7532" s="4"/>
      <c r="F7532" s="3"/>
      <c r="G7532" s="3"/>
      <c r="H7532" s="3"/>
      <c r="I7532" s="3"/>
      <c r="J7532" s="3"/>
    </row>
    <row r="7533" spans="4:10" x14ac:dyDescent="0.25">
      <c r="D7533"/>
      <c r="E7533" s="4"/>
      <c r="F7533" s="3"/>
      <c r="G7533" s="3"/>
      <c r="H7533" s="3"/>
      <c r="I7533" s="3"/>
      <c r="J7533" s="3"/>
    </row>
    <row r="7534" spans="4:10" x14ac:dyDescent="0.25">
      <c r="D7534"/>
      <c r="E7534" s="4"/>
      <c r="F7534" s="3"/>
      <c r="G7534" s="3"/>
      <c r="H7534" s="3"/>
      <c r="I7534" s="3"/>
      <c r="J7534" s="3"/>
    </row>
    <row r="7535" spans="4:10" x14ac:dyDescent="0.25">
      <c r="D7535"/>
      <c r="E7535" s="4"/>
      <c r="F7535" s="3"/>
      <c r="G7535" s="3"/>
      <c r="H7535" s="3"/>
      <c r="I7535" s="3"/>
      <c r="J7535" s="3"/>
    </row>
    <row r="7536" spans="4:10" x14ac:dyDescent="0.25">
      <c r="D7536"/>
      <c r="E7536" s="4"/>
      <c r="F7536" s="3"/>
      <c r="G7536" s="3"/>
      <c r="H7536" s="3"/>
      <c r="I7536" s="3"/>
      <c r="J7536" s="3"/>
    </row>
    <row r="7537" spans="4:10" x14ac:dyDescent="0.25">
      <c r="D7537"/>
      <c r="E7537" s="4"/>
      <c r="F7537" s="3"/>
      <c r="G7537" s="3"/>
      <c r="H7537" s="3"/>
      <c r="I7537" s="3"/>
      <c r="J7537" s="3"/>
    </row>
    <row r="7538" spans="4:10" x14ac:dyDescent="0.25">
      <c r="D7538"/>
      <c r="E7538" s="4"/>
      <c r="F7538" s="3"/>
      <c r="G7538" s="3"/>
      <c r="H7538" s="3"/>
      <c r="I7538" s="3"/>
      <c r="J7538" s="3"/>
    </row>
    <row r="7539" spans="4:10" x14ac:dyDescent="0.25">
      <c r="D7539"/>
      <c r="E7539" s="4"/>
      <c r="F7539" s="3"/>
      <c r="G7539" s="3"/>
      <c r="H7539" s="3"/>
      <c r="I7539" s="3"/>
      <c r="J7539" s="3"/>
    </row>
    <row r="7540" spans="4:10" x14ac:dyDescent="0.25">
      <c r="D7540"/>
      <c r="E7540" s="4"/>
      <c r="F7540" s="3"/>
      <c r="G7540" s="3"/>
      <c r="H7540" s="3"/>
      <c r="I7540" s="3"/>
      <c r="J7540" s="3"/>
    </row>
    <row r="7541" spans="4:10" x14ac:dyDescent="0.25">
      <c r="D7541"/>
      <c r="E7541" s="4"/>
      <c r="F7541" s="3"/>
      <c r="G7541" s="3"/>
      <c r="H7541" s="3"/>
      <c r="I7541" s="3"/>
      <c r="J7541" s="3"/>
    </row>
    <row r="7542" spans="4:10" x14ac:dyDescent="0.25">
      <c r="D7542"/>
      <c r="E7542" s="4"/>
      <c r="F7542" s="3"/>
      <c r="G7542" s="3"/>
      <c r="H7542" s="3"/>
      <c r="I7542" s="3"/>
      <c r="J7542" s="3"/>
    </row>
    <row r="7543" spans="4:10" x14ac:dyDescent="0.25">
      <c r="D7543"/>
      <c r="E7543" s="4"/>
      <c r="F7543" s="3"/>
      <c r="G7543" s="3"/>
      <c r="H7543" s="3"/>
      <c r="I7543" s="3"/>
      <c r="J7543" s="3"/>
    </row>
    <row r="7544" spans="4:10" x14ac:dyDescent="0.25">
      <c r="D7544"/>
      <c r="E7544" s="4"/>
      <c r="F7544" s="3"/>
      <c r="G7544" s="3"/>
      <c r="H7544" s="3"/>
      <c r="I7544" s="3"/>
      <c r="J7544" s="3"/>
    </row>
    <row r="7545" spans="4:10" x14ac:dyDescent="0.25">
      <c r="D7545"/>
      <c r="E7545" s="4"/>
      <c r="F7545" s="3"/>
      <c r="G7545" s="3"/>
      <c r="H7545" s="3"/>
      <c r="I7545" s="3"/>
      <c r="J7545" s="3"/>
    </row>
    <row r="7546" spans="4:10" x14ac:dyDescent="0.25">
      <c r="D7546"/>
      <c r="E7546" s="4"/>
      <c r="F7546" s="3"/>
      <c r="G7546" s="3"/>
      <c r="H7546" s="3"/>
      <c r="I7546" s="3"/>
      <c r="J7546" s="3"/>
    </row>
    <row r="7547" spans="4:10" x14ac:dyDescent="0.25">
      <c r="D7547"/>
      <c r="E7547" s="4"/>
      <c r="F7547" s="3"/>
      <c r="G7547" s="3"/>
      <c r="H7547" s="3"/>
      <c r="I7547" s="3"/>
      <c r="J7547" s="3"/>
    </row>
    <row r="7548" spans="4:10" x14ac:dyDescent="0.25">
      <c r="D7548"/>
      <c r="E7548" s="4"/>
      <c r="F7548" s="3"/>
      <c r="G7548" s="3"/>
      <c r="H7548" s="3"/>
      <c r="I7548" s="3"/>
      <c r="J7548" s="3"/>
    </row>
    <row r="7549" spans="4:10" x14ac:dyDescent="0.25">
      <c r="D7549"/>
      <c r="E7549" s="4"/>
      <c r="F7549" s="3"/>
      <c r="G7549" s="3"/>
      <c r="H7549" s="3"/>
      <c r="I7549" s="3"/>
      <c r="J7549" s="3"/>
    </row>
    <row r="7550" spans="4:10" x14ac:dyDescent="0.25">
      <c r="D7550"/>
      <c r="E7550" s="4"/>
      <c r="F7550" s="3"/>
      <c r="G7550" s="3"/>
      <c r="H7550" s="3"/>
      <c r="I7550" s="3"/>
      <c r="J7550" s="3"/>
    </row>
    <row r="7551" spans="4:10" x14ac:dyDescent="0.25">
      <c r="D7551"/>
      <c r="E7551" s="4"/>
      <c r="F7551" s="3"/>
      <c r="G7551" s="3"/>
      <c r="H7551" s="3"/>
      <c r="I7551" s="3"/>
      <c r="J7551" s="3"/>
    </row>
    <row r="7552" spans="4:10" x14ac:dyDescent="0.25">
      <c r="D7552"/>
      <c r="E7552" s="4"/>
      <c r="F7552" s="3"/>
      <c r="G7552" s="3"/>
      <c r="H7552" s="3"/>
      <c r="I7552" s="3"/>
      <c r="J7552" s="3"/>
    </row>
    <row r="7553" spans="4:10" x14ac:dyDescent="0.25">
      <c r="D7553"/>
      <c r="E7553" s="4"/>
      <c r="F7553" s="3"/>
      <c r="G7553" s="3"/>
      <c r="H7553" s="3"/>
      <c r="I7553" s="3"/>
      <c r="J7553" s="3"/>
    </row>
    <row r="7554" spans="4:10" x14ac:dyDescent="0.25">
      <c r="D7554"/>
      <c r="E7554" s="4"/>
      <c r="F7554" s="3"/>
      <c r="G7554" s="3"/>
      <c r="H7554" s="3"/>
      <c r="I7554" s="3"/>
      <c r="J7554" s="3"/>
    </row>
    <row r="7555" spans="4:10" x14ac:dyDescent="0.25">
      <c r="D7555"/>
      <c r="E7555" s="4"/>
      <c r="F7555" s="3"/>
      <c r="G7555" s="3"/>
      <c r="H7555" s="3"/>
      <c r="I7555" s="3"/>
      <c r="J7555" s="3"/>
    </row>
    <row r="7556" spans="4:10" x14ac:dyDescent="0.25">
      <c r="D7556"/>
      <c r="E7556" s="4"/>
      <c r="F7556" s="3"/>
      <c r="G7556" s="3"/>
      <c r="H7556" s="3"/>
      <c r="I7556" s="3"/>
      <c r="J7556" s="3"/>
    </row>
    <row r="7557" spans="4:10" x14ac:dyDescent="0.25">
      <c r="D7557"/>
      <c r="E7557" s="4"/>
      <c r="F7557" s="3"/>
      <c r="G7557" s="3"/>
      <c r="H7557" s="3"/>
      <c r="I7557" s="3"/>
      <c r="J7557" s="3"/>
    </row>
    <row r="7558" spans="4:10" x14ac:dyDescent="0.25">
      <c r="D7558"/>
      <c r="E7558" s="4"/>
      <c r="F7558" s="3"/>
      <c r="G7558" s="3"/>
      <c r="H7558" s="3"/>
      <c r="I7558" s="3"/>
      <c r="J7558" s="3"/>
    </row>
    <row r="7559" spans="4:10" x14ac:dyDescent="0.25">
      <c r="D7559"/>
      <c r="E7559" s="4"/>
      <c r="F7559" s="3"/>
      <c r="G7559" s="3"/>
      <c r="H7559" s="3"/>
      <c r="I7559" s="3"/>
      <c r="J7559" s="3"/>
    </row>
    <row r="7560" spans="4:10" x14ac:dyDescent="0.25">
      <c r="D7560"/>
      <c r="E7560" s="4"/>
      <c r="F7560" s="3"/>
      <c r="G7560" s="3"/>
      <c r="H7560" s="3"/>
      <c r="I7560" s="3"/>
      <c r="J7560" s="3"/>
    </row>
    <row r="7561" spans="4:10" x14ac:dyDescent="0.25">
      <c r="D7561"/>
      <c r="E7561" s="4"/>
      <c r="F7561" s="3"/>
      <c r="G7561" s="3"/>
      <c r="H7561" s="3"/>
      <c r="I7561" s="3"/>
      <c r="J7561" s="3"/>
    </row>
    <row r="7562" spans="4:10" x14ac:dyDescent="0.25">
      <c r="D7562"/>
      <c r="E7562" s="4"/>
      <c r="F7562" s="3"/>
      <c r="G7562" s="3"/>
      <c r="H7562" s="3"/>
      <c r="I7562" s="3"/>
      <c r="J7562" s="3"/>
    </row>
    <row r="7563" spans="4:10" x14ac:dyDescent="0.25">
      <c r="D7563"/>
      <c r="E7563" s="4"/>
      <c r="F7563" s="3"/>
      <c r="G7563" s="3"/>
      <c r="H7563" s="3"/>
      <c r="I7563" s="3"/>
      <c r="J7563" s="3"/>
    </row>
    <row r="7564" spans="4:10" x14ac:dyDescent="0.25">
      <c r="D7564"/>
      <c r="E7564" s="4"/>
      <c r="F7564" s="3"/>
      <c r="G7564" s="3"/>
      <c r="H7564" s="3"/>
      <c r="I7564" s="3"/>
      <c r="J7564" s="3"/>
    </row>
    <row r="7565" spans="4:10" x14ac:dyDescent="0.25">
      <c r="D7565"/>
      <c r="E7565" s="4"/>
      <c r="F7565" s="3"/>
      <c r="G7565" s="3"/>
      <c r="H7565" s="3"/>
      <c r="I7565" s="3"/>
      <c r="J7565" s="3"/>
    </row>
    <row r="7566" spans="4:10" x14ac:dyDescent="0.25">
      <c r="D7566"/>
      <c r="E7566" s="4"/>
      <c r="F7566" s="3"/>
      <c r="G7566" s="3"/>
      <c r="H7566" s="3"/>
      <c r="I7566" s="3"/>
      <c r="J7566" s="3"/>
    </row>
    <row r="7567" spans="4:10" x14ac:dyDescent="0.25">
      <c r="D7567"/>
      <c r="E7567" s="4"/>
      <c r="F7567" s="3"/>
      <c r="G7567" s="3"/>
      <c r="H7567" s="3"/>
      <c r="I7567" s="3"/>
      <c r="J7567" s="3"/>
    </row>
    <row r="7568" spans="4:10" x14ac:dyDescent="0.25">
      <c r="D7568"/>
      <c r="E7568" s="4"/>
      <c r="F7568" s="3"/>
      <c r="G7568" s="3"/>
      <c r="H7568" s="3"/>
      <c r="I7568" s="3"/>
      <c r="J7568" s="3"/>
    </row>
    <row r="7569" spans="4:10" x14ac:dyDescent="0.25">
      <c r="D7569"/>
      <c r="E7569" s="4"/>
      <c r="F7569" s="3"/>
      <c r="G7569" s="3"/>
      <c r="H7569" s="3"/>
      <c r="I7569" s="3"/>
      <c r="J7569" s="3"/>
    </row>
    <row r="7570" spans="4:10" x14ac:dyDescent="0.25">
      <c r="D7570"/>
      <c r="E7570" s="4"/>
      <c r="F7570" s="3"/>
      <c r="G7570" s="3"/>
      <c r="H7570" s="3"/>
      <c r="I7570" s="3"/>
      <c r="J7570" s="3"/>
    </row>
    <row r="7571" spans="4:10" x14ac:dyDescent="0.25">
      <c r="D7571"/>
      <c r="E7571" s="4"/>
      <c r="F7571" s="3"/>
      <c r="G7571" s="3"/>
      <c r="H7571" s="3"/>
      <c r="I7571" s="3"/>
      <c r="J7571" s="3"/>
    </row>
    <row r="7572" spans="4:10" x14ac:dyDescent="0.25">
      <c r="D7572"/>
      <c r="E7572" s="4"/>
      <c r="F7572" s="3"/>
      <c r="G7572" s="3"/>
      <c r="H7572" s="3"/>
      <c r="I7572" s="3"/>
      <c r="J7572" s="3"/>
    </row>
    <row r="7573" spans="4:10" x14ac:dyDescent="0.25">
      <c r="D7573"/>
      <c r="E7573" s="4"/>
      <c r="F7573" s="3"/>
      <c r="G7573" s="3"/>
      <c r="H7573" s="3"/>
      <c r="I7573" s="3"/>
      <c r="J7573" s="3"/>
    </row>
    <row r="7574" spans="4:10" x14ac:dyDescent="0.25">
      <c r="D7574"/>
      <c r="E7574" s="4"/>
      <c r="F7574" s="3"/>
      <c r="G7574" s="3"/>
      <c r="H7574" s="3"/>
      <c r="I7574" s="3"/>
      <c r="J7574" s="3"/>
    </row>
    <row r="7575" spans="4:10" x14ac:dyDescent="0.25">
      <c r="D7575"/>
      <c r="E7575" s="4"/>
      <c r="F7575" s="3"/>
      <c r="G7575" s="3"/>
      <c r="H7575" s="3"/>
      <c r="I7575" s="3"/>
      <c r="J7575" s="3"/>
    </row>
    <row r="7576" spans="4:10" x14ac:dyDescent="0.25">
      <c r="D7576"/>
      <c r="E7576" s="4"/>
      <c r="F7576" s="3"/>
      <c r="G7576" s="3"/>
      <c r="H7576" s="3"/>
      <c r="I7576" s="3"/>
      <c r="J7576" s="3"/>
    </row>
    <row r="7577" spans="4:10" x14ac:dyDescent="0.25">
      <c r="D7577"/>
      <c r="E7577" s="4"/>
      <c r="F7577" s="3"/>
      <c r="G7577" s="3"/>
      <c r="H7577" s="3"/>
      <c r="I7577" s="3"/>
      <c r="J7577" s="3"/>
    </row>
    <row r="7578" spans="4:10" x14ac:dyDescent="0.25">
      <c r="D7578"/>
      <c r="E7578" s="4"/>
      <c r="F7578" s="3"/>
      <c r="G7578" s="3"/>
      <c r="H7578" s="3"/>
      <c r="I7578" s="3"/>
      <c r="J7578" s="3"/>
    </row>
    <row r="7579" spans="4:10" x14ac:dyDescent="0.25">
      <c r="D7579"/>
      <c r="E7579" s="4"/>
      <c r="F7579" s="3"/>
      <c r="G7579" s="3"/>
      <c r="H7579" s="3"/>
      <c r="I7579" s="3"/>
      <c r="J7579" s="3"/>
    </row>
    <row r="7580" spans="4:10" x14ac:dyDescent="0.25">
      <c r="D7580"/>
      <c r="E7580" s="4"/>
      <c r="F7580" s="3"/>
      <c r="G7580" s="3"/>
      <c r="H7580" s="3"/>
      <c r="I7580" s="3"/>
      <c r="J7580" s="3"/>
    </row>
    <row r="7581" spans="4:10" x14ac:dyDescent="0.25">
      <c r="D7581"/>
      <c r="E7581" s="4"/>
      <c r="F7581" s="3"/>
      <c r="G7581" s="3"/>
      <c r="H7581" s="3"/>
      <c r="I7581" s="3"/>
      <c r="J7581" s="3"/>
    </row>
    <row r="7582" spans="4:10" x14ac:dyDescent="0.25">
      <c r="D7582"/>
      <c r="E7582" s="4"/>
      <c r="F7582" s="3"/>
      <c r="G7582" s="3"/>
      <c r="H7582" s="3"/>
      <c r="I7582" s="3"/>
      <c r="J7582" s="3"/>
    </row>
    <row r="7583" spans="4:10" x14ac:dyDescent="0.25">
      <c r="D7583"/>
      <c r="E7583" s="4"/>
      <c r="F7583" s="3"/>
      <c r="G7583" s="3"/>
      <c r="H7583" s="3"/>
      <c r="I7583" s="3"/>
      <c r="J7583" s="3"/>
    </row>
    <row r="7584" spans="4:10" x14ac:dyDescent="0.25">
      <c r="D7584"/>
      <c r="E7584" s="4"/>
      <c r="F7584" s="3"/>
      <c r="G7584" s="3"/>
      <c r="H7584" s="3"/>
      <c r="I7584" s="3"/>
      <c r="J7584" s="3"/>
    </row>
    <row r="7585" spans="4:10" x14ac:dyDescent="0.25">
      <c r="D7585"/>
      <c r="E7585" s="4"/>
      <c r="F7585" s="3"/>
      <c r="G7585" s="3"/>
      <c r="H7585" s="3"/>
      <c r="I7585" s="3"/>
      <c r="J7585" s="3"/>
    </row>
    <row r="7586" spans="4:10" x14ac:dyDescent="0.25">
      <c r="D7586"/>
      <c r="E7586" s="4"/>
      <c r="F7586" s="3"/>
      <c r="G7586" s="3"/>
      <c r="H7586" s="3"/>
      <c r="I7586" s="3"/>
      <c r="J7586" s="3"/>
    </row>
    <row r="7587" spans="4:10" x14ac:dyDescent="0.25">
      <c r="D7587"/>
      <c r="E7587" s="4"/>
      <c r="F7587" s="3"/>
      <c r="G7587" s="3"/>
      <c r="H7587" s="3"/>
      <c r="I7587" s="3"/>
      <c r="J7587" s="3"/>
    </row>
    <row r="7588" spans="4:10" x14ac:dyDescent="0.25">
      <c r="D7588"/>
      <c r="E7588" s="4"/>
      <c r="F7588" s="3"/>
      <c r="G7588" s="3"/>
      <c r="H7588" s="3"/>
      <c r="I7588" s="3"/>
      <c r="J7588" s="3"/>
    </row>
    <row r="7589" spans="4:10" x14ac:dyDescent="0.25">
      <c r="D7589"/>
      <c r="E7589" s="4"/>
      <c r="F7589" s="3"/>
      <c r="G7589" s="3"/>
      <c r="H7589" s="3"/>
      <c r="I7589" s="3"/>
      <c r="J7589" s="3"/>
    </row>
    <row r="7590" spans="4:10" x14ac:dyDescent="0.25">
      <c r="D7590"/>
      <c r="E7590" s="4"/>
      <c r="F7590" s="3"/>
      <c r="G7590" s="3"/>
      <c r="H7590" s="3"/>
      <c r="I7590" s="3"/>
      <c r="J7590" s="3"/>
    </row>
    <row r="7591" spans="4:10" x14ac:dyDescent="0.25">
      <c r="D7591"/>
      <c r="E7591" s="4"/>
      <c r="F7591" s="3"/>
      <c r="G7591" s="3"/>
      <c r="H7591" s="3"/>
      <c r="I7591" s="3"/>
      <c r="J7591" s="3"/>
    </row>
    <row r="7592" spans="4:10" x14ac:dyDescent="0.25">
      <c r="D7592"/>
      <c r="E7592" s="4"/>
      <c r="F7592" s="3"/>
      <c r="G7592" s="3"/>
      <c r="H7592" s="3"/>
      <c r="I7592" s="3"/>
      <c r="J7592" s="3"/>
    </row>
    <row r="7593" spans="4:10" x14ac:dyDescent="0.25">
      <c r="D7593"/>
      <c r="E7593" s="4"/>
      <c r="F7593" s="3"/>
      <c r="G7593" s="3"/>
      <c r="H7593" s="3"/>
      <c r="I7593" s="3"/>
      <c r="J7593" s="3"/>
    </row>
    <row r="7594" spans="4:10" x14ac:dyDescent="0.25">
      <c r="D7594"/>
      <c r="E7594" s="4"/>
      <c r="F7594" s="3"/>
      <c r="G7594" s="3"/>
      <c r="H7594" s="3"/>
      <c r="I7594" s="3"/>
      <c r="J7594" s="3"/>
    </row>
    <row r="7595" spans="4:10" x14ac:dyDescent="0.25">
      <c r="D7595"/>
      <c r="E7595" s="4"/>
      <c r="F7595" s="3"/>
      <c r="G7595" s="3"/>
      <c r="H7595" s="3"/>
      <c r="I7595" s="3"/>
      <c r="J7595" s="3"/>
    </row>
    <row r="7596" spans="4:10" x14ac:dyDescent="0.25">
      <c r="D7596"/>
      <c r="E7596" s="4"/>
      <c r="F7596" s="3"/>
      <c r="G7596" s="3"/>
      <c r="H7596" s="3"/>
      <c r="I7596" s="3"/>
      <c r="J7596" s="3"/>
    </row>
    <row r="7597" spans="4:10" x14ac:dyDescent="0.25">
      <c r="D7597"/>
      <c r="E7597" s="4"/>
      <c r="F7597" s="3"/>
      <c r="G7597" s="3"/>
      <c r="H7597" s="3"/>
      <c r="I7597" s="3"/>
      <c r="J7597" s="3"/>
    </row>
    <row r="7598" spans="4:10" x14ac:dyDescent="0.25">
      <c r="D7598"/>
      <c r="E7598" s="4"/>
      <c r="F7598" s="3"/>
      <c r="G7598" s="3"/>
      <c r="H7598" s="3"/>
      <c r="I7598" s="3"/>
      <c r="J7598" s="3"/>
    </row>
    <row r="7599" spans="4:10" x14ac:dyDescent="0.25">
      <c r="D7599"/>
      <c r="E7599" s="4"/>
      <c r="F7599" s="3"/>
      <c r="G7599" s="3"/>
      <c r="H7599" s="3"/>
      <c r="I7599" s="3"/>
      <c r="J7599" s="3"/>
    </row>
    <row r="7600" spans="4:10" x14ac:dyDescent="0.25">
      <c r="D7600"/>
      <c r="E7600" s="4"/>
      <c r="F7600" s="3"/>
      <c r="G7600" s="3"/>
      <c r="H7600" s="3"/>
      <c r="I7600" s="3"/>
      <c r="J7600" s="3"/>
    </row>
    <row r="7601" spans="4:10" x14ac:dyDescent="0.25">
      <c r="D7601"/>
      <c r="E7601" s="4"/>
      <c r="F7601" s="3"/>
      <c r="G7601" s="3"/>
      <c r="H7601" s="3"/>
      <c r="I7601" s="3"/>
      <c r="J7601" s="3"/>
    </row>
    <row r="7602" spans="4:10" x14ac:dyDescent="0.25">
      <c r="D7602"/>
      <c r="E7602" s="4"/>
      <c r="F7602" s="3"/>
      <c r="G7602" s="3"/>
      <c r="H7602" s="3"/>
      <c r="I7602" s="3"/>
      <c r="J7602" s="3"/>
    </row>
    <row r="7603" spans="4:10" x14ac:dyDescent="0.25">
      <c r="D7603"/>
      <c r="E7603" s="4"/>
      <c r="F7603" s="3"/>
      <c r="G7603" s="3"/>
      <c r="H7603" s="3"/>
      <c r="I7603" s="3"/>
      <c r="J7603" s="3"/>
    </row>
    <row r="7604" spans="4:10" x14ac:dyDescent="0.25">
      <c r="D7604"/>
      <c r="E7604" s="4"/>
      <c r="F7604" s="3"/>
      <c r="G7604" s="3"/>
      <c r="H7604" s="3"/>
      <c r="I7604" s="3"/>
      <c r="J7604" s="3"/>
    </row>
    <row r="7605" spans="4:10" x14ac:dyDescent="0.25">
      <c r="D7605"/>
      <c r="E7605" s="4"/>
      <c r="F7605" s="3"/>
      <c r="G7605" s="3"/>
      <c r="H7605" s="3"/>
      <c r="I7605" s="3"/>
      <c r="J7605" s="3"/>
    </row>
    <row r="7606" spans="4:10" x14ac:dyDescent="0.25">
      <c r="D7606"/>
      <c r="E7606" s="4"/>
      <c r="F7606" s="3"/>
      <c r="G7606" s="3"/>
      <c r="H7606" s="3"/>
      <c r="I7606" s="3"/>
      <c r="J7606" s="3"/>
    </row>
    <row r="7607" spans="4:10" x14ac:dyDescent="0.25">
      <c r="D7607"/>
      <c r="E7607" s="4"/>
      <c r="F7607" s="3"/>
      <c r="G7607" s="3"/>
      <c r="H7607" s="3"/>
      <c r="I7607" s="3"/>
      <c r="J7607" s="3"/>
    </row>
    <row r="7608" spans="4:10" x14ac:dyDescent="0.25">
      <c r="D7608"/>
      <c r="E7608" s="4"/>
      <c r="F7608" s="3"/>
      <c r="G7608" s="3"/>
      <c r="H7608" s="3"/>
      <c r="I7608" s="3"/>
      <c r="J7608" s="3"/>
    </row>
    <row r="7609" spans="4:10" x14ac:dyDescent="0.25">
      <c r="D7609"/>
      <c r="E7609" s="4"/>
      <c r="F7609" s="3"/>
      <c r="G7609" s="3"/>
      <c r="H7609" s="3"/>
      <c r="I7609" s="3"/>
      <c r="J7609" s="3"/>
    </row>
    <row r="7610" spans="4:10" x14ac:dyDescent="0.25">
      <c r="D7610"/>
      <c r="E7610" s="4"/>
      <c r="F7610" s="3"/>
      <c r="G7610" s="3"/>
      <c r="H7610" s="3"/>
      <c r="I7610" s="3"/>
      <c r="J7610" s="3"/>
    </row>
    <row r="7611" spans="4:10" x14ac:dyDescent="0.25">
      <c r="D7611"/>
      <c r="E7611" s="4"/>
      <c r="F7611" s="3"/>
      <c r="G7611" s="3"/>
      <c r="H7611" s="3"/>
      <c r="I7611" s="3"/>
      <c r="J7611" s="3"/>
    </row>
    <row r="7612" spans="4:10" x14ac:dyDescent="0.25">
      <c r="D7612"/>
      <c r="E7612" s="4"/>
      <c r="F7612" s="3"/>
      <c r="G7612" s="3"/>
      <c r="H7612" s="3"/>
      <c r="I7612" s="3"/>
      <c r="J7612" s="3"/>
    </row>
    <row r="7613" spans="4:10" x14ac:dyDescent="0.25">
      <c r="D7613"/>
      <c r="E7613" s="4"/>
      <c r="F7613" s="3"/>
      <c r="G7613" s="3"/>
      <c r="H7613" s="3"/>
      <c r="I7613" s="3"/>
      <c r="J7613" s="3"/>
    </row>
    <row r="7614" spans="4:10" x14ac:dyDescent="0.25">
      <c r="D7614"/>
      <c r="E7614" s="4"/>
      <c r="F7614" s="3"/>
      <c r="G7614" s="3"/>
      <c r="H7614" s="3"/>
      <c r="I7614" s="3"/>
      <c r="J7614" s="3"/>
    </row>
    <row r="7615" spans="4:10" x14ac:dyDescent="0.25">
      <c r="D7615"/>
      <c r="E7615" s="4"/>
      <c r="F7615" s="3"/>
      <c r="G7615" s="3"/>
      <c r="H7615" s="3"/>
      <c r="I7615" s="3"/>
      <c r="J7615" s="3"/>
    </row>
    <row r="7616" spans="4:10" x14ac:dyDescent="0.25">
      <c r="D7616"/>
      <c r="E7616" s="4"/>
      <c r="F7616" s="3"/>
      <c r="G7616" s="3"/>
      <c r="H7616" s="3"/>
      <c r="I7616" s="3"/>
      <c r="J7616" s="3"/>
    </row>
    <row r="7617" spans="4:10" x14ac:dyDescent="0.25">
      <c r="D7617"/>
      <c r="E7617" s="4"/>
      <c r="F7617" s="3"/>
      <c r="G7617" s="3"/>
      <c r="H7617" s="3"/>
      <c r="I7617" s="3"/>
      <c r="J7617" s="3"/>
    </row>
    <row r="7618" spans="4:10" x14ac:dyDescent="0.25">
      <c r="D7618"/>
      <c r="E7618" s="4"/>
      <c r="F7618" s="3"/>
      <c r="G7618" s="3"/>
      <c r="H7618" s="3"/>
      <c r="I7618" s="3"/>
      <c r="J7618" s="3"/>
    </row>
    <row r="7619" spans="4:10" x14ac:dyDescent="0.25">
      <c r="D7619"/>
      <c r="E7619" s="4"/>
      <c r="F7619" s="3"/>
      <c r="G7619" s="3"/>
      <c r="H7619" s="3"/>
      <c r="I7619" s="3"/>
      <c r="J7619" s="3"/>
    </row>
    <row r="7620" spans="4:10" x14ac:dyDescent="0.25">
      <c r="D7620"/>
      <c r="E7620" s="4"/>
      <c r="F7620" s="3"/>
      <c r="G7620" s="3"/>
      <c r="H7620" s="3"/>
      <c r="I7620" s="3"/>
      <c r="J7620" s="3"/>
    </row>
    <row r="7621" spans="4:10" x14ac:dyDescent="0.25">
      <c r="D7621"/>
      <c r="E7621" s="4"/>
      <c r="F7621" s="3"/>
      <c r="G7621" s="3"/>
      <c r="H7621" s="3"/>
      <c r="I7621" s="3"/>
      <c r="J7621" s="3"/>
    </row>
    <row r="7622" spans="4:10" x14ac:dyDescent="0.25">
      <c r="D7622"/>
      <c r="E7622" s="4"/>
      <c r="F7622" s="3"/>
      <c r="G7622" s="3"/>
      <c r="H7622" s="3"/>
      <c r="I7622" s="3"/>
      <c r="J7622" s="3"/>
    </row>
    <row r="7623" spans="4:10" x14ac:dyDescent="0.25">
      <c r="D7623"/>
      <c r="E7623" s="4"/>
      <c r="F7623" s="3"/>
      <c r="G7623" s="3"/>
      <c r="H7623" s="3"/>
      <c r="I7623" s="3"/>
      <c r="J7623" s="3"/>
    </row>
    <row r="7624" spans="4:10" x14ac:dyDescent="0.25">
      <c r="D7624"/>
      <c r="E7624" s="4"/>
      <c r="F7624" s="3"/>
      <c r="G7624" s="3"/>
      <c r="H7624" s="3"/>
      <c r="I7624" s="3"/>
      <c r="J7624" s="3"/>
    </row>
    <row r="7625" spans="4:10" x14ac:dyDescent="0.25">
      <c r="D7625"/>
      <c r="E7625" s="4"/>
      <c r="F7625" s="3"/>
      <c r="G7625" s="3"/>
      <c r="H7625" s="3"/>
      <c r="I7625" s="3"/>
      <c r="J7625" s="3"/>
    </row>
    <row r="7626" spans="4:10" x14ac:dyDescent="0.25">
      <c r="D7626"/>
      <c r="E7626" s="4"/>
      <c r="F7626" s="3"/>
      <c r="G7626" s="3"/>
      <c r="H7626" s="3"/>
      <c r="I7626" s="3"/>
      <c r="J7626" s="3"/>
    </row>
    <row r="7627" spans="4:10" x14ac:dyDescent="0.25">
      <c r="D7627"/>
      <c r="E7627" s="4"/>
      <c r="F7627" s="3"/>
      <c r="G7627" s="3"/>
      <c r="H7627" s="3"/>
      <c r="I7627" s="3"/>
      <c r="J7627" s="3"/>
    </row>
    <row r="7628" spans="4:10" x14ac:dyDescent="0.25">
      <c r="D7628"/>
      <c r="E7628" s="4"/>
      <c r="F7628" s="3"/>
      <c r="G7628" s="3"/>
      <c r="H7628" s="3"/>
      <c r="I7628" s="3"/>
      <c r="J7628" s="3"/>
    </row>
    <row r="7629" spans="4:10" x14ac:dyDescent="0.25">
      <c r="D7629"/>
      <c r="E7629" s="4"/>
      <c r="F7629" s="3"/>
      <c r="G7629" s="3"/>
      <c r="H7629" s="3"/>
      <c r="I7629" s="3"/>
      <c r="J7629" s="3"/>
    </row>
    <row r="7630" spans="4:10" x14ac:dyDescent="0.25">
      <c r="D7630"/>
      <c r="E7630" s="4"/>
      <c r="F7630" s="3"/>
      <c r="G7630" s="3"/>
      <c r="H7630" s="3"/>
      <c r="I7630" s="3"/>
      <c r="J7630" s="3"/>
    </row>
    <row r="7631" spans="4:10" x14ac:dyDescent="0.25">
      <c r="D7631"/>
      <c r="E7631" s="4"/>
      <c r="F7631" s="3"/>
      <c r="G7631" s="3"/>
      <c r="H7631" s="3"/>
      <c r="I7631" s="3"/>
      <c r="J7631" s="3"/>
    </row>
    <row r="7632" spans="4:10" x14ac:dyDescent="0.25">
      <c r="D7632"/>
      <c r="E7632" s="4"/>
      <c r="F7632" s="3"/>
      <c r="G7632" s="3"/>
      <c r="H7632" s="3"/>
      <c r="I7632" s="3"/>
      <c r="J7632" s="3"/>
    </row>
    <row r="7633" spans="4:10" x14ac:dyDescent="0.25">
      <c r="D7633"/>
      <c r="E7633" s="4"/>
      <c r="F7633" s="3"/>
      <c r="G7633" s="3"/>
      <c r="H7633" s="3"/>
      <c r="I7633" s="3"/>
      <c r="J7633" s="3"/>
    </row>
    <row r="7634" spans="4:10" x14ac:dyDescent="0.25">
      <c r="D7634"/>
      <c r="E7634" s="4"/>
      <c r="F7634" s="3"/>
      <c r="G7634" s="3"/>
      <c r="H7634" s="3"/>
      <c r="I7634" s="3"/>
      <c r="J7634" s="3"/>
    </row>
    <row r="7635" spans="4:10" x14ac:dyDescent="0.25">
      <c r="D7635"/>
      <c r="E7635" s="4"/>
      <c r="F7635" s="3"/>
      <c r="G7635" s="3"/>
      <c r="H7635" s="3"/>
      <c r="I7635" s="3"/>
      <c r="J7635" s="3"/>
    </row>
    <row r="7636" spans="4:10" x14ac:dyDescent="0.25">
      <c r="D7636"/>
      <c r="E7636" s="4"/>
      <c r="F7636" s="3"/>
      <c r="G7636" s="3"/>
      <c r="H7636" s="3"/>
      <c r="I7636" s="3"/>
      <c r="J7636" s="3"/>
    </row>
    <row r="7637" spans="4:10" x14ac:dyDescent="0.25">
      <c r="D7637"/>
      <c r="E7637" s="4"/>
      <c r="F7637" s="3"/>
      <c r="G7637" s="3"/>
      <c r="H7637" s="3"/>
      <c r="I7637" s="3"/>
      <c r="J7637" s="3"/>
    </row>
    <row r="7638" spans="4:10" x14ac:dyDescent="0.25">
      <c r="D7638"/>
      <c r="E7638" s="4"/>
      <c r="F7638" s="3"/>
      <c r="G7638" s="3"/>
      <c r="H7638" s="3"/>
      <c r="I7638" s="3"/>
      <c r="J7638" s="3"/>
    </row>
    <row r="7639" spans="4:10" x14ac:dyDescent="0.25">
      <c r="D7639"/>
      <c r="E7639" s="4"/>
      <c r="F7639" s="3"/>
      <c r="G7639" s="3"/>
      <c r="H7639" s="3"/>
      <c r="I7639" s="3"/>
      <c r="J7639" s="3"/>
    </row>
    <row r="7640" spans="4:10" x14ac:dyDescent="0.25">
      <c r="D7640"/>
      <c r="E7640" s="4"/>
      <c r="F7640" s="3"/>
      <c r="G7640" s="3"/>
      <c r="H7640" s="3"/>
      <c r="I7640" s="3"/>
      <c r="J7640" s="3"/>
    </row>
    <row r="7641" spans="4:10" x14ac:dyDescent="0.25">
      <c r="D7641"/>
      <c r="E7641" s="4"/>
      <c r="F7641" s="3"/>
      <c r="G7641" s="3"/>
      <c r="H7641" s="3"/>
      <c r="I7641" s="3"/>
      <c r="J7641" s="3"/>
    </row>
    <row r="7642" spans="4:10" x14ac:dyDescent="0.25">
      <c r="D7642"/>
      <c r="E7642" s="4"/>
      <c r="F7642" s="3"/>
      <c r="G7642" s="3"/>
      <c r="H7642" s="3"/>
      <c r="I7642" s="3"/>
      <c r="J7642" s="3"/>
    </row>
    <row r="7643" spans="4:10" x14ac:dyDescent="0.25">
      <c r="D7643"/>
      <c r="E7643" s="4"/>
      <c r="F7643" s="3"/>
      <c r="G7643" s="3"/>
      <c r="H7643" s="3"/>
      <c r="I7643" s="3"/>
      <c r="J7643" s="3"/>
    </row>
    <row r="7644" spans="4:10" x14ac:dyDescent="0.25">
      <c r="D7644"/>
      <c r="E7644" s="4"/>
      <c r="F7644" s="3"/>
      <c r="G7644" s="3"/>
      <c r="H7644" s="3"/>
      <c r="I7644" s="3"/>
      <c r="J7644" s="3"/>
    </row>
    <row r="7645" spans="4:10" x14ac:dyDescent="0.25">
      <c r="D7645"/>
      <c r="E7645" s="4"/>
      <c r="F7645" s="3"/>
      <c r="G7645" s="3"/>
      <c r="H7645" s="3"/>
      <c r="I7645" s="3"/>
      <c r="J7645" s="3"/>
    </row>
    <row r="7646" spans="4:10" x14ac:dyDescent="0.25">
      <c r="D7646"/>
      <c r="E7646" s="4"/>
      <c r="F7646" s="3"/>
      <c r="G7646" s="3"/>
      <c r="H7646" s="3"/>
      <c r="I7646" s="3"/>
      <c r="J7646" s="3"/>
    </row>
    <row r="7647" spans="4:10" x14ac:dyDescent="0.25">
      <c r="D7647"/>
      <c r="E7647" s="4"/>
      <c r="F7647" s="3"/>
      <c r="G7647" s="3"/>
      <c r="H7647" s="3"/>
      <c r="I7647" s="3"/>
      <c r="J7647" s="3"/>
    </row>
    <row r="7648" spans="4:10" x14ac:dyDescent="0.25">
      <c r="D7648"/>
      <c r="E7648" s="4"/>
      <c r="F7648" s="3"/>
      <c r="G7648" s="3"/>
      <c r="H7648" s="3"/>
      <c r="I7648" s="3"/>
      <c r="J7648" s="3"/>
    </row>
    <row r="7649" spans="4:10" x14ac:dyDescent="0.25">
      <c r="D7649"/>
      <c r="E7649" s="4"/>
      <c r="F7649" s="3"/>
      <c r="G7649" s="3"/>
      <c r="H7649" s="3"/>
      <c r="I7649" s="3"/>
      <c r="J7649" s="3"/>
    </row>
    <row r="7650" spans="4:10" x14ac:dyDescent="0.25">
      <c r="D7650"/>
      <c r="E7650" s="4"/>
      <c r="F7650" s="3"/>
      <c r="G7650" s="3"/>
      <c r="H7650" s="3"/>
      <c r="I7650" s="3"/>
      <c r="J7650" s="3"/>
    </row>
    <row r="7651" spans="4:10" x14ac:dyDescent="0.25">
      <c r="D7651"/>
      <c r="E7651" s="4"/>
      <c r="F7651" s="3"/>
      <c r="G7651" s="3"/>
      <c r="H7651" s="3"/>
      <c r="I7651" s="3"/>
      <c r="J7651" s="3"/>
    </row>
    <row r="7652" spans="4:10" x14ac:dyDescent="0.25">
      <c r="D7652"/>
      <c r="E7652" s="4"/>
      <c r="F7652" s="3"/>
      <c r="G7652" s="3"/>
      <c r="H7652" s="3"/>
      <c r="I7652" s="3"/>
      <c r="J7652" s="3"/>
    </row>
    <row r="7653" spans="4:10" x14ac:dyDescent="0.25">
      <c r="D7653"/>
      <c r="E7653" s="4"/>
      <c r="F7653" s="3"/>
      <c r="G7653" s="3"/>
      <c r="H7653" s="3"/>
      <c r="I7653" s="3"/>
      <c r="J7653" s="3"/>
    </row>
    <row r="7654" spans="4:10" x14ac:dyDescent="0.25">
      <c r="D7654"/>
      <c r="E7654" s="4"/>
      <c r="F7654" s="3"/>
      <c r="G7654" s="3"/>
      <c r="H7654" s="3"/>
      <c r="I7654" s="3"/>
      <c r="J7654" s="3"/>
    </row>
    <row r="7655" spans="4:10" x14ac:dyDescent="0.25">
      <c r="D7655"/>
      <c r="E7655" s="4"/>
      <c r="F7655" s="3"/>
      <c r="G7655" s="3"/>
      <c r="H7655" s="3"/>
      <c r="I7655" s="3"/>
      <c r="J7655" s="3"/>
    </row>
    <row r="7656" spans="4:10" x14ac:dyDescent="0.25">
      <c r="D7656"/>
      <c r="E7656" s="4"/>
      <c r="F7656" s="3"/>
      <c r="G7656" s="3"/>
      <c r="H7656" s="3"/>
      <c r="I7656" s="3"/>
      <c r="J7656" s="3"/>
    </row>
    <row r="7657" spans="4:10" x14ac:dyDescent="0.25">
      <c r="D7657"/>
      <c r="E7657" s="4"/>
      <c r="F7657" s="3"/>
      <c r="G7657" s="3"/>
      <c r="H7657" s="3"/>
      <c r="I7657" s="3"/>
      <c r="J7657" s="3"/>
    </row>
    <row r="7658" spans="4:10" x14ac:dyDescent="0.25">
      <c r="D7658"/>
      <c r="E7658" s="4"/>
      <c r="F7658" s="3"/>
      <c r="G7658" s="3"/>
      <c r="H7658" s="3"/>
      <c r="I7658" s="3"/>
      <c r="J7658" s="3"/>
    </row>
    <row r="7659" spans="4:10" x14ac:dyDescent="0.25">
      <c r="D7659"/>
      <c r="E7659" s="4"/>
      <c r="F7659" s="3"/>
      <c r="G7659" s="3"/>
      <c r="H7659" s="3"/>
      <c r="I7659" s="3"/>
      <c r="J7659" s="3"/>
    </row>
    <row r="7660" spans="4:10" x14ac:dyDescent="0.25">
      <c r="D7660"/>
      <c r="E7660" s="4"/>
      <c r="F7660" s="3"/>
      <c r="G7660" s="3"/>
      <c r="H7660" s="3"/>
      <c r="I7660" s="3"/>
      <c r="J7660" s="3"/>
    </row>
    <row r="7661" spans="4:10" x14ac:dyDescent="0.25">
      <c r="D7661"/>
      <c r="E7661" s="4"/>
      <c r="F7661" s="3"/>
      <c r="G7661" s="3"/>
      <c r="H7661" s="3"/>
      <c r="I7661" s="3"/>
      <c r="J7661" s="3"/>
    </row>
    <row r="7662" spans="4:10" x14ac:dyDescent="0.25">
      <c r="D7662"/>
      <c r="E7662" s="4"/>
      <c r="F7662" s="3"/>
      <c r="G7662" s="3"/>
      <c r="H7662" s="3"/>
      <c r="I7662" s="3"/>
      <c r="J7662" s="3"/>
    </row>
    <row r="7663" spans="4:10" x14ac:dyDescent="0.25">
      <c r="D7663"/>
      <c r="E7663" s="4"/>
      <c r="F7663" s="3"/>
      <c r="G7663" s="3"/>
      <c r="H7663" s="3"/>
      <c r="I7663" s="3"/>
      <c r="J7663" s="3"/>
    </row>
    <row r="7664" spans="4:10" x14ac:dyDescent="0.25">
      <c r="D7664"/>
      <c r="E7664" s="4"/>
      <c r="F7664" s="3"/>
      <c r="G7664" s="3"/>
      <c r="H7664" s="3"/>
      <c r="I7664" s="3"/>
      <c r="J7664" s="3"/>
    </row>
    <row r="7665" spans="4:10" x14ac:dyDescent="0.25">
      <c r="D7665"/>
      <c r="E7665" s="4"/>
      <c r="F7665" s="3"/>
      <c r="G7665" s="3"/>
      <c r="H7665" s="3"/>
      <c r="I7665" s="3"/>
      <c r="J7665" s="3"/>
    </row>
    <row r="7666" spans="4:10" x14ac:dyDescent="0.25">
      <c r="D7666"/>
      <c r="E7666" s="4"/>
      <c r="F7666" s="3"/>
      <c r="G7666" s="3"/>
      <c r="H7666" s="3"/>
      <c r="I7666" s="3"/>
      <c r="J7666" s="3"/>
    </row>
    <row r="7667" spans="4:10" x14ac:dyDescent="0.25">
      <c r="D7667"/>
      <c r="E7667" s="4"/>
      <c r="F7667" s="3"/>
      <c r="G7667" s="3"/>
      <c r="H7667" s="3"/>
      <c r="I7667" s="3"/>
      <c r="J7667" s="3"/>
    </row>
    <row r="7668" spans="4:10" x14ac:dyDescent="0.25">
      <c r="D7668"/>
      <c r="E7668" s="4"/>
      <c r="F7668" s="3"/>
      <c r="G7668" s="3"/>
      <c r="H7668" s="3"/>
      <c r="I7668" s="3"/>
      <c r="J7668" s="3"/>
    </row>
    <row r="7669" spans="4:10" x14ac:dyDescent="0.25">
      <c r="D7669"/>
      <c r="E7669" s="4"/>
      <c r="F7669" s="3"/>
      <c r="G7669" s="3"/>
      <c r="H7669" s="3"/>
      <c r="I7669" s="3"/>
      <c r="J7669" s="3"/>
    </row>
    <row r="7670" spans="4:10" x14ac:dyDescent="0.25">
      <c r="D7670"/>
      <c r="E7670" s="4"/>
      <c r="F7670" s="3"/>
      <c r="G7670" s="3"/>
      <c r="H7670" s="3"/>
      <c r="I7670" s="3"/>
      <c r="J7670" s="3"/>
    </row>
    <row r="7671" spans="4:10" x14ac:dyDescent="0.25">
      <c r="D7671"/>
      <c r="E7671" s="4"/>
      <c r="F7671" s="3"/>
      <c r="G7671" s="3"/>
      <c r="H7671" s="3"/>
      <c r="I7671" s="3"/>
      <c r="J7671" s="3"/>
    </row>
    <row r="7672" spans="4:10" x14ac:dyDescent="0.25">
      <c r="D7672"/>
      <c r="E7672" s="4"/>
      <c r="F7672" s="3"/>
      <c r="G7672" s="3"/>
      <c r="H7672" s="3"/>
      <c r="I7672" s="3"/>
      <c r="J7672" s="3"/>
    </row>
    <row r="7673" spans="4:10" x14ac:dyDescent="0.25">
      <c r="D7673"/>
      <c r="E7673" s="4"/>
      <c r="F7673" s="3"/>
      <c r="G7673" s="3"/>
      <c r="H7673" s="3"/>
      <c r="I7673" s="3"/>
      <c r="J7673" s="3"/>
    </row>
    <row r="7674" spans="4:10" x14ac:dyDescent="0.25">
      <c r="D7674"/>
      <c r="E7674" s="4"/>
      <c r="F7674" s="3"/>
      <c r="G7674" s="3"/>
      <c r="H7674" s="3"/>
      <c r="I7674" s="3"/>
      <c r="J7674" s="3"/>
    </row>
    <row r="7675" spans="4:10" x14ac:dyDescent="0.25">
      <c r="D7675"/>
      <c r="E7675" s="4"/>
      <c r="F7675" s="3"/>
      <c r="G7675" s="3"/>
      <c r="H7675" s="3"/>
      <c r="I7675" s="3"/>
      <c r="J7675" s="3"/>
    </row>
    <row r="7676" spans="4:10" x14ac:dyDescent="0.25">
      <c r="D7676"/>
      <c r="E7676" s="4"/>
      <c r="F7676" s="3"/>
      <c r="G7676" s="3"/>
      <c r="H7676" s="3"/>
      <c r="I7676" s="3"/>
      <c r="J7676" s="3"/>
    </row>
    <row r="7677" spans="4:10" x14ac:dyDescent="0.25">
      <c r="D7677"/>
      <c r="E7677" s="4"/>
      <c r="F7677" s="3"/>
      <c r="G7677" s="3"/>
      <c r="H7677" s="3"/>
      <c r="I7677" s="3"/>
      <c r="J7677" s="3"/>
    </row>
    <row r="7678" spans="4:10" x14ac:dyDescent="0.25">
      <c r="D7678"/>
      <c r="E7678" s="4"/>
      <c r="F7678" s="3"/>
      <c r="G7678" s="3"/>
      <c r="H7678" s="3"/>
      <c r="I7678" s="3"/>
      <c r="J7678" s="3"/>
    </row>
    <row r="7679" spans="4:10" x14ac:dyDescent="0.25">
      <c r="D7679"/>
      <c r="E7679" s="4"/>
      <c r="F7679" s="3"/>
      <c r="G7679" s="3"/>
      <c r="H7679" s="3"/>
      <c r="I7679" s="3"/>
      <c r="J7679" s="3"/>
    </row>
    <row r="7680" spans="4:10" x14ac:dyDescent="0.25">
      <c r="D7680"/>
      <c r="E7680" s="4"/>
      <c r="F7680" s="3"/>
      <c r="G7680" s="3"/>
      <c r="H7680" s="3"/>
      <c r="I7680" s="3"/>
      <c r="J7680" s="3"/>
    </row>
    <row r="7681" spans="4:10" x14ac:dyDescent="0.25">
      <c r="D7681"/>
      <c r="E7681" s="4"/>
      <c r="F7681" s="3"/>
      <c r="G7681" s="3"/>
      <c r="H7681" s="3"/>
      <c r="I7681" s="3"/>
      <c r="J7681" s="3"/>
    </row>
    <row r="7682" spans="4:10" x14ac:dyDescent="0.25">
      <c r="D7682"/>
      <c r="E7682" s="4"/>
      <c r="F7682" s="3"/>
      <c r="G7682" s="3"/>
      <c r="H7682" s="3"/>
      <c r="I7682" s="3"/>
      <c r="J7682" s="3"/>
    </row>
    <row r="7683" spans="4:10" x14ac:dyDescent="0.25">
      <c r="D7683"/>
      <c r="E7683" s="4"/>
      <c r="F7683" s="3"/>
      <c r="G7683" s="3"/>
      <c r="H7683" s="3"/>
      <c r="I7683" s="3"/>
      <c r="J7683" s="3"/>
    </row>
    <row r="7684" spans="4:10" x14ac:dyDescent="0.25">
      <c r="D7684"/>
      <c r="E7684" s="4"/>
      <c r="F7684" s="3"/>
      <c r="G7684" s="3"/>
      <c r="H7684" s="3"/>
      <c r="I7684" s="3"/>
      <c r="J7684" s="3"/>
    </row>
    <row r="7685" spans="4:10" x14ac:dyDescent="0.25">
      <c r="D7685"/>
      <c r="E7685" s="4"/>
      <c r="F7685" s="3"/>
      <c r="G7685" s="3"/>
      <c r="H7685" s="3"/>
      <c r="I7685" s="3"/>
      <c r="J7685" s="3"/>
    </row>
    <row r="7686" spans="4:10" x14ac:dyDescent="0.25">
      <c r="D7686"/>
      <c r="E7686" s="4"/>
      <c r="F7686" s="3"/>
      <c r="G7686" s="3"/>
      <c r="H7686" s="3"/>
      <c r="I7686" s="3"/>
      <c r="J7686" s="3"/>
    </row>
    <row r="7687" spans="4:10" x14ac:dyDescent="0.25">
      <c r="D7687"/>
      <c r="E7687" s="4"/>
      <c r="F7687" s="3"/>
      <c r="G7687" s="3"/>
      <c r="H7687" s="3"/>
      <c r="I7687" s="3"/>
      <c r="J7687" s="3"/>
    </row>
    <row r="7688" spans="4:10" x14ac:dyDescent="0.25">
      <c r="D7688"/>
      <c r="E7688" s="4"/>
      <c r="F7688" s="3"/>
      <c r="G7688" s="3"/>
      <c r="H7688" s="3"/>
      <c r="I7688" s="3"/>
      <c r="J7688" s="3"/>
    </row>
    <row r="7689" spans="4:10" x14ac:dyDescent="0.25">
      <c r="D7689"/>
      <c r="E7689" s="4"/>
      <c r="F7689" s="3"/>
      <c r="G7689" s="3"/>
      <c r="H7689" s="3"/>
      <c r="I7689" s="3"/>
      <c r="J7689" s="3"/>
    </row>
    <row r="7690" spans="4:10" x14ac:dyDescent="0.25">
      <c r="D7690"/>
      <c r="E7690" s="4"/>
      <c r="F7690" s="3"/>
      <c r="G7690" s="3"/>
      <c r="H7690" s="3"/>
      <c r="I7690" s="3"/>
      <c r="J7690" s="3"/>
    </row>
    <row r="7691" spans="4:10" x14ac:dyDescent="0.25">
      <c r="D7691"/>
      <c r="E7691" s="4"/>
      <c r="F7691" s="3"/>
      <c r="G7691" s="3"/>
      <c r="H7691" s="3"/>
      <c r="I7691" s="3"/>
      <c r="J7691" s="3"/>
    </row>
    <row r="7692" spans="4:10" x14ac:dyDescent="0.25">
      <c r="D7692"/>
      <c r="E7692" s="4"/>
      <c r="F7692" s="3"/>
      <c r="G7692" s="3"/>
      <c r="H7692" s="3"/>
      <c r="I7692" s="3"/>
      <c r="J7692" s="3"/>
    </row>
    <row r="7693" spans="4:10" x14ac:dyDescent="0.25">
      <c r="D7693"/>
      <c r="E7693" s="4"/>
      <c r="F7693" s="3"/>
      <c r="G7693" s="3"/>
      <c r="H7693" s="3"/>
      <c r="I7693" s="3"/>
      <c r="J7693" s="3"/>
    </row>
    <row r="7694" spans="4:10" x14ac:dyDescent="0.25">
      <c r="D7694"/>
      <c r="E7694" s="4"/>
      <c r="F7694" s="3"/>
      <c r="G7694" s="3"/>
      <c r="H7694" s="3"/>
      <c r="I7694" s="3"/>
      <c r="J7694" s="3"/>
    </row>
    <row r="7695" spans="4:10" x14ac:dyDescent="0.25">
      <c r="D7695"/>
      <c r="E7695" s="4"/>
      <c r="F7695" s="3"/>
      <c r="G7695" s="3"/>
      <c r="H7695" s="3"/>
      <c r="I7695" s="3"/>
      <c r="J7695" s="3"/>
    </row>
    <row r="7696" spans="4:10" x14ac:dyDescent="0.25">
      <c r="D7696"/>
      <c r="E7696" s="4"/>
      <c r="F7696" s="3"/>
      <c r="G7696" s="3"/>
      <c r="H7696" s="3"/>
      <c r="I7696" s="3"/>
      <c r="J7696" s="3"/>
    </row>
    <row r="7697" spans="4:10" x14ac:dyDescent="0.25">
      <c r="D7697"/>
      <c r="E7697" s="4"/>
      <c r="F7697" s="3"/>
      <c r="G7697" s="3"/>
      <c r="H7697" s="3"/>
      <c r="I7697" s="3"/>
      <c r="J7697" s="3"/>
    </row>
    <row r="7698" spans="4:10" x14ac:dyDescent="0.25">
      <c r="D7698"/>
      <c r="E7698" s="4"/>
      <c r="F7698" s="3"/>
      <c r="G7698" s="3"/>
      <c r="H7698" s="3"/>
      <c r="I7698" s="3"/>
      <c r="J7698" s="3"/>
    </row>
    <row r="7699" spans="4:10" x14ac:dyDescent="0.25">
      <c r="D7699"/>
      <c r="E7699" s="4"/>
      <c r="F7699" s="3"/>
      <c r="G7699" s="3"/>
      <c r="H7699" s="3"/>
      <c r="I7699" s="3"/>
      <c r="J7699" s="3"/>
    </row>
    <row r="7700" spans="4:10" x14ac:dyDescent="0.25">
      <c r="D7700"/>
      <c r="E7700" s="4"/>
      <c r="F7700" s="3"/>
      <c r="G7700" s="3"/>
      <c r="H7700" s="3"/>
      <c r="I7700" s="3"/>
      <c r="J7700" s="3"/>
    </row>
    <row r="7701" spans="4:10" x14ac:dyDescent="0.25">
      <c r="D7701"/>
      <c r="E7701" s="4"/>
      <c r="F7701" s="3"/>
      <c r="G7701" s="3"/>
      <c r="H7701" s="3"/>
      <c r="I7701" s="3"/>
      <c r="J7701" s="3"/>
    </row>
    <row r="7702" spans="4:10" x14ac:dyDescent="0.25">
      <c r="D7702"/>
      <c r="E7702" s="4"/>
      <c r="F7702" s="3"/>
      <c r="G7702" s="3"/>
      <c r="H7702" s="3"/>
      <c r="I7702" s="3"/>
      <c r="J7702" s="3"/>
    </row>
    <row r="7703" spans="4:10" x14ac:dyDescent="0.25">
      <c r="D7703"/>
      <c r="E7703" s="4"/>
      <c r="F7703" s="3"/>
      <c r="G7703" s="3"/>
      <c r="H7703" s="3"/>
      <c r="I7703" s="3"/>
      <c r="J7703" s="3"/>
    </row>
    <row r="7704" spans="4:10" x14ac:dyDescent="0.25">
      <c r="D7704"/>
      <c r="E7704" s="4"/>
      <c r="F7704" s="3"/>
      <c r="G7704" s="3"/>
      <c r="H7704" s="3"/>
      <c r="I7704" s="3"/>
      <c r="J7704" s="3"/>
    </row>
    <row r="7705" spans="4:10" x14ac:dyDescent="0.25">
      <c r="D7705"/>
      <c r="E7705" s="4"/>
      <c r="F7705" s="3"/>
      <c r="G7705" s="3"/>
      <c r="H7705" s="3"/>
      <c r="I7705" s="3"/>
      <c r="J7705" s="3"/>
    </row>
    <row r="7706" spans="4:10" x14ac:dyDescent="0.25">
      <c r="D7706"/>
      <c r="E7706" s="4"/>
      <c r="F7706" s="3"/>
      <c r="G7706" s="3"/>
      <c r="H7706" s="3"/>
      <c r="I7706" s="3"/>
      <c r="J7706" s="3"/>
    </row>
    <row r="7707" spans="4:10" x14ac:dyDescent="0.25">
      <c r="D7707"/>
      <c r="E7707" s="4"/>
      <c r="F7707" s="3"/>
      <c r="G7707" s="3"/>
      <c r="H7707" s="3"/>
      <c r="I7707" s="3"/>
      <c r="J7707" s="3"/>
    </row>
    <row r="7708" spans="4:10" x14ac:dyDescent="0.25">
      <c r="D7708"/>
      <c r="E7708" s="4"/>
      <c r="F7708" s="3"/>
      <c r="G7708" s="3"/>
      <c r="H7708" s="3"/>
      <c r="I7708" s="3"/>
      <c r="J7708" s="3"/>
    </row>
    <row r="7709" spans="4:10" x14ac:dyDescent="0.25">
      <c r="D7709"/>
      <c r="E7709" s="4"/>
      <c r="F7709" s="3"/>
      <c r="G7709" s="3"/>
      <c r="H7709" s="3"/>
      <c r="I7709" s="3"/>
      <c r="J7709" s="3"/>
    </row>
    <row r="7710" spans="4:10" x14ac:dyDescent="0.25">
      <c r="D7710"/>
      <c r="E7710" s="4"/>
      <c r="F7710" s="3"/>
      <c r="G7710" s="3"/>
      <c r="H7710" s="3"/>
      <c r="I7710" s="3"/>
      <c r="J7710" s="3"/>
    </row>
    <row r="7711" spans="4:10" x14ac:dyDescent="0.25">
      <c r="D7711"/>
      <c r="E7711" s="4"/>
      <c r="F7711" s="3"/>
      <c r="G7711" s="3"/>
      <c r="H7711" s="3"/>
      <c r="I7711" s="3"/>
      <c r="J7711" s="3"/>
    </row>
    <row r="7712" spans="4:10" x14ac:dyDescent="0.25">
      <c r="D7712"/>
      <c r="E7712" s="4"/>
      <c r="F7712" s="3"/>
      <c r="G7712" s="3"/>
      <c r="H7712" s="3"/>
      <c r="I7712" s="3"/>
      <c r="J7712" s="3"/>
    </row>
    <row r="7713" spans="4:10" x14ac:dyDescent="0.25">
      <c r="D7713"/>
      <c r="E7713" s="4"/>
      <c r="F7713" s="3"/>
      <c r="G7713" s="3"/>
      <c r="H7713" s="3"/>
      <c r="I7713" s="3"/>
      <c r="J7713" s="3"/>
    </row>
    <row r="7714" spans="4:10" x14ac:dyDescent="0.25">
      <c r="D7714"/>
      <c r="E7714" s="4"/>
      <c r="F7714" s="3"/>
      <c r="G7714" s="3"/>
      <c r="H7714" s="3"/>
      <c r="I7714" s="3"/>
      <c r="J7714" s="3"/>
    </row>
    <row r="7715" spans="4:10" x14ac:dyDescent="0.25">
      <c r="D7715"/>
      <c r="E7715" s="4"/>
      <c r="F7715" s="3"/>
      <c r="G7715" s="3"/>
      <c r="H7715" s="3"/>
      <c r="I7715" s="3"/>
      <c r="J7715" s="3"/>
    </row>
    <row r="7716" spans="4:10" x14ac:dyDescent="0.25">
      <c r="D7716"/>
      <c r="E7716" s="4"/>
      <c r="F7716" s="3"/>
      <c r="G7716" s="3"/>
      <c r="H7716" s="3"/>
      <c r="I7716" s="3"/>
      <c r="J7716" s="3"/>
    </row>
    <row r="7717" spans="4:10" x14ac:dyDescent="0.25">
      <c r="D7717"/>
      <c r="E7717" s="4"/>
      <c r="F7717" s="3"/>
      <c r="G7717" s="3"/>
      <c r="H7717" s="3"/>
      <c r="I7717" s="3"/>
      <c r="J7717" s="3"/>
    </row>
    <row r="7718" spans="4:10" x14ac:dyDescent="0.25">
      <c r="D7718"/>
      <c r="E7718" s="4"/>
      <c r="F7718" s="3"/>
      <c r="G7718" s="3"/>
      <c r="H7718" s="3"/>
      <c r="I7718" s="3"/>
      <c r="J7718" s="3"/>
    </row>
    <row r="7719" spans="4:10" x14ac:dyDescent="0.25">
      <c r="D7719"/>
      <c r="E7719" s="4"/>
      <c r="F7719" s="3"/>
      <c r="G7719" s="3"/>
      <c r="H7719" s="3"/>
      <c r="I7719" s="3"/>
      <c r="J7719" s="3"/>
    </row>
    <row r="7720" spans="4:10" x14ac:dyDescent="0.25">
      <c r="D7720"/>
      <c r="E7720" s="4"/>
      <c r="F7720" s="3"/>
      <c r="G7720" s="3"/>
      <c r="H7720" s="3"/>
      <c r="I7720" s="3"/>
      <c r="J7720" s="3"/>
    </row>
    <row r="7721" spans="4:10" x14ac:dyDescent="0.25">
      <c r="D7721"/>
      <c r="E7721" s="4"/>
      <c r="F7721" s="3"/>
      <c r="G7721" s="3"/>
      <c r="H7721" s="3"/>
      <c r="I7721" s="3"/>
      <c r="J7721" s="3"/>
    </row>
    <row r="7722" spans="4:10" x14ac:dyDescent="0.25">
      <c r="D7722"/>
      <c r="E7722" s="4"/>
      <c r="F7722" s="3"/>
      <c r="G7722" s="3"/>
      <c r="H7722" s="3"/>
      <c r="I7722" s="3"/>
      <c r="J7722" s="3"/>
    </row>
    <row r="7723" spans="4:10" x14ac:dyDescent="0.25">
      <c r="D7723"/>
      <c r="E7723" s="4"/>
      <c r="F7723" s="3"/>
      <c r="G7723" s="3"/>
      <c r="H7723" s="3"/>
      <c r="I7723" s="3"/>
      <c r="J7723" s="3"/>
    </row>
    <row r="7724" spans="4:10" x14ac:dyDescent="0.25">
      <c r="D7724"/>
      <c r="E7724" s="4"/>
      <c r="F7724" s="3"/>
      <c r="G7724" s="3"/>
      <c r="H7724" s="3"/>
      <c r="I7724" s="3"/>
      <c r="J7724" s="3"/>
    </row>
    <row r="7725" spans="4:10" x14ac:dyDescent="0.25">
      <c r="D7725"/>
      <c r="E7725" s="4"/>
      <c r="F7725" s="3"/>
      <c r="G7725" s="3"/>
      <c r="H7725" s="3"/>
      <c r="I7725" s="3"/>
      <c r="J7725" s="3"/>
    </row>
    <row r="7726" spans="4:10" x14ac:dyDescent="0.25">
      <c r="D7726"/>
      <c r="E7726" s="4"/>
      <c r="F7726" s="3"/>
      <c r="G7726" s="3"/>
      <c r="H7726" s="3"/>
      <c r="I7726" s="3"/>
      <c r="J7726" s="3"/>
    </row>
    <row r="7727" spans="4:10" x14ac:dyDescent="0.25">
      <c r="D7727"/>
      <c r="E7727" s="4"/>
      <c r="F7727" s="3"/>
      <c r="G7727" s="3"/>
      <c r="H7727" s="3"/>
      <c r="I7727" s="3"/>
      <c r="J7727" s="3"/>
    </row>
    <row r="7728" spans="4:10" x14ac:dyDescent="0.25">
      <c r="D7728"/>
      <c r="E7728" s="4"/>
      <c r="F7728" s="3"/>
      <c r="G7728" s="3"/>
      <c r="H7728" s="3"/>
      <c r="I7728" s="3"/>
      <c r="J7728" s="3"/>
    </row>
    <row r="7729" spans="4:10" x14ac:dyDescent="0.25">
      <c r="D7729"/>
      <c r="E7729" s="4"/>
      <c r="F7729" s="3"/>
      <c r="G7729" s="3"/>
      <c r="H7729" s="3"/>
      <c r="I7729" s="3"/>
      <c r="J7729" s="3"/>
    </row>
    <row r="7730" spans="4:10" x14ac:dyDescent="0.25">
      <c r="D7730"/>
      <c r="E7730" s="4"/>
      <c r="F7730" s="3"/>
      <c r="G7730" s="3"/>
      <c r="H7730" s="3"/>
      <c r="I7730" s="3"/>
      <c r="J7730" s="3"/>
    </row>
    <row r="7731" spans="4:10" x14ac:dyDescent="0.25">
      <c r="D7731"/>
      <c r="E7731" s="4"/>
      <c r="F7731" s="3"/>
      <c r="G7731" s="3"/>
      <c r="H7731" s="3"/>
      <c r="I7731" s="3"/>
      <c r="J7731" s="3"/>
    </row>
    <row r="7732" spans="4:10" x14ac:dyDescent="0.25">
      <c r="D7732"/>
      <c r="E7732" s="4"/>
      <c r="F7732" s="3"/>
      <c r="G7732" s="3"/>
      <c r="H7732" s="3"/>
      <c r="I7732" s="3"/>
      <c r="J7732" s="3"/>
    </row>
    <row r="7733" spans="4:10" x14ac:dyDescent="0.25">
      <c r="D7733"/>
      <c r="E7733" s="4"/>
      <c r="F7733" s="3"/>
      <c r="G7733" s="3"/>
      <c r="H7733" s="3"/>
      <c r="I7733" s="3"/>
      <c r="J7733" s="3"/>
    </row>
    <row r="7734" spans="4:10" x14ac:dyDescent="0.25">
      <c r="D7734"/>
      <c r="E7734" s="4"/>
      <c r="F7734" s="3"/>
      <c r="G7734" s="3"/>
      <c r="H7734" s="3"/>
      <c r="I7734" s="3"/>
      <c r="J7734" s="3"/>
    </row>
    <row r="7735" spans="4:10" x14ac:dyDescent="0.25">
      <c r="D7735"/>
      <c r="E7735" s="4"/>
      <c r="F7735" s="3"/>
      <c r="G7735" s="3"/>
      <c r="H7735" s="3"/>
      <c r="I7735" s="3"/>
      <c r="J7735" s="3"/>
    </row>
    <row r="7736" spans="4:10" x14ac:dyDescent="0.25">
      <c r="D7736"/>
      <c r="E7736" s="4"/>
      <c r="F7736" s="3"/>
      <c r="G7736" s="3"/>
      <c r="H7736" s="3"/>
      <c r="I7736" s="3"/>
      <c r="J7736" s="3"/>
    </row>
    <row r="7737" spans="4:10" x14ac:dyDescent="0.25">
      <c r="D7737"/>
      <c r="E7737" s="4"/>
      <c r="F7737" s="3"/>
      <c r="G7737" s="3"/>
      <c r="H7737" s="3"/>
      <c r="I7737" s="3"/>
      <c r="J7737" s="3"/>
    </row>
    <row r="7738" spans="4:10" x14ac:dyDescent="0.25">
      <c r="D7738"/>
      <c r="E7738" s="4"/>
      <c r="F7738" s="3"/>
      <c r="G7738" s="3"/>
      <c r="H7738" s="3"/>
      <c r="I7738" s="3"/>
      <c r="J7738" s="3"/>
    </row>
    <row r="7739" spans="4:10" x14ac:dyDescent="0.25">
      <c r="D7739"/>
      <c r="E7739" s="4"/>
      <c r="F7739" s="3"/>
      <c r="G7739" s="3"/>
      <c r="H7739" s="3"/>
      <c r="I7739" s="3"/>
      <c r="J7739" s="3"/>
    </row>
    <row r="7740" spans="4:10" x14ac:dyDescent="0.25">
      <c r="D7740"/>
      <c r="E7740" s="4"/>
      <c r="F7740" s="3"/>
      <c r="G7740" s="3"/>
      <c r="H7740" s="3"/>
      <c r="I7740" s="3"/>
      <c r="J7740" s="3"/>
    </row>
    <row r="7741" spans="4:10" x14ac:dyDescent="0.25">
      <c r="D7741"/>
      <c r="E7741" s="4"/>
      <c r="F7741" s="3"/>
      <c r="G7741" s="3"/>
      <c r="H7741" s="3"/>
      <c r="I7741" s="3"/>
      <c r="J7741" s="3"/>
    </row>
    <row r="7742" spans="4:10" x14ac:dyDescent="0.25">
      <c r="D7742"/>
      <c r="E7742" s="4"/>
      <c r="F7742" s="3"/>
      <c r="G7742" s="3"/>
      <c r="H7742" s="3"/>
      <c r="I7742" s="3"/>
      <c r="J7742" s="3"/>
    </row>
    <row r="7743" spans="4:10" x14ac:dyDescent="0.25">
      <c r="D7743"/>
      <c r="E7743" s="4"/>
      <c r="F7743" s="3"/>
      <c r="G7743" s="3"/>
      <c r="H7743" s="3"/>
      <c r="I7743" s="3"/>
      <c r="J7743" s="3"/>
    </row>
    <row r="7744" spans="4:10" x14ac:dyDescent="0.25">
      <c r="D7744"/>
      <c r="E7744" s="4"/>
      <c r="F7744" s="3"/>
      <c r="G7744" s="3"/>
      <c r="H7744" s="3"/>
      <c r="I7744" s="3"/>
      <c r="J7744" s="3"/>
    </row>
    <row r="7745" spans="4:10" x14ac:dyDescent="0.25">
      <c r="D7745"/>
      <c r="E7745" s="4"/>
      <c r="F7745" s="3"/>
      <c r="G7745" s="3"/>
      <c r="H7745" s="3"/>
      <c r="I7745" s="3"/>
      <c r="J7745" s="3"/>
    </row>
    <row r="7746" spans="4:10" x14ac:dyDescent="0.25">
      <c r="D7746"/>
      <c r="E7746" s="4"/>
      <c r="F7746" s="3"/>
      <c r="G7746" s="3"/>
      <c r="H7746" s="3"/>
      <c r="I7746" s="3"/>
      <c r="J7746" s="3"/>
    </row>
    <row r="7747" spans="4:10" x14ac:dyDescent="0.25">
      <c r="D7747"/>
      <c r="E7747" s="4"/>
      <c r="F7747" s="3"/>
      <c r="G7747" s="3"/>
      <c r="H7747" s="3"/>
      <c r="I7747" s="3"/>
      <c r="J7747" s="3"/>
    </row>
    <row r="7748" spans="4:10" x14ac:dyDescent="0.25">
      <c r="D7748"/>
      <c r="E7748" s="4"/>
      <c r="F7748" s="3"/>
      <c r="G7748" s="3"/>
      <c r="H7748" s="3"/>
      <c r="I7748" s="3"/>
      <c r="J7748" s="3"/>
    </row>
    <row r="7749" spans="4:10" x14ac:dyDescent="0.25">
      <c r="D7749"/>
      <c r="E7749" s="4"/>
      <c r="F7749" s="3"/>
      <c r="G7749" s="3"/>
      <c r="H7749" s="3"/>
      <c r="I7749" s="3"/>
      <c r="J7749" s="3"/>
    </row>
    <row r="7750" spans="4:10" x14ac:dyDescent="0.25">
      <c r="D7750"/>
      <c r="E7750" s="4"/>
      <c r="F7750" s="3"/>
      <c r="G7750" s="3"/>
      <c r="H7750" s="3"/>
      <c r="I7750" s="3"/>
      <c r="J7750" s="3"/>
    </row>
    <row r="7751" spans="4:10" x14ac:dyDescent="0.25">
      <c r="D7751"/>
      <c r="E7751" s="4"/>
      <c r="F7751" s="3"/>
      <c r="G7751" s="3"/>
      <c r="H7751" s="3"/>
      <c r="I7751" s="3"/>
      <c r="J7751" s="3"/>
    </row>
    <row r="7752" spans="4:10" x14ac:dyDescent="0.25">
      <c r="D7752"/>
      <c r="E7752" s="4"/>
      <c r="F7752" s="3"/>
      <c r="G7752" s="3"/>
      <c r="H7752" s="3"/>
      <c r="I7752" s="3"/>
      <c r="J7752" s="3"/>
    </row>
    <row r="7753" spans="4:10" x14ac:dyDescent="0.25">
      <c r="D7753"/>
      <c r="E7753" s="4"/>
      <c r="F7753" s="3"/>
      <c r="G7753" s="3"/>
      <c r="H7753" s="3"/>
      <c r="I7753" s="3"/>
      <c r="J7753" s="3"/>
    </row>
    <row r="7754" spans="4:10" x14ac:dyDescent="0.25">
      <c r="D7754"/>
      <c r="E7754" s="4"/>
      <c r="F7754" s="3"/>
      <c r="G7754" s="3"/>
      <c r="H7754" s="3"/>
      <c r="I7754" s="3"/>
      <c r="J7754" s="3"/>
    </row>
    <row r="7755" spans="4:10" x14ac:dyDescent="0.25">
      <c r="D7755"/>
      <c r="E7755" s="4"/>
      <c r="F7755" s="3"/>
      <c r="G7755" s="3"/>
      <c r="H7755" s="3"/>
      <c r="I7755" s="3"/>
      <c r="J7755" s="3"/>
    </row>
    <row r="7756" spans="4:10" x14ac:dyDescent="0.25">
      <c r="D7756"/>
      <c r="E7756" s="4"/>
      <c r="F7756" s="3"/>
      <c r="G7756" s="3"/>
      <c r="H7756" s="3"/>
      <c r="I7756" s="3"/>
      <c r="J7756" s="3"/>
    </row>
    <row r="7757" spans="4:10" x14ac:dyDescent="0.25">
      <c r="D7757"/>
      <c r="E7757" s="4"/>
      <c r="F7757" s="3"/>
      <c r="G7757" s="3"/>
      <c r="H7757" s="3"/>
      <c r="I7757" s="3"/>
      <c r="J7757" s="3"/>
    </row>
    <row r="7758" spans="4:10" x14ac:dyDescent="0.25">
      <c r="D7758"/>
      <c r="E7758" s="4"/>
      <c r="F7758" s="3"/>
      <c r="G7758" s="3"/>
      <c r="H7758" s="3"/>
      <c r="I7758" s="3"/>
      <c r="J7758" s="3"/>
    </row>
    <row r="7759" spans="4:10" x14ac:dyDescent="0.25">
      <c r="D7759"/>
      <c r="E7759" s="4"/>
      <c r="F7759" s="3"/>
      <c r="G7759" s="3"/>
      <c r="H7759" s="3"/>
      <c r="I7759" s="3"/>
      <c r="J7759" s="3"/>
    </row>
    <row r="7760" spans="4:10" x14ac:dyDescent="0.25">
      <c r="D7760"/>
      <c r="E7760" s="4"/>
      <c r="F7760" s="3"/>
      <c r="G7760" s="3"/>
      <c r="H7760" s="3"/>
      <c r="I7760" s="3"/>
      <c r="J7760" s="3"/>
    </row>
    <row r="7761" spans="4:10" x14ac:dyDescent="0.25">
      <c r="D7761"/>
      <c r="E7761" s="4"/>
      <c r="F7761" s="3"/>
      <c r="G7761" s="3"/>
      <c r="H7761" s="3"/>
      <c r="I7761" s="3"/>
      <c r="J7761" s="3"/>
    </row>
    <row r="7762" spans="4:10" x14ac:dyDescent="0.25">
      <c r="D7762"/>
      <c r="E7762" s="4"/>
      <c r="F7762" s="3"/>
      <c r="G7762" s="3"/>
      <c r="H7762" s="3"/>
      <c r="I7762" s="3"/>
      <c r="J7762" s="3"/>
    </row>
    <row r="7763" spans="4:10" x14ac:dyDescent="0.25">
      <c r="D7763"/>
      <c r="E7763" s="4"/>
      <c r="F7763" s="3"/>
      <c r="G7763" s="3"/>
      <c r="H7763" s="3"/>
      <c r="I7763" s="3"/>
      <c r="J7763" s="3"/>
    </row>
    <row r="7764" spans="4:10" x14ac:dyDescent="0.25">
      <c r="D7764"/>
      <c r="E7764" s="4"/>
      <c r="F7764" s="3"/>
      <c r="G7764" s="3"/>
      <c r="H7764" s="3"/>
      <c r="I7764" s="3"/>
      <c r="J7764" s="3"/>
    </row>
    <row r="7765" spans="4:10" x14ac:dyDescent="0.25">
      <c r="D7765"/>
      <c r="E7765" s="4"/>
      <c r="F7765" s="3"/>
      <c r="G7765" s="3"/>
      <c r="H7765" s="3"/>
      <c r="I7765" s="3"/>
      <c r="J7765" s="3"/>
    </row>
    <row r="7766" spans="4:10" x14ac:dyDescent="0.25">
      <c r="D7766"/>
      <c r="E7766" s="4"/>
      <c r="F7766" s="3"/>
      <c r="G7766" s="3"/>
      <c r="H7766" s="3"/>
      <c r="I7766" s="3"/>
      <c r="J7766" s="3"/>
    </row>
    <row r="7767" spans="4:10" x14ac:dyDescent="0.25">
      <c r="D7767"/>
      <c r="E7767" s="4"/>
      <c r="F7767" s="3"/>
      <c r="G7767" s="3"/>
      <c r="H7767" s="3"/>
      <c r="I7767" s="3"/>
      <c r="J7767" s="3"/>
    </row>
    <row r="7768" spans="4:10" x14ac:dyDescent="0.25">
      <c r="D7768"/>
      <c r="E7768" s="4"/>
      <c r="F7768" s="3"/>
      <c r="G7768" s="3"/>
      <c r="H7768" s="3"/>
      <c r="I7768" s="3"/>
      <c r="J7768" s="3"/>
    </row>
    <row r="7769" spans="4:10" x14ac:dyDescent="0.25">
      <c r="D7769"/>
      <c r="E7769" s="4"/>
      <c r="F7769" s="3"/>
      <c r="G7769" s="3"/>
      <c r="H7769" s="3"/>
      <c r="I7769" s="3"/>
      <c r="J7769" s="3"/>
    </row>
    <row r="7770" spans="4:10" x14ac:dyDescent="0.25">
      <c r="D7770"/>
      <c r="E7770" s="4"/>
      <c r="F7770" s="3"/>
      <c r="G7770" s="3"/>
      <c r="H7770" s="3"/>
      <c r="I7770" s="3"/>
      <c r="J7770" s="3"/>
    </row>
    <row r="7771" spans="4:10" x14ac:dyDescent="0.25">
      <c r="D7771"/>
      <c r="E7771" s="4"/>
      <c r="F7771" s="3"/>
      <c r="G7771" s="3"/>
      <c r="H7771" s="3"/>
      <c r="I7771" s="3"/>
      <c r="J7771" s="3"/>
    </row>
    <row r="7772" spans="4:10" x14ac:dyDescent="0.25">
      <c r="D7772"/>
      <c r="E7772" s="4"/>
      <c r="F7772" s="3"/>
      <c r="G7772" s="3"/>
      <c r="H7772" s="3"/>
      <c r="I7772" s="3"/>
      <c r="J7772" s="3"/>
    </row>
    <row r="7773" spans="4:10" x14ac:dyDescent="0.25">
      <c r="D7773"/>
      <c r="E7773" s="4"/>
      <c r="F7773" s="3"/>
      <c r="G7773" s="3"/>
      <c r="H7773" s="3"/>
      <c r="I7773" s="3"/>
      <c r="J7773" s="3"/>
    </row>
    <row r="7774" spans="4:10" x14ac:dyDescent="0.25">
      <c r="D7774"/>
      <c r="E7774" s="4"/>
      <c r="F7774" s="3"/>
      <c r="G7774" s="3"/>
      <c r="H7774" s="3"/>
      <c r="I7774" s="3"/>
      <c r="J7774" s="3"/>
    </row>
    <row r="7775" spans="4:10" x14ac:dyDescent="0.25">
      <c r="D7775"/>
      <c r="E7775" s="4"/>
      <c r="F7775" s="3"/>
      <c r="G7775" s="3"/>
      <c r="H7775" s="3"/>
      <c r="I7775" s="3"/>
      <c r="J7775" s="3"/>
    </row>
    <row r="7776" spans="4:10" x14ac:dyDescent="0.25">
      <c r="D7776"/>
      <c r="E7776" s="4"/>
      <c r="F7776" s="3"/>
      <c r="G7776" s="3"/>
      <c r="H7776" s="3"/>
      <c r="I7776" s="3"/>
      <c r="J7776" s="3"/>
    </row>
    <row r="7777" spans="4:10" x14ac:dyDescent="0.25">
      <c r="D7777"/>
      <c r="E7777" s="4"/>
      <c r="F7777" s="3"/>
      <c r="G7777" s="3"/>
      <c r="H7777" s="3"/>
      <c r="I7777" s="3"/>
      <c r="J7777" s="3"/>
    </row>
    <row r="7778" spans="4:10" x14ac:dyDescent="0.25">
      <c r="D7778"/>
      <c r="E7778" s="4"/>
      <c r="F7778" s="3"/>
      <c r="G7778" s="3"/>
      <c r="H7778" s="3"/>
      <c r="I7778" s="3"/>
      <c r="J7778" s="3"/>
    </row>
    <row r="7779" spans="4:10" x14ac:dyDescent="0.25">
      <c r="D7779"/>
      <c r="E7779" s="4"/>
      <c r="F7779" s="3"/>
      <c r="G7779" s="3"/>
      <c r="H7779" s="3"/>
      <c r="I7779" s="3"/>
      <c r="J7779" s="3"/>
    </row>
    <row r="7780" spans="4:10" x14ac:dyDescent="0.25">
      <c r="D7780"/>
      <c r="E7780" s="4"/>
      <c r="F7780" s="3"/>
      <c r="G7780" s="3"/>
      <c r="H7780" s="3"/>
      <c r="I7780" s="3"/>
      <c r="J7780" s="3"/>
    </row>
    <row r="7781" spans="4:10" x14ac:dyDescent="0.25">
      <c r="D7781"/>
      <c r="E7781" s="4"/>
      <c r="F7781" s="3"/>
      <c r="G7781" s="3"/>
      <c r="H7781" s="3"/>
      <c r="I7781" s="3"/>
      <c r="J7781" s="3"/>
    </row>
    <row r="7782" spans="4:10" x14ac:dyDescent="0.25">
      <c r="D7782"/>
      <c r="E7782" s="4"/>
      <c r="F7782" s="3"/>
      <c r="G7782" s="3"/>
      <c r="H7782" s="3"/>
      <c r="I7782" s="3"/>
      <c r="J7782" s="3"/>
    </row>
    <row r="7783" spans="4:10" x14ac:dyDescent="0.25">
      <c r="D7783"/>
      <c r="E7783" s="4"/>
      <c r="F7783" s="3"/>
      <c r="G7783" s="3"/>
      <c r="H7783" s="3"/>
      <c r="I7783" s="3"/>
      <c r="J7783" s="3"/>
    </row>
    <row r="7784" spans="4:10" x14ac:dyDescent="0.25">
      <c r="D7784"/>
      <c r="E7784" s="4"/>
      <c r="F7784" s="3"/>
      <c r="G7784" s="3"/>
      <c r="H7784" s="3"/>
      <c r="I7784" s="3"/>
      <c r="J7784" s="3"/>
    </row>
    <row r="7785" spans="4:10" x14ac:dyDescent="0.25">
      <c r="D7785"/>
      <c r="E7785" s="4"/>
      <c r="F7785" s="3"/>
      <c r="G7785" s="3"/>
      <c r="H7785" s="3"/>
      <c r="I7785" s="3"/>
      <c r="J7785" s="3"/>
    </row>
    <row r="7786" spans="4:10" x14ac:dyDescent="0.25">
      <c r="D7786"/>
      <c r="E7786" s="4"/>
      <c r="F7786" s="3"/>
      <c r="G7786" s="3"/>
      <c r="H7786" s="3"/>
      <c r="I7786" s="3"/>
      <c r="J7786" s="3"/>
    </row>
    <row r="7787" spans="4:10" x14ac:dyDescent="0.25">
      <c r="D7787"/>
      <c r="E7787" s="4"/>
      <c r="F7787" s="3"/>
      <c r="G7787" s="3"/>
      <c r="H7787" s="3"/>
      <c r="I7787" s="3"/>
      <c r="J7787" s="3"/>
    </row>
    <row r="7788" spans="4:10" x14ac:dyDescent="0.25">
      <c r="D7788"/>
      <c r="E7788" s="4"/>
      <c r="F7788" s="3"/>
      <c r="G7788" s="3"/>
      <c r="H7788" s="3"/>
      <c r="I7788" s="3"/>
      <c r="J7788" s="3"/>
    </row>
    <row r="7789" spans="4:10" x14ac:dyDescent="0.25">
      <c r="D7789"/>
      <c r="E7789" s="4"/>
      <c r="F7789" s="3"/>
      <c r="G7789" s="3"/>
      <c r="H7789" s="3"/>
      <c r="I7789" s="3"/>
      <c r="J7789" s="3"/>
    </row>
    <row r="7790" spans="4:10" x14ac:dyDescent="0.25">
      <c r="D7790"/>
      <c r="E7790" s="4"/>
      <c r="F7790" s="3"/>
      <c r="G7790" s="3"/>
      <c r="H7790" s="3"/>
      <c r="I7790" s="3"/>
      <c r="J7790" s="3"/>
    </row>
    <row r="7791" spans="4:10" x14ac:dyDescent="0.25">
      <c r="D7791"/>
      <c r="E7791" s="4"/>
      <c r="F7791" s="3"/>
      <c r="G7791" s="3"/>
      <c r="H7791" s="3"/>
      <c r="I7791" s="3"/>
      <c r="J7791" s="3"/>
    </row>
    <row r="7792" spans="4:10" x14ac:dyDescent="0.25">
      <c r="D7792"/>
      <c r="E7792" s="4"/>
      <c r="F7792" s="3"/>
      <c r="G7792" s="3"/>
      <c r="H7792" s="3"/>
      <c r="I7792" s="3"/>
      <c r="J7792" s="3"/>
    </row>
    <row r="7793" spans="4:10" x14ac:dyDescent="0.25">
      <c r="D7793"/>
      <c r="E7793" s="4"/>
      <c r="F7793" s="3"/>
      <c r="G7793" s="3"/>
      <c r="H7793" s="3"/>
      <c r="I7793" s="3"/>
      <c r="J7793" s="3"/>
    </row>
    <row r="7794" spans="4:10" x14ac:dyDescent="0.25">
      <c r="D7794"/>
      <c r="E7794" s="4"/>
      <c r="F7794" s="3"/>
      <c r="G7794" s="3"/>
      <c r="H7794" s="3"/>
      <c r="I7794" s="3"/>
      <c r="J7794" s="3"/>
    </row>
    <row r="7795" spans="4:10" x14ac:dyDescent="0.25">
      <c r="D7795"/>
      <c r="E7795" s="4"/>
      <c r="F7795" s="3"/>
      <c r="G7795" s="3"/>
      <c r="H7795" s="3"/>
      <c r="I7795" s="3"/>
      <c r="J7795" s="3"/>
    </row>
    <row r="7796" spans="4:10" x14ac:dyDescent="0.25">
      <c r="D7796"/>
      <c r="E7796" s="4"/>
      <c r="F7796" s="3"/>
      <c r="G7796" s="3"/>
      <c r="H7796" s="3"/>
      <c r="I7796" s="3"/>
      <c r="J7796" s="3"/>
    </row>
    <row r="7797" spans="4:10" x14ac:dyDescent="0.25">
      <c r="D7797"/>
      <c r="E7797" s="4"/>
      <c r="F7797" s="3"/>
      <c r="G7797" s="3"/>
      <c r="H7797" s="3"/>
      <c r="I7797" s="3"/>
      <c r="J7797" s="3"/>
    </row>
    <row r="7798" spans="4:10" x14ac:dyDescent="0.25">
      <c r="D7798"/>
      <c r="E7798" s="4"/>
      <c r="F7798" s="3"/>
      <c r="G7798" s="3"/>
      <c r="H7798" s="3"/>
      <c r="I7798" s="3"/>
      <c r="J7798" s="3"/>
    </row>
    <row r="7799" spans="4:10" x14ac:dyDescent="0.25">
      <c r="D7799"/>
      <c r="E7799" s="4"/>
      <c r="F7799" s="3"/>
      <c r="G7799" s="3"/>
      <c r="H7799" s="3"/>
      <c r="I7799" s="3"/>
      <c r="J7799" s="3"/>
    </row>
    <row r="7800" spans="4:10" x14ac:dyDescent="0.25">
      <c r="D7800"/>
      <c r="E7800" s="4"/>
      <c r="F7800" s="3"/>
      <c r="G7800" s="3"/>
      <c r="H7800" s="3"/>
      <c r="I7800" s="3"/>
      <c r="J7800" s="3"/>
    </row>
    <row r="7801" spans="4:10" x14ac:dyDescent="0.25">
      <c r="D7801"/>
      <c r="E7801" s="4"/>
      <c r="F7801" s="3"/>
      <c r="G7801" s="3"/>
      <c r="H7801" s="3"/>
      <c r="I7801" s="3"/>
      <c r="J7801" s="3"/>
    </row>
    <row r="7802" spans="4:10" x14ac:dyDescent="0.25">
      <c r="D7802"/>
      <c r="E7802" s="4"/>
      <c r="F7802" s="3"/>
      <c r="G7802" s="3"/>
      <c r="H7802" s="3"/>
      <c r="I7802" s="3"/>
      <c r="J7802" s="3"/>
    </row>
    <row r="7803" spans="4:10" x14ac:dyDescent="0.25">
      <c r="D7803"/>
      <c r="E7803" s="4"/>
      <c r="F7803" s="3"/>
      <c r="G7803" s="3"/>
      <c r="H7803" s="3"/>
      <c r="I7803" s="3"/>
      <c r="J7803" s="3"/>
    </row>
    <row r="7804" spans="4:10" x14ac:dyDescent="0.25">
      <c r="D7804"/>
      <c r="E7804" s="4"/>
      <c r="F7804" s="3"/>
      <c r="G7804" s="3"/>
      <c r="H7804" s="3"/>
      <c r="I7804" s="3"/>
      <c r="J7804" s="3"/>
    </row>
    <row r="7805" spans="4:10" x14ac:dyDescent="0.25">
      <c r="D7805"/>
      <c r="E7805" s="4"/>
      <c r="F7805" s="3"/>
      <c r="G7805" s="3"/>
      <c r="H7805" s="3"/>
      <c r="I7805" s="3"/>
      <c r="J7805" s="3"/>
    </row>
    <row r="7806" spans="4:10" x14ac:dyDescent="0.25">
      <c r="D7806"/>
      <c r="E7806" s="4"/>
      <c r="F7806" s="3"/>
      <c r="G7806" s="3"/>
      <c r="H7806" s="3"/>
      <c r="I7806" s="3"/>
      <c r="J7806" s="3"/>
    </row>
    <row r="7807" spans="4:10" x14ac:dyDescent="0.25">
      <c r="D7807"/>
      <c r="E7807" s="4"/>
      <c r="F7807" s="3"/>
      <c r="G7807" s="3"/>
      <c r="H7807" s="3"/>
      <c r="I7807" s="3"/>
      <c r="J7807" s="3"/>
    </row>
    <row r="7808" spans="4:10" x14ac:dyDescent="0.25">
      <c r="D7808"/>
      <c r="E7808" s="4"/>
      <c r="F7808" s="3"/>
      <c r="G7808" s="3"/>
      <c r="H7808" s="3"/>
      <c r="I7808" s="3"/>
      <c r="J7808" s="3"/>
    </row>
    <row r="7809" spans="4:10" x14ac:dyDescent="0.25">
      <c r="D7809"/>
      <c r="E7809" s="4"/>
      <c r="F7809" s="3"/>
      <c r="G7809" s="3"/>
      <c r="H7809" s="3"/>
      <c r="I7809" s="3"/>
      <c r="J7809" s="3"/>
    </row>
    <row r="7810" spans="4:10" x14ac:dyDescent="0.25">
      <c r="D7810"/>
      <c r="E7810" s="4"/>
      <c r="F7810" s="3"/>
      <c r="G7810" s="3"/>
      <c r="H7810" s="3"/>
      <c r="I7810" s="3"/>
      <c r="J7810" s="3"/>
    </row>
    <row r="7811" spans="4:10" x14ac:dyDescent="0.25">
      <c r="D7811"/>
      <c r="E7811" s="4"/>
      <c r="F7811" s="3"/>
      <c r="G7811" s="3"/>
      <c r="H7811" s="3"/>
      <c r="I7811" s="3"/>
      <c r="J7811" s="3"/>
    </row>
    <row r="7812" spans="4:10" x14ac:dyDescent="0.25">
      <c r="D7812"/>
      <c r="E7812" s="4"/>
      <c r="F7812" s="3"/>
      <c r="G7812" s="3"/>
      <c r="H7812" s="3"/>
      <c r="I7812" s="3"/>
      <c r="J7812" s="3"/>
    </row>
    <row r="7813" spans="4:10" x14ac:dyDescent="0.25">
      <c r="D7813"/>
      <c r="E7813" s="4"/>
      <c r="F7813" s="3"/>
      <c r="G7813" s="3"/>
      <c r="H7813" s="3"/>
      <c r="I7813" s="3"/>
      <c r="J7813" s="3"/>
    </row>
    <row r="7814" spans="4:10" x14ac:dyDescent="0.25">
      <c r="D7814"/>
      <c r="E7814" s="4"/>
      <c r="F7814" s="3"/>
      <c r="G7814" s="3"/>
      <c r="H7814" s="3"/>
      <c r="I7814" s="3"/>
      <c r="J7814" s="3"/>
    </row>
    <row r="7815" spans="4:10" x14ac:dyDescent="0.25">
      <c r="D7815"/>
      <c r="E7815" s="4"/>
      <c r="F7815" s="3"/>
      <c r="G7815" s="3"/>
      <c r="H7815" s="3"/>
      <c r="I7815" s="3"/>
      <c r="J7815" s="3"/>
    </row>
    <row r="7816" spans="4:10" x14ac:dyDescent="0.25">
      <c r="D7816"/>
      <c r="E7816" s="4"/>
      <c r="F7816" s="3"/>
      <c r="G7816" s="3"/>
      <c r="H7816" s="3"/>
      <c r="I7816" s="3"/>
      <c r="J7816" s="3"/>
    </row>
    <row r="7817" spans="4:10" x14ac:dyDescent="0.25">
      <c r="D7817"/>
      <c r="E7817" s="4"/>
      <c r="F7817" s="3"/>
      <c r="G7817" s="3"/>
      <c r="H7817" s="3"/>
      <c r="I7817" s="3"/>
      <c r="J7817" s="3"/>
    </row>
    <row r="7818" spans="4:10" x14ac:dyDescent="0.25">
      <c r="D7818"/>
      <c r="E7818" s="4"/>
    </row>
    <row r="7819" spans="4:10" x14ac:dyDescent="0.25">
      <c r="D7819"/>
      <c r="E7819" s="4"/>
    </row>
    <row r="7820" spans="4:10" x14ac:dyDescent="0.25">
      <c r="D7820"/>
      <c r="E7820" s="4"/>
    </row>
    <row r="7821" spans="4:10" x14ac:dyDescent="0.25">
      <c r="D7821"/>
      <c r="E7821" s="4"/>
    </row>
    <row r="7822" spans="4:10" x14ac:dyDescent="0.25">
      <c r="D7822"/>
      <c r="E7822" s="4"/>
    </row>
    <row r="7823" spans="4:10" x14ac:dyDescent="0.25">
      <c r="D7823"/>
      <c r="E7823" s="4"/>
      <c r="F7823" s="3"/>
      <c r="G7823" s="3"/>
      <c r="H7823" s="3"/>
      <c r="I7823" s="3"/>
      <c r="J7823" s="3"/>
    </row>
    <row r="7824" spans="4:10" x14ac:dyDescent="0.25">
      <c r="D7824"/>
      <c r="E7824" s="4"/>
      <c r="F7824" s="3"/>
      <c r="G7824" s="3"/>
      <c r="H7824" s="3"/>
      <c r="I7824" s="3"/>
      <c r="J7824" s="3"/>
    </row>
    <row r="7825" spans="4:10" x14ac:dyDescent="0.25">
      <c r="D7825"/>
      <c r="E7825" s="4"/>
      <c r="F7825" s="3"/>
      <c r="G7825" s="3"/>
      <c r="H7825" s="3"/>
      <c r="I7825" s="3"/>
      <c r="J7825" s="3"/>
    </row>
    <row r="7826" spans="4:10" x14ac:dyDescent="0.25">
      <c r="D7826"/>
      <c r="E7826" s="4"/>
      <c r="F7826" s="3"/>
      <c r="G7826" s="3"/>
      <c r="H7826" s="3"/>
      <c r="I7826" s="3"/>
      <c r="J7826" s="3"/>
    </row>
    <row r="7827" spans="4:10" x14ac:dyDescent="0.25">
      <c r="D7827"/>
      <c r="E7827" s="4"/>
      <c r="F7827" s="3"/>
      <c r="G7827" s="3"/>
      <c r="H7827" s="3"/>
      <c r="I7827" s="3"/>
      <c r="J7827" s="3"/>
    </row>
    <row r="7828" spans="4:10" x14ac:dyDescent="0.25">
      <c r="D7828"/>
      <c r="E7828" s="4"/>
      <c r="F7828" s="3"/>
      <c r="G7828" s="3"/>
      <c r="H7828" s="3"/>
      <c r="I7828" s="3"/>
      <c r="J7828" s="3"/>
    </row>
    <row r="7829" spans="4:10" x14ac:dyDescent="0.25">
      <c r="D7829"/>
      <c r="E7829" s="4"/>
      <c r="F7829" s="3"/>
      <c r="G7829" s="3"/>
      <c r="H7829" s="3"/>
      <c r="I7829" s="3"/>
      <c r="J7829" s="3"/>
    </row>
    <row r="7830" spans="4:10" x14ac:dyDescent="0.25">
      <c r="D7830"/>
      <c r="E7830" s="4"/>
      <c r="F7830" s="3"/>
      <c r="G7830" s="3"/>
      <c r="H7830" s="3"/>
      <c r="I7830" s="3"/>
      <c r="J7830" s="3"/>
    </row>
    <row r="7831" spans="4:10" x14ac:dyDescent="0.25">
      <c r="D7831"/>
      <c r="E7831" s="4"/>
      <c r="F7831" s="3"/>
      <c r="G7831" s="3"/>
      <c r="H7831" s="3"/>
      <c r="I7831" s="3"/>
      <c r="J7831" s="3"/>
    </row>
    <row r="7832" spans="4:10" x14ac:dyDescent="0.25">
      <c r="D7832"/>
      <c r="E7832" s="4"/>
      <c r="F7832" s="3"/>
      <c r="G7832" s="3"/>
      <c r="H7832" s="3"/>
      <c r="I7832" s="3"/>
      <c r="J7832" s="3"/>
    </row>
    <row r="7833" spans="4:10" x14ac:dyDescent="0.25">
      <c r="D7833"/>
      <c r="E7833" s="4"/>
      <c r="F7833" s="3"/>
      <c r="G7833" s="3"/>
      <c r="H7833" s="3"/>
      <c r="I7833" s="3"/>
      <c r="J7833" s="3"/>
    </row>
    <row r="7834" spans="4:10" x14ac:dyDescent="0.25">
      <c r="D7834"/>
      <c r="E7834" s="4"/>
      <c r="F7834" s="3"/>
      <c r="G7834" s="3"/>
      <c r="H7834" s="3"/>
      <c r="I7834" s="3"/>
      <c r="J7834" s="3"/>
    </row>
    <row r="7835" spans="4:10" x14ac:dyDescent="0.25">
      <c r="D7835"/>
      <c r="E7835" s="4"/>
      <c r="F7835" s="3"/>
      <c r="G7835" s="3"/>
      <c r="H7835" s="3"/>
      <c r="I7835" s="3"/>
      <c r="J7835" s="3"/>
    </row>
    <row r="7836" spans="4:10" x14ac:dyDescent="0.25">
      <c r="D7836"/>
      <c r="E7836" s="4"/>
      <c r="F7836" s="3"/>
      <c r="G7836" s="3"/>
      <c r="H7836" s="3"/>
      <c r="I7836" s="3"/>
      <c r="J7836" s="3"/>
    </row>
    <row r="7837" spans="4:10" x14ac:dyDescent="0.25">
      <c r="D7837"/>
      <c r="E7837" s="4"/>
      <c r="F7837" s="3"/>
      <c r="G7837" s="3"/>
      <c r="H7837" s="3"/>
      <c r="I7837" s="3"/>
      <c r="J7837" s="3"/>
    </row>
    <row r="7838" spans="4:10" x14ac:dyDescent="0.25">
      <c r="D7838"/>
      <c r="E7838" s="4"/>
      <c r="F7838" s="3"/>
      <c r="G7838" s="3"/>
      <c r="H7838" s="3"/>
      <c r="I7838" s="3"/>
      <c r="J7838" s="3"/>
    </row>
    <row r="7839" spans="4:10" x14ac:dyDescent="0.25">
      <c r="D7839"/>
      <c r="E7839" s="4"/>
      <c r="F7839" s="3"/>
      <c r="G7839" s="3"/>
      <c r="H7839" s="3"/>
      <c r="I7839" s="3"/>
      <c r="J7839" s="3"/>
    </row>
    <row r="7840" spans="4:10" x14ac:dyDescent="0.25">
      <c r="D7840"/>
      <c r="E7840" s="4"/>
      <c r="F7840" s="3"/>
      <c r="G7840" s="3"/>
      <c r="H7840" s="3"/>
      <c r="I7840" s="3"/>
      <c r="J7840" s="3"/>
    </row>
    <row r="7841" spans="4:10" x14ac:dyDescent="0.25">
      <c r="D7841"/>
      <c r="E7841" s="4"/>
      <c r="F7841" s="3"/>
      <c r="G7841" s="3"/>
      <c r="H7841" s="3"/>
      <c r="I7841" s="3"/>
      <c r="J7841" s="3"/>
    </row>
    <row r="7842" spans="4:10" x14ac:dyDescent="0.25">
      <c r="D7842"/>
      <c r="E7842" s="4"/>
      <c r="F7842" s="3"/>
      <c r="G7842" s="3"/>
      <c r="H7842" s="3"/>
      <c r="I7842" s="3"/>
      <c r="J7842" s="3"/>
    </row>
    <row r="7843" spans="4:10" x14ac:dyDescent="0.25">
      <c r="D7843"/>
      <c r="E7843" s="4"/>
      <c r="F7843" s="3"/>
      <c r="G7843" s="3"/>
      <c r="H7843" s="3"/>
      <c r="I7843" s="3"/>
      <c r="J7843" s="3"/>
    </row>
    <row r="7844" spans="4:10" x14ac:dyDescent="0.25">
      <c r="D7844"/>
      <c r="E7844" s="4"/>
      <c r="F7844" s="3"/>
      <c r="G7844" s="3"/>
      <c r="H7844" s="3"/>
      <c r="I7844" s="3"/>
      <c r="J7844" s="3"/>
    </row>
    <row r="7845" spans="4:10" x14ac:dyDescent="0.25">
      <c r="D7845"/>
      <c r="E7845" s="4"/>
      <c r="F7845" s="3"/>
      <c r="G7845" s="3"/>
      <c r="H7845" s="3"/>
      <c r="I7845" s="3"/>
      <c r="J7845" s="3"/>
    </row>
    <row r="7846" spans="4:10" x14ac:dyDescent="0.25">
      <c r="D7846"/>
      <c r="E7846" s="4"/>
      <c r="F7846" s="3"/>
      <c r="G7846" s="3"/>
      <c r="H7846" s="3"/>
      <c r="I7846" s="3"/>
      <c r="J7846" s="3"/>
    </row>
    <row r="7847" spans="4:10" x14ac:dyDescent="0.25">
      <c r="D7847"/>
      <c r="E7847" s="4"/>
      <c r="F7847" s="3"/>
      <c r="G7847" s="3"/>
      <c r="H7847" s="3"/>
      <c r="I7847" s="3"/>
      <c r="J7847" s="3"/>
    </row>
    <row r="7848" spans="4:10" x14ac:dyDescent="0.25">
      <c r="D7848"/>
      <c r="E7848" s="4"/>
      <c r="F7848" s="3"/>
      <c r="G7848" s="3"/>
      <c r="H7848" s="3"/>
      <c r="I7848" s="3"/>
      <c r="J7848" s="3"/>
    </row>
    <row r="7849" spans="4:10" x14ac:dyDescent="0.25">
      <c r="D7849"/>
      <c r="E7849" s="4"/>
      <c r="F7849" s="3"/>
      <c r="G7849" s="3"/>
      <c r="H7849" s="3"/>
      <c r="I7849" s="3"/>
      <c r="J7849" s="3"/>
    </row>
    <row r="7850" spans="4:10" x14ac:dyDescent="0.25">
      <c r="D7850"/>
      <c r="E7850" s="4"/>
      <c r="F7850" s="3"/>
      <c r="G7850" s="3"/>
      <c r="H7850" s="3"/>
      <c r="I7850" s="3"/>
      <c r="J7850" s="3"/>
    </row>
    <row r="7851" spans="4:10" x14ac:dyDescent="0.25">
      <c r="D7851"/>
      <c r="E7851" s="4"/>
      <c r="F7851" s="3"/>
      <c r="G7851" s="3"/>
      <c r="H7851" s="3"/>
      <c r="I7851" s="3"/>
      <c r="J7851" s="3"/>
    </row>
    <row r="7852" spans="4:10" x14ac:dyDescent="0.25">
      <c r="D7852"/>
      <c r="E7852" s="4"/>
      <c r="F7852" s="3"/>
      <c r="G7852" s="3"/>
      <c r="H7852" s="3"/>
      <c r="I7852" s="3"/>
      <c r="J7852" s="3"/>
    </row>
    <row r="7853" spans="4:10" x14ac:dyDescent="0.25">
      <c r="D7853"/>
      <c r="E7853" s="4"/>
      <c r="F7853" s="3"/>
      <c r="G7853" s="3"/>
      <c r="H7853" s="3"/>
      <c r="I7853" s="3"/>
      <c r="J7853" s="3"/>
    </row>
    <row r="7854" spans="4:10" x14ac:dyDescent="0.25">
      <c r="D7854"/>
      <c r="E7854" s="4"/>
      <c r="F7854" s="3"/>
      <c r="G7854" s="3"/>
      <c r="H7854" s="3"/>
      <c r="I7854" s="3"/>
      <c r="J7854" s="3"/>
    </row>
    <row r="7855" spans="4:10" x14ac:dyDescent="0.25">
      <c r="D7855"/>
      <c r="E7855" s="4"/>
      <c r="F7855" s="3"/>
      <c r="G7855" s="3"/>
      <c r="H7855" s="3"/>
      <c r="I7855" s="3"/>
      <c r="J7855" s="3"/>
    </row>
    <row r="7856" spans="4:10" x14ac:dyDescent="0.25">
      <c r="D7856"/>
      <c r="E7856" s="4"/>
      <c r="F7856" s="3"/>
      <c r="G7856" s="3"/>
      <c r="H7856" s="3"/>
      <c r="I7856" s="3"/>
      <c r="J7856" s="3"/>
    </row>
    <row r="7857" spans="4:10" x14ac:dyDescent="0.25">
      <c r="D7857"/>
      <c r="E7857" s="4"/>
      <c r="F7857" s="3"/>
      <c r="G7857" s="3"/>
      <c r="H7857" s="3"/>
      <c r="I7857" s="3"/>
      <c r="J7857" s="3"/>
    </row>
    <row r="7858" spans="4:10" x14ac:dyDescent="0.25">
      <c r="D7858"/>
      <c r="E7858" s="4"/>
      <c r="F7858" s="3"/>
      <c r="G7858" s="3"/>
      <c r="H7858" s="3"/>
      <c r="I7858" s="3"/>
      <c r="J7858" s="3"/>
    </row>
    <row r="7859" spans="4:10" x14ac:dyDescent="0.25">
      <c r="D7859"/>
      <c r="E7859" s="4"/>
      <c r="F7859" s="3"/>
      <c r="G7859" s="3"/>
      <c r="H7859" s="3"/>
      <c r="I7859" s="3"/>
      <c r="J7859" s="3"/>
    </row>
    <row r="7860" spans="4:10" x14ac:dyDescent="0.25">
      <c r="D7860"/>
      <c r="E7860" s="4"/>
      <c r="F7860" s="3"/>
      <c r="G7860" s="3"/>
      <c r="H7860" s="3"/>
      <c r="I7860" s="3"/>
      <c r="J7860" s="3"/>
    </row>
    <row r="7861" spans="4:10" x14ac:dyDescent="0.25">
      <c r="D7861"/>
      <c r="E7861" s="4"/>
      <c r="F7861" s="3"/>
      <c r="G7861" s="3"/>
      <c r="H7861" s="3"/>
      <c r="I7861" s="3"/>
      <c r="J7861" s="3"/>
    </row>
    <row r="7862" spans="4:10" x14ac:dyDescent="0.25">
      <c r="D7862"/>
      <c r="E7862" s="4"/>
      <c r="F7862" s="3"/>
      <c r="G7862" s="3"/>
      <c r="H7862" s="3"/>
      <c r="I7862" s="3"/>
      <c r="J7862" s="3"/>
    </row>
    <row r="7863" spans="4:10" x14ac:dyDescent="0.25">
      <c r="D7863"/>
      <c r="E7863" s="4"/>
      <c r="F7863" s="3"/>
      <c r="G7863" s="3"/>
      <c r="H7863" s="3"/>
      <c r="I7863" s="3"/>
      <c r="J7863" s="3"/>
    </row>
    <row r="7864" spans="4:10" x14ac:dyDescent="0.25">
      <c r="D7864"/>
      <c r="E7864" s="4"/>
      <c r="F7864" s="3"/>
      <c r="G7864" s="3"/>
      <c r="H7864" s="3"/>
      <c r="I7864" s="3"/>
      <c r="J7864" s="3"/>
    </row>
    <row r="7865" spans="4:10" x14ac:dyDescent="0.25">
      <c r="D7865"/>
      <c r="E7865" s="4"/>
      <c r="F7865" s="3"/>
      <c r="G7865" s="3"/>
      <c r="H7865" s="3"/>
      <c r="I7865" s="3"/>
      <c r="J7865" s="3"/>
    </row>
    <row r="7866" spans="4:10" x14ac:dyDescent="0.25">
      <c r="D7866"/>
      <c r="E7866" s="4"/>
      <c r="F7866" s="3"/>
      <c r="G7866" s="3"/>
      <c r="H7866" s="3"/>
      <c r="I7866" s="3"/>
      <c r="J7866" s="3"/>
    </row>
    <row r="7867" spans="4:10" x14ac:dyDescent="0.25">
      <c r="D7867"/>
      <c r="E7867" s="4"/>
      <c r="F7867" s="3"/>
      <c r="G7867" s="3"/>
      <c r="H7867" s="3"/>
      <c r="I7867" s="3"/>
      <c r="J7867" s="3"/>
    </row>
    <row r="7868" spans="4:10" x14ac:dyDescent="0.25">
      <c r="D7868"/>
      <c r="E7868" s="4"/>
      <c r="F7868" s="3"/>
      <c r="G7868" s="3"/>
      <c r="H7868" s="3"/>
      <c r="I7868" s="3"/>
      <c r="J7868" s="3"/>
    </row>
    <row r="7869" spans="4:10" x14ac:dyDescent="0.25">
      <c r="D7869"/>
      <c r="E7869" s="4"/>
      <c r="F7869" s="3"/>
      <c r="G7869" s="3"/>
      <c r="H7869" s="3"/>
      <c r="I7869" s="3"/>
      <c r="J7869" s="3"/>
    </row>
    <row r="7870" spans="4:10" x14ac:dyDescent="0.25">
      <c r="D7870"/>
      <c r="E7870" s="4"/>
      <c r="F7870" s="3"/>
      <c r="G7870" s="3"/>
      <c r="H7870" s="3"/>
      <c r="I7870" s="3"/>
      <c r="J7870" s="3"/>
    </row>
    <row r="7871" spans="4:10" x14ac:dyDescent="0.25">
      <c r="D7871"/>
      <c r="E7871" s="4"/>
      <c r="F7871" s="3"/>
      <c r="G7871" s="3"/>
      <c r="H7871" s="3"/>
      <c r="I7871" s="3"/>
      <c r="J7871" s="3"/>
    </row>
    <row r="7872" spans="4:10" x14ac:dyDescent="0.25">
      <c r="D7872"/>
      <c r="E7872" s="4"/>
      <c r="F7872" s="3"/>
      <c r="G7872" s="3"/>
      <c r="H7872" s="3"/>
      <c r="I7872" s="3"/>
      <c r="J7872" s="3"/>
    </row>
    <row r="7873" spans="4:10" x14ac:dyDescent="0.25">
      <c r="D7873"/>
      <c r="E7873" s="4"/>
      <c r="F7873" s="3"/>
      <c r="G7873" s="3"/>
      <c r="H7873" s="3"/>
      <c r="I7873" s="3"/>
      <c r="J7873" s="3"/>
    </row>
    <row r="7874" spans="4:10" x14ac:dyDescent="0.25">
      <c r="D7874"/>
      <c r="E7874" s="4"/>
      <c r="F7874" s="3"/>
      <c r="G7874" s="3"/>
      <c r="H7874" s="3"/>
      <c r="I7874" s="3"/>
      <c r="J7874" s="3"/>
    </row>
    <row r="7875" spans="4:10" x14ac:dyDescent="0.25">
      <c r="D7875"/>
      <c r="E7875" s="4"/>
      <c r="F7875" s="3"/>
      <c r="G7875" s="3"/>
      <c r="H7875" s="3"/>
      <c r="I7875" s="3"/>
      <c r="J7875" s="3"/>
    </row>
    <row r="7876" spans="4:10" x14ac:dyDescent="0.25">
      <c r="D7876"/>
      <c r="E7876" s="4"/>
      <c r="F7876" s="3"/>
      <c r="G7876" s="3"/>
      <c r="H7876" s="3"/>
      <c r="I7876" s="3"/>
      <c r="J7876" s="3"/>
    </row>
    <row r="7877" spans="4:10" x14ac:dyDescent="0.25">
      <c r="D7877"/>
      <c r="E7877" s="4"/>
      <c r="F7877" s="3"/>
      <c r="G7877" s="3"/>
      <c r="H7877" s="3"/>
      <c r="I7877" s="3"/>
      <c r="J7877" s="3"/>
    </row>
    <row r="7878" spans="4:10" x14ac:dyDescent="0.25">
      <c r="D7878"/>
      <c r="E7878" s="4"/>
      <c r="F7878" s="3"/>
      <c r="G7878" s="3"/>
      <c r="H7878" s="3"/>
      <c r="I7878" s="3"/>
      <c r="J7878" s="3"/>
    </row>
    <row r="7879" spans="4:10" x14ac:dyDescent="0.25">
      <c r="D7879"/>
      <c r="E7879" s="4"/>
      <c r="F7879" s="3"/>
      <c r="G7879" s="3"/>
      <c r="H7879" s="3"/>
      <c r="I7879" s="3"/>
      <c r="J7879" s="3"/>
    </row>
    <row r="7880" spans="4:10" x14ac:dyDescent="0.25">
      <c r="D7880"/>
      <c r="E7880" s="4"/>
      <c r="F7880" s="3"/>
      <c r="G7880" s="3"/>
      <c r="H7880" s="3"/>
      <c r="I7880" s="3"/>
      <c r="J7880" s="3"/>
    </row>
    <row r="7881" spans="4:10" x14ac:dyDescent="0.25">
      <c r="D7881"/>
      <c r="E7881" s="4"/>
      <c r="F7881" s="3"/>
      <c r="G7881" s="3"/>
      <c r="H7881" s="3"/>
      <c r="I7881" s="3"/>
      <c r="J7881" s="3"/>
    </row>
    <row r="7882" spans="4:10" x14ac:dyDescent="0.25">
      <c r="D7882"/>
      <c r="E7882" s="4"/>
      <c r="F7882" s="3"/>
      <c r="G7882" s="3"/>
      <c r="H7882" s="3"/>
      <c r="I7882" s="3"/>
      <c r="J7882" s="3"/>
    </row>
    <row r="7883" spans="4:10" x14ac:dyDescent="0.25">
      <c r="D7883"/>
      <c r="E7883" s="4"/>
      <c r="F7883" s="3"/>
      <c r="G7883" s="3"/>
      <c r="H7883" s="3"/>
      <c r="I7883" s="3"/>
      <c r="J7883" s="3"/>
    </row>
    <row r="7884" spans="4:10" x14ac:dyDescent="0.25">
      <c r="D7884"/>
      <c r="E7884" s="4"/>
      <c r="F7884" s="3"/>
      <c r="G7884" s="3"/>
      <c r="H7884" s="3"/>
      <c r="I7884" s="3"/>
      <c r="J7884" s="3"/>
    </row>
    <row r="7885" spans="4:10" x14ac:dyDescent="0.25">
      <c r="D7885"/>
      <c r="E7885" s="4"/>
      <c r="F7885" s="3"/>
      <c r="G7885" s="3"/>
      <c r="H7885" s="3"/>
      <c r="I7885" s="3"/>
      <c r="J7885" s="3"/>
    </row>
    <row r="7886" spans="4:10" x14ac:dyDescent="0.25">
      <c r="D7886"/>
      <c r="E7886" s="4"/>
      <c r="F7886" s="3"/>
      <c r="G7886" s="3"/>
      <c r="H7886" s="3"/>
      <c r="I7886" s="3"/>
      <c r="J7886" s="3"/>
    </row>
    <row r="7887" spans="4:10" x14ac:dyDescent="0.25">
      <c r="D7887"/>
      <c r="E7887" s="4"/>
      <c r="F7887" s="3"/>
      <c r="G7887" s="3"/>
      <c r="H7887" s="3"/>
      <c r="I7887" s="3"/>
      <c r="J7887" s="3"/>
    </row>
    <row r="7888" spans="4:10" x14ac:dyDescent="0.25">
      <c r="D7888"/>
      <c r="E7888" s="4"/>
      <c r="F7888" s="3"/>
      <c r="G7888" s="3"/>
      <c r="H7888" s="3"/>
      <c r="I7888" s="3"/>
      <c r="J7888" s="3"/>
    </row>
    <row r="7889" spans="4:10" x14ac:dyDescent="0.25">
      <c r="D7889"/>
      <c r="E7889" s="4"/>
      <c r="F7889" s="3"/>
      <c r="G7889" s="3"/>
      <c r="H7889" s="3"/>
      <c r="I7889" s="3"/>
      <c r="J7889" s="3"/>
    </row>
    <row r="7890" spans="4:10" x14ac:dyDescent="0.25">
      <c r="D7890"/>
      <c r="E7890" s="4"/>
      <c r="F7890" s="3"/>
      <c r="G7890" s="3"/>
      <c r="H7890" s="3"/>
      <c r="I7890" s="3"/>
      <c r="J7890" s="3"/>
    </row>
    <row r="7891" spans="4:10" x14ac:dyDescent="0.25">
      <c r="D7891"/>
      <c r="E7891" s="4"/>
      <c r="F7891" s="3"/>
      <c r="G7891" s="3"/>
      <c r="H7891" s="3"/>
      <c r="I7891" s="3"/>
      <c r="J7891" s="3"/>
    </row>
    <row r="7892" spans="4:10" x14ac:dyDescent="0.25">
      <c r="D7892"/>
      <c r="E7892" s="4"/>
      <c r="F7892" s="3"/>
      <c r="G7892" s="3"/>
      <c r="H7892" s="3"/>
      <c r="I7892" s="3"/>
      <c r="J7892" s="3"/>
    </row>
    <row r="7893" spans="4:10" x14ac:dyDescent="0.25">
      <c r="D7893"/>
      <c r="E7893" s="4"/>
      <c r="F7893" s="3"/>
      <c r="G7893" s="3"/>
      <c r="H7893" s="3"/>
      <c r="I7893" s="3"/>
      <c r="J7893" s="3"/>
    </row>
    <row r="7894" spans="4:10" x14ac:dyDescent="0.25">
      <c r="D7894"/>
      <c r="E7894" s="4"/>
      <c r="F7894" s="3"/>
      <c r="G7894" s="3"/>
      <c r="H7894" s="3"/>
      <c r="I7894" s="3"/>
      <c r="J7894" s="3"/>
    </row>
    <row r="7895" spans="4:10" x14ac:dyDescent="0.25">
      <c r="D7895"/>
      <c r="E7895" s="4"/>
      <c r="F7895" s="3"/>
      <c r="G7895" s="3"/>
      <c r="H7895" s="3"/>
      <c r="I7895" s="3"/>
      <c r="J7895" s="3"/>
    </row>
    <row r="7896" spans="4:10" x14ac:dyDescent="0.25">
      <c r="D7896"/>
      <c r="E7896" s="4"/>
      <c r="F7896" s="3"/>
      <c r="G7896" s="3"/>
      <c r="H7896" s="3"/>
      <c r="I7896" s="3"/>
      <c r="J7896" s="3"/>
    </row>
    <row r="7897" spans="4:10" x14ac:dyDescent="0.25">
      <c r="D7897"/>
      <c r="E7897" s="4"/>
      <c r="F7897" s="3"/>
      <c r="G7897" s="3"/>
      <c r="H7897" s="3"/>
      <c r="I7897" s="3"/>
      <c r="J7897" s="3"/>
    </row>
    <row r="7898" spans="4:10" x14ac:dyDescent="0.25">
      <c r="D7898"/>
      <c r="E7898" s="4"/>
      <c r="F7898" s="3"/>
      <c r="G7898" s="3"/>
      <c r="H7898" s="3"/>
      <c r="I7898" s="3"/>
      <c r="J7898" s="3"/>
    </row>
    <row r="7899" spans="4:10" x14ac:dyDescent="0.25">
      <c r="D7899"/>
      <c r="E7899" s="4"/>
      <c r="F7899" s="3"/>
      <c r="G7899" s="3"/>
      <c r="H7899" s="3"/>
      <c r="I7899" s="3"/>
      <c r="J7899" s="3"/>
    </row>
    <row r="7900" spans="4:10" x14ac:dyDescent="0.25">
      <c r="D7900"/>
      <c r="E7900" s="4"/>
      <c r="F7900" s="3"/>
      <c r="G7900" s="3"/>
      <c r="H7900" s="3"/>
      <c r="I7900" s="3"/>
      <c r="J7900" s="3"/>
    </row>
    <row r="7901" spans="4:10" x14ac:dyDescent="0.25">
      <c r="D7901"/>
      <c r="E7901" s="4"/>
      <c r="F7901" s="3"/>
      <c r="G7901" s="3"/>
      <c r="H7901" s="3"/>
      <c r="I7901" s="3"/>
      <c r="J7901" s="3"/>
    </row>
    <row r="7902" spans="4:10" x14ac:dyDescent="0.25">
      <c r="D7902"/>
      <c r="E7902" s="4"/>
      <c r="F7902" s="3"/>
      <c r="G7902" s="3"/>
      <c r="H7902" s="3"/>
      <c r="I7902" s="3"/>
      <c r="J7902" s="3"/>
    </row>
    <row r="7903" spans="4:10" x14ac:dyDescent="0.25">
      <c r="D7903"/>
      <c r="E7903" s="4"/>
      <c r="F7903" s="3"/>
      <c r="G7903" s="3"/>
      <c r="H7903" s="3"/>
      <c r="I7903" s="3"/>
      <c r="J7903" s="3"/>
    </row>
    <row r="7904" spans="4:10" x14ac:dyDescent="0.25">
      <c r="D7904"/>
      <c r="E7904" s="4"/>
      <c r="F7904" s="3"/>
      <c r="G7904" s="3"/>
      <c r="H7904" s="3"/>
      <c r="I7904" s="3"/>
      <c r="J7904" s="3"/>
    </row>
    <row r="7905" spans="4:10" x14ac:dyDescent="0.25">
      <c r="D7905"/>
      <c r="E7905" s="4"/>
      <c r="F7905" s="3"/>
      <c r="G7905" s="3"/>
      <c r="H7905" s="3"/>
      <c r="I7905" s="3"/>
      <c r="J7905" s="3"/>
    </row>
    <row r="7906" spans="4:10" x14ac:dyDescent="0.25">
      <c r="D7906"/>
      <c r="E7906" s="4"/>
      <c r="F7906" s="3"/>
      <c r="G7906" s="3"/>
      <c r="H7906" s="3"/>
      <c r="I7906" s="3"/>
      <c r="J7906" s="3"/>
    </row>
    <row r="7907" spans="4:10" x14ac:dyDescent="0.25">
      <c r="D7907"/>
      <c r="E7907" s="4"/>
      <c r="F7907" s="3"/>
      <c r="G7907" s="3"/>
      <c r="H7907" s="3"/>
      <c r="I7907" s="3"/>
      <c r="J7907" s="3"/>
    </row>
    <row r="7908" spans="4:10" x14ac:dyDescent="0.25">
      <c r="D7908"/>
      <c r="E7908" s="4"/>
      <c r="F7908" s="3"/>
      <c r="G7908" s="3"/>
      <c r="H7908" s="3"/>
      <c r="I7908" s="3"/>
      <c r="J7908" s="3"/>
    </row>
    <row r="7909" spans="4:10" x14ac:dyDescent="0.25">
      <c r="D7909"/>
      <c r="E7909" s="4"/>
      <c r="F7909" s="3"/>
      <c r="G7909" s="3"/>
      <c r="H7909" s="3"/>
      <c r="I7909" s="3"/>
      <c r="J7909" s="3"/>
    </row>
    <row r="7910" spans="4:10" x14ac:dyDescent="0.25">
      <c r="D7910"/>
      <c r="E7910" s="4"/>
      <c r="F7910" s="3"/>
      <c r="G7910" s="3"/>
      <c r="H7910" s="3"/>
      <c r="I7910" s="3"/>
      <c r="J7910" s="3"/>
    </row>
    <row r="7911" spans="4:10" x14ac:dyDescent="0.25">
      <c r="D7911"/>
      <c r="E7911" s="4"/>
      <c r="F7911" s="3"/>
      <c r="G7911" s="3"/>
      <c r="H7911" s="3"/>
      <c r="I7911" s="3"/>
      <c r="J7911" s="3"/>
    </row>
    <row r="7912" spans="4:10" x14ac:dyDescent="0.25">
      <c r="D7912"/>
      <c r="E7912" s="4"/>
      <c r="F7912" s="3"/>
      <c r="G7912" s="3"/>
      <c r="H7912" s="3"/>
      <c r="I7912" s="3"/>
      <c r="J7912" s="3"/>
    </row>
    <row r="7913" spans="4:10" x14ac:dyDescent="0.25">
      <c r="D7913"/>
      <c r="E7913" s="4"/>
      <c r="F7913" s="3"/>
      <c r="G7913" s="3"/>
      <c r="H7913" s="3"/>
      <c r="I7913" s="3"/>
      <c r="J7913" s="3"/>
    </row>
    <row r="7914" spans="4:10" x14ac:dyDescent="0.25">
      <c r="D7914"/>
      <c r="E7914" s="4"/>
      <c r="F7914" s="3"/>
      <c r="G7914" s="3"/>
      <c r="H7914" s="3"/>
      <c r="I7914" s="3"/>
      <c r="J7914" s="3"/>
    </row>
    <row r="7915" spans="4:10" x14ac:dyDescent="0.25">
      <c r="D7915"/>
      <c r="E7915" s="4"/>
      <c r="F7915" s="3"/>
      <c r="G7915" s="3"/>
      <c r="H7915" s="3"/>
      <c r="I7915" s="3"/>
      <c r="J7915" s="3"/>
    </row>
    <row r="7916" spans="4:10" x14ac:dyDescent="0.25">
      <c r="D7916"/>
      <c r="E7916" s="4"/>
      <c r="F7916" s="3"/>
      <c r="G7916" s="3"/>
      <c r="H7916" s="3"/>
      <c r="I7916" s="3"/>
      <c r="J7916" s="3"/>
    </row>
    <row r="7917" spans="4:10" x14ac:dyDescent="0.25">
      <c r="D7917"/>
      <c r="E7917" s="4"/>
      <c r="F7917" s="3"/>
      <c r="G7917" s="3"/>
      <c r="H7917" s="3"/>
      <c r="I7917" s="3"/>
      <c r="J7917" s="3"/>
    </row>
    <row r="7918" spans="4:10" x14ac:dyDescent="0.25">
      <c r="D7918"/>
      <c r="E7918" s="4"/>
      <c r="F7918" s="3"/>
      <c r="G7918" s="3"/>
      <c r="H7918" s="3"/>
      <c r="I7918" s="3"/>
      <c r="J7918" s="3"/>
    </row>
    <row r="7919" spans="4:10" x14ac:dyDescent="0.25">
      <c r="D7919"/>
      <c r="E7919" s="4"/>
      <c r="F7919" s="3"/>
      <c r="G7919" s="3"/>
      <c r="H7919" s="3"/>
      <c r="I7919" s="3"/>
      <c r="J7919" s="3"/>
    </row>
    <row r="7920" spans="4:10" x14ac:dyDescent="0.25">
      <c r="D7920"/>
      <c r="E7920" s="4"/>
      <c r="F7920" s="3"/>
      <c r="G7920" s="3"/>
      <c r="H7920" s="3"/>
      <c r="I7920" s="3"/>
      <c r="J7920" s="3"/>
    </row>
    <row r="7921" spans="4:10" x14ac:dyDescent="0.25">
      <c r="D7921"/>
      <c r="E7921" s="4"/>
      <c r="F7921" s="3"/>
      <c r="G7921" s="3"/>
      <c r="H7921" s="3"/>
      <c r="I7921" s="3"/>
      <c r="J7921" s="3"/>
    </row>
    <row r="7922" spans="4:10" x14ac:dyDescent="0.25">
      <c r="D7922"/>
      <c r="E7922" s="4"/>
      <c r="F7922" s="3"/>
      <c r="G7922" s="3"/>
      <c r="H7922" s="3"/>
      <c r="I7922" s="3"/>
      <c r="J7922" s="3"/>
    </row>
    <row r="7923" spans="4:10" x14ac:dyDescent="0.25">
      <c r="D7923"/>
      <c r="E7923" s="4"/>
      <c r="F7923" s="3"/>
      <c r="G7923" s="3"/>
      <c r="H7923" s="3"/>
      <c r="I7923" s="3"/>
      <c r="J7923" s="3"/>
    </row>
    <row r="7924" spans="4:10" x14ac:dyDescent="0.25">
      <c r="D7924"/>
      <c r="E7924" s="4"/>
      <c r="F7924" s="3"/>
      <c r="G7924" s="3"/>
      <c r="H7924" s="3"/>
      <c r="I7924" s="3"/>
      <c r="J7924" s="3"/>
    </row>
    <row r="7925" spans="4:10" x14ac:dyDescent="0.25">
      <c r="D7925"/>
      <c r="E7925" s="4"/>
      <c r="F7925" s="3"/>
      <c r="G7925" s="3"/>
      <c r="H7925" s="3"/>
      <c r="I7925" s="3"/>
      <c r="J7925" s="3"/>
    </row>
    <row r="7926" spans="4:10" x14ac:dyDescent="0.25">
      <c r="D7926"/>
      <c r="E7926" s="4"/>
      <c r="F7926" s="3"/>
      <c r="G7926" s="3"/>
      <c r="H7926" s="3"/>
      <c r="I7926" s="3"/>
      <c r="J7926" s="3"/>
    </row>
    <row r="7927" spans="4:10" x14ac:dyDescent="0.25">
      <c r="D7927"/>
      <c r="E7927" s="4"/>
      <c r="F7927" s="3"/>
      <c r="G7927" s="3"/>
      <c r="H7927" s="3"/>
      <c r="I7927" s="3"/>
      <c r="J7927" s="3"/>
    </row>
    <row r="7928" spans="4:10" x14ac:dyDescent="0.25">
      <c r="D7928"/>
      <c r="E7928" s="4"/>
      <c r="F7928" s="3"/>
      <c r="G7928" s="3"/>
      <c r="H7928" s="3"/>
      <c r="I7928" s="3"/>
      <c r="J7928" s="3"/>
    </row>
    <row r="7929" spans="4:10" x14ac:dyDescent="0.25">
      <c r="D7929"/>
      <c r="E7929" s="4"/>
      <c r="F7929" s="3"/>
      <c r="G7929" s="3"/>
      <c r="H7929" s="3"/>
      <c r="I7929" s="3"/>
      <c r="J7929" s="3"/>
    </row>
    <row r="7930" spans="4:10" x14ac:dyDescent="0.25">
      <c r="D7930"/>
      <c r="E7930" s="4"/>
      <c r="F7930" s="3"/>
      <c r="G7930" s="3"/>
      <c r="H7930" s="3"/>
      <c r="I7930" s="3"/>
      <c r="J7930" s="3"/>
    </row>
    <row r="7931" spans="4:10" x14ac:dyDescent="0.25">
      <c r="D7931"/>
      <c r="E7931" s="4"/>
      <c r="F7931" s="3"/>
      <c r="G7931" s="3"/>
      <c r="H7931" s="3"/>
      <c r="I7931" s="3"/>
      <c r="J7931" s="3"/>
    </row>
    <row r="7932" spans="4:10" x14ac:dyDescent="0.25">
      <c r="D7932"/>
      <c r="E7932" s="4"/>
      <c r="F7932" s="3"/>
      <c r="G7932" s="3"/>
      <c r="H7932" s="3"/>
      <c r="I7932" s="3"/>
      <c r="J7932" s="3"/>
    </row>
    <row r="7933" spans="4:10" x14ac:dyDescent="0.25">
      <c r="D7933"/>
      <c r="E7933" s="4"/>
      <c r="F7933" s="3"/>
      <c r="G7933" s="3"/>
      <c r="H7933" s="3"/>
      <c r="I7933" s="3"/>
      <c r="J7933" s="3"/>
    </row>
    <row r="7934" spans="4:10" x14ac:dyDescent="0.25">
      <c r="D7934"/>
      <c r="E7934" s="4"/>
      <c r="F7934" s="3"/>
      <c r="G7934" s="3"/>
      <c r="H7934" s="3"/>
      <c r="I7934" s="3"/>
      <c r="J7934" s="3"/>
    </row>
    <row r="7935" spans="4:10" x14ac:dyDescent="0.25">
      <c r="D7935"/>
      <c r="E7935" s="4"/>
      <c r="F7935" s="3"/>
      <c r="G7935" s="3"/>
      <c r="H7935" s="3"/>
      <c r="I7935" s="3"/>
      <c r="J7935" s="3"/>
    </row>
    <row r="7936" spans="4:10" x14ac:dyDescent="0.25">
      <c r="D7936"/>
      <c r="E7936" s="4"/>
      <c r="F7936" s="3"/>
      <c r="G7936" s="3"/>
      <c r="H7936" s="3"/>
      <c r="I7936" s="3"/>
      <c r="J7936" s="3"/>
    </row>
    <row r="7937" spans="4:10" x14ac:dyDescent="0.25">
      <c r="D7937"/>
      <c r="E7937" s="4"/>
      <c r="F7937" s="3"/>
      <c r="G7937" s="3"/>
      <c r="H7937" s="3"/>
      <c r="I7937" s="3"/>
      <c r="J7937" s="3"/>
    </row>
    <row r="7938" spans="4:10" x14ac:dyDescent="0.25">
      <c r="D7938"/>
      <c r="E7938" s="4"/>
      <c r="F7938" s="3"/>
      <c r="G7938" s="3"/>
      <c r="H7938" s="3"/>
      <c r="I7938" s="3"/>
      <c r="J7938" s="3"/>
    </row>
    <row r="7939" spans="4:10" x14ac:dyDescent="0.25">
      <c r="D7939"/>
      <c r="E7939" s="4"/>
      <c r="F7939" s="3"/>
      <c r="G7939" s="3"/>
      <c r="H7939" s="3"/>
      <c r="I7939" s="3"/>
      <c r="J7939" s="3"/>
    </row>
    <row r="7940" spans="4:10" x14ac:dyDescent="0.25">
      <c r="D7940"/>
      <c r="E7940" s="4"/>
      <c r="F7940" s="3"/>
      <c r="G7940" s="3"/>
      <c r="H7940" s="3"/>
      <c r="I7940" s="3"/>
      <c r="J7940" s="3"/>
    </row>
    <row r="7941" spans="4:10" x14ac:dyDescent="0.25">
      <c r="D7941"/>
      <c r="E7941" s="4"/>
      <c r="F7941" s="3"/>
      <c r="G7941" s="3"/>
      <c r="H7941" s="3"/>
      <c r="I7941" s="3"/>
      <c r="J7941" s="3"/>
    </row>
    <row r="7942" spans="4:10" x14ac:dyDescent="0.25">
      <c r="D7942"/>
      <c r="E7942" s="4"/>
      <c r="F7942" s="3"/>
      <c r="G7942" s="3"/>
      <c r="H7942" s="3"/>
      <c r="I7942" s="3"/>
      <c r="J7942" s="3"/>
    </row>
    <row r="7943" spans="4:10" x14ac:dyDescent="0.25">
      <c r="D7943"/>
      <c r="E7943" s="4"/>
      <c r="F7943" s="3"/>
      <c r="G7943" s="3"/>
      <c r="H7943" s="3"/>
      <c r="I7943" s="3"/>
      <c r="J7943" s="3"/>
    </row>
    <row r="7944" spans="4:10" x14ac:dyDescent="0.25">
      <c r="D7944"/>
      <c r="E7944" s="4"/>
      <c r="F7944" s="3"/>
      <c r="G7944" s="3"/>
      <c r="H7944" s="3"/>
      <c r="I7944" s="3"/>
      <c r="J7944" s="3"/>
    </row>
    <row r="7945" spans="4:10" x14ac:dyDescent="0.25">
      <c r="D7945"/>
      <c r="E7945" s="4"/>
      <c r="F7945" s="3"/>
      <c r="G7945" s="3"/>
      <c r="H7945" s="3"/>
      <c r="I7945" s="3"/>
      <c r="J7945" s="3"/>
    </row>
    <row r="7946" spans="4:10" x14ac:dyDescent="0.25">
      <c r="D7946"/>
      <c r="E7946" s="4"/>
      <c r="F7946" s="3"/>
      <c r="G7946" s="3"/>
      <c r="H7946" s="3"/>
      <c r="I7946" s="3"/>
      <c r="J7946" s="3"/>
    </row>
    <row r="7947" spans="4:10" x14ac:dyDescent="0.25">
      <c r="D7947"/>
      <c r="E7947" s="4"/>
      <c r="F7947" s="3"/>
      <c r="G7947" s="3"/>
      <c r="H7947" s="3"/>
      <c r="I7947" s="3"/>
      <c r="J7947" s="3"/>
    </row>
    <row r="7948" spans="4:10" x14ac:dyDescent="0.25">
      <c r="D7948"/>
      <c r="E7948" s="4"/>
      <c r="F7948" s="3"/>
      <c r="G7948" s="3"/>
      <c r="H7948" s="3"/>
      <c r="I7948" s="3"/>
      <c r="J7948" s="3"/>
    </row>
    <row r="7949" spans="4:10" x14ac:dyDescent="0.25">
      <c r="D7949"/>
      <c r="E7949" s="4"/>
      <c r="F7949" s="3"/>
      <c r="G7949" s="3"/>
      <c r="H7949" s="3"/>
      <c r="I7949" s="3"/>
      <c r="J7949" s="3"/>
    </row>
    <row r="7950" spans="4:10" x14ac:dyDescent="0.25">
      <c r="D7950"/>
      <c r="E7950" s="4"/>
      <c r="F7950" s="3"/>
      <c r="G7950" s="3"/>
      <c r="H7950" s="3"/>
      <c r="I7950" s="3"/>
      <c r="J7950" s="3"/>
    </row>
    <row r="7951" spans="4:10" x14ac:dyDescent="0.25">
      <c r="D7951"/>
      <c r="E7951" s="4"/>
      <c r="F7951" s="3"/>
      <c r="G7951" s="3"/>
      <c r="H7951" s="3"/>
      <c r="I7951" s="3"/>
      <c r="J7951" s="3"/>
    </row>
    <row r="7952" spans="4:10" x14ac:dyDescent="0.25">
      <c r="D7952"/>
      <c r="E7952" s="4"/>
      <c r="F7952" s="3"/>
      <c r="G7952" s="3"/>
      <c r="H7952" s="3"/>
      <c r="I7952" s="3"/>
      <c r="J7952" s="3"/>
    </row>
    <row r="7953" spans="4:10" x14ac:dyDescent="0.25">
      <c r="D7953"/>
      <c r="E7953" s="4"/>
      <c r="F7953" s="3"/>
      <c r="G7953" s="3"/>
      <c r="H7953" s="3"/>
      <c r="I7953" s="3"/>
      <c r="J7953" s="3"/>
    </row>
    <row r="7954" spans="4:10" x14ac:dyDescent="0.25">
      <c r="D7954"/>
      <c r="E7954" s="4"/>
      <c r="F7954" s="3"/>
      <c r="G7954" s="3"/>
      <c r="H7954" s="3"/>
      <c r="I7954" s="3"/>
      <c r="J7954" s="3"/>
    </row>
    <row r="7955" spans="4:10" x14ac:dyDescent="0.25">
      <c r="D7955"/>
      <c r="E7955" s="4"/>
      <c r="F7955" s="3"/>
      <c r="G7955" s="3"/>
      <c r="H7955" s="3"/>
      <c r="I7955" s="3"/>
      <c r="J7955" s="3"/>
    </row>
    <row r="7956" spans="4:10" x14ac:dyDescent="0.25">
      <c r="D7956"/>
      <c r="E7956" s="4"/>
      <c r="F7956" s="3"/>
      <c r="G7956" s="3"/>
      <c r="H7956" s="3"/>
      <c r="I7956" s="3"/>
      <c r="J7956" s="3"/>
    </row>
    <row r="7957" spans="4:10" x14ac:dyDescent="0.25">
      <c r="D7957"/>
      <c r="E7957" s="4"/>
      <c r="F7957" s="3"/>
      <c r="G7957" s="3"/>
      <c r="H7957" s="3"/>
      <c r="I7957" s="3"/>
      <c r="J7957" s="3"/>
    </row>
    <row r="7958" spans="4:10" x14ac:dyDescent="0.25">
      <c r="D7958"/>
      <c r="E7958" s="4"/>
      <c r="F7958" s="3"/>
      <c r="G7958" s="3"/>
      <c r="H7958" s="3"/>
      <c r="I7958" s="3"/>
      <c r="J7958" s="3"/>
    </row>
    <row r="7959" spans="4:10" x14ac:dyDescent="0.25">
      <c r="D7959"/>
      <c r="E7959" s="4"/>
      <c r="F7959" s="3"/>
      <c r="G7959" s="3"/>
      <c r="H7959" s="3"/>
      <c r="I7959" s="3"/>
      <c r="J7959" s="3"/>
    </row>
    <row r="7960" spans="4:10" x14ac:dyDescent="0.25">
      <c r="D7960"/>
      <c r="E7960" s="4"/>
      <c r="F7960" s="3"/>
      <c r="G7960" s="3"/>
      <c r="H7960" s="3"/>
      <c r="I7960" s="3"/>
      <c r="J7960" s="3"/>
    </row>
    <row r="7961" spans="4:10" x14ac:dyDescent="0.25">
      <c r="D7961"/>
      <c r="E7961" s="4"/>
      <c r="F7961" s="3"/>
      <c r="G7961" s="3"/>
      <c r="H7961" s="3"/>
      <c r="I7961" s="3"/>
      <c r="J7961" s="3"/>
    </row>
    <row r="7962" spans="4:10" x14ac:dyDescent="0.25">
      <c r="D7962"/>
      <c r="E7962" s="4"/>
      <c r="F7962" s="3"/>
      <c r="G7962" s="3"/>
      <c r="H7962" s="3"/>
      <c r="I7962" s="3"/>
      <c r="J7962" s="3"/>
    </row>
    <row r="7963" spans="4:10" x14ac:dyDescent="0.25">
      <c r="D7963"/>
      <c r="E7963" s="4"/>
      <c r="F7963" s="3"/>
      <c r="G7963" s="3"/>
      <c r="H7963" s="3"/>
      <c r="I7963" s="3"/>
      <c r="J7963" s="3"/>
    </row>
    <row r="7964" spans="4:10" x14ac:dyDescent="0.25">
      <c r="D7964"/>
      <c r="E7964" s="4"/>
      <c r="F7964" s="3"/>
      <c r="G7964" s="3"/>
      <c r="H7964" s="3"/>
      <c r="I7964" s="3"/>
      <c r="J7964" s="3"/>
    </row>
    <row r="7965" spans="4:10" x14ac:dyDescent="0.25">
      <c r="D7965"/>
      <c r="E7965" s="4"/>
      <c r="F7965" s="3"/>
      <c r="G7965" s="3"/>
      <c r="H7965" s="3"/>
      <c r="I7965" s="3"/>
      <c r="J7965" s="3"/>
    </row>
    <row r="7966" spans="4:10" x14ac:dyDescent="0.25">
      <c r="D7966"/>
      <c r="E7966" s="4"/>
      <c r="F7966" s="3"/>
      <c r="G7966" s="3"/>
      <c r="H7966" s="3"/>
      <c r="I7966" s="3"/>
      <c r="J7966" s="3"/>
    </row>
    <row r="7967" spans="4:10" x14ac:dyDescent="0.25">
      <c r="D7967"/>
      <c r="E7967" s="4"/>
      <c r="F7967" s="3"/>
      <c r="G7967" s="3"/>
      <c r="H7967" s="3"/>
      <c r="I7967" s="3"/>
      <c r="J7967" s="3"/>
    </row>
    <row r="7968" spans="4:10" x14ac:dyDescent="0.25">
      <c r="D7968"/>
      <c r="E7968" s="4"/>
      <c r="F7968" s="3"/>
      <c r="G7968" s="3"/>
      <c r="H7968" s="3"/>
      <c r="I7968" s="3"/>
      <c r="J7968" s="3"/>
    </row>
    <row r="7969" spans="4:10" x14ac:dyDescent="0.25">
      <c r="D7969"/>
      <c r="E7969" s="4"/>
      <c r="F7969" s="3"/>
      <c r="G7969" s="3"/>
      <c r="H7969" s="3"/>
      <c r="I7969" s="3"/>
      <c r="J7969" s="3"/>
    </row>
    <row r="7970" spans="4:10" x14ac:dyDescent="0.25">
      <c r="D7970"/>
      <c r="E7970" s="4"/>
      <c r="F7970" s="3"/>
      <c r="G7970" s="3"/>
      <c r="H7970" s="3"/>
      <c r="I7970" s="3"/>
      <c r="J7970" s="3"/>
    </row>
    <row r="7971" spans="4:10" x14ac:dyDescent="0.25">
      <c r="D7971"/>
      <c r="E7971" s="4"/>
      <c r="F7971" s="3"/>
      <c r="G7971" s="3"/>
      <c r="H7971" s="3"/>
      <c r="I7971" s="3"/>
      <c r="J7971" s="3"/>
    </row>
    <row r="7972" spans="4:10" x14ac:dyDescent="0.25">
      <c r="D7972"/>
      <c r="E7972" s="4"/>
      <c r="F7972" s="3"/>
      <c r="G7972" s="3"/>
      <c r="H7972" s="3"/>
      <c r="I7972" s="3"/>
      <c r="J7972" s="3"/>
    </row>
    <row r="7973" spans="4:10" x14ac:dyDescent="0.25">
      <c r="D7973"/>
      <c r="E7973" s="4"/>
      <c r="F7973" s="3"/>
      <c r="G7973" s="3"/>
      <c r="H7973" s="3"/>
      <c r="I7973" s="3"/>
      <c r="J7973" s="3"/>
    </row>
    <row r="7974" spans="4:10" x14ac:dyDescent="0.25">
      <c r="D7974"/>
      <c r="E7974" s="4"/>
      <c r="F7974" s="3"/>
      <c r="G7974" s="3"/>
      <c r="H7974" s="3"/>
      <c r="I7974" s="3"/>
      <c r="J7974" s="3"/>
    </row>
    <row r="7975" spans="4:10" x14ac:dyDescent="0.25">
      <c r="D7975"/>
      <c r="E7975" s="4"/>
      <c r="F7975" s="3"/>
      <c r="G7975" s="3"/>
      <c r="H7975" s="3"/>
      <c r="I7975" s="3"/>
      <c r="J7975" s="3"/>
    </row>
    <row r="7976" spans="4:10" x14ac:dyDescent="0.25">
      <c r="D7976"/>
      <c r="E7976" s="4"/>
      <c r="F7976" s="3"/>
      <c r="G7976" s="3"/>
      <c r="H7976" s="3"/>
      <c r="I7976" s="3"/>
      <c r="J7976" s="3"/>
    </row>
    <row r="7977" spans="4:10" x14ac:dyDescent="0.25">
      <c r="D7977"/>
      <c r="E7977" s="4"/>
      <c r="F7977" s="3"/>
      <c r="G7977" s="3"/>
      <c r="H7977" s="3"/>
      <c r="I7977" s="3"/>
      <c r="J7977" s="3"/>
    </row>
    <row r="7978" spans="4:10" x14ac:dyDescent="0.25">
      <c r="D7978"/>
      <c r="E7978" s="4"/>
      <c r="F7978" s="3"/>
      <c r="G7978" s="3"/>
      <c r="H7978" s="3"/>
      <c r="I7978" s="3"/>
      <c r="J7978" s="3"/>
    </row>
    <row r="7979" spans="4:10" x14ac:dyDescent="0.25">
      <c r="D7979"/>
      <c r="E7979" s="4"/>
      <c r="F7979" s="3"/>
      <c r="G7979" s="3"/>
      <c r="H7979" s="3"/>
      <c r="I7979" s="3"/>
      <c r="J7979" s="3"/>
    </row>
    <row r="7980" spans="4:10" x14ac:dyDescent="0.25">
      <c r="D7980"/>
      <c r="E7980" s="4"/>
      <c r="F7980" s="3"/>
      <c r="G7980" s="3"/>
      <c r="H7980" s="3"/>
      <c r="I7980" s="3"/>
      <c r="J7980" s="3"/>
    </row>
    <row r="7981" spans="4:10" x14ac:dyDescent="0.25">
      <c r="D7981"/>
      <c r="E7981" s="4"/>
      <c r="F7981" s="3"/>
      <c r="G7981" s="3"/>
      <c r="H7981" s="3"/>
      <c r="I7981" s="3"/>
      <c r="J7981" s="3"/>
    </row>
    <row r="7982" spans="4:10" x14ac:dyDescent="0.25">
      <c r="D7982"/>
      <c r="E7982" s="4"/>
      <c r="F7982" s="3"/>
      <c r="G7982" s="3"/>
      <c r="H7982" s="3"/>
      <c r="I7982" s="3"/>
      <c r="J7982" s="3"/>
    </row>
    <row r="7983" spans="4:10" x14ac:dyDescent="0.25">
      <c r="D7983"/>
      <c r="E7983" s="4"/>
      <c r="F7983" s="3"/>
      <c r="G7983" s="3"/>
      <c r="H7983" s="3"/>
      <c r="I7983" s="3"/>
      <c r="J7983" s="3"/>
    </row>
    <row r="7984" spans="4:10" x14ac:dyDescent="0.25">
      <c r="D7984"/>
      <c r="E7984" s="4"/>
      <c r="F7984" s="3"/>
      <c r="G7984" s="3"/>
      <c r="H7984" s="3"/>
      <c r="I7984" s="3"/>
      <c r="J7984" s="3"/>
    </row>
    <row r="7985" spans="4:10" x14ac:dyDescent="0.25">
      <c r="D7985"/>
      <c r="E7985" s="4"/>
      <c r="F7985" s="3"/>
      <c r="G7985" s="3"/>
      <c r="H7985" s="3"/>
      <c r="I7985" s="3"/>
      <c r="J7985" s="3"/>
    </row>
    <row r="7986" spans="4:10" x14ac:dyDescent="0.25">
      <c r="D7986"/>
      <c r="E7986" s="4"/>
      <c r="F7986" s="3"/>
      <c r="G7986" s="3"/>
      <c r="H7986" s="3"/>
      <c r="I7986" s="3"/>
      <c r="J7986" s="3"/>
    </row>
    <row r="7987" spans="4:10" x14ac:dyDescent="0.25">
      <c r="D7987"/>
      <c r="E7987" s="4"/>
      <c r="F7987" s="3"/>
      <c r="G7987" s="3"/>
      <c r="H7987" s="3"/>
      <c r="I7987" s="3"/>
      <c r="J7987" s="3"/>
    </row>
    <row r="7988" spans="4:10" x14ac:dyDescent="0.25">
      <c r="D7988"/>
      <c r="E7988" s="4"/>
      <c r="F7988" s="3"/>
      <c r="G7988" s="3"/>
      <c r="H7988" s="3"/>
      <c r="I7988" s="3"/>
      <c r="J7988" s="3"/>
    </row>
    <row r="7989" spans="4:10" x14ac:dyDescent="0.25">
      <c r="D7989"/>
      <c r="E7989" s="4"/>
      <c r="F7989" s="3"/>
      <c r="G7989" s="3"/>
      <c r="H7989" s="3"/>
      <c r="I7989" s="3"/>
      <c r="J7989" s="3"/>
    </row>
    <row r="7990" spans="4:10" x14ac:dyDescent="0.25">
      <c r="D7990"/>
      <c r="E7990" s="4"/>
      <c r="F7990" s="3"/>
      <c r="G7990" s="3"/>
      <c r="H7990" s="3"/>
      <c r="I7990" s="3"/>
      <c r="J7990" s="3"/>
    </row>
    <row r="7991" spans="4:10" x14ac:dyDescent="0.25">
      <c r="D7991"/>
      <c r="E7991" s="4"/>
      <c r="F7991" s="3"/>
      <c r="G7991" s="3"/>
      <c r="H7991" s="3"/>
      <c r="I7991" s="3"/>
      <c r="J7991" s="3"/>
    </row>
    <row r="7992" spans="4:10" x14ac:dyDescent="0.25">
      <c r="D7992"/>
      <c r="E7992" s="4"/>
      <c r="F7992" s="3"/>
      <c r="G7992" s="3"/>
      <c r="H7992" s="3"/>
      <c r="I7992" s="3"/>
      <c r="J7992" s="3"/>
    </row>
    <row r="7993" spans="4:10" x14ac:dyDescent="0.25">
      <c r="D7993"/>
      <c r="E7993" s="4"/>
      <c r="F7993" s="3"/>
      <c r="G7993" s="3"/>
      <c r="H7993" s="3"/>
      <c r="I7993" s="3"/>
      <c r="J7993" s="3"/>
    </row>
    <row r="7994" spans="4:10" x14ac:dyDescent="0.25">
      <c r="D7994"/>
      <c r="E7994" s="4"/>
      <c r="F7994" s="3"/>
      <c r="G7994" s="3"/>
      <c r="H7994" s="3"/>
      <c r="I7994" s="3"/>
      <c r="J7994" s="3"/>
    </row>
    <row r="7995" spans="4:10" x14ac:dyDescent="0.25">
      <c r="D7995"/>
      <c r="E7995" s="4"/>
      <c r="F7995" s="3"/>
      <c r="G7995" s="3"/>
      <c r="H7995" s="3"/>
      <c r="I7995" s="3"/>
      <c r="J7995" s="3"/>
    </row>
    <row r="7996" spans="4:10" x14ac:dyDescent="0.25">
      <c r="D7996"/>
      <c r="E7996" s="4"/>
      <c r="F7996" s="3"/>
      <c r="G7996" s="3"/>
      <c r="H7996" s="3"/>
      <c r="I7996" s="3"/>
      <c r="J7996" s="3"/>
    </row>
    <row r="7997" spans="4:10" x14ac:dyDescent="0.25">
      <c r="D7997"/>
      <c r="E7997" s="4"/>
      <c r="F7997" s="3"/>
      <c r="G7997" s="3"/>
      <c r="H7997" s="3"/>
      <c r="I7997" s="3"/>
      <c r="J7997" s="3"/>
    </row>
    <row r="7998" spans="4:10" x14ac:dyDescent="0.25">
      <c r="D7998"/>
      <c r="E7998" s="4"/>
      <c r="F7998" s="3"/>
      <c r="G7998" s="3"/>
      <c r="H7998" s="3"/>
      <c r="I7998" s="3"/>
      <c r="J7998" s="3"/>
    </row>
    <row r="7999" spans="4:10" x14ac:dyDescent="0.25">
      <c r="D7999"/>
      <c r="E7999" s="4"/>
      <c r="F7999" s="3"/>
      <c r="G7999" s="3"/>
      <c r="H7999" s="3"/>
      <c r="I7999" s="3"/>
      <c r="J7999" s="3"/>
    </row>
    <row r="8000" spans="4:10" x14ac:dyDescent="0.25">
      <c r="D8000"/>
      <c r="E8000" s="4"/>
      <c r="F8000" s="3"/>
      <c r="G8000" s="3"/>
      <c r="H8000" s="3"/>
      <c r="I8000" s="3"/>
      <c r="J8000" s="3"/>
    </row>
    <row r="8001" spans="4:10" x14ac:dyDescent="0.25">
      <c r="D8001"/>
      <c r="E8001" s="4"/>
      <c r="F8001" s="3"/>
      <c r="G8001" s="3"/>
      <c r="H8001" s="3"/>
      <c r="I8001" s="3"/>
      <c r="J8001" s="3"/>
    </row>
    <row r="8002" spans="4:10" x14ac:dyDescent="0.25">
      <c r="D8002"/>
      <c r="E8002" s="4"/>
      <c r="F8002" s="3"/>
      <c r="G8002" s="3"/>
      <c r="H8002" s="3"/>
      <c r="I8002" s="3"/>
      <c r="J8002" s="3"/>
    </row>
    <row r="8003" spans="4:10" x14ac:dyDescent="0.25">
      <c r="D8003"/>
      <c r="E8003" s="4"/>
      <c r="F8003" s="3"/>
      <c r="G8003" s="3"/>
      <c r="H8003" s="3"/>
      <c r="I8003" s="3"/>
      <c r="J8003" s="3"/>
    </row>
    <row r="8004" spans="4:10" x14ac:dyDescent="0.25">
      <c r="D8004"/>
      <c r="E8004" s="4"/>
      <c r="F8004" s="3"/>
      <c r="G8004" s="3"/>
      <c r="H8004" s="3"/>
      <c r="I8004" s="3"/>
      <c r="J8004" s="3"/>
    </row>
    <row r="8005" spans="4:10" x14ac:dyDescent="0.25">
      <c r="D8005"/>
      <c r="E8005" s="4"/>
      <c r="F8005" s="3"/>
      <c r="G8005" s="3"/>
      <c r="H8005" s="3"/>
      <c r="I8005" s="3"/>
      <c r="J8005" s="3"/>
    </row>
    <row r="8006" spans="4:10" x14ac:dyDescent="0.25">
      <c r="D8006"/>
      <c r="E8006" s="4"/>
      <c r="F8006" s="3"/>
      <c r="G8006" s="3"/>
      <c r="H8006" s="3"/>
      <c r="I8006" s="3"/>
      <c r="J8006" s="3"/>
    </row>
    <row r="8007" spans="4:10" x14ac:dyDescent="0.25">
      <c r="D8007"/>
      <c r="E8007" s="4"/>
      <c r="F8007" s="3"/>
      <c r="G8007" s="3"/>
      <c r="H8007" s="3"/>
      <c r="I8007" s="3"/>
      <c r="J8007" s="3"/>
    </row>
    <row r="8008" spans="4:10" x14ac:dyDescent="0.25">
      <c r="D8008"/>
      <c r="E8008" s="4"/>
      <c r="F8008" s="3"/>
      <c r="G8008" s="3"/>
      <c r="H8008" s="3"/>
      <c r="I8008" s="3"/>
      <c r="J8008" s="3"/>
    </row>
    <row r="8009" spans="4:10" x14ac:dyDescent="0.25">
      <c r="D8009"/>
      <c r="E8009" s="4"/>
      <c r="F8009" s="3"/>
      <c r="G8009" s="3"/>
      <c r="H8009" s="3"/>
      <c r="I8009" s="3"/>
      <c r="J8009" s="3"/>
    </row>
    <row r="8010" spans="4:10" x14ac:dyDescent="0.25">
      <c r="D8010"/>
      <c r="E8010" s="4"/>
      <c r="F8010" s="3"/>
      <c r="G8010" s="3"/>
      <c r="H8010" s="3"/>
      <c r="I8010" s="3"/>
      <c r="J8010" s="3"/>
    </row>
    <row r="8011" spans="4:10" x14ac:dyDescent="0.25">
      <c r="D8011"/>
      <c r="E8011" s="4"/>
      <c r="F8011" s="3"/>
      <c r="G8011" s="3"/>
      <c r="H8011" s="3"/>
      <c r="I8011" s="3"/>
      <c r="J8011" s="3"/>
    </row>
    <row r="8012" spans="4:10" x14ac:dyDescent="0.25">
      <c r="D8012"/>
      <c r="E8012" s="4"/>
      <c r="F8012" s="3"/>
      <c r="G8012" s="3"/>
      <c r="H8012" s="3"/>
      <c r="I8012" s="3"/>
      <c r="J8012" s="3"/>
    </row>
    <row r="8013" spans="4:10" x14ac:dyDescent="0.25">
      <c r="D8013"/>
      <c r="E8013" s="4"/>
      <c r="F8013" s="3"/>
      <c r="G8013" s="3"/>
      <c r="H8013" s="3"/>
      <c r="I8013" s="3"/>
      <c r="J8013" s="3"/>
    </row>
    <row r="8014" spans="4:10" x14ac:dyDescent="0.25">
      <c r="D8014"/>
      <c r="E8014" s="4"/>
      <c r="F8014" s="3"/>
      <c r="G8014" s="3"/>
      <c r="H8014" s="3"/>
      <c r="I8014" s="3"/>
      <c r="J8014" s="3"/>
    </row>
    <row r="8015" spans="4:10" x14ac:dyDescent="0.25">
      <c r="D8015"/>
      <c r="E8015" s="4"/>
      <c r="F8015" s="3"/>
      <c r="G8015" s="3"/>
      <c r="H8015" s="3"/>
      <c r="I8015" s="3"/>
      <c r="J8015" s="3"/>
    </row>
    <row r="8016" spans="4:10" x14ac:dyDescent="0.25">
      <c r="D8016"/>
      <c r="E8016" s="4"/>
      <c r="F8016" s="3"/>
      <c r="G8016" s="3"/>
      <c r="H8016" s="3"/>
      <c r="I8016" s="3"/>
      <c r="J8016" s="3"/>
    </row>
    <row r="8017" spans="4:10" x14ac:dyDescent="0.25">
      <c r="D8017"/>
      <c r="E8017" s="4"/>
      <c r="F8017" s="3"/>
      <c r="G8017" s="3"/>
      <c r="H8017" s="3"/>
      <c r="I8017" s="3"/>
      <c r="J8017" s="3"/>
    </row>
    <row r="8018" spans="4:10" x14ac:dyDescent="0.25">
      <c r="D8018"/>
      <c r="E8018" s="4"/>
      <c r="F8018" s="3"/>
      <c r="G8018" s="3"/>
      <c r="H8018" s="3"/>
      <c r="I8018" s="3"/>
      <c r="J8018" s="3"/>
    </row>
    <row r="8019" spans="4:10" x14ac:dyDescent="0.25">
      <c r="D8019"/>
      <c r="E8019" s="4"/>
      <c r="F8019" s="3"/>
      <c r="G8019" s="3"/>
      <c r="H8019" s="3"/>
      <c r="I8019" s="3"/>
      <c r="J8019" s="3"/>
    </row>
    <row r="8020" spans="4:10" x14ac:dyDescent="0.25">
      <c r="D8020"/>
      <c r="E8020" s="4"/>
      <c r="F8020" s="3"/>
      <c r="G8020" s="3"/>
      <c r="H8020" s="3"/>
      <c r="I8020" s="3"/>
      <c r="J8020" s="3"/>
    </row>
    <row r="8021" spans="4:10" x14ac:dyDescent="0.25">
      <c r="D8021"/>
      <c r="E8021" s="4"/>
      <c r="F8021" s="3"/>
      <c r="G8021" s="3"/>
      <c r="H8021" s="3"/>
      <c r="I8021" s="3"/>
      <c r="J8021" s="3"/>
    </row>
    <row r="8022" spans="4:10" x14ac:dyDescent="0.25">
      <c r="D8022"/>
      <c r="E8022" s="4"/>
      <c r="F8022" s="3"/>
      <c r="G8022" s="3"/>
      <c r="H8022" s="3"/>
      <c r="I8022" s="3"/>
      <c r="J8022" s="3"/>
    </row>
    <row r="8023" spans="4:10" x14ac:dyDescent="0.25">
      <c r="D8023"/>
      <c r="E8023" s="4"/>
      <c r="F8023" s="3"/>
      <c r="G8023" s="3"/>
      <c r="H8023" s="3"/>
      <c r="I8023" s="3"/>
      <c r="J8023" s="3"/>
    </row>
    <row r="8024" spans="4:10" x14ac:dyDescent="0.25">
      <c r="D8024"/>
      <c r="E8024" s="4"/>
      <c r="F8024" s="3"/>
      <c r="G8024" s="3"/>
      <c r="H8024" s="3"/>
      <c r="I8024" s="3"/>
      <c r="J8024" s="3"/>
    </row>
    <row r="8025" spans="4:10" x14ac:dyDescent="0.25">
      <c r="D8025"/>
      <c r="E8025" s="4"/>
      <c r="F8025" s="3"/>
      <c r="G8025" s="3"/>
      <c r="H8025" s="3"/>
      <c r="I8025" s="3"/>
      <c r="J8025" s="3"/>
    </row>
    <row r="8026" spans="4:10" x14ac:dyDescent="0.25">
      <c r="D8026"/>
      <c r="E8026" s="4"/>
      <c r="F8026" s="3"/>
      <c r="G8026" s="3"/>
      <c r="H8026" s="3"/>
      <c r="I8026" s="3"/>
      <c r="J8026" s="3"/>
    </row>
    <row r="8027" spans="4:10" x14ac:dyDescent="0.25">
      <c r="D8027"/>
      <c r="E8027" s="4"/>
      <c r="F8027" s="3"/>
      <c r="G8027" s="3"/>
      <c r="H8027" s="3"/>
      <c r="I8027" s="3"/>
      <c r="J8027" s="3"/>
    </row>
    <row r="8028" spans="4:10" x14ac:dyDescent="0.25">
      <c r="D8028"/>
      <c r="E8028" s="4"/>
      <c r="F8028" s="3"/>
      <c r="G8028" s="3"/>
      <c r="H8028" s="3"/>
      <c r="I8028" s="3"/>
      <c r="J8028" s="3"/>
    </row>
    <row r="8029" spans="4:10" x14ac:dyDescent="0.25">
      <c r="D8029"/>
      <c r="E8029" s="4"/>
      <c r="F8029" s="3"/>
      <c r="G8029" s="3"/>
      <c r="H8029" s="3"/>
      <c r="I8029" s="3"/>
      <c r="J8029" s="3"/>
    </row>
    <row r="8030" spans="4:10" x14ac:dyDescent="0.25">
      <c r="D8030"/>
      <c r="E8030" s="4"/>
      <c r="F8030" s="3"/>
      <c r="G8030" s="3"/>
      <c r="H8030" s="3"/>
      <c r="I8030" s="3"/>
      <c r="J8030" s="3"/>
    </row>
    <row r="8031" spans="4:10" x14ac:dyDescent="0.25">
      <c r="D8031"/>
      <c r="E8031" s="4"/>
      <c r="F8031" s="3"/>
      <c r="G8031" s="3"/>
      <c r="H8031" s="3"/>
      <c r="I8031" s="3"/>
      <c r="J8031" s="3"/>
    </row>
    <row r="8032" spans="4:10" x14ac:dyDescent="0.25">
      <c r="D8032"/>
      <c r="E8032" s="4"/>
      <c r="F8032" s="3"/>
      <c r="G8032" s="3"/>
      <c r="H8032" s="3"/>
      <c r="I8032" s="3"/>
      <c r="J8032" s="3"/>
    </row>
    <row r="8033" spans="4:10" x14ac:dyDescent="0.25">
      <c r="D8033"/>
      <c r="E8033" s="4"/>
      <c r="F8033" s="3"/>
      <c r="G8033" s="3"/>
      <c r="H8033" s="3"/>
      <c r="I8033" s="3"/>
      <c r="J8033" s="3"/>
    </row>
    <row r="8034" spans="4:10" x14ac:dyDescent="0.25">
      <c r="D8034"/>
      <c r="E8034" s="4"/>
      <c r="F8034" s="3"/>
      <c r="G8034" s="3"/>
      <c r="H8034" s="3"/>
      <c r="I8034" s="3"/>
      <c r="J8034" s="3"/>
    </row>
    <row r="8035" spans="4:10" x14ac:dyDescent="0.25">
      <c r="D8035"/>
      <c r="E8035" s="4"/>
      <c r="F8035" s="3"/>
      <c r="G8035" s="3"/>
      <c r="H8035" s="3"/>
      <c r="I8035" s="3"/>
      <c r="J8035" s="3"/>
    </row>
    <row r="8036" spans="4:10" x14ac:dyDescent="0.25">
      <c r="D8036"/>
      <c r="E8036" s="4"/>
      <c r="F8036" s="3"/>
      <c r="G8036" s="3"/>
      <c r="H8036" s="3"/>
      <c r="I8036" s="3"/>
      <c r="J8036" s="3"/>
    </row>
    <row r="8037" spans="4:10" x14ac:dyDescent="0.25">
      <c r="D8037"/>
      <c r="E8037" s="4"/>
      <c r="F8037" s="3"/>
      <c r="G8037" s="3"/>
      <c r="H8037" s="3"/>
      <c r="I8037" s="3"/>
      <c r="J8037" s="3"/>
    </row>
    <row r="8038" spans="4:10" x14ac:dyDescent="0.25">
      <c r="D8038"/>
      <c r="E8038" s="4"/>
      <c r="F8038" s="3"/>
      <c r="G8038" s="3"/>
      <c r="H8038" s="3"/>
      <c r="I8038" s="3"/>
      <c r="J8038" s="3"/>
    </row>
    <row r="8039" spans="4:10" x14ac:dyDescent="0.25">
      <c r="D8039"/>
      <c r="E8039" s="4"/>
      <c r="F8039" s="3"/>
      <c r="G8039" s="3"/>
      <c r="H8039" s="3"/>
      <c r="I8039" s="3"/>
      <c r="J8039" s="3"/>
    </row>
    <row r="8040" spans="4:10" x14ac:dyDescent="0.25">
      <c r="D8040"/>
      <c r="E8040" s="4"/>
      <c r="F8040" s="3"/>
      <c r="G8040" s="3"/>
      <c r="H8040" s="3"/>
      <c r="I8040" s="3"/>
      <c r="J8040" s="3"/>
    </row>
    <row r="8041" spans="4:10" x14ac:dyDescent="0.25">
      <c r="D8041"/>
      <c r="E8041" s="4"/>
      <c r="F8041" s="3"/>
      <c r="G8041" s="3"/>
      <c r="H8041" s="3"/>
      <c r="I8041" s="3"/>
      <c r="J8041" s="3"/>
    </row>
    <row r="8042" spans="4:10" x14ac:dyDescent="0.25">
      <c r="D8042"/>
      <c r="E8042" s="4"/>
      <c r="F8042" s="3"/>
      <c r="G8042" s="3"/>
      <c r="H8042" s="3"/>
      <c r="I8042" s="3"/>
      <c r="J8042" s="3"/>
    </row>
    <row r="8043" spans="4:10" x14ac:dyDescent="0.25">
      <c r="D8043"/>
      <c r="E8043" s="4"/>
      <c r="F8043" s="3"/>
      <c r="G8043" s="3"/>
      <c r="H8043" s="3"/>
      <c r="I8043" s="3"/>
      <c r="J8043" s="3"/>
    </row>
    <row r="8044" spans="4:10" x14ac:dyDescent="0.25">
      <c r="D8044"/>
      <c r="E8044" s="4"/>
      <c r="F8044" s="3"/>
      <c r="G8044" s="3"/>
      <c r="H8044" s="3"/>
      <c r="I8044" s="3"/>
      <c r="J8044" s="3"/>
    </row>
    <row r="8045" spans="4:10" x14ac:dyDescent="0.25">
      <c r="D8045"/>
      <c r="E8045" s="4"/>
      <c r="F8045" s="3"/>
      <c r="G8045" s="3"/>
      <c r="H8045" s="3"/>
      <c r="I8045" s="3"/>
      <c r="J8045" s="3"/>
    </row>
    <row r="8046" spans="4:10" x14ac:dyDescent="0.25">
      <c r="D8046"/>
      <c r="E8046" s="4"/>
      <c r="F8046" s="3"/>
      <c r="G8046" s="3"/>
      <c r="H8046" s="3"/>
      <c r="I8046" s="3"/>
      <c r="J8046" s="3"/>
    </row>
    <row r="8047" spans="4:10" x14ac:dyDescent="0.25">
      <c r="D8047"/>
      <c r="E8047" s="4"/>
      <c r="F8047" s="3"/>
      <c r="G8047" s="3"/>
      <c r="H8047" s="3"/>
      <c r="I8047" s="3"/>
      <c r="J8047" s="3"/>
    </row>
    <row r="8048" spans="4:10" x14ac:dyDescent="0.25">
      <c r="D8048"/>
      <c r="E8048" s="4"/>
      <c r="F8048" s="3"/>
      <c r="G8048" s="3"/>
      <c r="H8048" s="3"/>
      <c r="I8048" s="3"/>
      <c r="J8048" s="3"/>
    </row>
    <row r="8049" spans="4:10" x14ac:dyDescent="0.25">
      <c r="D8049"/>
      <c r="E8049" s="4"/>
      <c r="F8049" s="3"/>
      <c r="G8049" s="3"/>
      <c r="H8049" s="3"/>
      <c r="I8049" s="3"/>
      <c r="J8049" s="3"/>
    </row>
    <row r="8050" spans="4:10" x14ac:dyDescent="0.25">
      <c r="D8050"/>
      <c r="E8050" s="4"/>
      <c r="F8050" s="3"/>
      <c r="G8050" s="3"/>
      <c r="H8050" s="3"/>
      <c r="I8050" s="3"/>
      <c r="J8050" s="3"/>
    </row>
    <row r="8051" spans="4:10" x14ac:dyDescent="0.25">
      <c r="D8051"/>
      <c r="E8051" s="4"/>
      <c r="F8051" s="3"/>
      <c r="G8051" s="3"/>
      <c r="H8051" s="3"/>
      <c r="I8051" s="3"/>
      <c r="J8051" s="3"/>
    </row>
    <row r="8052" spans="4:10" x14ac:dyDescent="0.25">
      <c r="D8052"/>
      <c r="E8052" s="4"/>
      <c r="F8052" s="3"/>
      <c r="G8052" s="3"/>
      <c r="H8052" s="3"/>
      <c r="I8052" s="3"/>
      <c r="J8052" s="3"/>
    </row>
    <row r="8053" spans="4:10" x14ac:dyDescent="0.25">
      <c r="D8053"/>
      <c r="E8053" s="4"/>
      <c r="F8053" s="3"/>
      <c r="G8053" s="3"/>
      <c r="H8053" s="3"/>
      <c r="I8053" s="3"/>
      <c r="J8053" s="3"/>
    </row>
    <row r="8054" spans="4:10" x14ac:dyDescent="0.25">
      <c r="D8054"/>
      <c r="E8054" s="4"/>
      <c r="F8054" s="3"/>
      <c r="G8054" s="3"/>
      <c r="H8054" s="3"/>
      <c r="I8054" s="3"/>
      <c r="J8054" s="3"/>
    </row>
    <row r="8055" spans="4:10" x14ac:dyDescent="0.25">
      <c r="D8055"/>
      <c r="E8055" s="4"/>
      <c r="F8055" s="3"/>
      <c r="G8055" s="3"/>
      <c r="H8055" s="3"/>
      <c r="I8055" s="3"/>
      <c r="J8055" s="3"/>
    </row>
    <row r="8056" spans="4:10" x14ac:dyDescent="0.25">
      <c r="D8056"/>
      <c r="E8056" s="4"/>
      <c r="F8056" s="3"/>
      <c r="G8056" s="3"/>
      <c r="H8056" s="3"/>
      <c r="I8056" s="3"/>
      <c r="J8056" s="3"/>
    </row>
    <row r="8057" spans="4:10" x14ac:dyDescent="0.25">
      <c r="D8057"/>
      <c r="E8057" s="4"/>
      <c r="F8057" s="3"/>
      <c r="G8057" s="3"/>
      <c r="H8057" s="3"/>
      <c r="I8057" s="3"/>
      <c r="J8057" s="3"/>
    </row>
    <row r="8058" spans="4:10" x14ac:dyDescent="0.25">
      <c r="D8058"/>
      <c r="E8058" s="4"/>
      <c r="F8058" s="3"/>
      <c r="G8058" s="3"/>
      <c r="H8058" s="3"/>
      <c r="I8058" s="3"/>
      <c r="J8058" s="3"/>
    </row>
    <row r="8059" spans="4:10" x14ac:dyDescent="0.25">
      <c r="D8059"/>
      <c r="E8059" s="4"/>
      <c r="F8059" s="3"/>
      <c r="G8059" s="3"/>
      <c r="H8059" s="3"/>
      <c r="I8059" s="3"/>
      <c r="J8059" s="3"/>
    </row>
    <row r="8060" spans="4:10" x14ac:dyDescent="0.25">
      <c r="D8060"/>
      <c r="E8060" s="4"/>
      <c r="F8060" s="3"/>
      <c r="G8060" s="3"/>
      <c r="H8060" s="3"/>
      <c r="I8060" s="3"/>
      <c r="J8060" s="3"/>
    </row>
    <row r="8061" spans="4:10" x14ac:dyDescent="0.25">
      <c r="D8061"/>
      <c r="E8061" s="4"/>
      <c r="F8061" s="3"/>
      <c r="G8061" s="3"/>
      <c r="H8061" s="3"/>
      <c r="I8061" s="3"/>
      <c r="J8061" s="3"/>
    </row>
    <row r="8062" spans="4:10" x14ac:dyDescent="0.25">
      <c r="D8062"/>
      <c r="E8062" s="4"/>
      <c r="F8062" s="3"/>
      <c r="G8062" s="3"/>
      <c r="H8062" s="3"/>
      <c r="I8062" s="3"/>
      <c r="J8062" s="3"/>
    </row>
    <row r="8063" spans="4:10" x14ac:dyDescent="0.25">
      <c r="D8063"/>
      <c r="E8063" s="4"/>
      <c r="F8063" s="3"/>
      <c r="G8063" s="3"/>
      <c r="H8063" s="3"/>
      <c r="I8063" s="3"/>
      <c r="J8063" s="3"/>
    </row>
    <row r="8064" spans="4:10" x14ac:dyDescent="0.25">
      <c r="D8064"/>
      <c r="E8064" s="4"/>
      <c r="F8064" s="3"/>
      <c r="G8064" s="3"/>
      <c r="H8064" s="3"/>
      <c r="I8064" s="3"/>
      <c r="J8064" s="3"/>
    </row>
    <row r="8065" spans="4:10" x14ac:dyDescent="0.25">
      <c r="D8065"/>
      <c r="E8065" s="4"/>
      <c r="F8065" s="3"/>
      <c r="G8065" s="3"/>
      <c r="H8065" s="3"/>
      <c r="I8065" s="3"/>
      <c r="J8065" s="3"/>
    </row>
    <row r="8066" spans="4:10" x14ac:dyDescent="0.25">
      <c r="D8066"/>
      <c r="E8066" s="4"/>
      <c r="F8066" s="3"/>
      <c r="G8066" s="3"/>
      <c r="H8066" s="3"/>
      <c r="I8066" s="3"/>
      <c r="J8066" s="3"/>
    </row>
    <row r="8067" spans="4:10" x14ac:dyDescent="0.25">
      <c r="D8067"/>
      <c r="E8067" s="4"/>
      <c r="F8067" s="3"/>
      <c r="G8067" s="3"/>
      <c r="H8067" s="3"/>
      <c r="I8067" s="3"/>
      <c r="J8067" s="3"/>
    </row>
    <row r="8068" spans="4:10" x14ac:dyDescent="0.25">
      <c r="D8068"/>
      <c r="E8068" s="4"/>
      <c r="F8068" s="3"/>
      <c r="G8068" s="3"/>
      <c r="H8068" s="3"/>
      <c r="I8068" s="3"/>
      <c r="J8068" s="3"/>
    </row>
    <row r="8069" spans="4:10" x14ac:dyDescent="0.25">
      <c r="D8069"/>
      <c r="E8069" s="4"/>
      <c r="F8069" s="3"/>
      <c r="G8069" s="3"/>
      <c r="H8069" s="3"/>
      <c r="I8069" s="3"/>
      <c r="J8069" s="3"/>
    </row>
    <row r="8070" spans="4:10" x14ac:dyDescent="0.25">
      <c r="D8070"/>
      <c r="E8070" s="4"/>
      <c r="F8070" s="3"/>
      <c r="G8070" s="3"/>
      <c r="H8070" s="3"/>
      <c r="I8070" s="3"/>
      <c r="J8070" s="3"/>
    </row>
    <row r="8071" spans="4:10" x14ac:dyDescent="0.25">
      <c r="D8071"/>
      <c r="E8071" s="4"/>
      <c r="F8071" s="3"/>
      <c r="G8071" s="3"/>
      <c r="H8071" s="3"/>
      <c r="I8071" s="3"/>
      <c r="J8071" s="3"/>
    </row>
    <row r="8072" spans="4:10" x14ac:dyDescent="0.25">
      <c r="D8072"/>
      <c r="E8072" s="4"/>
      <c r="F8072" s="3"/>
      <c r="G8072" s="3"/>
      <c r="H8072" s="3"/>
      <c r="I8072" s="3"/>
      <c r="J8072" s="3"/>
    </row>
    <row r="8073" spans="4:10" x14ac:dyDescent="0.25">
      <c r="D8073"/>
      <c r="E8073" s="4"/>
      <c r="F8073" s="3"/>
      <c r="G8073" s="3"/>
      <c r="H8073" s="3"/>
      <c r="I8073" s="3"/>
      <c r="J8073" s="3"/>
    </row>
    <row r="8074" spans="4:10" x14ac:dyDescent="0.25">
      <c r="D8074"/>
      <c r="E8074" s="4"/>
      <c r="F8074" s="3"/>
      <c r="G8074" s="3"/>
      <c r="H8074" s="3"/>
      <c r="I8074" s="3"/>
      <c r="J8074" s="3"/>
    </row>
    <row r="8075" spans="4:10" x14ac:dyDescent="0.25">
      <c r="D8075"/>
      <c r="E8075" s="4"/>
      <c r="F8075" s="3"/>
      <c r="G8075" s="3"/>
      <c r="H8075" s="3"/>
      <c r="I8075" s="3"/>
      <c r="J8075" s="3"/>
    </row>
    <row r="8076" spans="4:10" x14ac:dyDescent="0.25">
      <c r="D8076"/>
      <c r="E8076" s="4"/>
      <c r="F8076" s="3"/>
      <c r="G8076" s="3"/>
      <c r="H8076" s="3"/>
      <c r="I8076" s="3"/>
      <c r="J8076" s="3"/>
    </row>
    <row r="8077" spans="4:10" x14ac:dyDescent="0.25">
      <c r="D8077"/>
      <c r="E8077" s="4"/>
      <c r="F8077" s="3"/>
      <c r="G8077" s="3"/>
      <c r="H8077" s="3"/>
      <c r="I8077" s="3"/>
      <c r="J8077" s="3"/>
    </row>
    <row r="8078" spans="4:10" x14ac:dyDescent="0.25">
      <c r="D8078"/>
      <c r="E8078" s="4"/>
      <c r="F8078" s="3"/>
      <c r="G8078" s="3"/>
      <c r="H8078" s="3"/>
      <c r="I8078" s="3"/>
      <c r="J8078" s="3"/>
    </row>
    <row r="8079" spans="4:10" x14ac:dyDescent="0.25">
      <c r="D8079"/>
      <c r="E8079" s="4"/>
      <c r="F8079" s="3"/>
      <c r="G8079" s="3"/>
      <c r="H8079" s="3"/>
      <c r="I8079" s="3"/>
      <c r="J8079" s="3"/>
    </row>
    <row r="8080" spans="4:10" x14ac:dyDescent="0.25">
      <c r="D8080"/>
      <c r="E8080" s="4"/>
      <c r="F8080" s="3"/>
      <c r="G8080" s="3"/>
      <c r="H8080" s="3"/>
      <c r="I8080" s="3"/>
      <c r="J8080" s="3"/>
    </row>
    <row r="8081" spans="4:10" x14ac:dyDescent="0.25">
      <c r="D8081"/>
      <c r="E8081" s="4"/>
      <c r="F8081" s="3"/>
      <c r="G8081" s="3"/>
      <c r="H8081" s="3"/>
      <c r="I8081" s="3"/>
      <c r="J8081" s="3"/>
    </row>
    <row r="8082" spans="4:10" x14ac:dyDescent="0.25">
      <c r="D8082"/>
      <c r="E8082" s="4"/>
      <c r="F8082" s="3"/>
      <c r="G8082" s="3"/>
      <c r="H8082" s="3"/>
      <c r="I8082" s="3"/>
      <c r="J8082" s="3"/>
    </row>
    <row r="8083" spans="4:10" x14ac:dyDescent="0.25">
      <c r="D8083"/>
      <c r="E8083" s="4"/>
      <c r="F8083" s="3"/>
      <c r="G8083" s="3"/>
      <c r="H8083" s="3"/>
      <c r="I8083" s="3"/>
      <c r="J8083" s="3"/>
    </row>
    <row r="8084" spans="4:10" x14ac:dyDescent="0.25">
      <c r="D8084"/>
      <c r="E8084" s="4"/>
      <c r="F8084" s="3"/>
      <c r="G8084" s="3"/>
      <c r="H8084" s="3"/>
      <c r="I8084" s="3"/>
      <c r="J8084" s="3"/>
    </row>
    <row r="8085" spans="4:10" x14ac:dyDescent="0.25">
      <c r="D8085"/>
      <c r="E8085" s="4"/>
      <c r="F8085" s="3"/>
      <c r="G8085" s="3"/>
      <c r="H8085" s="3"/>
      <c r="I8085" s="3"/>
      <c r="J8085" s="3"/>
    </row>
    <row r="8086" spans="4:10" x14ac:dyDescent="0.25">
      <c r="D8086"/>
      <c r="E8086" s="4"/>
      <c r="F8086" s="3"/>
      <c r="G8086" s="3"/>
      <c r="H8086" s="3"/>
      <c r="I8086" s="3"/>
      <c r="J8086" s="3"/>
    </row>
    <row r="8087" spans="4:10" x14ac:dyDescent="0.25">
      <c r="D8087"/>
      <c r="E8087" s="4"/>
      <c r="F8087" s="3"/>
      <c r="G8087" s="3"/>
      <c r="H8087" s="3"/>
      <c r="I8087" s="3"/>
      <c r="J8087" s="3"/>
    </row>
    <row r="8088" spans="4:10" x14ac:dyDescent="0.25">
      <c r="D8088"/>
      <c r="E8088" s="4"/>
      <c r="F8088" s="3"/>
      <c r="G8088" s="3"/>
      <c r="H8088" s="3"/>
      <c r="I8088" s="3"/>
      <c r="J8088" s="3"/>
    </row>
    <row r="8089" spans="4:10" x14ac:dyDescent="0.25">
      <c r="D8089"/>
      <c r="E8089" s="4"/>
      <c r="F8089" s="3"/>
      <c r="G8089" s="3"/>
      <c r="H8089" s="3"/>
      <c r="I8089" s="3"/>
      <c r="J8089" s="3"/>
    </row>
    <row r="8090" spans="4:10" x14ac:dyDescent="0.25">
      <c r="D8090"/>
      <c r="E8090" s="4"/>
      <c r="F8090" s="3"/>
      <c r="G8090" s="3"/>
      <c r="H8090" s="3"/>
      <c r="I8090" s="3"/>
      <c r="J8090" s="3"/>
    </row>
    <row r="8091" spans="4:10" x14ac:dyDescent="0.25">
      <c r="D8091"/>
      <c r="E8091" s="4"/>
      <c r="F8091" s="3"/>
      <c r="G8091" s="3"/>
      <c r="H8091" s="3"/>
      <c r="I8091" s="3"/>
      <c r="J8091" s="3"/>
    </row>
    <row r="8092" spans="4:10" x14ac:dyDescent="0.25">
      <c r="D8092"/>
      <c r="E8092" s="4"/>
      <c r="F8092" s="3"/>
      <c r="G8092" s="3"/>
      <c r="H8092" s="3"/>
      <c r="I8092" s="3"/>
      <c r="J8092" s="3"/>
    </row>
    <row r="8093" spans="4:10" x14ac:dyDescent="0.25">
      <c r="D8093"/>
      <c r="E8093" s="4"/>
      <c r="F8093" s="3"/>
      <c r="G8093" s="3"/>
      <c r="H8093" s="3"/>
      <c r="I8093" s="3"/>
      <c r="J8093" s="3"/>
    </row>
    <row r="8094" spans="4:10" x14ac:dyDescent="0.25">
      <c r="D8094"/>
      <c r="E8094" s="4"/>
      <c r="F8094" s="3"/>
      <c r="G8094" s="3"/>
      <c r="H8094" s="3"/>
      <c r="I8094" s="3"/>
      <c r="J8094" s="3"/>
    </row>
    <row r="8095" spans="4:10" x14ac:dyDescent="0.25">
      <c r="D8095"/>
      <c r="E8095" s="4"/>
      <c r="F8095" s="3"/>
      <c r="G8095" s="3"/>
      <c r="H8095" s="3"/>
      <c r="I8095" s="3"/>
      <c r="J8095" s="3"/>
    </row>
    <row r="8096" spans="4:10" x14ac:dyDescent="0.25">
      <c r="D8096"/>
      <c r="E8096" s="4"/>
      <c r="F8096" s="3"/>
      <c r="G8096" s="3"/>
      <c r="H8096" s="3"/>
      <c r="I8096" s="3"/>
      <c r="J8096" s="3"/>
    </row>
    <row r="8097" spans="4:10" x14ac:dyDescent="0.25">
      <c r="D8097"/>
      <c r="E8097" s="4"/>
      <c r="F8097" s="3"/>
      <c r="G8097" s="3"/>
      <c r="H8097" s="3"/>
      <c r="I8097" s="3"/>
      <c r="J8097" s="3"/>
    </row>
    <row r="8098" spans="4:10" x14ac:dyDescent="0.25">
      <c r="D8098"/>
      <c r="E8098" s="4"/>
      <c r="F8098" s="3"/>
      <c r="G8098" s="3"/>
      <c r="H8098" s="3"/>
      <c r="I8098" s="3"/>
      <c r="J8098" s="3"/>
    </row>
    <row r="8099" spans="4:10" x14ac:dyDescent="0.25">
      <c r="D8099"/>
      <c r="E8099" s="4"/>
      <c r="F8099" s="3"/>
      <c r="G8099" s="3"/>
      <c r="H8099" s="3"/>
      <c r="I8099" s="3"/>
      <c r="J8099" s="3"/>
    </row>
    <row r="8100" spans="4:10" x14ac:dyDescent="0.25">
      <c r="D8100"/>
      <c r="E8100" s="4"/>
      <c r="F8100" s="3"/>
      <c r="G8100" s="3"/>
      <c r="H8100" s="3"/>
      <c r="I8100" s="3"/>
      <c r="J8100" s="3"/>
    </row>
    <row r="8101" spans="4:10" x14ac:dyDescent="0.25">
      <c r="D8101"/>
      <c r="E8101" s="4"/>
      <c r="F8101" s="3"/>
      <c r="G8101" s="3"/>
      <c r="H8101" s="3"/>
      <c r="I8101" s="3"/>
      <c r="J8101" s="3"/>
    </row>
    <row r="8102" spans="4:10" x14ac:dyDescent="0.25">
      <c r="D8102"/>
      <c r="E8102" s="4"/>
      <c r="F8102" s="3"/>
      <c r="G8102" s="3"/>
      <c r="H8102" s="3"/>
      <c r="I8102" s="3"/>
      <c r="J8102" s="3"/>
    </row>
    <row r="8103" spans="4:10" x14ac:dyDescent="0.25">
      <c r="D8103"/>
      <c r="E8103" s="4"/>
      <c r="F8103" s="3"/>
      <c r="G8103" s="3"/>
      <c r="H8103" s="3"/>
      <c r="I8103" s="3"/>
      <c r="J8103" s="3"/>
    </row>
    <row r="8104" spans="4:10" x14ac:dyDescent="0.25">
      <c r="D8104"/>
      <c r="E8104" s="4"/>
      <c r="F8104" s="3"/>
      <c r="G8104" s="3"/>
      <c r="H8104" s="3"/>
      <c r="I8104" s="3"/>
      <c r="J8104" s="3"/>
    </row>
    <row r="8105" spans="4:10" x14ac:dyDescent="0.25">
      <c r="D8105"/>
      <c r="E8105" s="4"/>
      <c r="F8105" s="3"/>
      <c r="G8105" s="3"/>
      <c r="H8105" s="3"/>
      <c r="I8105" s="3"/>
      <c r="J8105" s="3"/>
    </row>
    <row r="8106" spans="4:10" x14ac:dyDescent="0.25">
      <c r="D8106"/>
      <c r="E8106" s="4"/>
      <c r="F8106" s="3"/>
      <c r="G8106" s="3"/>
      <c r="H8106" s="3"/>
      <c r="I8106" s="3"/>
      <c r="J8106" s="3"/>
    </row>
    <row r="8107" spans="4:10" x14ac:dyDescent="0.25">
      <c r="D8107"/>
      <c r="E8107" s="4"/>
      <c r="F8107" s="3"/>
      <c r="G8107" s="3"/>
      <c r="H8107" s="3"/>
      <c r="I8107" s="3"/>
      <c r="J8107" s="3"/>
    </row>
    <row r="8108" spans="4:10" x14ac:dyDescent="0.25">
      <c r="D8108"/>
      <c r="E8108" s="4"/>
      <c r="F8108" s="3"/>
      <c r="G8108" s="3"/>
      <c r="H8108" s="3"/>
      <c r="I8108" s="3"/>
      <c r="J8108" s="3"/>
    </row>
    <row r="8109" spans="4:10" x14ac:dyDescent="0.25">
      <c r="D8109"/>
      <c r="E8109" s="4"/>
      <c r="F8109" s="3"/>
      <c r="G8109" s="3"/>
      <c r="H8109" s="3"/>
      <c r="I8109" s="3"/>
      <c r="J8109" s="3"/>
    </row>
    <row r="8110" spans="4:10" x14ac:dyDescent="0.25">
      <c r="D8110"/>
      <c r="E8110" s="4"/>
      <c r="F8110" s="3"/>
      <c r="G8110" s="3"/>
      <c r="H8110" s="3"/>
      <c r="I8110" s="3"/>
      <c r="J8110" s="3"/>
    </row>
    <row r="8111" spans="4:10" x14ac:dyDescent="0.25">
      <c r="D8111"/>
      <c r="E8111" s="4"/>
      <c r="F8111" s="3"/>
      <c r="G8111" s="3"/>
      <c r="H8111" s="3"/>
      <c r="I8111" s="3"/>
      <c r="J8111" s="3"/>
    </row>
    <row r="8112" spans="4:10" x14ac:dyDescent="0.25">
      <c r="D8112"/>
      <c r="E8112" s="4"/>
      <c r="F8112" s="3"/>
      <c r="G8112" s="3"/>
      <c r="H8112" s="3"/>
      <c r="I8112" s="3"/>
      <c r="J8112" s="3"/>
    </row>
    <row r="8113" spans="4:10" x14ac:dyDescent="0.25">
      <c r="D8113"/>
      <c r="E8113" s="4"/>
      <c r="F8113" s="3"/>
      <c r="G8113" s="3"/>
      <c r="H8113" s="3"/>
      <c r="I8113" s="3"/>
      <c r="J8113" s="3"/>
    </row>
    <row r="8114" spans="4:10" x14ac:dyDescent="0.25">
      <c r="D8114"/>
      <c r="E8114" s="4"/>
      <c r="F8114" s="3"/>
      <c r="G8114" s="3"/>
      <c r="H8114" s="3"/>
      <c r="I8114" s="3"/>
      <c r="J8114" s="3"/>
    </row>
    <row r="8115" spans="4:10" x14ac:dyDescent="0.25">
      <c r="D8115"/>
      <c r="E8115" s="4"/>
      <c r="F8115" s="3"/>
      <c r="G8115" s="3"/>
      <c r="H8115" s="3"/>
      <c r="I8115" s="3"/>
      <c r="J8115" s="3"/>
    </row>
    <row r="8116" spans="4:10" x14ac:dyDescent="0.25">
      <c r="D8116"/>
      <c r="E8116" s="4"/>
      <c r="F8116" s="3"/>
      <c r="G8116" s="3"/>
      <c r="H8116" s="3"/>
      <c r="I8116" s="3"/>
      <c r="J8116" s="3"/>
    </row>
    <row r="8117" spans="4:10" x14ac:dyDescent="0.25">
      <c r="D8117"/>
      <c r="E8117" s="4"/>
      <c r="F8117" s="3"/>
      <c r="G8117" s="3"/>
      <c r="H8117" s="3"/>
      <c r="I8117" s="3"/>
      <c r="J8117" s="3"/>
    </row>
    <row r="8118" spans="4:10" x14ac:dyDescent="0.25">
      <c r="D8118"/>
      <c r="E8118" s="4"/>
      <c r="F8118" s="3"/>
      <c r="G8118" s="3"/>
      <c r="H8118" s="3"/>
      <c r="I8118" s="3"/>
      <c r="J8118" s="3"/>
    </row>
    <row r="8119" spans="4:10" x14ac:dyDescent="0.25">
      <c r="D8119"/>
      <c r="E8119" s="4"/>
      <c r="F8119" s="3"/>
      <c r="G8119" s="3"/>
      <c r="H8119" s="3"/>
      <c r="I8119" s="3"/>
      <c r="J8119" s="3"/>
    </row>
    <row r="8120" spans="4:10" x14ac:dyDescent="0.25">
      <c r="D8120"/>
      <c r="E8120" s="4"/>
      <c r="F8120" s="3"/>
      <c r="G8120" s="3"/>
      <c r="H8120" s="3"/>
      <c r="I8120" s="3"/>
      <c r="J8120" s="3"/>
    </row>
    <row r="8121" spans="4:10" x14ac:dyDescent="0.25">
      <c r="D8121"/>
      <c r="E8121" s="4"/>
      <c r="F8121" s="3"/>
      <c r="G8121" s="3"/>
      <c r="H8121" s="3"/>
      <c r="I8121" s="3"/>
      <c r="J8121" s="3"/>
    </row>
    <row r="8122" spans="4:10" x14ac:dyDescent="0.25">
      <c r="D8122"/>
      <c r="E8122" s="4"/>
      <c r="F8122" s="3"/>
      <c r="G8122" s="3"/>
      <c r="H8122" s="3"/>
      <c r="I8122" s="3"/>
      <c r="J8122" s="3"/>
    </row>
    <row r="8123" spans="4:10" x14ac:dyDescent="0.25">
      <c r="D8123"/>
      <c r="E8123" s="4"/>
      <c r="F8123" s="3"/>
      <c r="G8123" s="3"/>
      <c r="H8123" s="3"/>
      <c r="I8123" s="3"/>
      <c r="J8123" s="3"/>
    </row>
    <row r="8124" spans="4:10" x14ac:dyDescent="0.25">
      <c r="D8124"/>
      <c r="E8124" s="4"/>
      <c r="F8124" s="3"/>
      <c r="G8124" s="3"/>
      <c r="H8124" s="3"/>
      <c r="I8124" s="3"/>
      <c r="J8124" s="3"/>
    </row>
    <row r="8125" spans="4:10" x14ac:dyDescent="0.25">
      <c r="D8125"/>
      <c r="E8125" s="4"/>
      <c r="F8125" s="3"/>
      <c r="G8125" s="3"/>
      <c r="H8125" s="3"/>
      <c r="I8125" s="3"/>
      <c r="J8125" s="3"/>
    </row>
    <row r="8126" spans="4:10" x14ac:dyDescent="0.25">
      <c r="D8126"/>
      <c r="E8126" s="4"/>
      <c r="F8126" s="3"/>
      <c r="G8126" s="3"/>
      <c r="H8126" s="3"/>
      <c r="I8126" s="3"/>
      <c r="J8126" s="3"/>
    </row>
    <row r="8127" spans="4:10" x14ac:dyDescent="0.25">
      <c r="D8127"/>
      <c r="E8127" s="4"/>
      <c r="F8127" s="3"/>
      <c r="G8127" s="3"/>
      <c r="H8127" s="3"/>
      <c r="I8127" s="3"/>
      <c r="J8127" s="3"/>
    </row>
    <row r="8128" spans="4:10" x14ac:dyDescent="0.25">
      <c r="D8128"/>
      <c r="E8128" s="4"/>
      <c r="F8128" s="3"/>
      <c r="G8128" s="3"/>
      <c r="H8128" s="3"/>
      <c r="I8128" s="3"/>
      <c r="J8128" s="3"/>
    </row>
    <row r="8129" spans="4:10" x14ac:dyDescent="0.25">
      <c r="D8129"/>
      <c r="E8129" s="4"/>
      <c r="F8129" s="3"/>
      <c r="G8129" s="3"/>
      <c r="H8129" s="3"/>
      <c r="I8129" s="3"/>
      <c r="J8129" s="3"/>
    </row>
    <row r="8130" spans="4:10" x14ac:dyDescent="0.25">
      <c r="D8130"/>
      <c r="E8130" s="4"/>
      <c r="F8130" s="3"/>
      <c r="G8130" s="3"/>
      <c r="H8130" s="3"/>
      <c r="I8130" s="3"/>
      <c r="J8130" s="3"/>
    </row>
    <row r="8131" spans="4:10" x14ac:dyDescent="0.25">
      <c r="D8131"/>
      <c r="E8131" s="4"/>
      <c r="F8131" s="3"/>
      <c r="G8131" s="3"/>
      <c r="H8131" s="3"/>
      <c r="I8131" s="3"/>
      <c r="J8131" s="3"/>
    </row>
    <row r="8132" spans="4:10" x14ac:dyDescent="0.25">
      <c r="D8132"/>
      <c r="E8132" s="4"/>
      <c r="F8132" s="3"/>
      <c r="G8132" s="3"/>
      <c r="H8132" s="3"/>
      <c r="I8132" s="3"/>
      <c r="J8132" s="3"/>
    </row>
    <row r="8133" spans="4:10" x14ac:dyDescent="0.25">
      <c r="D8133"/>
      <c r="E8133" s="4"/>
      <c r="F8133" s="3"/>
      <c r="G8133" s="3"/>
      <c r="H8133" s="3"/>
      <c r="I8133" s="3"/>
      <c r="J8133" s="3"/>
    </row>
    <row r="8134" spans="4:10" x14ac:dyDescent="0.25">
      <c r="D8134"/>
      <c r="E8134" s="4"/>
      <c r="F8134" s="3"/>
      <c r="G8134" s="3"/>
      <c r="H8134" s="3"/>
      <c r="I8134" s="3"/>
      <c r="J8134" s="3"/>
    </row>
    <row r="8135" spans="4:10" x14ac:dyDescent="0.25">
      <c r="D8135"/>
      <c r="E8135" s="4"/>
      <c r="F8135" s="3"/>
      <c r="G8135" s="3"/>
      <c r="H8135" s="3"/>
      <c r="I8135" s="3"/>
      <c r="J8135" s="3"/>
    </row>
    <row r="8136" spans="4:10" x14ac:dyDescent="0.25">
      <c r="D8136"/>
      <c r="E8136" s="4"/>
      <c r="F8136" s="3"/>
      <c r="G8136" s="3"/>
      <c r="H8136" s="3"/>
      <c r="I8136" s="3"/>
      <c r="J8136" s="3"/>
    </row>
    <row r="8137" spans="4:10" x14ac:dyDescent="0.25">
      <c r="D8137"/>
      <c r="E8137" s="4"/>
      <c r="F8137" s="3"/>
      <c r="G8137" s="3"/>
      <c r="H8137" s="3"/>
      <c r="I8137" s="3"/>
      <c r="J8137" s="3"/>
    </row>
    <row r="8138" spans="4:10" x14ac:dyDescent="0.25">
      <c r="D8138"/>
      <c r="E8138" s="4"/>
      <c r="F8138" s="3"/>
      <c r="G8138" s="3"/>
      <c r="H8138" s="3"/>
      <c r="I8138" s="3"/>
      <c r="J8138" s="3"/>
    </row>
    <row r="8139" spans="4:10" x14ac:dyDescent="0.25">
      <c r="D8139"/>
      <c r="E8139" s="4"/>
      <c r="F8139" s="3"/>
      <c r="G8139" s="3"/>
      <c r="H8139" s="3"/>
      <c r="I8139" s="3"/>
      <c r="J8139" s="3"/>
    </row>
    <row r="8140" spans="4:10" x14ac:dyDescent="0.25">
      <c r="D8140"/>
      <c r="E8140" s="4"/>
      <c r="F8140" s="3"/>
      <c r="G8140" s="3"/>
      <c r="H8140" s="3"/>
      <c r="I8140" s="3"/>
      <c r="J8140" s="3"/>
    </row>
    <row r="8141" spans="4:10" x14ac:dyDescent="0.25">
      <c r="D8141"/>
      <c r="E8141" s="4"/>
      <c r="F8141" s="3"/>
      <c r="G8141" s="3"/>
      <c r="H8141" s="3"/>
      <c r="I8141" s="3"/>
      <c r="J8141" s="3"/>
    </row>
    <row r="8142" spans="4:10" x14ac:dyDescent="0.25">
      <c r="D8142"/>
      <c r="E8142" s="4"/>
      <c r="F8142" s="3"/>
      <c r="G8142" s="3"/>
      <c r="H8142" s="3"/>
      <c r="I8142" s="3"/>
      <c r="J8142" s="3"/>
    </row>
    <row r="8143" spans="4:10" x14ac:dyDescent="0.25">
      <c r="D8143"/>
      <c r="E8143" s="4"/>
      <c r="F8143" s="3"/>
      <c r="G8143" s="3"/>
      <c r="H8143" s="3"/>
      <c r="I8143" s="3"/>
      <c r="J8143" s="3"/>
    </row>
    <row r="8144" spans="4:10" x14ac:dyDescent="0.25">
      <c r="D8144"/>
      <c r="E8144" s="4"/>
      <c r="F8144" s="3"/>
      <c r="G8144" s="3"/>
      <c r="H8144" s="3"/>
      <c r="I8144" s="3"/>
      <c r="J8144" s="3"/>
    </row>
    <row r="8145" spans="4:10" x14ac:dyDescent="0.25">
      <c r="D8145"/>
      <c r="E8145" s="4"/>
      <c r="F8145" s="3"/>
      <c r="G8145" s="3"/>
      <c r="H8145" s="3"/>
      <c r="I8145" s="3"/>
      <c r="J8145" s="3"/>
    </row>
    <row r="8146" spans="4:10" x14ac:dyDescent="0.25">
      <c r="D8146"/>
      <c r="E8146" s="4"/>
      <c r="F8146" s="3"/>
      <c r="G8146" s="3"/>
      <c r="H8146" s="3"/>
      <c r="I8146" s="3"/>
      <c r="J8146" s="3"/>
    </row>
    <row r="8147" spans="4:10" x14ac:dyDescent="0.25">
      <c r="D8147"/>
      <c r="E8147" s="4"/>
      <c r="F8147" s="3"/>
      <c r="G8147" s="3"/>
      <c r="H8147" s="3"/>
      <c r="I8147" s="3"/>
      <c r="J8147" s="3"/>
    </row>
    <row r="8148" spans="4:10" x14ac:dyDescent="0.25">
      <c r="D8148"/>
      <c r="E8148" s="4"/>
      <c r="F8148" s="3"/>
      <c r="G8148" s="3"/>
      <c r="H8148" s="3"/>
      <c r="I8148" s="3"/>
      <c r="J8148" s="3"/>
    </row>
    <row r="8149" spans="4:10" x14ac:dyDescent="0.25">
      <c r="D8149"/>
      <c r="E8149" s="4"/>
      <c r="F8149" s="3"/>
      <c r="G8149" s="3"/>
      <c r="H8149" s="3"/>
      <c r="I8149" s="3"/>
      <c r="J8149" s="3"/>
    </row>
    <row r="8150" spans="4:10" x14ac:dyDescent="0.25">
      <c r="D8150"/>
      <c r="E8150" s="4"/>
      <c r="F8150" s="3"/>
      <c r="G8150" s="3"/>
      <c r="H8150" s="3"/>
      <c r="I8150" s="3"/>
      <c r="J8150" s="3"/>
    </row>
    <row r="8151" spans="4:10" x14ac:dyDescent="0.25">
      <c r="D8151"/>
      <c r="E8151" s="4"/>
      <c r="F8151" s="3"/>
      <c r="G8151" s="3"/>
      <c r="H8151" s="3"/>
      <c r="I8151" s="3"/>
      <c r="J8151" s="3"/>
    </row>
    <row r="8152" spans="4:10" x14ac:dyDescent="0.25">
      <c r="D8152"/>
      <c r="E8152" s="4"/>
      <c r="F8152" s="3"/>
      <c r="G8152" s="3"/>
      <c r="H8152" s="3"/>
      <c r="I8152" s="3"/>
      <c r="J8152" s="3"/>
    </row>
    <row r="8153" spans="4:10" x14ac:dyDescent="0.25">
      <c r="D8153"/>
      <c r="E8153" s="4"/>
      <c r="F8153" s="3"/>
      <c r="G8153" s="3"/>
      <c r="H8153" s="3"/>
      <c r="I8153" s="3"/>
      <c r="J8153" s="3"/>
    </row>
    <row r="8154" spans="4:10" x14ac:dyDescent="0.25">
      <c r="D8154"/>
      <c r="E8154" s="4"/>
      <c r="F8154" s="3"/>
      <c r="G8154" s="3"/>
      <c r="H8154" s="3"/>
      <c r="I8154" s="3"/>
      <c r="J8154" s="3"/>
    </row>
    <row r="8155" spans="4:10" x14ac:dyDescent="0.25">
      <c r="D8155"/>
      <c r="E8155" s="4"/>
      <c r="F8155" s="3"/>
      <c r="G8155" s="3"/>
      <c r="H8155" s="3"/>
      <c r="I8155" s="3"/>
      <c r="J8155" s="3"/>
    </row>
    <row r="8156" spans="4:10" x14ac:dyDescent="0.25">
      <c r="D8156"/>
      <c r="E8156" s="4"/>
      <c r="F8156" s="3"/>
      <c r="G8156" s="3"/>
      <c r="H8156" s="3"/>
      <c r="I8156" s="3"/>
      <c r="J8156" s="3"/>
    </row>
    <row r="8157" spans="4:10" x14ac:dyDescent="0.25">
      <c r="D8157"/>
      <c r="E8157" s="4"/>
      <c r="F8157" s="3"/>
      <c r="G8157" s="3"/>
      <c r="H8157" s="3"/>
      <c r="I8157" s="3"/>
      <c r="J8157" s="3"/>
    </row>
    <row r="8158" spans="4:10" x14ac:dyDescent="0.25">
      <c r="D8158"/>
      <c r="E8158" s="4"/>
      <c r="F8158" s="3"/>
      <c r="G8158" s="3"/>
      <c r="H8158" s="3"/>
      <c r="I8158" s="3"/>
      <c r="J8158" s="3"/>
    </row>
    <row r="8159" spans="4:10" x14ac:dyDescent="0.25">
      <c r="D8159"/>
      <c r="E8159" s="4"/>
      <c r="F8159" s="3"/>
      <c r="G8159" s="3"/>
      <c r="H8159" s="3"/>
      <c r="I8159" s="3"/>
      <c r="J8159" s="3"/>
    </row>
    <row r="8160" spans="4:10" x14ac:dyDescent="0.25">
      <c r="D8160"/>
      <c r="E8160" s="4"/>
      <c r="F8160" s="3"/>
      <c r="G8160" s="3"/>
      <c r="H8160" s="3"/>
      <c r="I8160" s="3"/>
      <c r="J8160" s="3"/>
    </row>
    <row r="8161" spans="4:10" x14ac:dyDescent="0.25">
      <c r="D8161"/>
      <c r="E8161" s="4"/>
      <c r="F8161" s="3"/>
      <c r="G8161" s="3"/>
      <c r="H8161" s="3"/>
      <c r="I8161" s="3"/>
      <c r="J8161" s="3"/>
    </row>
    <row r="8162" spans="4:10" x14ac:dyDescent="0.25">
      <c r="D8162"/>
      <c r="E8162" s="4"/>
      <c r="F8162" s="3"/>
      <c r="G8162" s="3"/>
      <c r="H8162" s="3"/>
      <c r="I8162" s="3"/>
      <c r="J8162" s="3"/>
    </row>
    <row r="8163" spans="4:10" x14ac:dyDescent="0.25">
      <c r="D8163"/>
      <c r="E8163" s="4"/>
      <c r="F8163" s="3"/>
      <c r="G8163" s="3"/>
      <c r="H8163" s="3"/>
      <c r="I8163" s="3"/>
      <c r="J8163" s="3"/>
    </row>
    <row r="8164" spans="4:10" x14ac:dyDescent="0.25">
      <c r="D8164"/>
      <c r="E8164" s="4"/>
      <c r="F8164" s="3"/>
      <c r="G8164" s="3"/>
      <c r="H8164" s="3"/>
      <c r="I8164" s="3"/>
      <c r="J8164" s="3"/>
    </row>
    <row r="8165" spans="4:10" x14ac:dyDescent="0.25">
      <c r="D8165"/>
      <c r="E8165" s="4"/>
      <c r="F8165" s="3"/>
      <c r="G8165" s="3"/>
      <c r="H8165" s="3"/>
      <c r="I8165" s="3"/>
      <c r="J8165" s="3"/>
    </row>
    <row r="8166" spans="4:10" x14ac:dyDescent="0.25">
      <c r="D8166"/>
      <c r="E8166" s="4"/>
      <c r="F8166" s="3"/>
      <c r="G8166" s="3"/>
      <c r="H8166" s="3"/>
      <c r="I8166" s="3"/>
      <c r="J8166" s="3"/>
    </row>
    <row r="8167" spans="4:10" x14ac:dyDescent="0.25">
      <c r="D8167"/>
      <c r="E8167" s="4"/>
      <c r="F8167" s="3"/>
      <c r="G8167" s="3"/>
      <c r="H8167" s="3"/>
      <c r="I8167" s="3"/>
      <c r="J8167" s="3"/>
    </row>
    <row r="8168" spans="4:10" x14ac:dyDescent="0.25">
      <c r="D8168"/>
      <c r="E8168" s="4"/>
      <c r="F8168" s="3"/>
      <c r="G8168" s="3"/>
      <c r="H8168" s="3"/>
      <c r="I8168" s="3"/>
      <c r="J8168" s="3"/>
    </row>
    <row r="8169" spans="4:10" x14ac:dyDescent="0.25">
      <c r="D8169"/>
      <c r="E8169" s="4"/>
      <c r="F8169" s="3"/>
      <c r="G8169" s="3"/>
      <c r="H8169" s="3"/>
      <c r="I8169" s="3"/>
      <c r="J8169" s="3"/>
    </row>
    <row r="8170" spans="4:10" x14ac:dyDescent="0.25">
      <c r="D8170"/>
      <c r="E8170" s="4"/>
      <c r="F8170" s="3"/>
      <c r="G8170" s="3"/>
      <c r="H8170" s="3"/>
      <c r="I8170" s="3"/>
      <c r="J8170" s="3"/>
    </row>
    <row r="8171" spans="4:10" x14ac:dyDescent="0.25">
      <c r="D8171"/>
      <c r="E8171" s="4"/>
      <c r="F8171" s="3"/>
      <c r="G8171" s="3"/>
      <c r="H8171" s="3"/>
      <c r="I8171" s="3"/>
      <c r="J8171" s="3"/>
    </row>
    <row r="8172" spans="4:10" x14ac:dyDescent="0.25">
      <c r="D8172"/>
      <c r="E8172" s="4"/>
      <c r="F8172" s="3"/>
      <c r="G8172" s="3"/>
      <c r="H8172" s="3"/>
      <c r="I8172" s="3"/>
      <c r="J8172" s="3"/>
    </row>
    <row r="8173" spans="4:10" x14ac:dyDescent="0.25">
      <c r="D8173"/>
      <c r="E8173" s="4"/>
    </row>
    <row r="8174" spans="4:10" x14ac:dyDescent="0.25">
      <c r="D8174"/>
      <c r="E8174" s="4"/>
    </row>
    <row r="8175" spans="4:10" x14ac:dyDescent="0.25">
      <c r="D8175"/>
      <c r="E8175" s="4"/>
    </row>
    <row r="8176" spans="4:10" x14ac:dyDescent="0.25">
      <c r="D8176"/>
      <c r="E8176" s="4"/>
    </row>
    <row r="8177" spans="4:10" x14ac:dyDescent="0.25">
      <c r="D8177"/>
      <c r="E8177" s="4"/>
    </row>
    <row r="8178" spans="4:10" x14ac:dyDescent="0.25">
      <c r="D8178"/>
      <c r="E8178" s="4"/>
      <c r="F8178" s="3"/>
      <c r="G8178" s="3"/>
      <c r="H8178" s="3"/>
      <c r="I8178" s="3"/>
      <c r="J8178" s="3"/>
    </row>
    <row r="8179" spans="4:10" x14ac:dyDescent="0.25">
      <c r="D8179"/>
      <c r="E8179" s="4"/>
      <c r="F8179" s="3"/>
      <c r="G8179" s="3"/>
      <c r="H8179" s="3"/>
      <c r="I8179" s="3"/>
      <c r="J8179" s="3"/>
    </row>
    <row r="8180" spans="4:10" x14ac:dyDescent="0.25">
      <c r="D8180"/>
      <c r="E8180" s="4"/>
      <c r="F8180" s="3"/>
      <c r="G8180" s="3"/>
      <c r="H8180" s="3"/>
      <c r="I8180" s="3"/>
      <c r="J8180" s="3"/>
    </row>
    <row r="8181" spans="4:10" x14ac:dyDescent="0.25">
      <c r="D8181"/>
      <c r="E8181" s="4"/>
      <c r="F8181" s="3"/>
      <c r="G8181" s="3"/>
      <c r="H8181" s="3"/>
      <c r="I8181" s="3"/>
      <c r="J8181" s="3"/>
    </row>
    <row r="8182" spans="4:10" x14ac:dyDescent="0.25">
      <c r="D8182"/>
      <c r="E8182" s="4"/>
      <c r="F8182" s="3"/>
      <c r="G8182" s="3"/>
      <c r="H8182" s="3"/>
      <c r="I8182" s="3"/>
      <c r="J8182" s="3"/>
    </row>
    <row r="8183" spans="4:10" x14ac:dyDescent="0.25">
      <c r="D8183"/>
      <c r="E8183" s="4"/>
      <c r="F8183" s="3"/>
      <c r="G8183" s="3"/>
      <c r="H8183" s="3"/>
      <c r="I8183" s="3"/>
      <c r="J8183" s="3"/>
    </row>
    <row r="8184" spans="4:10" x14ac:dyDescent="0.25">
      <c r="D8184"/>
      <c r="E8184" s="4"/>
      <c r="F8184" s="3"/>
      <c r="G8184" s="3"/>
      <c r="H8184" s="3"/>
      <c r="I8184" s="3"/>
      <c r="J8184" s="3"/>
    </row>
    <row r="8185" spans="4:10" x14ac:dyDescent="0.25">
      <c r="D8185"/>
      <c r="E8185" s="4"/>
      <c r="F8185" s="3"/>
      <c r="G8185" s="3"/>
      <c r="H8185" s="3"/>
      <c r="I8185" s="3"/>
      <c r="J8185" s="3"/>
    </row>
    <row r="8186" spans="4:10" x14ac:dyDescent="0.25">
      <c r="D8186"/>
      <c r="E8186" s="4"/>
      <c r="F8186" s="3"/>
      <c r="G8186" s="3"/>
      <c r="H8186" s="3"/>
      <c r="I8186" s="3"/>
      <c r="J8186" s="3"/>
    </row>
    <row r="8187" spans="4:10" x14ac:dyDescent="0.25">
      <c r="D8187"/>
      <c r="E8187" s="4"/>
      <c r="F8187" s="3"/>
      <c r="G8187" s="3"/>
      <c r="H8187" s="3"/>
      <c r="I8187" s="3"/>
      <c r="J8187" s="3"/>
    </row>
    <row r="8188" spans="4:10" x14ac:dyDescent="0.25">
      <c r="D8188"/>
      <c r="E8188" s="4"/>
      <c r="F8188" s="3"/>
      <c r="G8188" s="3"/>
      <c r="H8188" s="3"/>
      <c r="I8188" s="3"/>
      <c r="J8188" s="3"/>
    </row>
    <row r="8189" spans="4:10" x14ac:dyDescent="0.25">
      <c r="D8189"/>
      <c r="E8189" s="4"/>
      <c r="F8189" s="3"/>
      <c r="G8189" s="3"/>
      <c r="H8189" s="3"/>
      <c r="I8189" s="3"/>
      <c r="J8189" s="3"/>
    </row>
    <row r="8190" spans="4:10" x14ac:dyDescent="0.25">
      <c r="D8190"/>
      <c r="E8190" s="4"/>
      <c r="F8190" s="3"/>
      <c r="G8190" s="3"/>
      <c r="H8190" s="3"/>
      <c r="I8190" s="3"/>
      <c r="J8190" s="3"/>
    </row>
    <row r="8191" spans="4:10" x14ac:dyDescent="0.25">
      <c r="D8191"/>
      <c r="E8191" s="4"/>
      <c r="F8191" s="3"/>
      <c r="G8191" s="3"/>
      <c r="H8191" s="3"/>
      <c r="I8191" s="3"/>
      <c r="J8191" s="3"/>
    </row>
    <row r="8192" spans="4:10" x14ac:dyDescent="0.25">
      <c r="D8192"/>
      <c r="E8192" s="4"/>
      <c r="F8192" s="3"/>
      <c r="G8192" s="3"/>
      <c r="H8192" s="3"/>
      <c r="I8192" s="3"/>
      <c r="J8192" s="3"/>
    </row>
    <row r="8193" spans="4:10" x14ac:dyDescent="0.25">
      <c r="D8193"/>
      <c r="E8193" s="4"/>
      <c r="F8193" s="3"/>
      <c r="G8193" s="3"/>
      <c r="H8193" s="3"/>
      <c r="I8193" s="3"/>
      <c r="J8193" s="3"/>
    </row>
    <row r="8194" spans="4:10" x14ac:dyDescent="0.25">
      <c r="D8194"/>
      <c r="E8194" s="4"/>
      <c r="F8194" s="3"/>
      <c r="G8194" s="3"/>
      <c r="H8194" s="3"/>
      <c r="I8194" s="3"/>
      <c r="J8194" s="3"/>
    </row>
    <row r="8195" spans="4:10" x14ac:dyDescent="0.25">
      <c r="D8195"/>
      <c r="E8195" s="4"/>
      <c r="F8195" s="3"/>
      <c r="G8195" s="3"/>
      <c r="H8195" s="3"/>
      <c r="I8195" s="3"/>
      <c r="J8195" s="3"/>
    </row>
    <row r="8196" spans="4:10" x14ac:dyDescent="0.25">
      <c r="D8196"/>
      <c r="E8196" s="4"/>
      <c r="F8196" s="3"/>
      <c r="G8196" s="3"/>
      <c r="H8196" s="3"/>
      <c r="I8196" s="3"/>
      <c r="J8196" s="3"/>
    </row>
    <row r="8197" spans="4:10" x14ac:dyDescent="0.25">
      <c r="D8197"/>
      <c r="E8197" s="4"/>
      <c r="F8197" s="3"/>
      <c r="G8197" s="3"/>
      <c r="H8197" s="3"/>
      <c r="I8197" s="3"/>
      <c r="J8197" s="3"/>
    </row>
    <row r="8198" spans="4:10" x14ac:dyDescent="0.25">
      <c r="D8198"/>
      <c r="E8198" s="4"/>
      <c r="F8198" s="3"/>
      <c r="G8198" s="3"/>
      <c r="H8198" s="3"/>
      <c r="I8198" s="3"/>
      <c r="J8198" s="3"/>
    </row>
    <row r="8199" spans="4:10" x14ac:dyDescent="0.25">
      <c r="D8199"/>
      <c r="E8199" s="4"/>
      <c r="F8199" s="3"/>
      <c r="G8199" s="3"/>
      <c r="H8199" s="3"/>
      <c r="I8199" s="3"/>
      <c r="J8199" s="3"/>
    </row>
    <row r="8200" spans="4:10" x14ac:dyDescent="0.25">
      <c r="D8200"/>
      <c r="E8200" s="4"/>
      <c r="F8200" s="3"/>
      <c r="G8200" s="3"/>
      <c r="H8200" s="3"/>
      <c r="I8200" s="3"/>
      <c r="J8200" s="3"/>
    </row>
    <row r="8201" spans="4:10" x14ac:dyDescent="0.25">
      <c r="D8201"/>
      <c r="E8201" s="4"/>
      <c r="F8201" s="3"/>
      <c r="G8201" s="3"/>
      <c r="H8201" s="3"/>
      <c r="I8201" s="3"/>
      <c r="J8201" s="3"/>
    </row>
    <row r="8202" spans="4:10" x14ac:dyDescent="0.25">
      <c r="D8202"/>
      <c r="E8202" s="4"/>
      <c r="F8202" s="3"/>
      <c r="G8202" s="3"/>
      <c r="H8202" s="3"/>
      <c r="I8202" s="3"/>
      <c r="J8202" s="3"/>
    </row>
    <row r="8203" spans="4:10" x14ac:dyDescent="0.25">
      <c r="D8203"/>
      <c r="E8203" s="4"/>
      <c r="F8203" s="3"/>
      <c r="G8203" s="3"/>
      <c r="H8203" s="3"/>
      <c r="I8203" s="3"/>
      <c r="J8203" s="3"/>
    </row>
    <row r="8204" spans="4:10" x14ac:dyDescent="0.25">
      <c r="D8204"/>
      <c r="E8204" s="4"/>
      <c r="F8204" s="3"/>
      <c r="G8204" s="3"/>
      <c r="H8204" s="3"/>
      <c r="I8204" s="3"/>
      <c r="J8204" s="3"/>
    </row>
    <row r="8205" spans="4:10" x14ac:dyDescent="0.25">
      <c r="D8205"/>
      <c r="E8205" s="4"/>
      <c r="F8205" s="3"/>
      <c r="G8205" s="3"/>
      <c r="H8205" s="3"/>
      <c r="I8205" s="3"/>
      <c r="J8205" s="3"/>
    </row>
    <row r="8206" spans="4:10" x14ac:dyDescent="0.25">
      <c r="D8206"/>
      <c r="E8206" s="4"/>
      <c r="F8206" s="3"/>
      <c r="G8206" s="3"/>
      <c r="H8206" s="3"/>
      <c r="I8206" s="3"/>
      <c r="J8206" s="3"/>
    </row>
    <row r="8207" spans="4:10" x14ac:dyDescent="0.25">
      <c r="D8207"/>
      <c r="E8207" s="4"/>
      <c r="F8207" s="3"/>
      <c r="G8207" s="3"/>
      <c r="H8207" s="3"/>
      <c r="I8207" s="3"/>
      <c r="J8207" s="3"/>
    </row>
    <row r="8208" spans="4:10" x14ac:dyDescent="0.25">
      <c r="D8208"/>
      <c r="E8208" s="4"/>
      <c r="F8208" s="3"/>
      <c r="G8208" s="3"/>
      <c r="H8208" s="3"/>
      <c r="I8208" s="3"/>
      <c r="J8208" s="3"/>
    </row>
    <row r="8209" spans="4:10" x14ac:dyDescent="0.25">
      <c r="D8209"/>
      <c r="E8209" s="4"/>
      <c r="F8209" s="3"/>
      <c r="G8209" s="3"/>
      <c r="H8209" s="3"/>
      <c r="I8209" s="3"/>
      <c r="J8209" s="3"/>
    </row>
    <row r="8210" spans="4:10" x14ac:dyDescent="0.25">
      <c r="D8210"/>
      <c r="E8210" s="4"/>
      <c r="F8210" s="3"/>
      <c r="G8210" s="3"/>
      <c r="H8210" s="3"/>
      <c r="I8210" s="3"/>
      <c r="J8210" s="3"/>
    </row>
    <row r="8211" spans="4:10" x14ac:dyDescent="0.25">
      <c r="D8211"/>
      <c r="E8211" s="4"/>
      <c r="F8211" s="3"/>
      <c r="G8211" s="3"/>
      <c r="H8211" s="3"/>
      <c r="I8211" s="3"/>
      <c r="J8211" s="3"/>
    </row>
    <row r="8212" spans="4:10" x14ac:dyDescent="0.25">
      <c r="D8212"/>
      <c r="E8212" s="4"/>
      <c r="F8212" s="3"/>
      <c r="G8212" s="3"/>
      <c r="H8212" s="3"/>
      <c r="I8212" s="3"/>
      <c r="J8212" s="3"/>
    </row>
    <row r="8213" spans="4:10" x14ac:dyDescent="0.25">
      <c r="D8213"/>
      <c r="E8213" s="4"/>
      <c r="F8213" s="3"/>
      <c r="G8213" s="3"/>
      <c r="H8213" s="3"/>
      <c r="I8213" s="3"/>
      <c r="J8213" s="3"/>
    </row>
    <row r="8214" spans="4:10" x14ac:dyDescent="0.25">
      <c r="D8214"/>
      <c r="E8214" s="4"/>
      <c r="F8214" s="3"/>
      <c r="G8214" s="3"/>
      <c r="H8214" s="3"/>
      <c r="I8214" s="3"/>
      <c r="J8214" s="3"/>
    </row>
    <row r="8215" spans="4:10" x14ac:dyDescent="0.25">
      <c r="D8215"/>
      <c r="E8215" s="4"/>
      <c r="F8215" s="3"/>
      <c r="G8215" s="3"/>
      <c r="H8215" s="3"/>
      <c r="I8215" s="3"/>
      <c r="J8215" s="3"/>
    </row>
    <row r="8216" spans="4:10" x14ac:dyDescent="0.25">
      <c r="D8216"/>
      <c r="E8216" s="4"/>
      <c r="F8216" s="3"/>
      <c r="G8216" s="3"/>
      <c r="H8216" s="3"/>
      <c r="I8216" s="3"/>
      <c r="J8216" s="3"/>
    </row>
    <row r="8217" spans="4:10" x14ac:dyDescent="0.25">
      <c r="D8217"/>
      <c r="E8217" s="4"/>
      <c r="F8217" s="3"/>
      <c r="G8217" s="3"/>
      <c r="H8217" s="3"/>
      <c r="I8217" s="3"/>
      <c r="J8217" s="3"/>
    </row>
    <row r="8218" spans="4:10" x14ac:dyDescent="0.25">
      <c r="D8218"/>
      <c r="E8218" s="4"/>
      <c r="F8218" s="3"/>
      <c r="G8218" s="3"/>
      <c r="H8218" s="3"/>
      <c r="I8218" s="3"/>
      <c r="J8218" s="3"/>
    </row>
    <row r="8219" spans="4:10" x14ac:dyDescent="0.25">
      <c r="D8219"/>
      <c r="E8219" s="4"/>
      <c r="F8219" s="3"/>
      <c r="G8219" s="3"/>
      <c r="H8219" s="3"/>
      <c r="I8219" s="3"/>
      <c r="J8219" s="3"/>
    </row>
    <row r="8220" spans="4:10" x14ac:dyDescent="0.25">
      <c r="D8220"/>
      <c r="E8220" s="4"/>
      <c r="F8220" s="3"/>
      <c r="G8220" s="3"/>
      <c r="H8220" s="3"/>
      <c r="I8220" s="3"/>
      <c r="J8220" s="3"/>
    </row>
    <row r="8221" spans="4:10" x14ac:dyDescent="0.25">
      <c r="D8221"/>
      <c r="E8221" s="4"/>
      <c r="F8221" s="3"/>
      <c r="G8221" s="3"/>
      <c r="H8221" s="3"/>
      <c r="I8221" s="3"/>
      <c r="J8221" s="3"/>
    </row>
    <row r="8222" spans="4:10" x14ac:dyDescent="0.25">
      <c r="D8222"/>
      <c r="E8222" s="4"/>
      <c r="F8222" s="3"/>
      <c r="G8222" s="3"/>
      <c r="H8222" s="3"/>
      <c r="I8222" s="3"/>
      <c r="J8222" s="3"/>
    </row>
    <row r="8223" spans="4:10" x14ac:dyDescent="0.25">
      <c r="D8223"/>
      <c r="E8223" s="4"/>
      <c r="F8223" s="3"/>
      <c r="G8223" s="3"/>
      <c r="H8223" s="3"/>
      <c r="I8223" s="3"/>
      <c r="J8223" s="3"/>
    </row>
    <row r="8224" spans="4:10" x14ac:dyDescent="0.25">
      <c r="D8224"/>
      <c r="E8224" s="4"/>
      <c r="F8224" s="3"/>
      <c r="G8224" s="3"/>
      <c r="H8224" s="3"/>
      <c r="I8224" s="3"/>
      <c r="J8224" s="3"/>
    </row>
    <row r="8225" spans="4:10" x14ac:dyDescent="0.25">
      <c r="D8225"/>
      <c r="E8225" s="4"/>
      <c r="F8225" s="3"/>
      <c r="G8225" s="3"/>
      <c r="H8225" s="3"/>
      <c r="I8225" s="3"/>
      <c r="J8225" s="3"/>
    </row>
    <row r="8226" spans="4:10" x14ac:dyDescent="0.25">
      <c r="D8226"/>
      <c r="E8226" s="4"/>
      <c r="F8226" s="3"/>
      <c r="G8226" s="3"/>
      <c r="H8226" s="3"/>
      <c r="I8226" s="3"/>
      <c r="J8226" s="3"/>
    </row>
    <row r="8227" spans="4:10" x14ac:dyDescent="0.25">
      <c r="D8227"/>
      <c r="E8227" s="4"/>
      <c r="F8227" s="3"/>
      <c r="G8227" s="3"/>
      <c r="H8227" s="3"/>
      <c r="I8227" s="3"/>
      <c r="J8227" s="3"/>
    </row>
    <row r="8228" spans="4:10" x14ac:dyDescent="0.25">
      <c r="D8228"/>
      <c r="E8228" s="4"/>
      <c r="F8228" s="3"/>
      <c r="G8228" s="3"/>
      <c r="H8228" s="3"/>
      <c r="I8228" s="3"/>
      <c r="J8228" s="3"/>
    </row>
    <row r="8229" spans="4:10" x14ac:dyDescent="0.25">
      <c r="D8229"/>
      <c r="E8229" s="4"/>
      <c r="F8229" s="3"/>
      <c r="G8229" s="3"/>
      <c r="H8229" s="3"/>
      <c r="I8229" s="3"/>
      <c r="J8229" s="3"/>
    </row>
    <row r="8230" spans="4:10" x14ac:dyDescent="0.25">
      <c r="D8230"/>
      <c r="E8230" s="4"/>
      <c r="F8230" s="3"/>
      <c r="G8230" s="3"/>
      <c r="H8230" s="3"/>
      <c r="I8230" s="3"/>
      <c r="J8230" s="3"/>
    </row>
    <row r="8231" spans="4:10" x14ac:dyDescent="0.25">
      <c r="D8231"/>
      <c r="E8231" s="4"/>
      <c r="F8231" s="3"/>
      <c r="G8231" s="3"/>
      <c r="H8231" s="3"/>
      <c r="I8231" s="3"/>
      <c r="J8231" s="3"/>
    </row>
    <row r="8232" spans="4:10" x14ac:dyDescent="0.25">
      <c r="D8232"/>
      <c r="E8232" s="4"/>
      <c r="F8232" s="3"/>
      <c r="G8232" s="3"/>
      <c r="H8232" s="3"/>
      <c r="I8232" s="3"/>
      <c r="J8232" s="3"/>
    </row>
    <row r="8233" spans="4:10" x14ac:dyDescent="0.25">
      <c r="D8233"/>
      <c r="E8233" s="4"/>
      <c r="F8233" s="3"/>
      <c r="G8233" s="3"/>
      <c r="H8233" s="3"/>
      <c r="I8233" s="3"/>
      <c r="J8233" s="3"/>
    </row>
    <row r="8234" spans="4:10" x14ac:dyDescent="0.25">
      <c r="D8234"/>
      <c r="E8234" s="4"/>
      <c r="F8234" s="3"/>
      <c r="G8234" s="3"/>
      <c r="H8234" s="3"/>
      <c r="I8234" s="3"/>
      <c r="J8234" s="3"/>
    </row>
    <row r="8235" spans="4:10" x14ac:dyDescent="0.25">
      <c r="D8235"/>
      <c r="E8235" s="4"/>
      <c r="F8235" s="3"/>
      <c r="G8235" s="3"/>
      <c r="H8235" s="3"/>
      <c r="I8235" s="3"/>
      <c r="J8235" s="3"/>
    </row>
    <row r="8236" spans="4:10" x14ac:dyDescent="0.25">
      <c r="D8236"/>
      <c r="E8236" s="4"/>
      <c r="F8236" s="3"/>
      <c r="G8236" s="3"/>
      <c r="H8236" s="3"/>
      <c r="I8236" s="3"/>
      <c r="J8236" s="3"/>
    </row>
    <row r="8237" spans="4:10" x14ac:dyDescent="0.25">
      <c r="D8237"/>
      <c r="E8237" s="4"/>
      <c r="F8237" s="3"/>
      <c r="G8237" s="3"/>
      <c r="H8237" s="3"/>
      <c r="I8237" s="3"/>
      <c r="J8237" s="3"/>
    </row>
    <row r="8238" spans="4:10" x14ac:dyDescent="0.25">
      <c r="D8238"/>
      <c r="E8238" s="4"/>
      <c r="F8238" s="3"/>
      <c r="G8238" s="3"/>
      <c r="H8238" s="3"/>
      <c r="I8238" s="3"/>
      <c r="J8238" s="3"/>
    </row>
    <row r="8239" spans="4:10" x14ac:dyDescent="0.25">
      <c r="D8239"/>
      <c r="E8239" s="4"/>
      <c r="F8239" s="3"/>
      <c r="G8239" s="3"/>
      <c r="H8239" s="3"/>
      <c r="I8239" s="3"/>
      <c r="J8239" s="3"/>
    </row>
    <row r="8240" spans="4:10" x14ac:dyDescent="0.25">
      <c r="D8240"/>
      <c r="E8240" s="4"/>
      <c r="F8240" s="3"/>
      <c r="G8240" s="3"/>
      <c r="H8240" s="3"/>
      <c r="I8240" s="3"/>
      <c r="J8240" s="3"/>
    </row>
    <row r="8241" spans="4:10" x14ac:dyDescent="0.25">
      <c r="D8241"/>
      <c r="E8241" s="4"/>
      <c r="F8241" s="3"/>
      <c r="G8241" s="3"/>
      <c r="H8241" s="3"/>
      <c r="I8241" s="3"/>
      <c r="J8241" s="3"/>
    </row>
    <row r="8242" spans="4:10" x14ac:dyDescent="0.25">
      <c r="D8242"/>
      <c r="E8242" s="4"/>
      <c r="F8242" s="3"/>
      <c r="G8242" s="3"/>
      <c r="H8242" s="3"/>
      <c r="I8242" s="3"/>
      <c r="J8242" s="3"/>
    </row>
    <row r="8243" spans="4:10" x14ac:dyDescent="0.25">
      <c r="D8243"/>
      <c r="E8243" s="4"/>
      <c r="F8243" s="3"/>
      <c r="G8243" s="3"/>
      <c r="H8243" s="3"/>
      <c r="I8243" s="3"/>
      <c r="J8243" s="3"/>
    </row>
    <row r="8244" spans="4:10" x14ac:dyDescent="0.25">
      <c r="D8244"/>
      <c r="E8244" s="4"/>
      <c r="F8244" s="3"/>
      <c r="G8244" s="3"/>
      <c r="H8244" s="3"/>
      <c r="I8244" s="3"/>
      <c r="J8244" s="3"/>
    </row>
    <row r="8245" spans="4:10" x14ac:dyDescent="0.25">
      <c r="D8245"/>
      <c r="E8245" s="4"/>
      <c r="F8245" s="3"/>
      <c r="G8245" s="3"/>
      <c r="H8245" s="3"/>
      <c r="I8245" s="3"/>
      <c r="J8245" s="3"/>
    </row>
    <row r="8246" spans="4:10" x14ac:dyDescent="0.25">
      <c r="D8246"/>
      <c r="E8246" s="4"/>
      <c r="F8246" s="3"/>
      <c r="G8246" s="3"/>
      <c r="H8246" s="3"/>
      <c r="I8246" s="3"/>
      <c r="J8246" s="3"/>
    </row>
    <row r="8247" spans="4:10" x14ac:dyDescent="0.25">
      <c r="D8247"/>
      <c r="E8247" s="4"/>
      <c r="F8247" s="3"/>
      <c r="G8247" s="3"/>
      <c r="H8247" s="3"/>
      <c r="I8247" s="3"/>
      <c r="J8247" s="3"/>
    </row>
    <row r="8248" spans="4:10" x14ac:dyDescent="0.25">
      <c r="D8248"/>
      <c r="E8248" s="4"/>
      <c r="F8248" s="3"/>
      <c r="G8248" s="3"/>
      <c r="H8248" s="3"/>
      <c r="I8248" s="3"/>
      <c r="J8248" s="3"/>
    </row>
    <row r="8249" spans="4:10" x14ac:dyDescent="0.25">
      <c r="D8249"/>
      <c r="E8249" s="4"/>
      <c r="F8249" s="3"/>
      <c r="G8249" s="3"/>
      <c r="H8249" s="3"/>
      <c r="I8249" s="3"/>
      <c r="J8249" s="3"/>
    </row>
    <row r="8250" spans="4:10" x14ac:dyDescent="0.25">
      <c r="D8250"/>
      <c r="E8250" s="4"/>
      <c r="F8250" s="3"/>
      <c r="G8250" s="3"/>
      <c r="H8250" s="3"/>
      <c r="I8250" s="3"/>
      <c r="J8250" s="3"/>
    </row>
    <row r="8251" spans="4:10" x14ac:dyDescent="0.25">
      <c r="D8251"/>
      <c r="E8251" s="4"/>
      <c r="F8251" s="3"/>
      <c r="G8251" s="3"/>
      <c r="H8251" s="3"/>
      <c r="I8251" s="3"/>
      <c r="J8251" s="3"/>
    </row>
    <row r="8252" spans="4:10" x14ac:dyDescent="0.25">
      <c r="D8252"/>
      <c r="E8252" s="4"/>
      <c r="F8252" s="3"/>
      <c r="G8252" s="3"/>
      <c r="H8252" s="3"/>
      <c r="I8252" s="3"/>
      <c r="J8252" s="3"/>
    </row>
    <row r="8253" spans="4:10" x14ac:dyDescent="0.25">
      <c r="D8253"/>
      <c r="E8253" s="4"/>
      <c r="F8253" s="3"/>
      <c r="G8253" s="3"/>
      <c r="H8253" s="3"/>
      <c r="I8253" s="3"/>
      <c r="J8253" s="3"/>
    </row>
    <row r="8254" spans="4:10" x14ac:dyDescent="0.25">
      <c r="D8254"/>
      <c r="E8254" s="4"/>
      <c r="F8254" s="3"/>
      <c r="G8254" s="3"/>
      <c r="H8254" s="3"/>
      <c r="I8254" s="3"/>
      <c r="J8254" s="3"/>
    </row>
    <row r="8255" spans="4:10" x14ac:dyDescent="0.25">
      <c r="D8255"/>
      <c r="E8255" s="4"/>
      <c r="F8255" s="3"/>
      <c r="G8255" s="3"/>
      <c r="H8255" s="3"/>
      <c r="I8255" s="3"/>
      <c r="J8255" s="3"/>
    </row>
    <row r="8256" spans="4:10" x14ac:dyDescent="0.25">
      <c r="D8256"/>
      <c r="E8256" s="4"/>
      <c r="F8256" s="3"/>
      <c r="G8256" s="3"/>
      <c r="H8256" s="3"/>
      <c r="I8256" s="3"/>
      <c r="J8256" s="3"/>
    </row>
    <row r="8257" spans="4:10" x14ac:dyDescent="0.25">
      <c r="D8257"/>
      <c r="E8257" s="4"/>
      <c r="F8257" s="3"/>
      <c r="G8257" s="3"/>
      <c r="H8257" s="3"/>
      <c r="I8257" s="3"/>
      <c r="J8257" s="3"/>
    </row>
    <row r="8258" spans="4:10" x14ac:dyDescent="0.25">
      <c r="D8258"/>
      <c r="E8258" s="4"/>
      <c r="F8258" s="3"/>
      <c r="G8258" s="3"/>
      <c r="H8258" s="3"/>
      <c r="I8258" s="3"/>
      <c r="J8258" s="3"/>
    </row>
    <row r="8259" spans="4:10" x14ac:dyDescent="0.25">
      <c r="D8259"/>
      <c r="E8259" s="4"/>
      <c r="F8259" s="3"/>
      <c r="G8259" s="3"/>
      <c r="H8259" s="3"/>
      <c r="I8259" s="3"/>
      <c r="J8259" s="3"/>
    </row>
    <row r="8260" spans="4:10" x14ac:dyDescent="0.25">
      <c r="D8260"/>
      <c r="E8260" s="4"/>
      <c r="F8260" s="3"/>
      <c r="G8260" s="3"/>
      <c r="H8260" s="3"/>
      <c r="I8260" s="3"/>
      <c r="J8260" s="3"/>
    </row>
    <row r="8261" spans="4:10" x14ac:dyDescent="0.25">
      <c r="D8261"/>
      <c r="E8261" s="4"/>
      <c r="F8261" s="3"/>
      <c r="G8261" s="3"/>
      <c r="H8261" s="3"/>
      <c r="I8261" s="3"/>
      <c r="J8261" s="3"/>
    </row>
    <row r="8262" spans="4:10" x14ac:dyDescent="0.25">
      <c r="D8262"/>
      <c r="E8262" s="4"/>
      <c r="F8262" s="3"/>
      <c r="G8262" s="3"/>
      <c r="H8262" s="3"/>
      <c r="I8262" s="3"/>
      <c r="J8262" s="3"/>
    </row>
    <row r="8263" spans="4:10" x14ac:dyDescent="0.25">
      <c r="D8263"/>
      <c r="E8263" s="4"/>
      <c r="F8263" s="3"/>
      <c r="G8263" s="3"/>
      <c r="H8263" s="3"/>
      <c r="I8263" s="3"/>
      <c r="J8263" s="3"/>
    </row>
    <row r="8264" spans="4:10" x14ac:dyDescent="0.25">
      <c r="D8264"/>
      <c r="E8264" s="4"/>
      <c r="F8264" s="3"/>
      <c r="G8264" s="3"/>
      <c r="H8264" s="3"/>
      <c r="I8264" s="3"/>
      <c r="J8264" s="3"/>
    </row>
    <row r="8265" spans="4:10" x14ac:dyDescent="0.25">
      <c r="D8265"/>
      <c r="E8265" s="4"/>
      <c r="F8265" s="3"/>
      <c r="G8265" s="3"/>
      <c r="H8265" s="3"/>
      <c r="I8265" s="3"/>
      <c r="J8265" s="3"/>
    </row>
    <row r="8266" spans="4:10" x14ac:dyDescent="0.25">
      <c r="D8266"/>
      <c r="E8266" s="4"/>
      <c r="F8266" s="3"/>
      <c r="G8266" s="3"/>
      <c r="H8266" s="3"/>
      <c r="I8266" s="3"/>
      <c r="J8266" s="3"/>
    </row>
    <row r="8267" spans="4:10" x14ac:dyDescent="0.25">
      <c r="D8267"/>
      <c r="E8267" s="4"/>
      <c r="F8267" s="3"/>
      <c r="G8267" s="3"/>
      <c r="H8267" s="3"/>
      <c r="I8267" s="3"/>
      <c r="J8267" s="3"/>
    </row>
    <row r="8268" spans="4:10" x14ac:dyDescent="0.25">
      <c r="D8268"/>
      <c r="E8268" s="4"/>
      <c r="F8268" s="3"/>
      <c r="G8268" s="3"/>
      <c r="H8268" s="3"/>
      <c r="I8268" s="3"/>
      <c r="J8268" s="3"/>
    </row>
    <row r="8269" spans="4:10" x14ac:dyDescent="0.25">
      <c r="D8269"/>
      <c r="E8269" s="4"/>
      <c r="F8269" s="3"/>
      <c r="G8269" s="3"/>
      <c r="H8269" s="3"/>
      <c r="I8269" s="3"/>
      <c r="J8269" s="3"/>
    </row>
    <row r="8270" spans="4:10" x14ac:dyDescent="0.25">
      <c r="D8270"/>
      <c r="E8270" s="4"/>
      <c r="F8270" s="3"/>
      <c r="G8270" s="3"/>
      <c r="H8270" s="3"/>
      <c r="I8270" s="3"/>
      <c r="J8270" s="3"/>
    </row>
    <row r="8271" spans="4:10" x14ac:dyDescent="0.25">
      <c r="D8271"/>
      <c r="E8271" s="4"/>
      <c r="F8271" s="3"/>
      <c r="G8271" s="3"/>
      <c r="H8271" s="3"/>
      <c r="I8271" s="3"/>
      <c r="J8271" s="3"/>
    </row>
    <row r="8272" spans="4:10" x14ac:dyDescent="0.25">
      <c r="D8272"/>
      <c r="E8272" s="4"/>
      <c r="F8272" s="3"/>
      <c r="G8272" s="3"/>
      <c r="H8272" s="3"/>
      <c r="I8272" s="3"/>
      <c r="J8272" s="3"/>
    </row>
    <row r="8273" spans="4:10" x14ac:dyDescent="0.25">
      <c r="D8273"/>
      <c r="E8273" s="4"/>
      <c r="F8273" s="3"/>
      <c r="G8273" s="3"/>
      <c r="H8273" s="3"/>
      <c r="I8273" s="3"/>
      <c r="J8273" s="3"/>
    </row>
    <row r="8274" spans="4:10" x14ac:dyDescent="0.25">
      <c r="D8274"/>
      <c r="E8274" s="4"/>
      <c r="F8274" s="3"/>
      <c r="G8274" s="3"/>
      <c r="H8274" s="3"/>
      <c r="I8274" s="3"/>
      <c r="J8274" s="3"/>
    </row>
    <row r="8275" spans="4:10" x14ac:dyDescent="0.25">
      <c r="D8275"/>
      <c r="E8275" s="4"/>
      <c r="F8275" s="3"/>
      <c r="G8275" s="3"/>
      <c r="H8275" s="3"/>
      <c r="I8275" s="3"/>
      <c r="J8275" s="3"/>
    </row>
    <row r="8276" spans="4:10" x14ac:dyDescent="0.25">
      <c r="D8276"/>
      <c r="E8276" s="4"/>
      <c r="F8276" s="3"/>
      <c r="G8276" s="3"/>
      <c r="H8276" s="3"/>
      <c r="I8276" s="3"/>
      <c r="J8276" s="3"/>
    </row>
    <row r="8277" spans="4:10" x14ac:dyDescent="0.25">
      <c r="D8277"/>
      <c r="E8277" s="4"/>
      <c r="F8277" s="3"/>
      <c r="G8277" s="3"/>
      <c r="H8277" s="3"/>
      <c r="I8277" s="3"/>
      <c r="J8277" s="3"/>
    </row>
    <row r="8278" spans="4:10" x14ac:dyDescent="0.25">
      <c r="D8278"/>
      <c r="E8278" s="4"/>
      <c r="F8278" s="3"/>
      <c r="G8278" s="3"/>
      <c r="H8278" s="3"/>
      <c r="I8278" s="3"/>
      <c r="J8278" s="3"/>
    </row>
    <row r="8279" spans="4:10" x14ac:dyDescent="0.25">
      <c r="D8279"/>
      <c r="E8279" s="4"/>
      <c r="F8279" s="3"/>
      <c r="G8279" s="3"/>
      <c r="H8279" s="3"/>
      <c r="I8279" s="3"/>
      <c r="J8279" s="3"/>
    </row>
    <row r="8280" spans="4:10" x14ac:dyDescent="0.25">
      <c r="D8280"/>
      <c r="E8280" s="4"/>
      <c r="F8280" s="3"/>
      <c r="G8280" s="3"/>
      <c r="H8280" s="3"/>
      <c r="I8280" s="3"/>
      <c r="J8280" s="3"/>
    </row>
    <row r="8281" spans="4:10" x14ac:dyDescent="0.25">
      <c r="D8281"/>
      <c r="E8281" s="4"/>
      <c r="F8281" s="3"/>
      <c r="G8281" s="3"/>
      <c r="H8281" s="3"/>
      <c r="I8281" s="3"/>
      <c r="J8281" s="3"/>
    </row>
    <row r="8282" spans="4:10" x14ac:dyDescent="0.25">
      <c r="D8282"/>
      <c r="E8282" s="4"/>
      <c r="F8282" s="3"/>
      <c r="G8282" s="3"/>
      <c r="H8282" s="3"/>
      <c r="I8282" s="3"/>
      <c r="J8282" s="3"/>
    </row>
    <row r="8283" spans="4:10" x14ac:dyDescent="0.25">
      <c r="D8283"/>
      <c r="E8283" s="4"/>
      <c r="F8283" s="3"/>
      <c r="G8283" s="3"/>
      <c r="H8283" s="3"/>
      <c r="I8283" s="3"/>
      <c r="J8283" s="3"/>
    </row>
    <row r="8284" spans="4:10" x14ac:dyDescent="0.25">
      <c r="D8284"/>
      <c r="E8284" s="4"/>
      <c r="F8284" s="3"/>
      <c r="G8284" s="3"/>
      <c r="H8284" s="3"/>
      <c r="I8284" s="3"/>
      <c r="J8284" s="3"/>
    </row>
    <row r="8285" spans="4:10" x14ac:dyDescent="0.25">
      <c r="D8285"/>
      <c r="E8285" s="4"/>
      <c r="F8285" s="3"/>
      <c r="G8285" s="3"/>
      <c r="H8285" s="3"/>
      <c r="I8285" s="3"/>
      <c r="J8285" s="3"/>
    </row>
    <row r="8286" spans="4:10" x14ac:dyDescent="0.25">
      <c r="D8286"/>
      <c r="E8286" s="4"/>
      <c r="F8286" s="3"/>
      <c r="G8286" s="3"/>
      <c r="H8286" s="3"/>
      <c r="I8286" s="3"/>
      <c r="J8286" s="3"/>
    </row>
    <row r="8287" spans="4:10" x14ac:dyDescent="0.25">
      <c r="D8287"/>
      <c r="E8287" s="4"/>
      <c r="F8287" s="3"/>
      <c r="G8287" s="3"/>
      <c r="H8287" s="3"/>
      <c r="I8287" s="3"/>
      <c r="J8287" s="3"/>
    </row>
    <row r="8288" spans="4:10" x14ac:dyDescent="0.25">
      <c r="D8288"/>
      <c r="E8288" s="4"/>
      <c r="F8288" s="3"/>
      <c r="G8288" s="3"/>
      <c r="H8288" s="3"/>
      <c r="I8288" s="3"/>
      <c r="J8288" s="3"/>
    </row>
    <row r="8289" spans="4:10" x14ac:dyDescent="0.25">
      <c r="D8289"/>
      <c r="E8289" s="4"/>
      <c r="F8289" s="3"/>
      <c r="G8289" s="3"/>
      <c r="H8289" s="3"/>
      <c r="I8289" s="3"/>
      <c r="J8289" s="3"/>
    </row>
    <row r="8290" spans="4:10" x14ac:dyDescent="0.25">
      <c r="D8290"/>
      <c r="E8290" s="4"/>
      <c r="F8290" s="3"/>
      <c r="G8290" s="3"/>
      <c r="H8290" s="3"/>
      <c r="I8290" s="3"/>
      <c r="J8290" s="3"/>
    </row>
    <row r="8291" spans="4:10" x14ac:dyDescent="0.25">
      <c r="D8291"/>
      <c r="E8291" s="4"/>
      <c r="F8291" s="3"/>
      <c r="G8291" s="3"/>
      <c r="H8291" s="3"/>
      <c r="I8291" s="3"/>
      <c r="J8291" s="3"/>
    </row>
    <row r="8292" spans="4:10" x14ac:dyDescent="0.25">
      <c r="D8292"/>
      <c r="E8292" s="4"/>
      <c r="F8292" s="3"/>
      <c r="G8292" s="3"/>
      <c r="H8292" s="3"/>
      <c r="I8292" s="3"/>
      <c r="J8292" s="3"/>
    </row>
    <row r="8293" spans="4:10" x14ac:dyDescent="0.25">
      <c r="D8293"/>
      <c r="E8293" s="4"/>
      <c r="F8293" s="3"/>
      <c r="G8293" s="3"/>
      <c r="H8293" s="3"/>
      <c r="I8293" s="3"/>
      <c r="J8293" s="3"/>
    </row>
    <row r="8294" spans="4:10" x14ac:dyDescent="0.25">
      <c r="D8294"/>
      <c r="E8294" s="4"/>
      <c r="F8294" s="3"/>
      <c r="G8294" s="3"/>
      <c r="H8294" s="3"/>
      <c r="I8294" s="3"/>
      <c r="J8294" s="3"/>
    </row>
    <row r="8295" spans="4:10" x14ac:dyDescent="0.25">
      <c r="D8295"/>
      <c r="E8295" s="4"/>
      <c r="F8295" s="3"/>
      <c r="G8295" s="3"/>
      <c r="H8295" s="3"/>
      <c r="I8295" s="3"/>
      <c r="J8295" s="3"/>
    </row>
    <row r="8296" spans="4:10" x14ac:dyDescent="0.25">
      <c r="D8296"/>
      <c r="E8296" s="4"/>
      <c r="F8296" s="3"/>
      <c r="G8296" s="3"/>
      <c r="H8296" s="3"/>
      <c r="I8296" s="3"/>
      <c r="J8296" s="3"/>
    </row>
    <row r="8297" spans="4:10" x14ac:dyDescent="0.25">
      <c r="D8297"/>
      <c r="E8297" s="4"/>
      <c r="F8297" s="3"/>
      <c r="G8297" s="3"/>
      <c r="H8297" s="3"/>
      <c r="I8297" s="3"/>
      <c r="J8297" s="3"/>
    </row>
    <row r="8298" spans="4:10" x14ac:dyDescent="0.25">
      <c r="D8298"/>
      <c r="E8298" s="4"/>
      <c r="F8298" s="3"/>
      <c r="G8298" s="3"/>
      <c r="H8298" s="3"/>
      <c r="I8298" s="3"/>
      <c r="J8298" s="3"/>
    </row>
    <row r="8299" spans="4:10" x14ac:dyDescent="0.25">
      <c r="D8299"/>
      <c r="E8299" s="4"/>
      <c r="F8299" s="3"/>
      <c r="G8299" s="3"/>
      <c r="H8299" s="3"/>
      <c r="I8299" s="3"/>
      <c r="J8299" s="3"/>
    </row>
    <row r="8300" spans="4:10" x14ac:dyDescent="0.25">
      <c r="D8300"/>
      <c r="E8300" s="4"/>
      <c r="F8300" s="3"/>
      <c r="G8300" s="3"/>
      <c r="H8300" s="3"/>
      <c r="I8300" s="3"/>
      <c r="J8300" s="3"/>
    </row>
    <row r="8301" spans="4:10" x14ac:dyDescent="0.25">
      <c r="D8301"/>
      <c r="E8301" s="4"/>
      <c r="F8301" s="3"/>
      <c r="G8301" s="3"/>
      <c r="H8301" s="3"/>
      <c r="I8301" s="3"/>
      <c r="J8301" s="3"/>
    </row>
    <row r="8302" spans="4:10" x14ac:dyDescent="0.25">
      <c r="D8302"/>
      <c r="E8302" s="4"/>
      <c r="F8302" s="3"/>
      <c r="G8302" s="3"/>
      <c r="H8302" s="3"/>
      <c r="I8302" s="3"/>
      <c r="J8302" s="3"/>
    </row>
    <row r="8303" spans="4:10" x14ac:dyDescent="0.25">
      <c r="D8303"/>
      <c r="E8303" s="4"/>
      <c r="F8303" s="3"/>
      <c r="G8303" s="3"/>
      <c r="H8303" s="3"/>
      <c r="I8303" s="3"/>
      <c r="J8303" s="3"/>
    </row>
    <row r="8304" spans="4:10" x14ac:dyDescent="0.25">
      <c r="D8304"/>
      <c r="E8304" s="4"/>
      <c r="F8304" s="3"/>
      <c r="G8304" s="3"/>
      <c r="H8304" s="3"/>
      <c r="I8304" s="3"/>
      <c r="J8304" s="3"/>
    </row>
    <row r="8305" spans="4:10" x14ac:dyDescent="0.25">
      <c r="D8305"/>
      <c r="E8305" s="4"/>
      <c r="F8305" s="3"/>
      <c r="G8305" s="3"/>
      <c r="H8305" s="3"/>
      <c r="I8305" s="3"/>
      <c r="J8305" s="3"/>
    </row>
    <row r="8306" spans="4:10" x14ac:dyDescent="0.25">
      <c r="D8306"/>
      <c r="E8306" s="4"/>
      <c r="F8306" s="3"/>
      <c r="G8306" s="3"/>
      <c r="H8306" s="3"/>
      <c r="I8306" s="3"/>
      <c r="J8306" s="3"/>
    </row>
    <row r="8307" spans="4:10" x14ac:dyDescent="0.25">
      <c r="D8307"/>
      <c r="E8307" s="4"/>
      <c r="F8307" s="3"/>
      <c r="G8307" s="3"/>
      <c r="H8307" s="3"/>
      <c r="I8307" s="3"/>
      <c r="J8307" s="3"/>
    </row>
    <row r="8308" spans="4:10" x14ac:dyDescent="0.25">
      <c r="D8308"/>
      <c r="E8308" s="4"/>
      <c r="F8308" s="3"/>
      <c r="G8308" s="3"/>
      <c r="H8308" s="3"/>
      <c r="I8308" s="3"/>
      <c r="J8308" s="3"/>
    </row>
    <row r="8309" spans="4:10" x14ac:dyDescent="0.25">
      <c r="D8309"/>
      <c r="E8309" s="4"/>
      <c r="F8309" s="3"/>
      <c r="G8309" s="3"/>
      <c r="H8309" s="3"/>
      <c r="I8309" s="3"/>
      <c r="J8309" s="3"/>
    </row>
    <row r="8310" spans="4:10" x14ac:dyDescent="0.25">
      <c r="D8310"/>
      <c r="E8310" s="4"/>
      <c r="F8310" s="3"/>
      <c r="G8310" s="3"/>
      <c r="H8310" s="3"/>
      <c r="I8310" s="3"/>
      <c r="J8310" s="3"/>
    </row>
    <row r="8311" spans="4:10" x14ac:dyDescent="0.25">
      <c r="D8311"/>
      <c r="E8311" s="4"/>
      <c r="F8311" s="3"/>
      <c r="G8311" s="3"/>
      <c r="H8311" s="3"/>
      <c r="I8311" s="3"/>
      <c r="J8311" s="3"/>
    </row>
    <row r="8312" spans="4:10" x14ac:dyDescent="0.25">
      <c r="D8312"/>
      <c r="E8312" s="4"/>
      <c r="F8312" s="3"/>
      <c r="G8312" s="3"/>
      <c r="H8312" s="3"/>
      <c r="I8312" s="3"/>
      <c r="J8312" s="3"/>
    </row>
    <row r="8313" spans="4:10" x14ac:dyDescent="0.25">
      <c r="D8313"/>
      <c r="E8313" s="4"/>
      <c r="F8313" s="3"/>
      <c r="G8313" s="3"/>
      <c r="H8313" s="3"/>
      <c r="I8313" s="3"/>
      <c r="J8313" s="3"/>
    </row>
    <row r="8314" spans="4:10" x14ac:dyDescent="0.25">
      <c r="D8314"/>
      <c r="E8314" s="4"/>
      <c r="F8314" s="3"/>
      <c r="G8314" s="3"/>
      <c r="H8314" s="3"/>
      <c r="I8314" s="3"/>
      <c r="J8314" s="3"/>
    </row>
    <row r="8315" spans="4:10" x14ac:dyDescent="0.25">
      <c r="D8315"/>
      <c r="E8315" s="4"/>
      <c r="F8315" s="3"/>
      <c r="G8315" s="3"/>
      <c r="H8315" s="3"/>
      <c r="I8315" s="3"/>
      <c r="J8315" s="3"/>
    </row>
    <row r="8316" spans="4:10" x14ac:dyDescent="0.25">
      <c r="D8316"/>
      <c r="E8316" s="4"/>
      <c r="F8316" s="3"/>
      <c r="G8316" s="3"/>
      <c r="H8316" s="3"/>
      <c r="I8316" s="3"/>
      <c r="J8316" s="3"/>
    </row>
    <row r="8317" spans="4:10" x14ac:dyDescent="0.25">
      <c r="D8317"/>
      <c r="E8317" s="4"/>
      <c r="F8317" s="3"/>
      <c r="G8317" s="3"/>
      <c r="H8317" s="3"/>
      <c r="I8317" s="3"/>
      <c r="J8317" s="3"/>
    </row>
    <row r="8318" spans="4:10" x14ac:dyDescent="0.25">
      <c r="D8318"/>
      <c r="E8318" s="4"/>
      <c r="F8318" s="3"/>
      <c r="G8318" s="3"/>
      <c r="H8318" s="3"/>
      <c r="I8318" s="3"/>
      <c r="J8318" s="3"/>
    </row>
    <row r="8319" spans="4:10" x14ac:dyDescent="0.25">
      <c r="D8319"/>
      <c r="E8319" s="4"/>
      <c r="F8319" s="3"/>
      <c r="G8319" s="3"/>
      <c r="H8319" s="3"/>
      <c r="I8319" s="3"/>
      <c r="J8319" s="3"/>
    </row>
    <row r="8320" spans="4:10" x14ac:dyDescent="0.25">
      <c r="D8320"/>
      <c r="E8320" s="4"/>
      <c r="F8320" s="3"/>
      <c r="G8320" s="3"/>
      <c r="H8320" s="3"/>
      <c r="I8320" s="3"/>
      <c r="J8320" s="3"/>
    </row>
    <row r="8321" spans="4:10" x14ac:dyDescent="0.25">
      <c r="D8321"/>
      <c r="E8321" s="4"/>
      <c r="F8321" s="3"/>
      <c r="G8321" s="3"/>
      <c r="H8321" s="3"/>
      <c r="I8321" s="3"/>
      <c r="J8321" s="3"/>
    </row>
    <row r="8322" spans="4:10" x14ac:dyDescent="0.25">
      <c r="D8322"/>
      <c r="E8322" s="4"/>
      <c r="F8322" s="3"/>
      <c r="G8322" s="3"/>
      <c r="H8322" s="3"/>
      <c r="I8322" s="3"/>
      <c r="J8322" s="3"/>
    </row>
    <row r="8323" spans="4:10" x14ac:dyDescent="0.25">
      <c r="D8323"/>
      <c r="E8323" s="4"/>
      <c r="F8323" s="3"/>
      <c r="G8323" s="3"/>
      <c r="H8323" s="3"/>
      <c r="I8323" s="3"/>
      <c r="J8323" s="3"/>
    </row>
    <row r="8324" spans="4:10" x14ac:dyDescent="0.25">
      <c r="D8324"/>
      <c r="E8324" s="4"/>
      <c r="F8324" s="3"/>
      <c r="G8324" s="3"/>
      <c r="H8324" s="3"/>
      <c r="I8324" s="3"/>
      <c r="J8324" s="3"/>
    </row>
    <row r="8325" spans="4:10" x14ac:dyDescent="0.25">
      <c r="D8325"/>
      <c r="E8325" s="4"/>
      <c r="F8325" s="3"/>
      <c r="G8325" s="3"/>
      <c r="H8325" s="3"/>
      <c r="I8325" s="3"/>
      <c r="J8325" s="3"/>
    </row>
    <row r="8326" spans="4:10" x14ac:dyDescent="0.25">
      <c r="D8326"/>
      <c r="E8326" s="4"/>
      <c r="F8326" s="3"/>
      <c r="G8326" s="3"/>
      <c r="H8326" s="3"/>
      <c r="I8326" s="3"/>
      <c r="J8326" s="3"/>
    </row>
    <row r="8327" spans="4:10" x14ac:dyDescent="0.25">
      <c r="D8327"/>
      <c r="E8327" s="4"/>
      <c r="F8327" s="3"/>
      <c r="G8327" s="3"/>
      <c r="H8327" s="3"/>
      <c r="I8327" s="3"/>
      <c r="J8327" s="3"/>
    </row>
    <row r="8328" spans="4:10" x14ac:dyDescent="0.25">
      <c r="D8328"/>
      <c r="E8328" s="4"/>
      <c r="F8328" s="3"/>
      <c r="G8328" s="3"/>
      <c r="H8328" s="3"/>
      <c r="I8328" s="3"/>
      <c r="J8328" s="3"/>
    </row>
    <row r="8329" spans="4:10" x14ac:dyDescent="0.25">
      <c r="D8329"/>
      <c r="E8329" s="4"/>
      <c r="F8329" s="3"/>
      <c r="G8329" s="3"/>
      <c r="H8329" s="3"/>
      <c r="I8329" s="3"/>
      <c r="J8329" s="3"/>
    </row>
    <row r="8330" spans="4:10" x14ac:dyDescent="0.25">
      <c r="D8330"/>
      <c r="E8330" s="4"/>
      <c r="F8330" s="3"/>
      <c r="G8330" s="3"/>
      <c r="H8330" s="3"/>
      <c r="I8330" s="3"/>
      <c r="J8330" s="3"/>
    </row>
    <row r="8331" spans="4:10" x14ac:dyDescent="0.25">
      <c r="D8331"/>
      <c r="E8331" s="4"/>
      <c r="F8331" s="3"/>
      <c r="G8331" s="3"/>
      <c r="H8331" s="3"/>
      <c r="I8331" s="3"/>
      <c r="J8331" s="3"/>
    </row>
    <row r="8332" spans="4:10" x14ac:dyDescent="0.25">
      <c r="D8332"/>
      <c r="E8332" s="4"/>
      <c r="F8332" s="3"/>
      <c r="G8332" s="3"/>
      <c r="H8332" s="3"/>
      <c r="I8332" s="3"/>
      <c r="J8332" s="3"/>
    </row>
    <row r="8333" spans="4:10" x14ac:dyDescent="0.25">
      <c r="D8333"/>
      <c r="E8333" s="4"/>
      <c r="F8333" s="3"/>
      <c r="G8333" s="3"/>
      <c r="H8333" s="3"/>
      <c r="I8333" s="3"/>
      <c r="J8333" s="3"/>
    </row>
    <row r="8334" spans="4:10" x14ac:dyDescent="0.25">
      <c r="D8334"/>
      <c r="E8334" s="4"/>
      <c r="F8334" s="3"/>
      <c r="G8334" s="3"/>
      <c r="H8334" s="3"/>
      <c r="I8334" s="3"/>
      <c r="J8334" s="3"/>
    </row>
    <row r="8335" spans="4:10" x14ac:dyDescent="0.25">
      <c r="D8335"/>
      <c r="E8335" s="4"/>
      <c r="F8335" s="3"/>
      <c r="G8335" s="3"/>
      <c r="H8335" s="3"/>
      <c r="I8335" s="3"/>
      <c r="J8335" s="3"/>
    </row>
    <row r="8336" spans="4:10" x14ac:dyDescent="0.25">
      <c r="D8336"/>
      <c r="E8336" s="4"/>
      <c r="F8336" s="3"/>
      <c r="G8336" s="3"/>
      <c r="H8336" s="3"/>
      <c r="I8336" s="3"/>
      <c r="J8336" s="3"/>
    </row>
    <row r="8337" spans="4:10" x14ac:dyDescent="0.25">
      <c r="D8337"/>
      <c r="E8337" s="4"/>
      <c r="F8337" s="3"/>
      <c r="G8337" s="3"/>
      <c r="H8337" s="3"/>
      <c r="I8337" s="3"/>
      <c r="J8337" s="3"/>
    </row>
    <row r="8338" spans="4:10" x14ac:dyDescent="0.25">
      <c r="D8338"/>
      <c r="E8338" s="4"/>
      <c r="F8338" s="3"/>
      <c r="G8338" s="3"/>
      <c r="H8338" s="3"/>
      <c r="I8338" s="3"/>
      <c r="J8338" s="3"/>
    </row>
    <row r="8339" spans="4:10" x14ac:dyDescent="0.25">
      <c r="D8339"/>
      <c r="E8339" s="4"/>
      <c r="F8339" s="3"/>
      <c r="G8339" s="3"/>
      <c r="H8339" s="3"/>
      <c r="I8339" s="3"/>
      <c r="J8339" s="3"/>
    </row>
    <row r="8340" spans="4:10" x14ac:dyDescent="0.25">
      <c r="D8340"/>
      <c r="E8340" s="4"/>
      <c r="F8340" s="3"/>
      <c r="G8340" s="3"/>
      <c r="H8340" s="3"/>
      <c r="I8340" s="3"/>
      <c r="J8340" s="3"/>
    </row>
    <row r="8341" spans="4:10" x14ac:dyDescent="0.25">
      <c r="D8341"/>
      <c r="E8341" s="4"/>
      <c r="F8341" s="3"/>
      <c r="G8341" s="3"/>
      <c r="H8341" s="3"/>
      <c r="I8341" s="3"/>
      <c r="J8341" s="3"/>
    </row>
    <row r="8342" spans="4:10" x14ac:dyDescent="0.25">
      <c r="D8342"/>
      <c r="E8342" s="4"/>
      <c r="F8342" s="3"/>
      <c r="G8342" s="3"/>
      <c r="H8342" s="3"/>
      <c r="I8342" s="3"/>
      <c r="J8342" s="3"/>
    </row>
    <row r="8343" spans="4:10" x14ac:dyDescent="0.25">
      <c r="D8343"/>
      <c r="E8343" s="4"/>
      <c r="F8343" s="3"/>
      <c r="G8343" s="3"/>
      <c r="H8343" s="3"/>
      <c r="I8343" s="3"/>
      <c r="J8343" s="3"/>
    </row>
    <row r="8344" spans="4:10" x14ac:dyDescent="0.25">
      <c r="D8344"/>
      <c r="E8344" s="4"/>
      <c r="F8344" s="3"/>
      <c r="G8344" s="3"/>
      <c r="H8344" s="3"/>
      <c r="I8344" s="3"/>
      <c r="J8344" s="3"/>
    </row>
    <row r="8345" spans="4:10" x14ac:dyDescent="0.25">
      <c r="D8345"/>
      <c r="E8345" s="4"/>
      <c r="F8345" s="3"/>
      <c r="G8345" s="3"/>
      <c r="H8345" s="3"/>
      <c r="I8345" s="3"/>
      <c r="J8345" s="3"/>
    </row>
    <row r="8346" spans="4:10" x14ac:dyDescent="0.25">
      <c r="D8346"/>
      <c r="E8346" s="4"/>
      <c r="F8346" s="3"/>
      <c r="G8346" s="3"/>
      <c r="H8346" s="3"/>
      <c r="I8346" s="3"/>
      <c r="J8346" s="3"/>
    </row>
    <row r="8347" spans="4:10" x14ac:dyDescent="0.25">
      <c r="D8347"/>
      <c r="E8347" s="4"/>
      <c r="F8347" s="3"/>
      <c r="G8347" s="3"/>
      <c r="H8347" s="3"/>
      <c r="I8347" s="3"/>
      <c r="J8347" s="3"/>
    </row>
    <row r="8348" spans="4:10" x14ac:dyDescent="0.25">
      <c r="D8348"/>
      <c r="E8348" s="4"/>
      <c r="F8348" s="3"/>
      <c r="G8348" s="3"/>
      <c r="H8348" s="3"/>
      <c r="I8348" s="3"/>
      <c r="J8348" s="3"/>
    </row>
    <row r="8349" spans="4:10" x14ac:dyDescent="0.25">
      <c r="D8349"/>
      <c r="E8349" s="4"/>
      <c r="F8349" s="3"/>
      <c r="G8349" s="3"/>
      <c r="H8349" s="3"/>
      <c r="I8349" s="3"/>
      <c r="J8349" s="3"/>
    </row>
    <row r="8350" spans="4:10" x14ac:dyDescent="0.25">
      <c r="D8350"/>
      <c r="E8350" s="4"/>
      <c r="F8350" s="3"/>
      <c r="G8350" s="3"/>
      <c r="H8350" s="3"/>
      <c r="I8350" s="3"/>
      <c r="J8350" s="3"/>
    </row>
    <row r="8351" spans="4:10" x14ac:dyDescent="0.25">
      <c r="D8351"/>
      <c r="E8351" s="4"/>
      <c r="F8351" s="3"/>
      <c r="G8351" s="3"/>
      <c r="H8351" s="3"/>
      <c r="I8351" s="3"/>
      <c r="J8351" s="3"/>
    </row>
    <row r="8352" spans="4:10" x14ac:dyDescent="0.25">
      <c r="D8352"/>
      <c r="E8352" s="4"/>
      <c r="F8352" s="3"/>
      <c r="G8352" s="3"/>
      <c r="H8352" s="3"/>
      <c r="I8352" s="3"/>
      <c r="J8352" s="3"/>
    </row>
    <row r="8353" spans="4:10" x14ac:dyDescent="0.25">
      <c r="D8353"/>
      <c r="E8353" s="4"/>
      <c r="F8353" s="3"/>
      <c r="G8353" s="3"/>
      <c r="H8353" s="3"/>
      <c r="I8353" s="3"/>
      <c r="J8353" s="3"/>
    </row>
    <row r="8354" spans="4:10" x14ac:dyDescent="0.25">
      <c r="D8354"/>
      <c r="E8354" s="4"/>
      <c r="F8354" s="3"/>
      <c r="G8354" s="3"/>
      <c r="H8354" s="3"/>
      <c r="I8354" s="3"/>
      <c r="J8354" s="3"/>
    </row>
    <row r="8355" spans="4:10" x14ac:dyDescent="0.25">
      <c r="D8355"/>
      <c r="E8355" s="4"/>
      <c r="F8355" s="3"/>
      <c r="G8355" s="3"/>
      <c r="H8355" s="3"/>
      <c r="I8355" s="3"/>
      <c r="J8355" s="3"/>
    </row>
    <row r="8356" spans="4:10" x14ac:dyDescent="0.25">
      <c r="D8356"/>
      <c r="E8356" s="4"/>
      <c r="F8356" s="3"/>
      <c r="G8356" s="3"/>
      <c r="H8356" s="3"/>
      <c r="I8356" s="3"/>
      <c r="J8356" s="3"/>
    </row>
    <row r="8357" spans="4:10" x14ac:dyDescent="0.25">
      <c r="D8357"/>
      <c r="E8357" s="4"/>
      <c r="F8357" s="3"/>
      <c r="G8357" s="3"/>
      <c r="H8357" s="3"/>
      <c r="I8357" s="3"/>
      <c r="J8357" s="3"/>
    </row>
    <row r="8358" spans="4:10" x14ac:dyDescent="0.25">
      <c r="D8358"/>
      <c r="E8358" s="4"/>
      <c r="F8358" s="3"/>
      <c r="G8358" s="3"/>
      <c r="H8358" s="3"/>
      <c r="I8358" s="3"/>
      <c r="J8358" s="3"/>
    </row>
    <row r="8359" spans="4:10" x14ac:dyDescent="0.25">
      <c r="D8359"/>
      <c r="E8359" s="4"/>
      <c r="F8359" s="3"/>
      <c r="G8359" s="3"/>
      <c r="H8359" s="3"/>
      <c r="I8359" s="3"/>
      <c r="J8359" s="3"/>
    </row>
    <row r="8360" spans="4:10" x14ac:dyDescent="0.25">
      <c r="D8360"/>
      <c r="E8360" s="4"/>
      <c r="F8360" s="3"/>
      <c r="G8360" s="3"/>
      <c r="H8360" s="3"/>
      <c r="I8360" s="3"/>
      <c r="J8360" s="3"/>
    </row>
    <row r="8361" spans="4:10" x14ac:dyDescent="0.25">
      <c r="D8361"/>
      <c r="E8361" s="4"/>
      <c r="F8361" s="3"/>
      <c r="G8361" s="3"/>
      <c r="H8361" s="3"/>
      <c r="I8361" s="3"/>
      <c r="J8361" s="3"/>
    </row>
    <row r="8362" spans="4:10" x14ac:dyDescent="0.25">
      <c r="D8362"/>
      <c r="E8362" s="4"/>
      <c r="F8362" s="3"/>
      <c r="G8362" s="3"/>
      <c r="H8362" s="3"/>
      <c r="I8362" s="3"/>
      <c r="J8362" s="3"/>
    </row>
    <row r="8363" spans="4:10" x14ac:dyDescent="0.25">
      <c r="D8363"/>
      <c r="E8363" s="4"/>
      <c r="F8363" s="3"/>
      <c r="G8363" s="3"/>
      <c r="H8363" s="3"/>
      <c r="I8363" s="3"/>
      <c r="J8363" s="3"/>
    </row>
    <row r="8364" spans="4:10" x14ac:dyDescent="0.25">
      <c r="D8364"/>
      <c r="E8364" s="4"/>
      <c r="F8364" s="3"/>
      <c r="G8364" s="3"/>
      <c r="H8364" s="3"/>
      <c r="I8364" s="3"/>
      <c r="J8364" s="3"/>
    </row>
    <row r="8365" spans="4:10" x14ac:dyDescent="0.25">
      <c r="D8365"/>
      <c r="E8365" s="4"/>
      <c r="F8365" s="3"/>
      <c r="G8365" s="3"/>
      <c r="H8365" s="3"/>
      <c r="I8365" s="3"/>
      <c r="J8365" s="3"/>
    </row>
    <row r="8366" spans="4:10" x14ac:dyDescent="0.25">
      <c r="D8366"/>
      <c r="E8366" s="4"/>
      <c r="F8366" s="3"/>
      <c r="G8366" s="3"/>
      <c r="H8366" s="3"/>
      <c r="I8366" s="3"/>
      <c r="J8366" s="3"/>
    </row>
    <row r="8367" spans="4:10" x14ac:dyDescent="0.25">
      <c r="D8367"/>
      <c r="E8367" s="4"/>
      <c r="F8367" s="3"/>
      <c r="G8367" s="3"/>
      <c r="H8367" s="3"/>
      <c r="I8367" s="3"/>
      <c r="J8367" s="3"/>
    </row>
    <row r="8368" spans="4:10" x14ac:dyDescent="0.25">
      <c r="D8368"/>
      <c r="E8368" s="4"/>
      <c r="F8368" s="3"/>
      <c r="G8368" s="3"/>
      <c r="H8368" s="3"/>
      <c r="I8368" s="3"/>
      <c r="J8368" s="3"/>
    </row>
    <row r="8369" spans="4:10" x14ac:dyDescent="0.25">
      <c r="D8369"/>
      <c r="E8369" s="4"/>
      <c r="F8369" s="3"/>
      <c r="G8369" s="3"/>
      <c r="H8369" s="3"/>
      <c r="I8369" s="3"/>
      <c r="J8369" s="3"/>
    </row>
    <row r="8370" spans="4:10" x14ac:dyDescent="0.25">
      <c r="D8370"/>
      <c r="E8370" s="4"/>
      <c r="F8370" s="3"/>
      <c r="G8370" s="3"/>
      <c r="H8370" s="3"/>
      <c r="I8370" s="3"/>
      <c r="J8370" s="3"/>
    </row>
    <row r="8371" spans="4:10" x14ac:dyDescent="0.25">
      <c r="D8371"/>
      <c r="E8371" s="4"/>
      <c r="F8371" s="3"/>
      <c r="G8371" s="3"/>
      <c r="H8371" s="3"/>
      <c r="I8371" s="3"/>
      <c r="J8371" s="3"/>
    </row>
    <row r="8372" spans="4:10" x14ac:dyDescent="0.25">
      <c r="D8372"/>
      <c r="E8372" s="4"/>
      <c r="F8372" s="3"/>
      <c r="G8372" s="3"/>
      <c r="H8372" s="3"/>
      <c r="I8372" s="3"/>
      <c r="J8372" s="3"/>
    </row>
    <row r="8373" spans="4:10" x14ac:dyDescent="0.25">
      <c r="D8373"/>
      <c r="E8373" s="4"/>
      <c r="F8373" s="3"/>
      <c r="G8373" s="3"/>
      <c r="H8373" s="3"/>
      <c r="I8373" s="3"/>
      <c r="J8373" s="3"/>
    </row>
    <row r="8374" spans="4:10" x14ac:dyDescent="0.25">
      <c r="D8374"/>
      <c r="E8374" s="4"/>
      <c r="F8374" s="3"/>
      <c r="G8374" s="3"/>
      <c r="H8374" s="3"/>
      <c r="I8374" s="3"/>
      <c r="J8374" s="3"/>
    </row>
    <row r="8375" spans="4:10" x14ac:dyDescent="0.25">
      <c r="D8375"/>
      <c r="E8375" s="4"/>
      <c r="F8375" s="3"/>
      <c r="G8375" s="3"/>
      <c r="H8375" s="3"/>
      <c r="I8375" s="3"/>
      <c r="J8375" s="3"/>
    </row>
    <row r="8376" spans="4:10" x14ac:dyDescent="0.25">
      <c r="D8376"/>
      <c r="E8376" s="4"/>
      <c r="F8376" s="3"/>
      <c r="G8376" s="3"/>
      <c r="H8376" s="3"/>
      <c r="I8376" s="3"/>
      <c r="J8376" s="3"/>
    </row>
    <row r="8377" spans="4:10" x14ac:dyDescent="0.25">
      <c r="D8377"/>
      <c r="E8377" s="4"/>
      <c r="F8377" s="3"/>
      <c r="G8377" s="3"/>
      <c r="H8377" s="3"/>
      <c r="I8377" s="3"/>
      <c r="J8377" s="3"/>
    </row>
    <row r="8378" spans="4:10" x14ac:dyDescent="0.25">
      <c r="D8378"/>
      <c r="E8378" s="4"/>
      <c r="F8378" s="3"/>
      <c r="G8378" s="3"/>
      <c r="H8378" s="3"/>
      <c r="I8378" s="3"/>
      <c r="J8378" s="3"/>
    </row>
    <row r="8379" spans="4:10" x14ac:dyDescent="0.25">
      <c r="D8379"/>
      <c r="E8379" s="4"/>
      <c r="F8379" s="3"/>
      <c r="G8379" s="3"/>
      <c r="H8379" s="3"/>
      <c r="I8379" s="3"/>
      <c r="J8379" s="3"/>
    </row>
    <row r="8380" spans="4:10" x14ac:dyDescent="0.25">
      <c r="D8380"/>
      <c r="E8380" s="4"/>
      <c r="F8380" s="3"/>
      <c r="G8380" s="3"/>
      <c r="H8380" s="3"/>
      <c r="I8380" s="3"/>
      <c r="J8380" s="3"/>
    </row>
    <row r="8381" spans="4:10" x14ac:dyDescent="0.25">
      <c r="D8381"/>
      <c r="E8381" s="4"/>
      <c r="F8381" s="3"/>
      <c r="G8381" s="3"/>
      <c r="H8381" s="3"/>
      <c r="I8381" s="3"/>
      <c r="J8381" s="3"/>
    </row>
    <row r="8382" spans="4:10" x14ac:dyDescent="0.25">
      <c r="D8382"/>
      <c r="E8382" s="4"/>
      <c r="F8382" s="3"/>
      <c r="G8382" s="3"/>
      <c r="H8382" s="3"/>
      <c r="I8382" s="3"/>
      <c r="J8382" s="3"/>
    </row>
    <row r="8383" spans="4:10" x14ac:dyDescent="0.25">
      <c r="D8383"/>
      <c r="E8383" s="4"/>
      <c r="F8383" s="3"/>
      <c r="G8383" s="3"/>
      <c r="H8383" s="3"/>
      <c r="I8383" s="3"/>
      <c r="J8383" s="3"/>
    </row>
    <row r="8384" spans="4:10" x14ac:dyDescent="0.25">
      <c r="D8384"/>
      <c r="E8384" s="4"/>
      <c r="F8384" s="3"/>
      <c r="G8384" s="3"/>
      <c r="H8384" s="3"/>
      <c r="I8384" s="3"/>
      <c r="J8384" s="3"/>
    </row>
    <row r="8385" spans="4:10" x14ac:dyDescent="0.25">
      <c r="D8385"/>
      <c r="E8385" s="4"/>
      <c r="F8385" s="3"/>
      <c r="G8385" s="3"/>
      <c r="H8385" s="3"/>
      <c r="I8385" s="3"/>
      <c r="J8385" s="3"/>
    </row>
    <row r="8386" spans="4:10" x14ac:dyDescent="0.25">
      <c r="D8386"/>
      <c r="E8386" s="4"/>
      <c r="F8386" s="3"/>
      <c r="G8386" s="3"/>
      <c r="H8386" s="3"/>
      <c r="I8386" s="3"/>
      <c r="J8386" s="3"/>
    </row>
    <row r="8387" spans="4:10" x14ac:dyDescent="0.25">
      <c r="D8387"/>
      <c r="E8387" s="4"/>
      <c r="F8387" s="3"/>
      <c r="G8387" s="3"/>
      <c r="H8387" s="3"/>
      <c r="I8387" s="3"/>
      <c r="J8387" s="3"/>
    </row>
    <row r="8388" spans="4:10" x14ac:dyDescent="0.25">
      <c r="D8388"/>
      <c r="E8388" s="4"/>
      <c r="F8388" s="3"/>
      <c r="G8388" s="3"/>
      <c r="H8388" s="3"/>
      <c r="I8388" s="3"/>
      <c r="J8388" s="3"/>
    </row>
    <row r="8389" spans="4:10" x14ac:dyDescent="0.25">
      <c r="D8389"/>
      <c r="E8389" s="4"/>
      <c r="F8389" s="3"/>
      <c r="G8389" s="3"/>
      <c r="H8389" s="3"/>
      <c r="I8389" s="3"/>
      <c r="J8389" s="3"/>
    </row>
    <row r="8390" spans="4:10" x14ac:dyDescent="0.25">
      <c r="D8390"/>
      <c r="E8390" s="4"/>
      <c r="F8390" s="3"/>
      <c r="G8390" s="3"/>
      <c r="H8390" s="3"/>
      <c r="I8390" s="3"/>
      <c r="J8390" s="3"/>
    </row>
    <row r="8391" spans="4:10" x14ac:dyDescent="0.25">
      <c r="D8391"/>
      <c r="E8391" s="4"/>
      <c r="F8391" s="3"/>
      <c r="G8391" s="3"/>
      <c r="H8391" s="3"/>
      <c r="I8391" s="3"/>
      <c r="J8391" s="3"/>
    </row>
    <row r="8392" spans="4:10" x14ac:dyDescent="0.25">
      <c r="D8392"/>
      <c r="E8392" s="4"/>
      <c r="F8392" s="3"/>
      <c r="G8392" s="3"/>
      <c r="H8392" s="3"/>
      <c r="I8392" s="3"/>
      <c r="J8392" s="3"/>
    </row>
    <row r="8393" spans="4:10" x14ac:dyDescent="0.25">
      <c r="D8393"/>
      <c r="E8393" s="4"/>
      <c r="F8393" s="3"/>
      <c r="G8393" s="3"/>
      <c r="H8393" s="3"/>
      <c r="I8393" s="3"/>
      <c r="J8393" s="3"/>
    </row>
    <row r="8394" spans="4:10" x14ac:dyDescent="0.25">
      <c r="D8394"/>
      <c r="E8394" s="4"/>
      <c r="F8394" s="3"/>
      <c r="G8394" s="3"/>
      <c r="H8394" s="3"/>
      <c r="I8394" s="3"/>
      <c r="J8394" s="3"/>
    </row>
    <row r="8395" spans="4:10" x14ac:dyDescent="0.25">
      <c r="D8395"/>
      <c r="E8395" s="4"/>
      <c r="F8395" s="3"/>
      <c r="G8395" s="3"/>
      <c r="H8395" s="3"/>
      <c r="I8395" s="3"/>
      <c r="J8395" s="3"/>
    </row>
    <row r="8396" spans="4:10" x14ac:dyDescent="0.25">
      <c r="D8396"/>
      <c r="E8396" s="4"/>
      <c r="F8396" s="3"/>
      <c r="G8396" s="3"/>
      <c r="H8396" s="3"/>
      <c r="I8396" s="3"/>
      <c r="J8396" s="3"/>
    </row>
    <row r="8397" spans="4:10" x14ac:dyDescent="0.25">
      <c r="D8397"/>
      <c r="E8397" s="4"/>
      <c r="F8397" s="3"/>
      <c r="G8397" s="3"/>
      <c r="H8397" s="3"/>
      <c r="I8397" s="3"/>
      <c r="J8397" s="3"/>
    </row>
    <row r="8398" spans="4:10" x14ac:dyDescent="0.25">
      <c r="D8398"/>
      <c r="E8398" s="4"/>
      <c r="F8398" s="3"/>
      <c r="G8398" s="3"/>
      <c r="H8398" s="3"/>
      <c r="I8398" s="3"/>
      <c r="J8398" s="3"/>
    </row>
    <row r="8399" spans="4:10" x14ac:dyDescent="0.25">
      <c r="D8399"/>
      <c r="E8399" s="4"/>
      <c r="F8399" s="3"/>
      <c r="G8399" s="3"/>
      <c r="H8399" s="3"/>
      <c r="I8399" s="3"/>
      <c r="J8399" s="3"/>
    </row>
    <row r="8400" spans="4:10" x14ac:dyDescent="0.25">
      <c r="D8400"/>
      <c r="E8400" s="4"/>
      <c r="F8400" s="3"/>
      <c r="G8400" s="3"/>
      <c r="H8400" s="3"/>
      <c r="I8400" s="3"/>
      <c r="J8400" s="3"/>
    </row>
    <row r="8401" spans="4:10" x14ac:dyDescent="0.25">
      <c r="D8401"/>
      <c r="E8401" s="4"/>
      <c r="F8401" s="3"/>
      <c r="G8401" s="3"/>
      <c r="H8401" s="3"/>
      <c r="I8401" s="3"/>
      <c r="J8401" s="3"/>
    </row>
    <row r="8402" spans="4:10" x14ac:dyDescent="0.25">
      <c r="D8402"/>
      <c r="E8402" s="4"/>
      <c r="F8402" s="3"/>
      <c r="G8402" s="3"/>
      <c r="H8402" s="3"/>
      <c r="I8402" s="3"/>
      <c r="J8402" s="3"/>
    </row>
    <row r="8403" spans="4:10" x14ac:dyDescent="0.25">
      <c r="D8403"/>
      <c r="E8403" s="4"/>
      <c r="F8403" s="3"/>
      <c r="G8403" s="3"/>
      <c r="H8403" s="3"/>
      <c r="I8403" s="3"/>
      <c r="J8403" s="3"/>
    </row>
    <row r="8404" spans="4:10" x14ac:dyDescent="0.25">
      <c r="D8404"/>
      <c r="E8404" s="4"/>
      <c r="F8404" s="3"/>
      <c r="G8404" s="3"/>
      <c r="H8404" s="3"/>
      <c r="I8404" s="3"/>
      <c r="J8404" s="3"/>
    </row>
    <row r="8405" spans="4:10" x14ac:dyDescent="0.25">
      <c r="D8405"/>
      <c r="E8405" s="4"/>
      <c r="F8405" s="3"/>
      <c r="G8405" s="3"/>
      <c r="H8405" s="3"/>
      <c r="I8405" s="3"/>
      <c r="J8405" s="3"/>
    </row>
    <row r="8406" spans="4:10" x14ac:dyDescent="0.25">
      <c r="D8406"/>
      <c r="E8406" s="4"/>
      <c r="F8406" s="3"/>
      <c r="G8406" s="3"/>
      <c r="H8406" s="3"/>
      <c r="I8406" s="3"/>
      <c r="J8406" s="3"/>
    </row>
    <row r="8407" spans="4:10" x14ac:dyDescent="0.25">
      <c r="D8407"/>
      <c r="E8407" s="4"/>
      <c r="F8407" s="3"/>
      <c r="G8407" s="3"/>
      <c r="H8407" s="3"/>
      <c r="I8407" s="3"/>
      <c r="J8407" s="3"/>
    </row>
    <row r="8408" spans="4:10" x14ac:dyDescent="0.25">
      <c r="D8408"/>
      <c r="E8408" s="4"/>
      <c r="F8408" s="3"/>
      <c r="G8408" s="3"/>
      <c r="H8408" s="3"/>
      <c r="I8408" s="3"/>
      <c r="J8408" s="3"/>
    </row>
    <row r="8409" spans="4:10" x14ac:dyDescent="0.25">
      <c r="D8409"/>
      <c r="E8409" s="4"/>
      <c r="F8409" s="3"/>
      <c r="G8409" s="3"/>
      <c r="H8409" s="3"/>
      <c r="I8409" s="3"/>
      <c r="J8409" s="3"/>
    </row>
    <row r="8410" spans="4:10" x14ac:dyDescent="0.25">
      <c r="D8410"/>
      <c r="E8410" s="4"/>
      <c r="F8410" s="3"/>
      <c r="G8410" s="3"/>
      <c r="H8410" s="3"/>
      <c r="I8410" s="3"/>
      <c r="J8410" s="3"/>
    </row>
    <row r="8411" spans="4:10" x14ac:dyDescent="0.25">
      <c r="D8411"/>
      <c r="E8411" s="4"/>
      <c r="F8411" s="3"/>
      <c r="G8411" s="3"/>
      <c r="H8411" s="3"/>
      <c r="I8411" s="3"/>
      <c r="J8411" s="3"/>
    </row>
    <row r="8412" spans="4:10" x14ac:dyDescent="0.25">
      <c r="D8412"/>
      <c r="E8412" s="4"/>
      <c r="F8412" s="3"/>
      <c r="G8412" s="3"/>
      <c r="H8412" s="3"/>
      <c r="I8412" s="3"/>
      <c r="J8412" s="3"/>
    </row>
    <row r="8413" spans="4:10" x14ac:dyDescent="0.25">
      <c r="D8413"/>
      <c r="E8413" s="4"/>
      <c r="F8413" s="3"/>
      <c r="G8413" s="3"/>
      <c r="H8413" s="3"/>
      <c r="I8413" s="3"/>
      <c r="J8413" s="3"/>
    </row>
    <row r="8414" spans="4:10" x14ac:dyDescent="0.25">
      <c r="D8414"/>
      <c r="E8414" s="4"/>
      <c r="F8414" s="3"/>
      <c r="G8414" s="3"/>
      <c r="H8414" s="3"/>
      <c r="I8414" s="3"/>
      <c r="J8414" s="3"/>
    </row>
    <row r="8415" spans="4:10" x14ac:dyDescent="0.25">
      <c r="D8415"/>
      <c r="E8415" s="4"/>
      <c r="F8415" s="3"/>
      <c r="G8415" s="3"/>
      <c r="H8415" s="3"/>
      <c r="I8415" s="3"/>
      <c r="J8415" s="3"/>
    </row>
    <row r="8416" spans="4:10" x14ac:dyDescent="0.25">
      <c r="D8416"/>
      <c r="E8416" s="4"/>
      <c r="F8416" s="3"/>
      <c r="G8416" s="3"/>
      <c r="H8416" s="3"/>
      <c r="I8416" s="3"/>
      <c r="J8416" s="3"/>
    </row>
    <row r="8417" spans="4:10" x14ac:dyDescent="0.25">
      <c r="D8417"/>
      <c r="E8417" s="4"/>
      <c r="F8417" s="3"/>
      <c r="G8417" s="3"/>
      <c r="H8417" s="3"/>
      <c r="I8417" s="3"/>
      <c r="J8417" s="3"/>
    </row>
    <row r="8418" spans="4:10" x14ac:dyDescent="0.25">
      <c r="D8418"/>
      <c r="E8418" s="4"/>
      <c r="F8418" s="3"/>
      <c r="G8418" s="3"/>
      <c r="H8418" s="3"/>
      <c r="I8418" s="3"/>
      <c r="J8418" s="3"/>
    </row>
    <row r="8419" spans="4:10" x14ac:dyDescent="0.25">
      <c r="D8419"/>
      <c r="E8419" s="4"/>
      <c r="F8419" s="3"/>
      <c r="G8419" s="3"/>
      <c r="H8419" s="3"/>
      <c r="I8419" s="3"/>
      <c r="J8419" s="3"/>
    </row>
    <row r="8420" spans="4:10" x14ac:dyDescent="0.25">
      <c r="D8420"/>
      <c r="E8420" s="4"/>
      <c r="F8420" s="3"/>
      <c r="G8420" s="3"/>
      <c r="H8420" s="3"/>
      <c r="I8420" s="3"/>
      <c r="J8420" s="3"/>
    </row>
    <row r="8421" spans="4:10" x14ac:dyDescent="0.25">
      <c r="D8421"/>
      <c r="E8421" s="4"/>
      <c r="F8421" s="3"/>
      <c r="G8421" s="3"/>
      <c r="H8421" s="3"/>
      <c r="I8421" s="3"/>
      <c r="J8421" s="3"/>
    </row>
    <row r="8422" spans="4:10" x14ac:dyDescent="0.25">
      <c r="D8422"/>
      <c r="E8422" s="4"/>
      <c r="F8422" s="3"/>
      <c r="G8422" s="3"/>
      <c r="H8422" s="3"/>
      <c r="I8422" s="3"/>
      <c r="J8422" s="3"/>
    </row>
    <row r="8423" spans="4:10" x14ac:dyDescent="0.25">
      <c r="D8423"/>
      <c r="E8423" s="4"/>
      <c r="F8423" s="3"/>
      <c r="G8423" s="3"/>
      <c r="H8423" s="3"/>
      <c r="I8423" s="3"/>
      <c r="J8423" s="3"/>
    </row>
    <row r="8424" spans="4:10" x14ac:dyDescent="0.25">
      <c r="D8424"/>
      <c r="E8424" s="4"/>
      <c r="F8424" s="3"/>
      <c r="G8424" s="3"/>
      <c r="H8424" s="3"/>
      <c r="I8424" s="3"/>
      <c r="J8424" s="3"/>
    </row>
    <row r="8425" spans="4:10" x14ac:dyDescent="0.25">
      <c r="D8425"/>
      <c r="E8425" s="4"/>
      <c r="F8425" s="3"/>
      <c r="G8425" s="3"/>
      <c r="H8425" s="3"/>
      <c r="I8425" s="3"/>
      <c r="J8425" s="3"/>
    </row>
    <row r="8426" spans="4:10" x14ac:dyDescent="0.25">
      <c r="D8426"/>
      <c r="E8426" s="4"/>
      <c r="F8426" s="3"/>
      <c r="G8426" s="3"/>
      <c r="H8426" s="3"/>
      <c r="I8426" s="3"/>
      <c r="J8426" s="3"/>
    </row>
    <row r="8427" spans="4:10" x14ac:dyDescent="0.25">
      <c r="D8427"/>
      <c r="E8427" s="4"/>
      <c r="F8427" s="3"/>
      <c r="G8427" s="3"/>
      <c r="H8427" s="3"/>
      <c r="I8427" s="3"/>
      <c r="J8427" s="3"/>
    </row>
    <row r="8428" spans="4:10" x14ac:dyDescent="0.25">
      <c r="D8428"/>
      <c r="E8428" s="4"/>
      <c r="F8428" s="3"/>
      <c r="G8428" s="3"/>
      <c r="H8428" s="3"/>
      <c r="I8428" s="3"/>
      <c r="J8428" s="3"/>
    </row>
    <row r="8429" spans="4:10" x14ac:dyDescent="0.25">
      <c r="D8429"/>
      <c r="E8429" s="4"/>
      <c r="F8429" s="3"/>
      <c r="G8429" s="3"/>
      <c r="H8429" s="3"/>
      <c r="I8429" s="3"/>
      <c r="J8429" s="3"/>
    </row>
    <row r="8430" spans="4:10" x14ac:dyDescent="0.25">
      <c r="D8430"/>
      <c r="E8430" s="4"/>
      <c r="F8430" s="3"/>
      <c r="G8430" s="3"/>
      <c r="H8430" s="3"/>
      <c r="I8430" s="3"/>
      <c r="J8430" s="3"/>
    </row>
    <row r="8431" spans="4:10" x14ac:dyDescent="0.25">
      <c r="D8431"/>
      <c r="E8431" s="4"/>
      <c r="F8431" s="3"/>
      <c r="G8431" s="3"/>
      <c r="H8431" s="3"/>
      <c r="I8431" s="3"/>
      <c r="J8431" s="3"/>
    </row>
    <row r="8432" spans="4:10" x14ac:dyDescent="0.25">
      <c r="D8432"/>
      <c r="E8432" s="4"/>
      <c r="F8432" s="3"/>
      <c r="G8432" s="3"/>
      <c r="H8432" s="3"/>
      <c r="I8432" s="3"/>
      <c r="J8432" s="3"/>
    </row>
    <row r="8433" spans="4:10" x14ac:dyDescent="0.25">
      <c r="D8433"/>
      <c r="E8433" s="4"/>
      <c r="F8433" s="3"/>
      <c r="G8433" s="3"/>
      <c r="H8433" s="3"/>
      <c r="I8433" s="3"/>
      <c r="J8433" s="3"/>
    </row>
    <row r="8434" spans="4:10" x14ac:dyDescent="0.25">
      <c r="D8434"/>
      <c r="E8434" s="4"/>
      <c r="F8434" s="3"/>
      <c r="G8434" s="3"/>
      <c r="H8434" s="3"/>
      <c r="I8434" s="3"/>
      <c r="J8434" s="3"/>
    </row>
    <row r="8435" spans="4:10" x14ac:dyDescent="0.25">
      <c r="D8435"/>
      <c r="E8435" s="4"/>
      <c r="F8435" s="3"/>
      <c r="G8435" s="3"/>
      <c r="H8435" s="3"/>
      <c r="I8435" s="3"/>
      <c r="J8435" s="3"/>
    </row>
    <row r="8436" spans="4:10" x14ac:dyDescent="0.25">
      <c r="D8436"/>
      <c r="E8436" s="4"/>
      <c r="F8436" s="3"/>
      <c r="G8436" s="3"/>
      <c r="H8436" s="3"/>
      <c r="I8436" s="3"/>
      <c r="J8436" s="3"/>
    </row>
    <row r="8437" spans="4:10" x14ac:dyDescent="0.25">
      <c r="D8437"/>
      <c r="E8437" s="4"/>
      <c r="F8437" s="3"/>
      <c r="G8437" s="3"/>
      <c r="H8437" s="3"/>
      <c r="I8437" s="3"/>
      <c r="J8437" s="3"/>
    </row>
    <row r="8438" spans="4:10" x14ac:dyDescent="0.25">
      <c r="D8438"/>
      <c r="E8438" s="4"/>
      <c r="F8438" s="3"/>
      <c r="G8438" s="3"/>
      <c r="H8438" s="3"/>
      <c r="I8438" s="3"/>
      <c r="J8438" s="3"/>
    </row>
    <row r="8439" spans="4:10" x14ac:dyDescent="0.25">
      <c r="D8439"/>
      <c r="E8439" s="4"/>
      <c r="F8439" s="3"/>
      <c r="G8439" s="3"/>
      <c r="H8439" s="3"/>
      <c r="I8439" s="3"/>
      <c r="J8439" s="3"/>
    </row>
    <row r="8440" spans="4:10" x14ac:dyDescent="0.25">
      <c r="D8440"/>
      <c r="E8440" s="4"/>
      <c r="F8440" s="3"/>
      <c r="G8440" s="3"/>
      <c r="H8440" s="3"/>
      <c r="I8440" s="3"/>
      <c r="J8440" s="3"/>
    </row>
    <row r="8441" spans="4:10" x14ac:dyDescent="0.25">
      <c r="D8441"/>
      <c r="E8441" s="4"/>
      <c r="F8441" s="3"/>
      <c r="G8441" s="3"/>
      <c r="H8441" s="3"/>
      <c r="I8441" s="3"/>
      <c r="J8441" s="3"/>
    </row>
    <row r="8442" spans="4:10" x14ac:dyDescent="0.25">
      <c r="D8442"/>
      <c r="E8442" s="4"/>
      <c r="F8442" s="3"/>
      <c r="G8442" s="3"/>
      <c r="H8442" s="3"/>
      <c r="I8442" s="3"/>
      <c r="J8442" s="3"/>
    </row>
    <row r="8443" spans="4:10" x14ac:dyDescent="0.25">
      <c r="D8443"/>
      <c r="E8443" s="4"/>
      <c r="F8443" s="3"/>
      <c r="G8443" s="3"/>
      <c r="H8443" s="3"/>
      <c r="I8443" s="3"/>
      <c r="J8443" s="3"/>
    </row>
    <row r="8444" spans="4:10" x14ac:dyDescent="0.25">
      <c r="D8444"/>
      <c r="E8444" s="4"/>
      <c r="F8444" s="3"/>
      <c r="G8444" s="3"/>
      <c r="H8444" s="3"/>
      <c r="I8444" s="3"/>
      <c r="J8444" s="3"/>
    </row>
    <row r="8445" spans="4:10" x14ac:dyDescent="0.25">
      <c r="D8445"/>
      <c r="E8445" s="4"/>
      <c r="F8445" s="3"/>
      <c r="G8445" s="3"/>
      <c r="H8445" s="3"/>
      <c r="I8445" s="3"/>
      <c r="J8445" s="3"/>
    </row>
    <row r="8446" spans="4:10" x14ac:dyDescent="0.25">
      <c r="D8446"/>
      <c r="E8446" s="4"/>
      <c r="F8446" s="3"/>
      <c r="G8446" s="3"/>
      <c r="H8446" s="3"/>
      <c r="I8446" s="3"/>
      <c r="J8446" s="3"/>
    </row>
    <row r="8447" spans="4:10" x14ac:dyDescent="0.25">
      <c r="D8447"/>
      <c r="E8447" s="4"/>
      <c r="F8447" s="3"/>
      <c r="G8447" s="3"/>
      <c r="H8447" s="3"/>
      <c r="I8447" s="3"/>
      <c r="J8447" s="3"/>
    </row>
    <row r="8448" spans="4:10" x14ac:dyDescent="0.25">
      <c r="D8448"/>
      <c r="E8448" s="4"/>
      <c r="F8448" s="3"/>
      <c r="G8448" s="3"/>
      <c r="H8448" s="3"/>
      <c r="I8448" s="3"/>
      <c r="J8448" s="3"/>
    </row>
    <row r="8449" spans="4:10" x14ac:dyDescent="0.25">
      <c r="D8449"/>
      <c r="E8449" s="4"/>
      <c r="F8449" s="3"/>
      <c r="G8449" s="3"/>
      <c r="H8449" s="3"/>
      <c r="I8449" s="3"/>
      <c r="J8449" s="3"/>
    </row>
    <row r="8450" spans="4:10" x14ac:dyDescent="0.25">
      <c r="D8450"/>
      <c r="E8450" s="4"/>
      <c r="F8450" s="3"/>
      <c r="G8450" s="3"/>
      <c r="H8450" s="3"/>
      <c r="I8450" s="3"/>
      <c r="J8450" s="3"/>
    </row>
    <row r="8451" spans="4:10" x14ac:dyDescent="0.25">
      <c r="D8451"/>
      <c r="E8451" s="4"/>
      <c r="F8451" s="3"/>
      <c r="G8451" s="3"/>
      <c r="H8451" s="3"/>
      <c r="I8451" s="3"/>
      <c r="J8451" s="3"/>
    </row>
    <row r="8452" spans="4:10" x14ac:dyDescent="0.25">
      <c r="D8452"/>
      <c r="E8452" s="4"/>
      <c r="F8452" s="3"/>
      <c r="G8452" s="3"/>
      <c r="H8452" s="3"/>
      <c r="I8452" s="3"/>
      <c r="J8452" s="3"/>
    </row>
    <row r="8453" spans="4:10" x14ac:dyDescent="0.25">
      <c r="D8453"/>
      <c r="E8453" s="4"/>
      <c r="F8453" s="3"/>
      <c r="G8453" s="3"/>
      <c r="H8453" s="3"/>
      <c r="I8453" s="3"/>
      <c r="J8453" s="3"/>
    </row>
    <row r="8454" spans="4:10" x14ac:dyDescent="0.25">
      <c r="D8454"/>
      <c r="E8454" s="4"/>
      <c r="F8454" s="3"/>
      <c r="G8454" s="3"/>
      <c r="H8454" s="3"/>
      <c r="I8454" s="3"/>
      <c r="J8454" s="3"/>
    </row>
    <row r="8455" spans="4:10" x14ac:dyDescent="0.25">
      <c r="D8455"/>
      <c r="E8455" s="4"/>
      <c r="F8455" s="3"/>
      <c r="G8455" s="3"/>
      <c r="H8455" s="3"/>
      <c r="I8455" s="3"/>
      <c r="J8455" s="3"/>
    </row>
    <row r="8456" spans="4:10" x14ac:dyDescent="0.25">
      <c r="D8456"/>
      <c r="E8456" s="4"/>
      <c r="F8456" s="3"/>
      <c r="G8456" s="3"/>
      <c r="H8456" s="3"/>
      <c r="I8456" s="3"/>
      <c r="J8456" s="3"/>
    </row>
    <row r="8457" spans="4:10" x14ac:dyDescent="0.25">
      <c r="D8457"/>
      <c r="E8457" s="4"/>
      <c r="F8457" s="3"/>
      <c r="G8457" s="3"/>
      <c r="H8457" s="3"/>
      <c r="I8457" s="3"/>
      <c r="J8457" s="3"/>
    </row>
    <row r="8458" spans="4:10" x14ac:dyDescent="0.25">
      <c r="D8458"/>
      <c r="E8458" s="4"/>
      <c r="F8458" s="3"/>
      <c r="G8458" s="3"/>
      <c r="H8458" s="3"/>
      <c r="I8458" s="3"/>
      <c r="J8458" s="3"/>
    </row>
    <row r="8459" spans="4:10" x14ac:dyDescent="0.25">
      <c r="D8459"/>
      <c r="E8459" s="4"/>
      <c r="F8459" s="3"/>
      <c r="G8459" s="3"/>
      <c r="H8459" s="3"/>
      <c r="I8459" s="3"/>
      <c r="J8459" s="3"/>
    </row>
    <row r="8460" spans="4:10" x14ac:dyDescent="0.25">
      <c r="D8460"/>
      <c r="E8460" s="4"/>
      <c r="F8460" s="3"/>
      <c r="G8460" s="3"/>
      <c r="H8460" s="3"/>
      <c r="I8460" s="3"/>
      <c r="J8460" s="3"/>
    </row>
    <row r="8461" spans="4:10" x14ac:dyDescent="0.25">
      <c r="D8461"/>
      <c r="E8461" s="4"/>
      <c r="F8461" s="3"/>
      <c r="G8461" s="3"/>
      <c r="H8461" s="3"/>
      <c r="I8461" s="3"/>
      <c r="J8461" s="3"/>
    </row>
    <row r="8462" spans="4:10" x14ac:dyDescent="0.25">
      <c r="D8462"/>
      <c r="E8462" s="4"/>
      <c r="F8462" s="3"/>
      <c r="G8462" s="3"/>
      <c r="H8462" s="3"/>
      <c r="I8462" s="3"/>
      <c r="J8462" s="3"/>
    </row>
    <row r="8463" spans="4:10" x14ac:dyDescent="0.25">
      <c r="D8463"/>
      <c r="E8463" s="4"/>
      <c r="F8463" s="3"/>
      <c r="G8463" s="3"/>
      <c r="H8463" s="3"/>
      <c r="I8463" s="3"/>
      <c r="J8463" s="3"/>
    </row>
    <row r="8464" spans="4:10" x14ac:dyDescent="0.25">
      <c r="D8464"/>
      <c r="E8464" s="4"/>
      <c r="F8464" s="3"/>
      <c r="G8464" s="3"/>
      <c r="H8464" s="3"/>
      <c r="I8464" s="3"/>
      <c r="J8464" s="3"/>
    </row>
    <row r="8465" spans="4:10" x14ac:dyDescent="0.25">
      <c r="D8465"/>
      <c r="E8465" s="4"/>
      <c r="F8465" s="3"/>
      <c r="G8465" s="3"/>
      <c r="H8465" s="3"/>
      <c r="I8465" s="3"/>
      <c r="J8465" s="3"/>
    </row>
    <row r="8466" spans="4:10" x14ac:dyDescent="0.25">
      <c r="D8466"/>
      <c r="E8466" s="4"/>
      <c r="F8466" s="3"/>
      <c r="G8466" s="3"/>
      <c r="H8466" s="3"/>
      <c r="I8466" s="3"/>
      <c r="J8466" s="3"/>
    </row>
    <row r="8467" spans="4:10" x14ac:dyDescent="0.25">
      <c r="D8467"/>
      <c r="E8467" s="4"/>
      <c r="F8467" s="3"/>
      <c r="G8467" s="3"/>
      <c r="H8467" s="3"/>
      <c r="I8467" s="3"/>
      <c r="J8467" s="3"/>
    </row>
    <row r="8468" spans="4:10" x14ac:dyDescent="0.25">
      <c r="D8468"/>
      <c r="E8468" s="4"/>
      <c r="F8468" s="3"/>
      <c r="G8468" s="3"/>
      <c r="H8468" s="3"/>
      <c r="I8468" s="3"/>
      <c r="J8468" s="3"/>
    </row>
    <row r="8469" spans="4:10" x14ac:dyDescent="0.25">
      <c r="D8469"/>
      <c r="E8469" s="4"/>
      <c r="F8469" s="3"/>
      <c r="G8469" s="3"/>
      <c r="H8469" s="3"/>
      <c r="I8469" s="3"/>
      <c r="J8469" s="3"/>
    </row>
    <row r="8470" spans="4:10" x14ac:dyDescent="0.25">
      <c r="D8470"/>
      <c r="E8470" s="4"/>
      <c r="F8470" s="3"/>
      <c r="G8470" s="3"/>
      <c r="H8470" s="3"/>
      <c r="I8470" s="3"/>
      <c r="J8470" s="3"/>
    </row>
    <row r="8471" spans="4:10" x14ac:dyDescent="0.25">
      <c r="D8471"/>
      <c r="E8471" s="4"/>
      <c r="F8471" s="3"/>
      <c r="G8471" s="3"/>
      <c r="H8471" s="3"/>
      <c r="I8471" s="3"/>
      <c r="J8471" s="3"/>
    </row>
    <row r="8472" spans="4:10" x14ac:dyDescent="0.25">
      <c r="D8472"/>
      <c r="E8472" s="4"/>
      <c r="F8472" s="3"/>
      <c r="G8472" s="3"/>
      <c r="H8472" s="3"/>
      <c r="I8472" s="3"/>
      <c r="J8472" s="3"/>
    </row>
    <row r="8473" spans="4:10" x14ac:dyDescent="0.25">
      <c r="D8473"/>
      <c r="E8473" s="4"/>
      <c r="F8473" s="3"/>
      <c r="G8473" s="3"/>
      <c r="H8473" s="3"/>
      <c r="I8473" s="3"/>
      <c r="J8473" s="3"/>
    </row>
    <row r="8474" spans="4:10" x14ac:dyDescent="0.25">
      <c r="D8474"/>
      <c r="E8474" s="4"/>
      <c r="F8474" s="3"/>
      <c r="G8474" s="3"/>
      <c r="H8474" s="3"/>
      <c r="I8474" s="3"/>
      <c r="J8474" s="3"/>
    </row>
    <row r="8475" spans="4:10" x14ac:dyDescent="0.25">
      <c r="D8475"/>
      <c r="E8475" s="4"/>
      <c r="F8475" s="3"/>
      <c r="G8475" s="3"/>
      <c r="H8475" s="3"/>
      <c r="I8475" s="3"/>
      <c r="J8475" s="3"/>
    </row>
    <row r="8476" spans="4:10" x14ac:dyDescent="0.25">
      <c r="D8476"/>
      <c r="E8476" s="4"/>
      <c r="F8476" s="3"/>
      <c r="G8476" s="3"/>
      <c r="H8476" s="3"/>
      <c r="I8476" s="3"/>
      <c r="J8476" s="3"/>
    </row>
    <row r="8477" spans="4:10" x14ac:dyDescent="0.25">
      <c r="D8477"/>
      <c r="E8477" s="4"/>
      <c r="F8477" s="3"/>
      <c r="G8477" s="3"/>
      <c r="H8477" s="3"/>
      <c r="I8477" s="3"/>
      <c r="J8477" s="3"/>
    </row>
    <row r="8478" spans="4:10" x14ac:dyDescent="0.25">
      <c r="D8478"/>
      <c r="E8478" s="4"/>
      <c r="F8478" s="3"/>
      <c r="G8478" s="3"/>
      <c r="H8478" s="3"/>
      <c r="I8478" s="3"/>
      <c r="J8478" s="3"/>
    </row>
    <row r="8479" spans="4:10" x14ac:dyDescent="0.25">
      <c r="D8479"/>
      <c r="E8479" s="4"/>
      <c r="F8479" s="3"/>
      <c r="G8479" s="3"/>
      <c r="H8479" s="3"/>
      <c r="I8479" s="3"/>
      <c r="J8479" s="3"/>
    </row>
    <row r="8480" spans="4:10" x14ac:dyDescent="0.25">
      <c r="D8480"/>
      <c r="E8480" s="4"/>
      <c r="F8480" s="3"/>
      <c r="G8480" s="3"/>
      <c r="H8480" s="3"/>
      <c r="I8480" s="3"/>
      <c r="J8480" s="3"/>
    </row>
    <row r="8481" spans="4:10" x14ac:dyDescent="0.25">
      <c r="D8481"/>
      <c r="E8481" s="4"/>
      <c r="F8481" s="3"/>
      <c r="G8481" s="3"/>
      <c r="H8481" s="3"/>
      <c r="I8481" s="3"/>
      <c r="J8481" s="3"/>
    </row>
    <row r="8482" spans="4:10" x14ac:dyDescent="0.25">
      <c r="D8482"/>
      <c r="E8482" s="4"/>
      <c r="F8482" s="3"/>
      <c r="G8482" s="3"/>
      <c r="H8482" s="3"/>
      <c r="I8482" s="3"/>
      <c r="J8482" s="3"/>
    </row>
    <row r="8483" spans="4:10" x14ac:dyDescent="0.25">
      <c r="D8483"/>
      <c r="E8483" s="4"/>
      <c r="F8483" s="3"/>
      <c r="G8483" s="3"/>
      <c r="H8483" s="3"/>
      <c r="I8483" s="3"/>
      <c r="J8483" s="3"/>
    </row>
    <row r="8484" spans="4:10" x14ac:dyDescent="0.25">
      <c r="D8484"/>
      <c r="E8484" s="4"/>
      <c r="F8484" s="3"/>
      <c r="G8484" s="3"/>
      <c r="H8484" s="3"/>
      <c r="I8484" s="3"/>
      <c r="J8484" s="3"/>
    </row>
    <row r="8485" spans="4:10" x14ac:dyDescent="0.25">
      <c r="D8485"/>
      <c r="E8485" s="4"/>
      <c r="F8485" s="3"/>
      <c r="G8485" s="3"/>
      <c r="H8485" s="3"/>
      <c r="I8485" s="3"/>
      <c r="J8485" s="3"/>
    </row>
    <row r="8486" spans="4:10" x14ac:dyDescent="0.25">
      <c r="D8486"/>
      <c r="E8486" s="4"/>
      <c r="F8486" s="3"/>
      <c r="G8486" s="3"/>
      <c r="H8486" s="3"/>
      <c r="I8486" s="3"/>
      <c r="J8486" s="3"/>
    </row>
    <row r="8487" spans="4:10" x14ac:dyDescent="0.25">
      <c r="D8487"/>
      <c r="E8487" s="4"/>
      <c r="F8487" s="3"/>
      <c r="G8487" s="3"/>
      <c r="H8487" s="3"/>
      <c r="I8487" s="3"/>
      <c r="J8487" s="3"/>
    </row>
    <row r="8488" spans="4:10" x14ac:dyDescent="0.25">
      <c r="D8488"/>
      <c r="E8488" s="4"/>
      <c r="F8488" s="3"/>
      <c r="G8488" s="3"/>
      <c r="H8488" s="3"/>
      <c r="I8488" s="3"/>
      <c r="J8488" s="3"/>
    </row>
    <row r="8489" spans="4:10" x14ac:dyDescent="0.25">
      <c r="D8489"/>
      <c r="E8489" s="4"/>
      <c r="F8489" s="3"/>
      <c r="G8489" s="3"/>
      <c r="H8489" s="3"/>
      <c r="I8489" s="3"/>
      <c r="J8489" s="3"/>
    </row>
    <row r="8490" spans="4:10" x14ac:dyDescent="0.25">
      <c r="D8490"/>
      <c r="E8490" s="4"/>
      <c r="F8490" s="3"/>
      <c r="G8490" s="3"/>
      <c r="H8490" s="3"/>
      <c r="I8490" s="3"/>
      <c r="J8490" s="3"/>
    </row>
    <row r="8491" spans="4:10" x14ac:dyDescent="0.25">
      <c r="D8491"/>
      <c r="E8491" s="4"/>
      <c r="F8491" s="3"/>
      <c r="G8491" s="3"/>
      <c r="H8491" s="3"/>
      <c r="I8491" s="3"/>
      <c r="J8491" s="3"/>
    </row>
    <row r="8492" spans="4:10" x14ac:dyDescent="0.25">
      <c r="D8492"/>
      <c r="E8492" s="4"/>
      <c r="F8492" s="3"/>
      <c r="G8492" s="3"/>
      <c r="H8492" s="3"/>
      <c r="I8492" s="3"/>
      <c r="J8492" s="3"/>
    </row>
    <row r="8493" spans="4:10" x14ac:dyDescent="0.25">
      <c r="D8493"/>
      <c r="E8493" s="4"/>
      <c r="F8493" s="3"/>
      <c r="G8493" s="3"/>
      <c r="H8493" s="3"/>
      <c r="I8493" s="3"/>
      <c r="J8493" s="3"/>
    </row>
    <row r="8494" spans="4:10" x14ac:dyDescent="0.25">
      <c r="D8494"/>
      <c r="E8494" s="4"/>
      <c r="F8494" s="3"/>
      <c r="G8494" s="3"/>
      <c r="H8494" s="3"/>
      <c r="I8494" s="3"/>
      <c r="J8494" s="3"/>
    </row>
    <row r="8495" spans="4:10" x14ac:dyDescent="0.25">
      <c r="D8495"/>
      <c r="E8495" s="4"/>
      <c r="F8495" s="3"/>
      <c r="G8495" s="3"/>
      <c r="H8495" s="3"/>
      <c r="I8495" s="3"/>
      <c r="J8495" s="3"/>
    </row>
    <row r="8496" spans="4:10" x14ac:dyDescent="0.25">
      <c r="D8496"/>
      <c r="E8496" s="4"/>
      <c r="F8496" s="3"/>
      <c r="G8496" s="3"/>
      <c r="H8496" s="3"/>
      <c r="I8496" s="3"/>
      <c r="J8496" s="3"/>
    </row>
    <row r="8497" spans="4:10" x14ac:dyDescent="0.25">
      <c r="D8497"/>
      <c r="E8497" s="4"/>
      <c r="F8497" s="3"/>
      <c r="G8497" s="3"/>
      <c r="H8497" s="3"/>
      <c r="I8497" s="3"/>
      <c r="J8497" s="3"/>
    </row>
    <row r="8498" spans="4:10" x14ac:dyDescent="0.25">
      <c r="D8498"/>
      <c r="E8498" s="4"/>
      <c r="F8498" s="3"/>
      <c r="G8498" s="3"/>
      <c r="H8498" s="3"/>
      <c r="I8498" s="3"/>
      <c r="J8498" s="3"/>
    </row>
    <row r="8499" spans="4:10" x14ac:dyDescent="0.25">
      <c r="D8499"/>
      <c r="E8499" s="4"/>
      <c r="F8499" s="3"/>
      <c r="G8499" s="3"/>
      <c r="H8499" s="3"/>
      <c r="I8499" s="3"/>
      <c r="J8499" s="3"/>
    </row>
    <row r="8500" spans="4:10" x14ac:dyDescent="0.25">
      <c r="D8500"/>
      <c r="E8500" s="4"/>
      <c r="F8500" s="3"/>
      <c r="G8500" s="3"/>
      <c r="H8500" s="3"/>
      <c r="I8500" s="3"/>
      <c r="J8500" s="3"/>
    </row>
    <row r="8501" spans="4:10" x14ac:dyDescent="0.25">
      <c r="D8501"/>
      <c r="E8501" s="4"/>
      <c r="F8501" s="3"/>
      <c r="G8501" s="3"/>
      <c r="H8501" s="3"/>
      <c r="I8501" s="3"/>
      <c r="J8501" s="3"/>
    </row>
    <row r="8502" spans="4:10" x14ac:dyDescent="0.25">
      <c r="D8502"/>
      <c r="E8502" s="4"/>
      <c r="F8502" s="3"/>
      <c r="G8502" s="3"/>
      <c r="H8502" s="3"/>
      <c r="I8502" s="3"/>
      <c r="J8502" s="3"/>
    </row>
    <row r="8503" spans="4:10" x14ac:dyDescent="0.25">
      <c r="D8503"/>
      <c r="E8503" s="4"/>
      <c r="F8503" s="3"/>
      <c r="G8503" s="3"/>
      <c r="H8503" s="3"/>
      <c r="I8503" s="3"/>
      <c r="J8503" s="3"/>
    </row>
    <row r="8504" spans="4:10" x14ac:dyDescent="0.25">
      <c r="D8504"/>
      <c r="E8504" s="4"/>
      <c r="F8504" s="3"/>
      <c r="G8504" s="3"/>
      <c r="H8504" s="3"/>
      <c r="I8504" s="3"/>
      <c r="J8504" s="3"/>
    </row>
    <row r="8505" spans="4:10" x14ac:dyDescent="0.25">
      <c r="D8505"/>
      <c r="E8505" s="4"/>
      <c r="F8505" s="3"/>
      <c r="G8505" s="3"/>
      <c r="H8505" s="3"/>
      <c r="I8505" s="3"/>
      <c r="J8505" s="3"/>
    </row>
    <row r="8506" spans="4:10" x14ac:dyDescent="0.25">
      <c r="D8506"/>
      <c r="E8506" s="4"/>
      <c r="F8506" s="3"/>
      <c r="G8506" s="3"/>
      <c r="H8506" s="3"/>
      <c r="I8506" s="3"/>
      <c r="J8506" s="3"/>
    </row>
    <row r="8507" spans="4:10" x14ac:dyDescent="0.25">
      <c r="D8507"/>
      <c r="E8507" s="4"/>
      <c r="F8507" s="3"/>
      <c r="G8507" s="3"/>
      <c r="H8507" s="3"/>
      <c r="I8507" s="3"/>
      <c r="J8507" s="3"/>
    </row>
    <row r="8508" spans="4:10" x14ac:dyDescent="0.25">
      <c r="D8508"/>
      <c r="E8508" s="4"/>
      <c r="F8508" s="3"/>
      <c r="G8508" s="3"/>
      <c r="H8508" s="3"/>
      <c r="I8508" s="3"/>
      <c r="J8508" s="3"/>
    </row>
    <row r="8509" spans="4:10" x14ac:dyDescent="0.25">
      <c r="D8509"/>
      <c r="E8509" s="4"/>
      <c r="F8509" s="3"/>
      <c r="G8509" s="3"/>
      <c r="H8509" s="3"/>
      <c r="I8509" s="3"/>
      <c r="J8509" s="3"/>
    </row>
    <row r="8510" spans="4:10" x14ac:dyDescent="0.25">
      <c r="D8510"/>
      <c r="E8510" s="4"/>
      <c r="F8510" s="3"/>
      <c r="G8510" s="3"/>
      <c r="H8510" s="3"/>
      <c r="I8510" s="3"/>
      <c r="J8510" s="3"/>
    </row>
    <row r="8511" spans="4:10" x14ac:dyDescent="0.25">
      <c r="D8511"/>
      <c r="E8511" s="4"/>
      <c r="F8511" s="3"/>
      <c r="G8511" s="3"/>
      <c r="H8511" s="3"/>
      <c r="I8511" s="3"/>
      <c r="J8511" s="3"/>
    </row>
    <row r="8512" spans="4:10" x14ac:dyDescent="0.25">
      <c r="D8512"/>
      <c r="E8512" s="4"/>
      <c r="F8512" s="3"/>
      <c r="G8512" s="3"/>
      <c r="H8512" s="3"/>
      <c r="I8512" s="3"/>
      <c r="J8512" s="3"/>
    </row>
    <row r="8513" spans="4:10" x14ac:dyDescent="0.25">
      <c r="D8513"/>
      <c r="E8513" s="4"/>
      <c r="F8513" s="3"/>
      <c r="G8513" s="3"/>
      <c r="H8513" s="3"/>
      <c r="I8513" s="3"/>
      <c r="J8513" s="3"/>
    </row>
    <row r="8514" spans="4:10" x14ac:dyDescent="0.25">
      <c r="D8514"/>
      <c r="E8514" s="4"/>
      <c r="F8514" s="3"/>
      <c r="G8514" s="3"/>
      <c r="H8514" s="3"/>
      <c r="I8514" s="3"/>
      <c r="J8514" s="3"/>
    </row>
    <row r="8515" spans="4:10" x14ac:dyDescent="0.25">
      <c r="D8515"/>
      <c r="E8515" s="4"/>
      <c r="F8515" s="3"/>
      <c r="G8515" s="3"/>
      <c r="H8515" s="3"/>
      <c r="I8515" s="3"/>
      <c r="J8515" s="3"/>
    </row>
    <row r="8516" spans="4:10" x14ac:dyDescent="0.25">
      <c r="D8516"/>
      <c r="E8516" s="4"/>
      <c r="F8516" s="3"/>
      <c r="G8516" s="3"/>
      <c r="H8516" s="3"/>
      <c r="I8516" s="3"/>
      <c r="J8516" s="3"/>
    </row>
    <row r="8517" spans="4:10" x14ac:dyDescent="0.25">
      <c r="D8517"/>
      <c r="E8517" s="4"/>
      <c r="F8517" s="3"/>
      <c r="G8517" s="3"/>
      <c r="H8517" s="3"/>
      <c r="I8517" s="3"/>
      <c r="J8517" s="3"/>
    </row>
    <row r="8518" spans="4:10" x14ac:dyDescent="0.25">
      <c r="D8518"/>
      <c r="E8518" s="4"/>
      <c r="F8518" s="3"/>
      <c r="G8518" s="3"/>
      <c r="H8518" s="3"/>
      <c r="I8518" s="3"/>
      <c r="J8518" s="3"/>
    </row>
    <row r="8519" spans="4:10" x14ac:dyDescent="0.25">
      <c r="D8519"/>
      <c r="E8519" s="4"/>
      <c r="F8519" s="3"/>
      <c r="G8519" s="3"/>
      <c r="H8519" s="3"/>
      <c r="I8519" s="3"/>
      <c r="J8519" s="3"/>
    </row>
    <row r="8520" spans="4:10" x14ac:dyDescent="0.25">
      <c r="D8520"/>
      <c r="E8520" s="4"/>
      <c r="F8520" s="3"/>
      <c r="G8520" s="3"/>
      <c r="H8520" s="3"/>
      <c r="I8520" s="3"/>
      <c r="J8520" s="3"/>
    </row>
    <row r="8521" spans="4:10" x14ac:dyDescent="0.25">
      <c r="D8521"/>
      <c r="E8521" s="4"/>
      <c r="F8521" s="3"/>
      <c r="G8521" s="3"/>
      <c r="H8521" s="3"/>
      <c r="I8521" s="3"/>
      <c r="J8521" s="3"/>
    </row>
    <row r="8522" spans="4:10" x14ac:dyDescent="0.25">
      <c r="D8522"/>
      <c r="E8522" s="4"/>
      <c r="F8522" s="3"/>
      <c r="G8522" s="3"/>
      <c r="H8522" s="3"/>
      <c r="I8522" s="3"/>
      <c r="J8522" s="3"/>
    </row>
    <row r="8523" spans="4:10" x14ac:dyDescent="0.25">
      <c r="D8523"/>
      <c r="E8523" s="4"/>
      <c r="F8523" s="3"/>
      <c r="G8523" s="3"/>
      <c r="H8523" s="3"/>
      <c r="I8523" s="3"/>
      <c r="J8523" s="3"/>
    </row>
    <row r="8524" spans="4:10" x14ac:dyDescent="0.25">
      <c r="D8524"/>
      <c r="E8524" s="4"/>
      <c r="F8524" s="3"/>
      <c r="G8524" s="3"/>
      <c r="H8524" s="3"/>
      <c r="I8524" s="3"/>
      <c r="J8524" s="3"/>
    </row>
    <row r="8525" spans="4:10" x14ac:dyDescent="0.25">
      <c r="D8525"/>
      <c r="E8525" s="4"/>
      <c r="F8525" s="3"/>
      <c r="G8525" s="3"/>
      <c r="H8525" s="3"/>
      <c r="I8525" s="3"/>
      <c r="J8525" s="3"/>
    </row>
    <row r="8526" spans="4:10" x14ac:dyDescent="0.25">
      <c r="D8526"/>
      <c r="E8526" s="4"/>
      <c r="F8526" s="3"/>
      <c r="G8526" s="3"/>
      <c r="H8526" s="3"/>
      <c r="I8526" s="3"/>
      <c r="J8526" s="3"/>
    </row>
    <row r="8527" spans="4:10" x14ac:dyDescent="0.25">
      <c r="D8527"/>
      <c r="E8527" s="4"/>
      <c r="F8527" s="3"/>
      <c r="G8527" s="3"/>
      <c r="H8527" s="3"/>
      <c r="I8527" s="3"/>
      <c r="J8527" s="3"/>
    </row>
    <row r="8528" spans="4:10" x14ac:dyDescent="0.25">
      <c r="D8528"/>
      <c r="E8528" s="4"/>
    </row>
    <row r="8529" spans="4:10" x14ac:dyDescent="0.25">
      <c r="D8529"/>
      <c r="E8529" s="4"/>
    </row>
    <row r="8530" spans="4:10" x14ac:dyDescent="0.25">
      <c r="D8530"/>
      <c r="E8530" s="4"/>
    </row>
    <row r="8531" spans="4:10" x14ac:dyDescent="0.25">
      <c r="D8531"/>
      <c r="E8531" s="4"/>
    </row>
    <row r="8532" spans="4:10" x14ac:dyDescent="0.25">
      <c r="D8532"/>
      <c r="E8532" s="4"/>
    </row>
    <row r="8533" spans="4:10" x14ac:dyDescent="0.25">
      <c r="D8533"/>
      <c r="E8533" s="4"/>
      <c r="F8533" s="3"/>
      <c r="G8533" s="3"/>
      <c r="H8533" s="3"/>
      <c r="I8533" s="3"/>
      <c r="J8533" s="3"/>
    </row>
    <row r="8534" spans="4:10" x14ac:dyDescent="0.25">
      <c r="D8534"/>
      <c r="E8534" s="4"/>
      <c r="F8534" s="3"/>
      <c r="G8534" s="3"/>
      <c r="H8534" s="3"/>
      <c r="I8534" s="3"/>
      <c r="J8534" s="3"/>
    </row>
    <row r="8535" spans="4:10" x14ac:dyDescent="0.25">
      <c r="D8535"/>
      <c r="E8535" s="4"/>
      <c r="F8535" s="3"/>
      <c r="G8535" s="3"/>
      <c r="H8535" s="3"/>
      <c r="I8535" s="3"/>
      <c r="J8535" s="3"/>
    </row>
    <row r="8536" spans="4:10" x14ac:dyDescent="0.25">
      <c r="D8536"/>
      <c r="E8536" s="4"/>
      <c r="F8536" s="3"/>
      <c r="G8536" s="3"/>
      <c r="H8536" s="3"/>
      <c r="I8536" s="3"/>
      <c r="J8536" s="3"/>
    </row>
    <row r="8537" spans="4:10" x14ac:dyDescent="0.25">
      <c r="D8537"/>
      <c r="E8537" s="4"/>
      <c r="F8537" s="3"/>
      <c r="G8537" s="3"/>
      <c r="H8537" s="3"/>
      <c r="I8537" s="3"/>
      <c r="J8537" s="3"/>
    </row>
    <row r="8538" spans="4:10" x14ac:dyDescent="0.25">
      <c r="D8538"/>
      <c r="E8538" s="4"/>
      <c r="F8538" s="3"/>
      <c r="G8538" s="3"/>
      <c r="H8538" s="3"/>
      <c r="I8538" s="3"/>
      <c r="J8538" s="3"/>
    </row>
    <row r="8539" spans="4:10" x14ac:dyDescent="0.25">
      <c r="D8539"/>
      <c r="E8539" s="4"/>
      <c r="F8539" s="3"/>
      <c r="G8539" s="3"/>
      <c r="H8539" s="3"/>
      <c r="I8539" s="3"/>
      <c r="J8539" s="3"/>
    </row>
    <row r="8540" spans="4:10" x14ac:dyDescent="0.25">
      <c r="D8540"/>
      <c r="E8540" s="4"/>
      <c r="F8540" s="3"/>
      <c r="G8540" s="3"/>
      <c r="H8540" s="3"/>
      <c r="I8540" s="3"/>
      <c r="J8540" s="3"/>
    </row>
    <row r="8541" spans="4:10" x14ac:dyDescent="0.25">
      <c r="D8541"/>
      <c r="E8541" s="4"/>
      <c r="F8541" s="3"/>
      <c r="G8541" s="3"/>
      <c r="H8541" s="3"/>
      <c r="I8541" s="3"/>
      <c r="J8541" s="3"/>
    </row>
    <row r="8542" spans="4:10" x14ac:dyDescent="0.25">
      <c r="D8542"/>
      <c r="E8542" s="4"/>
      <c r="F8542" s="3"/>
      <c r="G8542" s="3"/>
      <c r="H8542" s="3"/>
      <c r="I8542" s="3"/>
      <c r="J8542" s="3"/>
    </row>
    <row r="8543" spans="4:10" x14ac:dyDescent="0.25">
      <c r="D8543"/>
      <c r="E8543" s="4"/>
      <c r="F8543" s="3"/>
      <c r="G8543" s="3"/>
      <c r="H8543" s="3"/>
      <c r="I8543" s="3"/>
      <c r="J8543" s="3"/>
    </row>
    <row r="8544" spans="4:10" x14ac:dyDescent="0.25">
      <c r="D8544"/>
      <c r="E8544" s="4"/>
      <c r="F8544" s="3"/>
      <c r="G8544" s="3"/>
      <c r="H8544" s="3"/>
      <c r="I8544" s="3"/>
      <c r="J8544" s="3"/>
    </row>
    <row r="8545" spans="4:10" x14ac:dyDescent="0.25">
      <c r="D8545"/>
      <c r="E8545" s="4"/>
      <c r="F8545" s="3"/>
      <c r="G8545" s="3"/>
      <c r="H8545" s="3"/>
      <c r="I8545" s="3"/>
      <c r="J8545" s="3"/>
    </row>
    <row r="8546" spans="4:10" x14ac:dyDescent="0.25">
      <c r="D8546"/>
      <c r="E8546" s="4"/>
      <c r="F8546" s="3"/>
      <c r="G8546" s="3"/>
      <c r="H8546" s="3"/>
      <c r="I8546" s="3"/>
      <c r="J8546" s="3"/>
    </row>
    <row r="8547" spans="4:10" x14ac:dyDescent="0.25">
      <c r="D8547"/>
      <c r="E8547" s="4"/>
      <c r="F8547" s="3"/>
      <c r="G8547" s="3"/>
      <c r="H8547" s="3"/>
      <c r="I8547" s="3"/>
      <c r="J8547" s="3"/>
    </row>
    <row r="8548" spans="4:10" x14ac:dyDescent="0.25">
      <c r="D8548"/>
      <c r="E8548" s="4"/>
      <c r="F8548" s="3"/>
      <c r="G8548" s="3"/>
      <c r="H8548" s="3"/>
      <c r="I8548" s="3"/>
      <c r="J8548" s="3"/>
    </row>
    <row r="8549" spans="4:10" x14ac:dyDescent="0.25">
      <c r="D8549"/>
      <c r="E8549" s="4"/>
      <c r="F8549" s="3"/>
      <c r="G8549" s="3"/>
      <c r="H8549" s="3"/>
      <c r="I8549" s="3"/>
      <c r="J8549" s="3"/>
    </row>
    <row r="8550" spans="4:10" x14ac:dyDescent="0.25">
      <c r="D8550"/>
      <c r="E8550" s="4"/>
      <c r="F8550" s="3"/>
      <c r="G8550" s="3"/>
      <c r="H8550" s="3"/>
      <c r="I8550" s="3"/>
      <c r="J8550" s="3"/>
    </row>
    <row r="8551" spans="4:10" x14ac:dyDescent="0.25">
      <c r="D8551"/>
      <c r="E8551" s="4"/>
      <c r="F8551" s="3"/>
      <c r="G8551" s="3"/>
      <c r="H8551" s="3"/>
      <c r="I8551" s="3"/>
      <c r="J8551" s="3"/>
    </row>
    <row r="8552" spans="4:10" x14ac:dyDescent="0.25">
      <c r="D8552"/>
      <c r="E8552" s="4"/>
      <c r="F8552" s="3"/>
      <c r="G8552" s="3"/>
      <c r="H8552" s="3"/>
      <c r="I8552" s="3"/>
      <c r="J8552" s="3"/>
    </row>
    <row r="8553" spans="4:10" x14ac:dyDescent="0.25">
      <c r="D8553"/>
      <c r="E8553" s="4"/>
      <c r="F8553" s="3"/>
      <c r="G8553" s="3"/>
      <c r="H8553" s="3"/>
      <c r="I8553" s="3"/>
      <c r="J8553" s="3"/>
    </row>
    <row r="8554" spans="4:10" x14ac:dyDescent="0.25">
      <c r="D8554"/>
      <c r="E8554" s="4"/>
      <c r="F8554" s="3"/>
      <c r="G8554" s="3"/>
      <c r="H8554" s="3"/>
      <c r="I8554" s="3"/>
      <c r="J8554" s="3"/>
    </row>
    <row r="8555" spans="4:10" x14ac:dyDescent="0.25">
      <c r="D8555"/>
      <c r="E8555" s="4"/>
      <c r="F8555" s="3"/>
      <c r="G8555" s="3"/>
      <c r="H8555" s="3"/>
      <c r="I8555" s="3"/>
      <c r="J8555" s="3"/>
    </row>
    <row r="8556" spans="4:10" x14ac:dyDescent="0.25">
      <c r="D8556"/>
      <c r="E8556" s="4"/>
      <c r="F8556" s="3"/>
      <c r="G8556" s="3"/>
      <c r="H8556" s="3"/>
      <c r="I8556" s="3"/>
      <c r="J8556" s="3"/>
    </row>
    <row r="8557" spans="4:10" x14ac:dyDescent="0.25">
      <c r="D8557"/>
      <c r="E8557" s="4"/>
      <c r="F8557" s="3"/>
      <c r="G8557" s="3"/>
      <c r="H8557" s="3"/>
      <c r="I8557" s="3"/>
      <c r="J8557" s="3"/>
    </row>
    <row r="8558" spans="4:10" x14ac:dyDescent="0.25">
      <c r="D8558"/>
      <c r="E8558" s="4"/>
      <c r="F8558" s="3"/>
      <c r="G8558" s="3"/>
      <c r="H8558" s="3"/>
      <c r="I8558" s="3"/>
      <c r="J8558" s="3"/>
    </row>
    <row r="8559" spans="4:10" x14ac:dyDescent="0.25">
      <c r="D8559"/>
      <c r="E8559" s="4"/>
      <c r="F8559" s="3"/>
      <c r="G8559" s="3"/>
      <c r="H8559" s="3"/>
      <c r="I8559" s="3"/>
      <c r="J8559" s="3"/>
    </row>
    <row r="8560" spans="4:10" x14ac:dyDescent="0.25">
      <c r="D8560"/>
      <c r="E8560" s="4"/>
      <c r="F8560" s="3"/>
      <c r="G8560" s="3"/>
      <c r="H8560" s="3"/>
      <c r="I8560" s="3"/>
      <c r="J8560" s="3"/>
    </row>
    <row r="8561" spans="4:10" x14ac:dyDescent="0.25">
      <c r="D8561"/>
      <c r="E8561" s="4"/>
      <c r="F8561" s="3"/>
      <c r="G8561" s="3"/>
      <c r="H8561" s="3"/>
      <c r="I8561" s="3"/>
      <c r="J8561" s="3"/>
    </row>
    <row r="8562" spans="4:10" x14ac:dyDescent="0.25">
      <c r="D8562"/>
      <c r="E8562" s="4"/>
      <c r="F8562" s="3"/>
      <c r="G8562" s="3"/>
      <c r="H8562" s="3"/>
      <c r="I8562" s="3"/>
      <c r="J8562" s="3"/>
    </row>
    <row r="8563" spans="4:10" x14ac:dyDescent="0.25">
      <c r="D8563"/>
      <c r="E8563" s="4"/>
      <c r="F8563" s="3"/>
      <c r="G8563" s="3"/>
      <c r="H8563" s="3"/>
      <c r="I8563" s="3"/>
      <c r="J8563" s="3"/>
    </row>
    <row r="8564" spans="4:10" x14ac:dyDescent="0.25">
      <c r="D8564"/>
      <c r="E8564" s="4"/>
      <c r="F8564" s="3"/>
      <c r="G8564" s="3"/>
      <c r="H8564" s="3"/>
      <c r="I8564" s="3"/>
      <c r="J8564" s="3"/>
    </row>
    <row r="8565" spans="4:10" x14ac:dyDescent="0.25">
      <c r="D8565"/>
      <c r="E8565" s="4"/>
      <c r="F8565" s="3"/>
      <c r="G8565" s="3"/>
      <c r="H8565" s="3"/>
      <c r="I8565" s="3"/>
      <c r="J8565" s="3"/>
    </row>
    <row r="8566" spans="4:10" x14ac:dyDescent="0.25">
      <c r="D8566"/>
      <c r="E8566" s="4"/>
      <c r="F8566" s="3"/>
      <c r="G8566" s="3"/>
      <c r="H8566" s="3"/>
      <c r="I8566" s="3"/>
      <c r="J8566" s="3"/>
    </row>
    <row r="8567" spans="4:10" x14ac:dyDescent="0.25">
      <c r="D8567"/>
      <c r="E8567" s="4"/>
      <c r="F8567" s="3"/>
      <c r="G8567" s="3"/>
      <c r="H8567" s="3"/>
      <c r="I8567" s="3"/>
      <c r="J8567" s="3"/>
    </row>
    <row r="8568" spans="4:10" x14ac:dyDescent="0.25">
      <c r="D8568"/>
      <c r="E8568" s="4"/>
      <c r="F8568" s="3"/>
      <c r="G8568" s="3"/>
      <c r="H8568" s="3"/>
      <c r="I8568" s="3"/>
      <c r="J8568" s="3"/>
    </row>
    <row r="8569" spans="4:10" x14ac:dyDescent="0.25">
      <c r="D8569"/>
      <c r="E8569" s="4"/>
      <c r="F8569" s="3"/>
      <c r="G8569" s="3"/>
      <c r="H8569" s="3"/>
      <c r="I8569" s="3"/>
      <c r="J8569" s="3"/>
    </row>
    <row r="8570" spans="4:10" x14ac:dyDescent="0.25">
      <c r="D8570"/>
      <c r="E8570" s="4"/>
      <c r="F8570" s="3"/>
      <c r="G8570" s="3"/>
      <c r="H8570" s="3"/>
      <c r="I8570" s="3"/>
      <c r="J8570" s="3"/>
    </row>
    <row r="8571" spans="4:10" x14ac:dyDescent="0.25">
      <c r="D8571"/>
      <c r="E8571" s="4"/>
      <c r="F8571" s="3"/>
      <c r="G8571" s="3"/>
      <c r="H8571" s="3"/>
      <c r="I8571" s="3"/>
      <c r="J8571" s="3"/>
    </row>
    <row r="8572" spans="4:10" x14ac:dyDescent="0.25">
      <c r="D8572"/>
      <c r="E8572" s="4"/>
      <c r="F8572" s="3"/>
      <c r="G8572" s="3"/>
      <c r="H8572" s="3"/>
      <c r="I8572" s="3"/>
      <c r="J8572" s="3"/>
    </row>
    <row r="8573" spans="4:10" x14ac:dyDescent="0.25">
      <c r="D8573"/>
      <c r="E8573" s="4"/>
      <c r="F8573" s="3"/>
      <c r="G8573" s="3"/>
      <c r="H8573" s="3"/>
      <c r="I8573" s="3"/>
      <c r="J8573" s="3"/>
    </row>
    <row r="8574" spans="4:10" x14ac:dyDescent="0.25">
      <c r="D8574"/>
      <c r="E8574" s="4"/>
      <c r="F8574" s="3"/>
      <c r="G8574" s="3"/>
      <c r="H8574" s="3"/>
      <c r="I8574" s="3"/>
      <c r="J8574" s="3"/>
    </row>
    <row r="8575" spans="4:10" x14ac:dyDescent="0.25">
      <c r="D8575"/>
      <c r="E8575" s="4"/>
      <c r="F8575" s="3"/>
      <c r="G8575" s="3"/>
      <c r="H8575" s="3"/>
      <c r="I8575" s="3"/>
      <c r="J8575" s="3"/>
    </row>
    <row r="8576" spans="4:10" x14ac:dyDescent="0.25">
      <c r="D8576"/>
      <c r="E8576" s="4"/>
      <c r="F8576" s="3"/>
      <c r="G8576" s="3"/>
      <c r="H8576" s="3"/>
      <c r="I8576" s="3"/>
      <c r="J8576" s="3"/>
    </row>
    <row r="8577" spans="4:10" x14ac:dyDescent="0.25">
      <c r="D8577"/>
      <c r="E8577" s="4"/>
      <c r="F8577" s="3"/>
      <c r="G8577" s="3"/>
      <c r="H8577" s="3"/>
      <c r="I8577" s="3"/>
      <c r="J8577" s="3"/>
    </row>
    <row r="8578" spans="4:10" x14ac:dyDescent="0.25">
      <c r="D8578"/>
      <c r="E8578" s="4"/>
      <c r="F8578" s="3"/>
      <c r="G8578" s="3"/>
      <c r="H8578" s="3"/>
      <c r="I8578" s="3"/>
      <c r="J8578" s="3"/>
    </row>
    <row r="8579" spans="4:10" x14ac:dyDescent="0.25">
      <c r="D8579"/>
      <c r="E8579" s="4"/>
      <c r="F8579" s="3"/>
      <c r="G8579" s="3"/>
      <c r="H8579" s="3"/>
      <c r="I8579" s="3"/>
      <c r="J8579" s="3"/>
    </row>
    <row r="8580" spans="4:10" x14ac:dyDescent="0.25">
      <c r="D8580"/>
      <c r="E8580" s="4"/>
      <c r="F8580" s="3"/>
      <c r="G8580" s="3"/>
      <c r="H8580" s="3"/>
      <c r="I8580" s="3"/>
      <c r="J8580" s="3"/>
    </row>
    <row r="8581" spans="4:10" x14ac:dyDescent="0.25">
      <c r="D8581"/>
      <c r="E8581" s="4"/>
      <c r="F8581" s="3"/>
      <c r="G8581" s="3"/>
      <c r="H8581" s="3"/>
      <c r="I8581" s="3"/>
      <c r="J8581" s="3"/>
    </row>
    <row r="8582" spans="4:10" x14ac:dyDescent="0.25">
      <c r="D8582"/>
      <c r="E8582" s="4"/>
      <c r="F8582" s="3"/>
      <c r="G8582" s="3"/>
      <c r="H8582" s="3"/>
      <c r="I8582" s="3"/>
      <c r="J8582" s="3"/>
    </row>
    <row r="8583" spans="4:10" x14ac:dyDescent="0.25">
      <c r="D8583"/>
      <c r="E8583" s="4"/>
      <c r="F8583" s="3"/>
      <c r="G8583" s="3"/>
      <c r="H8583" s="3"/>
      <c r="I8583" s="3"/>
      <c r="J8583" s="3"/>
    </row>
    <row r="8584" spans="4:10" x14ac:dyDescent="0.25">
      <c r="D8584"/>
      <c r="E8584" s="4"/>
      <c r="F8584" s="3"/>
      <c r="G8584" s="3"/>
      <c r="H8584" s="3"/>
      <c r="I8584" s="3"/>
      <c r="J8584" s="3"/>
    </row>
    <row r="8585" spans="4:10" x14ac:dyDescent="0.25">
      <c r="D8585"/>
      <c r="E8585" s="4"/>
      <c r="F8585" s="3"/>
      <c r="G8585" s="3"/>
      <c r="H8585" s="3"/>
      <c r="I8585" s="3"/>
      <c r="J8585" s="3"/>
    </row>
    <row r="8586" spans="4:10" x14ac:dyDescent="0.25">
      <c r="D8586"/>
      <c r="E8586" s="4"/>
      <c r="F8586" s="3"/>
      <c r="G8586" s="3"/>
      <c r="H8586" s="3"/>
      <c r="I8586" s="3"/>
      <c r="J8586" s="3"/>
    </row>
    <row r="8587" spans="4:10" x14ac:dyDescent="0.25">
      <c r="D8587"/>
      <c r="E8587" s="4"/>
      <c r="F8587" s="3"/>
      <c r="G8587" s="3"/>
      <c r="H8587" s="3"/>
      <c r="I8587" s="3"/>
      <c r="J8587" s="3"/>
    </row>
    <row r="8588" spans="4:10" x14ac:dyDescent="0.25">
      <c r="D8588"/>
      <c r="E8588" s="4"/>
      <c r="F8588" s="3"/>
      <c r="G8588" s="3"/>
      <c r="H8588" s="3"/>
      <c r="I8588" s="3"/>
      <c r="J8588" s="3"/>
    </row>
    <row r="8589" spans="4:10" x14ac:dyDescent="0.25">
      <c r="D8589"/>
      <c r="E8589" s="4"/>
      <c r="F8589" s="3"/>
      <c r="G8589" s="3"/>
      <c r="H8589" s="3"/>
      <c r="I8589" s="3"/>
      <c r="J8589" s="3"/>
    </row>
    <row r="8590" spans="4:10" x14ac:dyDescent="0.25">
      <c r="D8590"/>
      <c r="E8590" s="4"/>
      <c r="F8590" s="3"/>
      <c r="G8590" s="3"/>
      <c r="H8590" s="3"/>
      <c r="I8590" s="3"/>
      <c r="J8590" s="3"/>
    </row>
    <row r="8591" spans="4:10" x14ac:dyDescent="0.25">
      <c r="D8591"/>
      <c r="E8591" s="4"/>
      <c r="F8591" s="3"/>
      <c r="G8591" s="3"/>
      <c r="H8591" s="3"/>
      <c r="I8591" s="3"/>
      <c r="J8591" s="3"/>
    </row>
    <row r="8592" spans="4:10" x14ac:dyDescent="0.25">
      <c r="D8592"/>
      <c r="E8592" s="4"/>
      <c r="F8592" s="3"/>
      <c r="G8592" s="3"/>
      <c r="H8592" s="3"/>
      <c r="I8592" s="3"/>
      <c r="J8592" s="3"/>
    </row>
    <row r="8593" spans="4:10" x14ac:dyDescent="0.25">
      <c r="D8593"/>
      <c r="E8593" s="4"/>
      <c r="F8593" s="3"/>
      <c r="G8593" s="3"/>
      <c r="H8593" s="3"/>
      <c r="I8593" s="3"/>
      <c r="J8593" s="3"/>
    </row>
    <row r="8594" spans="4:10" x14ac:dyDescent="0.25">
      <c r="D8594"/>
      <c r="E8594" s="4"/>
      <c r="F8594" s="3"/>
      <c r="G8594" s="3"/>
      <c r="H8594" s="3"/>
      <c r="I8594" s="3"/>
      <c r="J8594" s="3"/>
    </row>
    <row r="8595" spans="4:10" x14ac:dyDescent="0.25">
      <c r="D8595"/>
      <c r="E8595" s="4"/>
      <c r="F8595" s="3"/>
      <c r="G8595" s="3"/>
      <c r="H8595" s="3"/>
      <c r="I8595" s="3"/>
      <c r="J8595" s="3"/>
    </row>
    <row r="8596" spans="4:10" x14ac:dyDescent="0.25">
      <c r="D8596"/>
      <c r="E8596" s="4"/>
      <c r="F8596" s="3"/>
      <c r="G8596" s="3"/>
      <c r="H8596" s="3"/>
      <c r="I8596" s="3"/>
      <c r="J8596" s="3"/>
    </row>
    <row r="8597" spans="4:10" x14ac:dyDescent="0.25">
      <c r="D8597"/>
      <c r="E8597" s="4"/>
      <c r="F8597" s="3"/>
      <c r="G8597" s="3"/>
      <c r="H8597" s="3"/>
      <c r="I8597" s="3"/>
      <c r="J8597" s="3"/>
    </row>
    <row r="8598" spans="4:10" x14ac:dyDescent="0.25">
      <c r="D8598"/>
      <c r="E8598" s="4"/>
      <c r="F8598" s="3"/>
      <c r="G8598" s="3"/>
      <c r="H8598" s="3"/>
      <c r="I8598" s="3"/>
      <c r="J8598" s="3"/>
    </row>
    <row r="8599" spans="4:10" x14ac:dyDescent="0.25">
      <c r="D8599"/>
      <c r="E8599" s="4"/>
      <c r="F8599" s="3"/>
      <c r="G8599" s="3"/>
      <c r="H8599" s="3"/>
      <c r="I8599" s="3"/>
      <c r="J8599" s="3"/>
    </row>
    <row r="8600" spans="4:10" x14ac:dyDescent="0.25">
      <c r="D8600"/>
      <c r="E8600" s="4"/>
      <c r="F8600" s="3"/>
      <c r="G8600" s="3"/>
      <c r="H8600" s="3"/>
      <c r="I8600" s="3"/>
      <c r="J8600" s="3"/>
    </row>
    <row r="8601" spans="4:10" x14ac:dyDescent="0.25">
      <c r="D8601"/>
      <c r="E8601" s="4"/>
      <c r="F8601" s="3"/>
      <c r="G8601" s="3"/>
      <c r="H8601" s="3"/>
      <c r="I8601" s="3"/>
      <c r="J8601" s="3"/>
    </row>
    <row r="8602" spans="4:10" x14ac:dyDescent="0.25">
      <c r="D8602"/>
      <c r="E8602" s="4"/>
      <c r="F8602" s="3"/>
      <c r="G8602" s="3"/>
      <c r="H8602" s="3"/>
      <c r="I8602" s="3"/>
      <c r="J8602" s="3"/>
    </row>
    <row r="8603" spans="4:10" x14ac:dyDescent="0.25">
      <c r="D8603"/>
      <c r="E8603" s="4"/>
      <c r="F8603" s="3"/>
      <c r="G8603" s="3"/>
      <c r="H8603" s="3"/>
      <c r="I8603" s="3"/>
      <c r="J8603" s="3"/>
    </row>
    <row r="8604" spans="4:10" x14ac:dyDescent="0.25">
      <c r="D8604"/>
      <c r="E8604" s="4"/>
      <c r="F8604" s="3"/>
      <c r="G8604" s="3"/>
      <c r="H8604" s="3"/>
      <c r="I8604" s="3"/>
      <c r="J8604" s="3"/>
    </row>
    <row r="8605" spans="4:10" x14ac:dyDescent="0.25">
      <c r="D8605"/>
      <c r="E8605" s="4"/>
      <c r="F8605" s="3"/>
      <c r="G8605" s="3"/>
      <c r="H8605" s="3"/>
      <c r="I8605" s="3"/>
      <c r="J8605" s="3"/>
    </row>
    <row r="8606" spans="4:10" x14ac:dyDescent="0.25">
      <c r="D8606"/>
      <c r="E8606" s="4"/>
      <c r="F8606" s="3"/>
      <c r="G8606" s="3"/>
      <c r="H8606" s="3"/>
      <c r="I8606" s="3"/>
      <c r="J8606" s="3"/>
    </row>
    <row r="8607" spans="4:10" x14ac:dyDescent="0.25">
      <c r="D8607"/>
      <c r="E8607" s="4"/>
      <c r="F8607" s="3"/>
      <c r="G8607" s="3"/>
      <c r="H8607" s="3"/>
      <c r="I8607" s="3"/>
      <c r="J8607" s="3"/>
    </row>
    <row r="8608" spans="4:10" x14ac:dyDescent="0.25">
      <c r="D8608"/>
      <c r="E8608" s="4"/>
      <c r="F8608" s="3"/>
      <c r="G8608" s="3"/>
      <c r="H8608" s="3"/>
      <c r="I8608" s="3"/>
      <c r="J8608" s="3"/>
    </row>
    <row r="8609" spans="4:10" x14ac:dyDescent="0.25">
      <c r="D8609"/>
      <c r="E8609" s="4"/>
      <c r="F8609" s="3"/>
      <c r="G8609" s="3"/>
      <c r="H8609" s="3"/>
      <c r="I8609" s="3"/>
      <c r="J8609" s="3"/>
    </row>
    <row r="8610" spans="4:10" x14ac:dyDescent="0.25">
      <c r="D8610"/>
      <c r="E8610" s="4"/>
      <c r="F8610" s="3"/>
      <c r="G8610" s="3"/>
      <c r="H8610" s="3"/>
      <c r="I8610" s="3"/>
      <c r="J8610" s="3"/>
    </row>
    <row r="8611" spans="4:10" x14ac:dyDescent="0.25">
      <c r="D8611"/>
      <c r="E8611" s="4"/>
      <c r="F8611" s="3"/>
      <c r="G8611" s="3"/>
      <c r="H8611" s="3"/>
      <c r="I8611" s="3"/>
      <c r="J8611" s="3"/>
    </row>
    <row r="8612" spans="4:10" x14ac:dyDescent="0.25">
      <c r="D8612"/>
      <c r="E8612" s="4"/>
      <c r="F8612" s="3"/>
      <c r="G8612" s="3"/>
      <c r="H8612" s="3"/>
      <c r="I8612" s="3"/>
      <c r="J8612" s="3"/>
    </row>
    <row r="8613" spans="4:10" x14ac:dyDescent="0.25">
      <c r="D8613"/>
      <c r="E8613" s="4"/>
      <c r="F8613" s="3"/>
      <c r="G8613" s="3"/>
      <c r="H8613" s="3"/>
      <c r="I8613" s="3"/>
      <c r="J8613" s="3"/>
    </row>
    <row r="8614" spans="4:10" x14ac:dyDescent="0.25">
      <c r="D8614"/>
      <c r="E8614" s="4"/>
      <c r="F8614" s="3"/>
      <c r="G8614" s="3"/>
      <c r="H8614" s="3"/>
      <c r="I8614" s="3"/>
      <c r="J8614" s="3"/>
    </row>
    <row r="8615" spans="4:10" x14ac:dyDescent="0.25">
      <c r="D8615"/>
      <c r="E8615" s="4"/>
      <c r="F8615" s="3"/>
      <c r="G8615" s="3"/>
      <c r="H8615" s="3"/>
      <c r="I8615" s="3"/>
      <c r="J8615" s="3"/>
    </row>
    <row r="8616" spans="4:10" x14ac:dyDescent="0.25">
      <c r="D8616"/>
      <c r="E8616" s="4"/>
      <c r="F8616" s="3"/>
      <c r="G8616" s="3"/>
      <c r="H8616" s="3"/>
      <c r="I8616" s="3"/>
      <c r="J8616" s="3"/>
    </row>
    <row r="8617" spans="4:10" x14ac:dyDescent="0.25">
      <c r="D8617"/>
      <c r="E8617" s="4"/>
      <c r="F8617" s="3"/>
      <c r="G8617" s="3"/>
      <c r="H8617" s="3"/>
      <c r="I8617" s="3"/>
      <c r="J8617" s="3"/>
    </row>
    <row r="8618" spans="4:10" x14ac:dyDescent="0.25">
      <c r="D8618"/>
      <c r="E8618" s="4"/>
      <c r="F8618" s="3"/>
      <c r="G8618" s="3"/>
      <c r="H8618" s="3"/>
      <c r="I8618" s="3"/>
      <c r="J8618" s="3"/>
    </row>
    <row r="8619" spans="4:10" x14ac:dyDescent="0.25">
      <c r="D8619"/>
      <c r="E8619" s="4"/>
      <c r="F8619" s="3"/>
      <c r="G8619" s="3"/>
      <c r="H8619" s="3"/>
      <c r="I8619" s="3"/>
      <c r="J8619" s="3"/>
    </row>
    <row r="8620" spans="4:10" x14ac:dyDescent="0.25">
      <c r="D8620"/>
      <c r="E8620" s="4"/>
      <c r="F8620" s="3"/>
      <c r="G8620" s="3"/>
      <c r="H8620" s="3"/>
      <c r="I8620" s="3"/>
      <c r="J8620" s="3"/>
    </row>
    <row r="8621" spans="4:10" x14ac:dyDescent="0.25">
      <c r="D8621"/>
      <c r="E8621" s="4"/>
      <c r="F8621" s="3"/>
      <c r="G8621" s="3"/>
      <c r="H8621" s="3"/>
      <c r="I8621" s="3"/>
      <c r="J8621" s="3"/>
    </row>
    <row r="8622" spans="4:10" x14ac:dyDescent="0.25">
      <c r="D8622"/>
      <c r="E8622" s="4"/>
      <c r="F8622" s="3"/>
      <c r="G8622" s="3"/>
      <c r="H8622" s="3"/>
      <c r="I8622" s="3"/>
      <c r="J8622" s="3"/>
    </row>
    <row r="8623" spans="4:10" x14ac:dyDescent="0.25">
      <c r="D8623"/>
      <c r="E8623" s="4"/>
      <c r="F8623" s="3"/>
      <c r="G8623" s="3"/>
      <c r="H8623" s="3"/>
      <c r="I8623" s="3"/>
      <c r="J8623" s="3"/>
    </row>
    <row r="8624" spans="4:10" x14ac:dyDescent="0.25">
      <c r="D8624"/>
      <c r="E8624" s="4"/>
      <c r="F8624" s="3"/>
      <c r="G8624" s="3"/>
      <c r="H8624" s="3"/>
      <c r="I8624" s="3"/>
      <c r="J8624" s="3"/>
    </row>
    <row r="8625" spans="4:10" x14ac:dyDescent="0.25">
      <c r="D8625"/>
      <c r="E8625" s="4"/>
      <c r="F8625" s="3"/>
      <c r="G8625" s="3"/>
      <c r="H8625" s="3"/>
      <c r="I8625" s="3"/>
      <c r="J8625" s="3"/>
    </row>
    <row r="8626" spans="4:10" x14ac:dyDescent="0.25">
      <c r="D8626"/>
      <c r="E8626" s="4"/>
      <c r="F8626" s="3"/>
      <c r="G8626" s="3"/>
      <c r="H8626" s="3"/>
      <c r="I8626" s="3"/>
      <c r="J8626" s="3"/>
    </row>
    <row r="8627" spans="4:10" x14ac:dyDescent="0.25">
      <c r="D8627"/>
      <c r="E8627" s="4"/>
      <c r="F8627" s="3"/>
      <c r="G8627" s="3"/>
      <c r="H8627" s="3"/>
      <c r="I8627" s="3"/>
      <c r="J8627" s="3"/>
    </row>
    <row r="8628" spans="4:10" x14ac:dyDescent="0.25">
      <c r="D8628"/>
      <c r="E8628" s="4"/>
      <c r="F8628" s="3"/>
      <c r="G8628" s="3"/>
      <c r="H8628" s="3"/>
      <c r="I8628" s="3"/>
      <c r="J8628" s="3"/>
    </row>
    <row r="8629" spans="4:10" x14ac:dyDescent="0.25">
      <c r="D8629"/>
      <c r="E8629" s="4"/>
      <c r="F8629" s="3"/>
      <c r="G8629" s="3"/>
      <c r="H8629" s="3"/>
      <c r="I8629" s="3"/>
      <c r="J8629" s="3"/>
    </row>
    <row r="8630" spans="4:10" x14ac:dyDescent="0.25">
      <c r="D8630"/>
      <c r="E8630" s="4"/>
      <c r="F8630" s="3"/>
      <c r="G8630" s="3"/>
      <c r="H8630" s="3"/>
      <c r="I8630" s="3"/>
      <c r="J8630" s="3"/>
    </row>
    <row r="8631" spans="4:10" x14ac:dyDescent="0.25">
      <c r="D8631"/>
      <c r="E8631" s="4"/>
      <c r="F8631" s="3"/>
      <c r="G8631" s="3"/>
      <c r="H8631" s="3"/>
      <c r="I8631" s="3"/>
      <c r="J8631" s="3"/>
    </row>
    <row r="8632" spans="4:10" x14ac:dyDescent="0.25">
      <c r="D8632"/>
      <c r="E8632" s="4"/>
      <c r="F8632" s="3"/>
      <c r="G8632" s="3"/>
      <c r="H8632" s="3"/>
      <c r="I8632" s="3"/>
      <c r="J8632" s="3"/>
    </row>
    <row r="8633" spans="4:10" x14ac:dyDescent="0.25">
      <c r="D8633"/>
      <c r="E8633" s="4"/>
      <c r="F8633" s="3"/>
      <c r="G8633" s="3"/>
      <c r="H8633" s="3"/>
      <c r="I8633" s="3"/>
      <c r="J8633" s="3"/>
    </row>
    <row r="8634" spans="4:10" x14ac:dyDescent="0.25">
      <c r="D8634"/>
      <c r="E8634" s="4"/>
      <c r="F8634" s="3"/>
      <c r="G8634" s="3"/>
      <c r="H8634" s="3"/>
      <c r="I8634" s="3"/>
      <c r="J8634" s="3"/>
    </row>
    <row r="8635" spans="4:10" x14ac:dyDescent="0.25">
      <c r="D8635"/>
      <c r="E8635" s="4"/>
      <c r="F8635" s="3"/>
      <c r="G8635" s="3"/>
      <c r="H8635" s="3"/>
      <c r="I8635" s="3"/>
      <c r="J8635" s="3"/>
    </row>
    <row r="8636" spans="4:10" x14ac:dyDescent="0.25">
      <c r="D8636"/>
      <c r="E8636" s="4"/>
      <c r="F8636" s="3"/>
      <c r="G8636" s="3"/>
      <c r="H8636" s="3"/>
      <c r="I8636" s="3"/>
      <c r="J8636" s="3"/>
    </row>
    <row r="8637" spans="4:10" x14ac:dyDescent="0.25">
      <c r="D8637"/>
      <c r="E8637" s="4"/>
      <c r="F8637" s="3"/>
      <c r="G8637" s="3"/>
      <c r="H8637" s="3"/>
      <c r="I8637" s="3"/>
      <c r="J8637" s="3"/>
    </row>
    <row r="8638" spans="4:10" x14ac:dyDescent="0.25">
      <c r="D8638"/>
      <c r="E8638" s="4"/>
      <c r="F8638" s="3"/>
      <c r="G8638" s="3"/>
      <c r="H8638" s="3"/>
      <c r="I8638" s="3"/>
      <c r="J8638" s="3"/>
    </row>
    <row r="8639" spans="4:10" x14ac:dyDescent="0.25">
      <c r="D8639"/>
      <c r="E8639" s="4"/>
      <c r="F8639" s="3"/>
      <c r="G8639" s="3"/>
      <c r="H8639" s="3"/>
      <c r="I8639" s="3"/>
      <c r="J8639" s="3"/>
    </row>
    <row r="8640" spans="4:10" x14ac:dyDescent="0.25">
      <c r="D8640"/>
      <c r="E8640" s="4"/>
      <c r="F8640" s="3"/>
      <c r="G8640" s="3"/>
      <c r="H8640" s="3"/>
      <c r="I8640" s="3"/>
      <c r="J8640" s="3"/>
    </row>
    <row r="8641" spans="4:10" x14ac:dyDescent="0.25">
      <c r="D8641"/>
      <c r="E8641" s="4"/>
      <c r="F8641" s="3"/>
      <c r="G8641" s="3"/>
      <c r="H8641" s="3"/>
      <c r="I8641" s="3"/>
      <c r="J8641" s="3"/>
    </row>
    <row r="8642" spans="4:10" x14ac:dyDescent="0.25">
      <c r="D8642"/>
      <c r="E8642" s="4"/>
      <c r="F8642" s="3"/>
      <c r="G8642" s="3"/>
      <c r="H8642" s="3"/>
      <c r="I8642" s="3"/>
      <c r="J8642" s="3"/>
    </row>
    <row r="8643" spans="4:10" x14ac:dyDescent="0.25">
      <c r="D8643"/>
      <c r="E8643" s="4"/>
      <c r="F8643" s="3"/>
      <c r="G8643" s="3"/>
      <c r="H8643" s="3"/>
      <c r="I8643" s="3"/>
      <c r="J8643" s="3"/>
    </row>
    <row r="8644" spans="4:10" x14ac:dyDescent="0.25">
      <c r="D8644"/>
      <c r="E8644" s="4"/>
      <c r="F8644" s="3"/>
      <c r="G8644" s="3"/>
      <c r="H8644" s="3"/>
      <c r="I8644" s="3"/>
      <c r="J8644" s="3"/>
    </row>
    <row r="8645" spans="4:10" x14ac:dyDescent="0.25">
      <c r="D8645"/>
      <c r="E8645" s="4"/>
      <c r="F8645" s="3"/>
      <c r="G8645" s="3"/>
      <c r="H8645" s="3"/>
      <c r="I8645" s="3"/>
      <c r="J8645" s="3"/>
    </row>
    <row r="8646" spans="4:10" x14ac:dyDescent="0.25">
      <c r="D8646"/>
      <c r="E8646" s="4"/>
      <c r="F8646" s="3"/>
      <c r="G8646" s="3"/>
      <c r="H8646" s="3"/>
      <c r="I8646" s="3"/>
      <c r="J8646" s="3"/>
    </row>
    <row r="8647" spans="4:10" x14ac:dyDescent="0.25">
      <c r="D8647"/>
      <c r="E8647" s="4"/>
      <c r="F8647" s="3"/>
      <c r="G8647" s="3"/>
      <c r="H8647" s="3"/>
      <c r="I8647" s="3"/>
      <c r="J8647" s="3"/>
    </row>
    <row r="8648" spans="4:10" x14ac:dyDescent="0.25">
      <c r="D8648"/>
      <c r="E8648" s="4"/>
      <c r="F8648" s="3"/>
      <c r="G8648" s="3"/>
      <c r="H8648" s="3"/>
      <c r="I8648" s="3"/>
      <c r="J8648" s="3"/>
    </row>
    <row r="8649" spans="4:10" x14ac:dyDescent="0.25">
      <c r="D8649"/>
      <c r="E8649" s="4"/>
      <c r="F8649" s="3"/>
      <c r="G8649" s="3"/>
      <c r="H8649" s="3"/>
      <c r="I8649" s="3"/>
      <c r="J8649" s="3"/>
    </row>
    <row r="8650" spans="4:10" x14ac:dyDescent="0.25">
      <c r="D8650"/>
      <c r="E8650" s="4"/>
      <c r="F8650" s="3"/>
      <c r="G8650" s="3"/>
      <c r="H8650" s="3"/>
      <c r="I8650" s="3"/>
      <c r="J8650" s="3"/>
    </row>
    <row r="8651" spans="4:10" x14ac:dyDescent="0.25">
      <c r="D8651"/>
      <c r="E8651" s="4"/>
      <c r="F8651" s="3"/>
      <c r="G8651" s="3"/>
      <c r="H8651" s="3"/>
      <c r="I8651" s="3"/>
      <c r="J8651" s="3"/>
    </row>
    <row r="8652" spans="4:10" x14ac:dyDescent="0.25">
      <c r="D8652"/>
      <c r="E8652" s="4"/>
      <c r="F8652" s="3"/>
      <c r="G8652" s="3"/>
      <c r="H8652" s="3"/>
      <c r="I8652" s="3"/>
      <c r="J8652" s="3"/>
    </row>
    <row r="8653" spans="4:10" x14ac:dyDescent="0.25">
      <c r="D8653"/>
      <c r="E8653" s="4"/>
      <c r="F8653" s="3"/>
      <c r="G8653" s="3"/>
      <c r="H8653" s="3"/>
      <c r="I8653" s="3"/>
      <c r="J8653" s="3"/>
    </row>
    <row r="8654" spans="4:10" x14ac:dyDescent="0.25">
      <c r="D8654"/>
      <c r="E8654" s="4"/>
      <c r="F8654" s="3"/>
      <c r="G8654" s="3"/>
      <c r="H8654" s="3"/>
      <c r="I8654" s="3"/>
      <c r="J8654" s="3"/>
    </row>
    <row r="8655" spans="4:10" x14ac:dyDescent="0.25">
      <c r="D8655"/>
      <c r="E8655" s="4"/>
      <c r="F8655" s="3"/>
      <c r="G8655" s="3"/>
      <c r="H8655" s="3"/>
      <c r="I8655" s="3"/>
      <c r="J8655" s="3"/>
    </row>
    <row r="8656" spans="4:10" x14ac:dyDescent="0.25">
      <c r="D8656"/>
      <c r="E8656" s="4"/>
      <c r="F8656" s="3"/>
      <c r="G8656" s="3"/>
      <c r="H8656" s="3"/>
      <c r="I8656" s="3"/>
      <c r="J8656" s="3"/>
    </row>
    <row r="8657" spans="4:10" x14ac:dyDescent="0.25">
      <c r="D8657"/>
      <c r="E8657" s="4"/>
      <c r="F8657" s="3"/>
      <c r="G8657" s="3"/>
      <c r="H8657" s="3"/>
      <c r="I8657" s="3"/>
      <c r="J8657" s="3"/>
    </row>
    <row r="8658" spans="4:10" x14ac:dyDescent="0.25">
      <c r="D8658"/>
      <c r="E8658" s="4"/>
      <c r="F8658" s="3"/>
      <c r="G8658" s="3"/>
      <c r="H8658" s="3"/>
      <c r="I8658" s="3"/>
      <c r="J8658" s="3"/>
    </row>
    <row r="8659" spans="4:10" x14ac:dyDescent="0.25">
      <c r="D8659"/>
      <c r="E8659" s="4"/>
      <c r="F8659" s="3"/>
      <c r="G8659" s="3"/>
      <c r="H8659" s="3"/>
      <c r="I8659" s="3"/>
      <c r="J8659" s="3"/>
    </row>
    <row r="8660" spans="4:10" x14ac:dyDescent="0.25">
      <c r="D8660"/>
      <c r="E8660" s="4"/>
      <c r="F8660" s="3"/>
      <c r="G8660" s="3"/>
      <c r="H8660" s="3"/>
      <c r="I8660" s="3"/>
      <c r="J8660" s="3"/>
    </row>
    <row r="8661" spans="4:10" x14ac:dyDescent="0.25">
      <c r="D8661"/>
      <c r="E8661" s="4"/>
      <c r="F8661" s="3"/>
      <c r="G8661" s="3"/>
      <c r="H8661" s="3"/>
      <c r="I8661" s="3"/>
      <c r="J8661" s="3"/>
    </row>
    <row r="8662" spans="4:10" x14ac:dyDescent="0.25">
      <c r="D8662"/>
      <c r="E8662" s="4"/>
      <c r="F8662" s="3"/>
      <c r="G8662" s="3"/>
      <c r="H8662" s="3"/>
      <c r="I8662" s="3"/>
      <c r="J8662" s="3"/>
    </row>
    <row r="8663" spans="4:10" x14ac:dyDescent="0.25">
      <c r="D8663"/>
      <c r="E8663" s="4"/>
      <c r="F8663" s="3"/>
      <c r="G8663" s="3"/>
      <c r="H8663" s="3"/>
      <c r="I8663" s="3"/>
      <c r="J8663" s="3"/>
    </row>
    <row r="8664" spans="4:10" x14ac:dyDescent="0.25">
      <c r="D8664"/>
      <c r="E8664" s="4"/>
      <c r="F8664" s="3"/>
      <c r="G8664" s="3"/>
      <c r="H8664" s="3"/>
      <c r="I8664" s="3"/>
      <c r="J8664" s="3"/>
    </row>
    <row r="8665" spans="4:10" x14ac:dyDescent="0.25">
      <c r="D8665"/>
      <c r="E8665" s="4"/>
      <c r="F8665" s="3"/>
      <c r="G8665" s="3"/>
      <c r="H8665" s="3"/>
      <c r="I8665" s="3"/>
      <c r="J8665" s="3"/>
    </row>
    <row r="8666" spans="4:10" x14ac:dyDescent="0.25">
      <c r="D8666"/>
      <c r="E8666" s="4"/>
      <c r="F8666" s="3"/>
      <c r="G8666" s="3"/>
      <c r="H8666" s="3"/>
      <c r="I8666" s="3"/>
      <c r="J8666" s="3"/>
    </row>
    <row r="8667" spans="4:10" x14ac:dyDescent="0.25">
      <c r="D8667"/>
      <c r="E8667" s="4"/>
      <c r="F8667" s="3"/>
      <c r="G8667" s="3"/>
      <c r="H8667" s="3"/>
      <c r="I8667" s="3"/>
      <c r="J8667" s="3"/>
    </row>
    <row r="8668" spans="4:10" x14ac:dyDescent="0.25">
      <c r="D8668"/>
      <c r="E8668" s="4"/>
      <c r="F8668" s="3"/>
      <c r="G8668" s="3"/>
      <c r="H8668" s="3"/>
      <c r="I8668" s="3"/>
      <c r="J8668" s="3"/>
    </row>
    <row r="8669" spans="4:10" x14ac:dyDescent="0.25">
      <c r="D8669"/>
      <c r="E8669" s="4"/>
      <c r="F8669" s="3"/>
      <c r="G8669" s="3"/>
      <c r="H8669" s="3"/>
      <c r="I8669" s="3"/>
      <c r="J8669" s="3"/>
    </row>
    <row r="8670" spans="4:10" x14ac:dyDescent="0.25">
      <c r="D8670"/>
      <c r="E8670" s="4"/>
      <c r="F8670" s="3"/>
      <c r="G8670" s="3"/>
      <c r="H8670" s="3"/>
      <c r="I8670" s="3"/>
      <c r="J8670" s="3"/>
    </row>
    <row r="8671" spans="4:10" x14ac:dyDescent="0.25">
      <c r="D8671"/>
      <c r="E8671" s="4"/>
      <c r="F8671" s="3"/>
      <c r="G8671" s="3"/>
      <c r="H8671" s="3"/>
      <c r="I8671" s="3"/>
      <c r="J8671" s="3"/>
    </row>
    <row r="8672" spans="4:10" x14ac:dyDescent="0.25">
      <c r="D8672"/>
      <c r="E8672" s="4"/>
      <c r="F8672" s="3"/>
      <c r="G8672" s="3"/>
      <c r="H8672" s="3"/>
      <c r="I8672" s="3"/>
      <c r="J8672" s="3"/>
    </row>
    <row r="8673" spans="4:10" x14ac:dyDescent="0.25">
      <c r="D8673"/>
      <c r="E8673" s="4"/>
      <c r="F8673" s="3"/>
      <c r="G8673" s="3"/>
      <c r="H8673" s="3"/>
      <c r="I8673" s="3"/>
      <c r="J8673" s="3"/>
    </row>
    <row r="8674" spans="4:10" x14ac:dyDescent="0.25">
      <c r="D8674"/>
      <c r="E8674" s="4"/>
      <c r="F8674" s="3"/>
      <c r="G8674" s="3"/>
      <c r="H8674" s="3"/>
      <c r="I8674" s="3"/>
      <c r="J8674" s="3"/>
    </row>
    <row r="8675" spans="4:10" x14ac:dyDescent="0.25">
      <c r="D8675"/>
      <c r="E8675" s="4"/>
      <c r="F8675" s="3"/>
      <c r="G8675" s="3"/>
      <c r="H8675" s="3"/>
      <c r="I8675" s="3"/>
      <c r="J8675" s="3"/>
    </row>
    <row r="8676" spans="4:10" x14ac:dyDescent="0.25">
      <c r="D8676"/>
      <c r="E8676" s="4"/>
      <c r="F8676" s="3"/>
      <c r="G8676" s="3"/>
      <c r="H8676" s="3"/>
      <c r="I8676" s="3"/>
      <c r="J8676" s="3"/>
    </row>
    <row r="8677" spans="4:10" x14ac:dyDescent="0.25">
      <c r="D8677"/>
      <c r="E8677" s="4"/>
      <c r="F8677" s="3"/>
      <c r="G8677" s="3"/>
      <c r="H8677" s="3"/>
      <c r="I8677" s="3"/>
      <c r="J8677" s="3"/>
    </row>
    <row r="8678" spans="4:10" x14ac:dyDescent="0.25">
      <c r="D8678"/>
      <c r="E8678" s="4"/>
      <c r="F8678" s="3"/>
      <c r="G8678" s="3"/>
      <c r="H8678" s="3"/>
      <c r="I8678" s="3"/>
      <c r="J8678" s="3"/>
    </row>
    <row r="8679" spans="4:10" x14ac:dyDescent="0.25">
      <c r="D8679"/>
      <c r="E8679" s="4"/>
      <c r="F8679" s="3"/>
      <c r="G8679" s="3"/>
      <c r="H8679" s="3"/>
      <c r="I8679" s="3"/>
      <c r="J8679" s="3"/>
    </row>
    <row r="8680" spans="4:10" x14ac:dyDescent="0.25">
      <c r="D8680"/>
      <c r="E8680" s="4"/>
      <c r="F8680" s="3"/>
      <c r="G8680" s="3"/>
      <c r="H8680" s="3"/>
      <c r="I8680" s="3"/>
      <c r="J8680" s="3"/>
    </row>
    <row r="8681" spans="4:10" x14ac:dyDescent="0.25">
      <c r="D8681"/>
      <c r="E8681" s="4"/>
      <c r="F8681" s="3"/>
      <c r="G8681" s="3"/>
      <c r="H8681" s="3"/>
      <c r="I8681" s="3"/>
      <c r="J8681" s="3"/>
    </row>
    <row r="8682" spans="4:10" x14ac:dyDescent="0.25">
      <c r="D8682"/>
      <c r="E8682" s="4"/>
      <c r="F8682" s="3"/>
      <c r="G8682" s="3"/>
      <c r="H8682" s="3"/>
      <c r="I8682" s="3"/>
      <c r="J8682" s="3"/>
    </row>
    <row r="8683" spans="4:10" x14ac:dyDescent="0.25">
      <c r="D8683"/>
      <c r="E8683" s="4"/>
      <c r="F8683" s="3"/>
      <c r="G8683" s="3"/>
      <c r="H8683" s="3"/>
      <c r="I8683" s="3"/>
      <c r="J8683" s="3"/>
    </row>
    <row r="8684" spans="4:10" x14ac:dyDescent="0.25">
      <c r="D8684"/>
      <c r="E8684" s="4"/>
      <c r="F8684" s="3"/>
      <c r="G8684" s="3"/>
      <c r="H8684" s="3"/>
      <c r="I8684" s="3"/>
      <c r="J8684" s="3"/>
    </row>
    <row r="8685" spans="4:10" x14ac:dyDescent="0.25">
      <c r="D8685"/>
      <c r="E8685" s="4"/>
      <c r="F8685" s="3"/>
      <c r="G8685" s="3"/>
      <c r="H8685" s="3"/>
      <c r="I8685" s="3"/>
      <c r="J8685" s="3"/>
    </row>
    <row r="8686" spans="4:10" x14ac:dyDescent="0.25">
      <c r="D8686"/>
      <c r="E8686" s="4"/>
      <c r="F8686" s="3"/>
      <c r="G8686" s="3"/>
      <c r="H8686" s="3"/>
      <c r="I8686" s="3"/>
      <c r="J8686" s="3"/>
    </row>
    <row r="8687" spans="4:10" x14ac:dyDescent="0.25">
      <c r="D8687"/>
      <c r="E8687" s="4"/>
      <c r="F8687" s="3"/>
      <c r="G8687" s="3"/>
      <c r="H8687" s="3"/>
      <c r="I8687" s="3"/>
      <c r="J8687" s="3"/>
    </row>
    <row r="8688" spans="4:10" x14ac:dyDescent="0.25">
      <c r="D8688"/>
      <c r="E8688" s="4"/>
      <c r="F8688" s="3"/>
      <c r="G8688" s="3"/>
      <c r="H8688" s="3"/>
      <c r="I8688" s="3"/>
      <c r="J8688" s="3"/>
    </row>
    <row r="8689" spans="4:10" x14ac:dyDescent="0.25">
      <c r="D8689"/>
      <c r="E8689" s="4"/>
      <c r="F8689" s="3"/>
      <c r="G8689" s="3"/>
      <c r="H8689" s="3"/>
      <c r="I8689" s="3"/>
      <c r="J8689" s="3"/>
    </row>
    <row r="8690" spans="4:10" x14ac:dyDescent="0.25">
      <c r="D8690"/>
      <c r="E8690" s="4"/>
      <c r="F8690" s="3"/>
      <c r="G8690" s="3"/>
      <c r="H8690" s="3"/>
      <c r="I8690" s="3"/>
      <c r="J8690" s="3"/>
    </row>
    <row r="8691" spans="4:10" x14ac:dyDescent="0.25">
      <c r="D8691"/>
      <c r="E8691" s="4"/>
      <c r="F8691" s="3"/>
      <c r="G8691" s="3"/>
      <c r="H8691" s="3"/>
      <c r="I8691" s="3"/>
      <c r="J8691" s="3"/>
    </row>
    <row r="8692" spans="4:10" x14ac:dyDescent="0.25">
      <c r="D8692"/>
      <c r="E8692" s="4"/>
      <c r="F8692" s="3"/>
      <c r="G8692" s="3"/>
      <c r="H8692" s="3"/>
      <c r="I8692" s="3"/>
      <c r="J8692" s="3"/>
    </row>
    <row r="8693" spans="4:10" x14ac:dyDescent="0.25">
      <c r="D8693"/>
      <c r="E8693" s="4"/>
      <c r="F8693" s="3"/>
      <c r="G8693" s="3"/>
      <c r="H8693" s="3"/>
      <c r="I8693" s="3"/>
      <c r="J8693" s="3"/>
    </row>
    <row r="8694" spans="4:10" x14ac:dyDescent="0.25">
      <c r="D8694"/>
      <c r="E8694" s="4"/>
      <c r="F8694" s="3"/>
      <c r="G8694" s="3"/>
      <c r="H8694" s="3"/>
      <c r="I8694" s="3"/>
      <c r="J8694" s="3"/>
    </row>
    <row r="8695" spans="4:10" x14ac:dyDescent="0.25">
      <c r="D8695"/>
      <c r="E8695" s="4"/>
      <c r="F8695" s="3"/>
      <c r="G8695" s="3"/>
      <c r="H8695" s="3"/>
      <c r="I8695" s="3"/>
      <c r="J8695" s="3"/>
    </row>
    <row r="8696" spans="4:10" x14ac:dyDescent="0.25">
      <c r="D8696"/>
      <c r="E8696" s="4"/>
      <c r="F8696" s="3"/>
      <c r="G8696" s="3"/>
      <c r="H8696" s="3"/>
      <c r="I8696" s="3"/>
      <c r="J8696" s="3"/>
    </row>
    <row r="8697" spans="4:10" x14ac:dyDescent="0.25">
      <c r="D8697"/>
      <c r="E8697" s="4"/>
      <c r="F8697" s="3"/>
      <c r="G8697" s="3"/>
      <c r="H8697" s="3"/>
      <c r="I8697" s="3"/>
      <c r="J8697" s="3"/>
    </row>
    <row r="8698" spans="4:10" x14ac:dyDescent="0.25">
      <c r="D8698"/>
      <c r="E8698" s="4"/>
      <c r="F8698" s="3"/>
      <c r="G8698" s="3"/>
      <c r="H8698" s="3"/>
      <c r="I8698" s="3"/>
      <c r="J8698" s="3"/>
    </row>
    <row r="8699" spans="4:10" x14ac:dyDescent="0.25">
      <c r="D8699"/>
      <c r="E8699" s="4"/>
      <c r="F8699" s="3"/>
      <c r="G8699" s="3"/>
      <c r="H8699" s="3"/>
      <c r="I8699" s="3"/>
      <c r="J8699" s="3"/>
    </row>
    <row r="8700" spans="4:10" x14ac:dyDescent="0.25">
      <c r="D8700"/>
      <c r="E8700" s="4"/>
      <c r="F8700" s="3"/>
      <c r="G8700" s="3"/>
      <c r="H8700" s="3"/>
      <c r="I8700" s="3"/>
      <c r="J8700" s="3"/>
    </row>
    <row r="8701" spans="4:10" x14ac:dyDescent="0.25">
      <c r="D8701"/>
      <c r="E8701" s="4"/>
      <c r="F8701" s="3"/>
      <c r="G8701" s="3"/>
      <c r="H8701" s="3"/>
      <c r="I8701" s="3"/>
      <c r="J8701" s="3"/>
    </row>
    <row r="8702" spans="4:10" x14ac:dyDescent="0.25">
      <c r="D8702"/>
      <c r="E8702" s="4"/>
      <c r="F8702" s="3"/>
      <c r="G8702" s="3"/>
      <c r="H8702" s="3"/>
      <c r="I8702" s="3"/>
      <c r="J8702" s="3"/>
    </row>
    <row r="8703" spans="4:10" x14ac:dyDescent="0.25">
      <c r="D8703"/>
      <c r="E8703" s="4"/>
      <c r="F8703" s="3"/>
      <c r="G8703" s="3"/>
      <c r="H8703" s="3"/>
      <c r="I8703" s="3"/>
      <c r="J8703" s="3"/>
    </row>
    <row r="8704" spans="4:10" x14ac:dyDescent="0.25">
      <c r="D8704"/>
      <c r="E8704" s="4"/>
      <c r="F8704" s="3"/>
      <c r="G8704" s="3"/>
      <c r="H8704" s="3"/>
      <c r="I8704" s="3"/>
      <c r="J8704" s="3"/>
    </row>
    <row r="8705" spans="4:10" x14ac:dyDescent="0.25">
      <c r="D8705"/>
      <c r="E8705" s="4"/>
      <c r="F8705" s="3"/>
      <c r="G8705" s="3"/>
      <c r="H8705" s="3"/>
      <c r="I8705" s="3"/>
      <c r="J8705" s="3"/>
    </row>
    <row r="8706" spans="4:10" x14ac:dyDescent="0.25">
      <c r="D8706"/>
      <c r="E8706" s="4"/>
      <c r="F8706" s="3"/>
      <c r="G8706" s="3"/>
      <c r="H8706" s="3"/>
      <c r="I8706" s="3"/>
      <c r="J8706" s="3"/>
    </row>
    <row r="8707" spans="4:10" x14ac:dyDescent="0.25">
      <c r="D8707"/>
      <c r="E8707" s="4"/>
      <c r="F8707" s="3"/>
      <c r="G8707" s="3"/>
      <c r="H8707" s="3"/>
      <c r="I8707" s="3"/>
      <c r="J8707" s="3"/>
    </row>
    <row r="8708" spans="4:10" x14ac:dyDescent="0.25">
      <c r="D8708"/>
      <c r="E8708" s="4"/>
      <c r="F8708" s="3"/>
      <c r="G8708" s="3"/>
      <c r="H8708" s="3"/>
      <c r="I8708" s="3"/>
      <c r="J8708" s="3"/>
    </row>
    <row r="8709" spans="4:10" x14ac:dyDescent="0.25">
      <c r="D8709"/>
      <c r="E8709" s="4"/>
      <c r="F8709" s="3"/>
      <c r="G8709" s="3"/>
      <c r="H8709" s="3"/>
      <c r="I8709" s="3"/>
      <c r="J8709" s="3"/>
    </row>
    <row r="8710" spans="4:10" x14ac:dyDescent="0.25">
      <c r="D8710"/>
      <c r="E8710" s="4"/>
      <c r="F8710" s="3"/>
      <c r="G8710" s="3"/>
      <c r="H8710" s="3"/>
      <c r="I8710" s="3"/>
      <c r="J8710" s="3"/>
    </row>
    <row r="8711" spans="4:10" x14ac:dyDescent="0.25">
      <c r="D8711"/>
      <c r="E8711" s="4"/>
      <c r="F8711" s="3"/>
      <c r="G8711" s="3"/>
      <c r="H8711" s="3"/>
      <c r="I8711" s="3"/>
      <c r="J8711" s="3"/>
    </row>
    <row r="8712" spans="4:10" x14ac:dyDescent="0.25">
      <c r="D8712"/>
      <c r="E8712" s="4"/>
      <c r="F8712" s="3"/>
      <c r="G8712" s="3"/>
      <c r="H8712" s="3"/>
      <c r="I8712" s="3"/>
      <c r="J8712" s="3"/>
    </row>
    <row r="8713" spans="4:10" x14ac:dyDescent="0.25">
      <c r="D8713"/>
      <c r="E8713" s="4"/>
      <c r="F8713" s="3"/>
      <c r="G8713" s="3"/>
      <c r="H8713" s="3"/>
      <c r="I8713" s="3"/>
      <c r="J8713" s="3"/>
    </row>
    <row r="8714" spans="4:10" x14ac:dyDescent="0.25">
      <c r="D8714"/>
      <c r="E8714" s="4"/>
      <c r="F8714" s="3"/>
      <c r="G8714" s="3"/>
      <c r="H8714" s="3"/>
      <c r="I8714" s="3"/>
      <c r="J8714" s="3"/>
    </row>
    <row r="8715" spans="4:10" x14ac:dyDescent="0.25">
      <c r="D8715"/>
      <c r="E8715" s="4"/>
      <c r="F8715" s="3"/>
      <c r="G8715" s="3"/>
      <c r="H8715" s="3"/>
      <c r="I8715" s="3"/>
      <c r="J8715" s="3"/>
    </row>
    <row r="8716" spans="4:10" x14ac:dyDescent="0.25">
      <c r="D8716"/>
      <c r="E8716" s="4"/>
      <c r="F8716" s="3"/>
      <c r="G8716" s="3"/>
      <c r="H8716" s="3"/>
      <c r="I8716" s="3"/>
      <c r="J8716" s="3"/>
    </row>
    <row r="8717" spans="4:10" x14ac:dyDescent="0.25">
      <c r="D8717"/>
      <c r="E8717" s="4"/>
      <c r="F8717" s="3"/>
      <c r="G8717" s="3"/>
      <c r="H8717" s="3"/>
      <c r="I8717" s="3"/>
      <c r="J8717" s="3"/>
    </row>
    <row r="8718" spans="4:10" x14ac:dyDescent="0.25">
      <c r="D8718"/>
      <c r="E8718" s="4"/>
      <c r="F8718" s="3"/>
      <c r="G8718" s="3"/>
      <c r="H8718" s="3"/>
      <c r="I8718" s="3"/>
      <c r="J8718" s="3"/>
    </row>
    <row r="8719" spans="4:10" x14ac:dyDescent="0.25">
      <c r="D8719"/>
      <c r="E8719" s="4"/>
      <c r="F8719" s="3"/>
      <c r="G8719" s="3"/>
      <c r="H8719" s="3"/>
      <c r="I8719" s="3"/>
      <c r="J8719" s="3"/>
    </row>
    <row r="8720" spans="4:10" x14ac:dyDescent="0.25">
      <c r="D8720"/>
      <c r="E8720" s="4"/>
      <c r="F8720" s="3"/>
      <c r="G8720" s="3"/>
      <c r="H8720" s="3"/>
      <c r="I8720" s="3"/>
      <c r="J8720" s="3"/>
    </row>
    <row r="8721" spans="4:10" x14ac:dyDescent="0.25">
      <c r="D8721"/>
      <c r="E8721" s="4"/>
      <c r="F8721" s="3"/>
      <c r="G8721" s="3"/>
      <c r="H8721" s="3"/>
      <c r="I8721" s="3"/>
      <c r="J8721" s="3"/>
    </row>
    <row r="8722" spans="4:10" x14ac:dyDescent="0.25">
      <c r="D8722"/>
      <c r="E8722" s="4"/>
      <c r="F8722" s="3"/>
      <c r="G8722" s="3"/>
      <c r="H8722" s="3"/>
      <c r="I8722" s="3"/>
      <c r="J8722" s="3"/>
    </row>
    <row r="8723" spans="4:10" x14ac:dyDescent="0.25">
      <c r="D8723"/>
      <c r="E8723" s="4"/>
      <c r="F8723" s="3"/>
      <c r="G8723" s="3"/>
      <c r="H8723" s="3"/>
      <c r="I8723" s="3"/>
      <c r="J8723" s="3"/>
    </row>
    <row r="8724" spans="4:10" x14ac:dyDescent="0.25">
      <c r="D8724"/>
      <c r="E8724" s="4"/>
      <c r="F8724" s="3"/>
      <c r="G8724" s="3"/>
      <c r="H8724" s="3"/>
      <c r="I8724" s="3"/>
      <c r="J8724" s="3"/>
    </row>
    <row r="8725" spans="4:10" x14ac:dyDescent="0.25">
      <c r="D8725"/>
      <c r="E8725" s="4"/>
      <c r="F8725" s="3"/>
      <c r="G8725" s="3"/>
      <c r="H8725" s="3"/>
      <c r="I8725" s="3"/>
      <c r="J8725" s="3"/>
    </row>
    <row r="8726" spans="4:10" x14ac:dyDescent="0.25">
      <c r="D8726"/>
      <c r="E8726" s="4"/>
      <c r="F8726" s="3"/>
      <c r="G8726" s="3"/>
      <c r="H8726" s="3"/>
      <c r="I8726" s="3"/>
      <c r="J8726" s="3"/>
    </row>
    <row r="8727" spans="4:10" x14ac:dyDescent="0.25">
      <c r="D8727"/>
      <c r="E8727" s="4"/>
      <c r="F8727" s="3"/>
      <c r="G8727" s="3"/>
      <c r="H8727" s="3"/>
      <c r="I8727" s="3"/>
      <c r="J8727" s="3"/>
    </row>
    <row r="8728" spans="4:10" x14ac:dyDescent="0.25">
      <c r="D8728"/>
      <c r="E8728" s="4"/>
      <c r="F8728" s="3"/>
      <c r="G8728" s="3"/>
      <c r="H8728" s="3"/>
      <c r="I8728" s="3"/>
      <c r="J8728" s="3"/>
    </row>
    <row r="8729" spans="4:10" x14ac:dyDescent="0.25">
      <c r="D8729"/>
      <c r="E8729" s="4"/>
      <c r="F8729" s="3"/>
      <c r="G8729" s="3"/>
      <c r="H8729" s="3"/>
      <c r="I8729" s="3"/>
      <c r="J8729" s="3"/>
    </row>
    <row r="8730" spans="4:10" x14ac:dyDescent="0.25">
      <c r="D8730"/>
      <c r="E8730" s="4"/>
      <c r="F8730" s="3"/>
      <c r="G8730" s="3"/>
      <c r="H8730" s="3"/>
      <c r="I8730" s="3"/>
      <c r="J8730" s="3"/>
    </row>
    <row r="8731" spans="4:10" x14ac:dyDescent="0.25">
      <c r="D8731"/>
      <c r="E8731" s="4"/>
      <c r="F8731" s="3"/>
      <c r="G8731" s="3"/>
      <c r="H8731" s="3"/>
      <c r="I8731" s="3"/>
      <c r="J8731" s="3"/>
    </row>
    <row r="8732" spans="4:10" x14ac:dyDescent="0.25">
      <c r="D8732"/>
      <c r="E8732" s="4"/>
      <c r="F8732" s="3"/>
      <c r="G8732" s="3"/>
      <c r="H8732" s="3"/>
      <c r="I8732" s="3"/>
      <c r="J8732" s="3"/>
    </row>
    <row r="8733" spans="4:10" x14ac:dyDescent="0.25">
      <c r="D8733"/>
      <c r="E8733" s="4"/>
      <c r="F8733" s="3"/>
      <c r="G8733" s="3"/>
      <c r="H8733" s="3"/>
      <c r="I8733" s="3"/>
      <c r="J8733" s="3"/>
    </row>
    <row r="8734" spans="4:10" x14ac:dyDescent="0.25">
      <c r="D8734"/>
      <c r="E8734" s="4"/>
      <c r="F8734" s="3"/>
      <c r="G8734" s="3"/>
      <c r="H8734" s="3"/>
      <c r="I8734" s="3"/>
      <c r="J8734" s="3"/>
    </row>
    <row r="8735" spans="4:10" x14ac:dyDescent="0.25">
      <c r="D8735"/>
      <c r="E8735" s="4"/>
      <c r="F8735" s="3"/>
      <c r="G8735" s="3"/>
      <c r="H8735" s="3"/>
      <c r="I8735" s="3"/>
      <c r="J8735" s="3"/>
    </row>
    <row r="8736" spans="4:10" x14ac:dyDescent="0.25">
      <c r="D8736"/>
      <c r="E8736" s="4"/>
      <c r="F8736" s="3"/>
      <c r="G8736" s="3"/>
      <c r="H8736" s="3"/>
      <c r="I8736" s="3"/>
      <c r="J8736" s="3"/>
    </row>
    <row r="8737" spans="4:10" x14ac:dyDescent="0.25">
      <c r="D8737"/>
      <c r="E8737" s="4"/>
      <c r="F8737" s="3"/>
      <c r="G8737" s="3"/>
      <c r="H8737" s="3"/>
      <c r="I8737" s="3"/>
      <c r="J8737" s="3"/>
    </row>
    <row r="8738" spans="4:10" x14ac:dyDescent="0.25">
      <c r="D8738"/>
      <c r="E8738" s="4"/>
      <c r="F8738" s="3"/>
      <c r="G8738" s="3"/>
      <c r="H8738" s="3"/>
      <c r="I8738" s="3"/>
      <c r="J8738" s="3"/>
    </row>
    <row r="8739" spans="4:10" x14ac:dyDescent="0.25">
      <c r="D8739"/>
      <c r="E8739" s="4"/>
      <c r="F8739" s="3"/>
      <c r="G8739" s="3"/>
      <c r="H8739" s="3"/>
      <c r="I8739" s="3"/>
      <c r="J8739" s="3"/>
    </row>
    <row r="8740" spans="4:10" x14ac:dyDescent="0.25">
      <c r="D8740"/>
      <c r="E8740" s="4"/>
      <c r="F8740" s="3"/>
      <c r="G8740" s="3"/>
      <c r="H8740" s="3"/>
      <c r="I8740" s="3"/>
      <c r="J8740" s="3"/>
    </row>
    <row r="8741" spans="4:10" x14ac:dyDescent="0.25">
      <c r="D8741"/>
      <c r="E8741" s="4"/>
      <c r="F8741" s="3"/>
      <c r="G8741" s="3"/>
      <c r="H8741" s="3"/>
      <c r="I8741" s="3"/>
      <c r="J8741" s="3"/>
    </row>
    <row r="8742" spans="4:10" x14ac:dyDescent="0.25">
      <c r="D8742"/>
      <c r="E8742" s="4"/>
      <c r="F8742" s="3"/>
      <c r="G8742" s="3"/>
      <c r="H8742" s="3"/>
      <c r="I8742" s="3"/>
      <c r="J8742" s="3"/>
    </row>
    <row r="8743" spans="4:10" x14ac:dyDescent="0.25">
      <c r="D8743"/>
      <c r="E8743" s="4"/>
      <c r="F8743" s="3"/>
      <c r="G8743" s="3"/>
      <c r="H8743" s="3"/>
      <c r="I8743" s="3"/>
      <c r="J8743" s="3"/>
    </row>
    <row r="8744" spans="4:10" x14ac:dyDescent="0.25">
      <c r="D8744"/>
      <c r="E8744" s="4"/>
      <c r="F8744" s="3"/>
      <c r="G8744" s="3"/>
      <c r="H8744" s="3"/>
      <c r="I8744" s="3"/>
      <c r="J8744" s="3"/>
    </row>
    <row r="8745" spans="4:10" x14ac:dyDescent="0.25">
      <c r="D8745"/>
      <c r="E8745" s="4"/>
      <c r="F8745" s="3"/>
      <c r="G8745" s="3"/>
      <c r="H8745" s="3"/>
      <c r="I8745" s="3"/>
      <c r="J8745" s="3"/>
    </row>
    <row r="8746" spans="4:10" x14ac:dyDescent="0.25">
      <c r="D8746"/>
      <c r="E8746" s="4"/>
      <c r="F8746" s="3"/>
      <c r="G8746" s="3"/>
      <c r="H8746" s="3"/>
      <c r="I8746" s="3"/>
      <c r="J8746" s="3"/>
    </row>
    <row r="8747" spans="4:10" x14ac:dyDescent="0.25">
      <c r="D8747"/>
      <c r="E8747" s="4"/>
      <c r="F8747" s="3"/>
      <c r="G8747" s="3"/>
      <c r="H8747" s="3"/>
      <c r="I8747" s="3"/>
      <c r="J8747" s="3"/>
    </row>
    <row r="8748" spans="4:10" x14ac:dyDescent="0.25">
      <c r="D8748"/>
      <c r="E8748" s="4"/>
      <c r="F8748" s="3"/>
      <c r="G8748" s="3"/>
      <c r="H8748" s="3"/>
      <c r="I8748" s="3"/>
      <c r="J8748" s="3"/>
    </row>
    <row r="8749" spans="4:10" x14ac:dyDescent="0.25">
      <c r="D8749"/>
      <c r="E8749" s="4"/>
      <c r="F8749" s="3"/>
      <c r="G8749" s="3"/>
      <c r="H8749" s="3"/>
      <c r="I8749" s="3"/>
      <c r="J8749" s="3"/>
    </row>
    <row r="8750" spans="4:10" x14ac:dyDescent="0.25">
      <c r="D8750"/>
      <c r="E8750" s="4"/>
      <c r="F8750" s="3"/>
      <c r="G8750" s="3"/>
      <c r="H8750" s="3"/>
      <c r="I8750" s="3"/>
      <c r="J8750" s="3"/>
    </row>
    <row r="8751" spans="4:10" x14ac:dyDescent="0.25">
      <c r="D8751"/>
      <c r="E8751" s="4"/>
      <c r="F8751" s="3"/>
      <c r="G8751" s="3"/>
      <c r="H8751" s="3"/>
      <c r="I8751" s="3"/>
      <c r="J8751" s="3"/>
    </row>
    <row r="8752" spans="4:10" x14ac:dyDescent="0.25">
      <c r="D8752"/>
      <c r="E8752" s="4"/>
      <c r="F8752" s="3"/>
      <c r="G8752" s="3"/>
      <c r="H8752" s="3"/>
      <c r="I8752" s="3"/>
      <c r="J8752" s="3"/>
    </row>
    <row r="8753" spans="4:10" x14ac:dyDescent="0.25">
      <c r="D8753"/>
      <c r="E8753" s="4"/>
      <c r="F8753" s="3"/>
      <c r="G8753" s="3"/>
      <c r="H8753" s="3"/>
      <c r="I8753" s="3"/>
      <c r="J8753" s="3"/>
    </row>
    <row r="8754" spans="4:10" x14ac:dyDescent="0.25">
      <c r="D8754"/>
      <c r="E8754" s="4"/>
      <c r="F8754" s="3"/>
      <c r="G8754" s="3"/>
      <c r="H8754" s="3"/>
      <c r="I8754" s="3"/>
      <c r="J8754" s="3"/>
    </row>
    <row r="8755" spans="4:10" x14ac:dyDescent="0.25">
      <c r="D8755"/>
      <c r="E8755" s="4"/>
      <c r="F8755" s="3"/>
      <c r="G8755" s="3"/>
      <c r="H8755" s="3"/>
      <c r="I8755" s="3"/>
      <c r="J8755" s="3"/>
    </row>
    <row r="8756" spans="4:10" x14ac:dyDescent="0.25">
      <c r="D8756"/>
      <c r="E8756" s="4"/>
      <c r="F8756" s="3"/>
      <c r="G8756" s="3"/>
      <c r="H8756" s="3"/>
      <c r="I8756" s="3"/>
      <c r="J8756" s="3"/>
    </row>
    <row r="8757" spans="4:10" x14ac:dyDescent="0.25">
      <c r="D8757"/>
      <c r="E8757" s="4"/>
      <c r="F8757" s="3"/>
      <c r="G8757" s="3"/>
      <c r="H8757" s="3"/>
      <c r="I8757" s="3"/>
      <c r="J8757" s="3"/>
    </row>
    <row r="8758" spans="4:10" x14ac:dyDescent="0.25">
      <c r="D8758"/>
      <c r="E8758" s="4"/>
      <c r="F8758" s="3"/>
      <c r="G8758" s="3"/>
      <c r="H8758" s="3"/>
      <c r="I8758" s="3"/>
      <c r="J8758" s="3"/>
    </row>
    <row r="8759" spans="4:10" x14ac:dyDescent="0.25">
      <c r="D8759"/>
      <c r="E8759" s="4"/>
      <c r="F8759" s="3"/>
      <c r="G8759" s="3"/>
      <c r="H8759" s="3"/>
      <c r="I8759" s="3"/>
      <c r="J8759" s="3"/>
    </row>
    <row r="8760" spans="4:10" x14ac:dyDescent="0.25">
      <c r="D8760"/>
      <c r="E8760" s="4"/>
      <c r="F8760" s="3"/>
      <c r="G8760" s="3"/>
      <c r="H8760" s="3"/>
      <c r="I8760" s="3"/>
      <c r="J8760" s="3"/>
    </row>
    <row r="8761" spans="4:10" x14ac:dyDescent="0.25">
      <c r="D8761"/>
      <c r="E8761" s="4"/>
      <c r="F8761" s="3"/>
      <c r="G8761" s="3"/>
      <c r="H8761" s="3"/>
      <c r="I8761" s="3"/>
      <c r="J8761" s="3"/>
    </row>
    <row r="8762" spans="4:10" x14ac:dyDescent="0.25">
      <c r="D8762"/>
      <c r="E8762" s="4"/>
      <c r="F8762" s="3"/>
      <c r="G8762" s="3"/>
      <c r="H8762" s="3"/>
      <c r="I8762" s="3"/>
      <c r="J8762" s="3"/>
    </row>
    <row r="8763" spans="4:10" x14ac:dyDescent="0.25">
      <c r="D8763"/>
      <c r="E8763" s="4"/>
      <c r="F8763" s="3"/>
      <c r="G8763" s="3"/>
      <c r="H8763" s="3"/>
      <c r="I8763" s="3"/>
      <c r="J8763" s="3"/>
    </row>
    <row r="8764" spans="4:10" x14ac:dyDescent="0.25">
      <c r="D8764"/>
      <c r="E8764" s="4"/>
      <c r="F8764" s="3"/>
      <c r="G8764" s="3"/>
      <c r="H8764" s="3"/>
      <c r="I8764" s="3"/>
      <c r="J8764" s="3"/>
    </row>
    <row r="8765" spans="4:10" x14ac:dyDescent="0.25">
      <c r="D8765"/>
      <c r="E8765" s="4"/>
      <c r="F8765" s="3"/>
      <c r="G8765" s="3"/>
      <c r="H8765" s="3"/>
      <c r="I8765" s="3"/>
      <c r="J8765" s="3"/>
    </row>
    <row r="8766" spans="4:10" x14ac:dyDescent="0.25">
      <c r="D8766"/>
      <c r="E8766" s="4"/>
      <c r="F8766" s="3"/>
      <c r="G8766" s="3"/>
      <c r="H8766" s="3"/>
      <c r="I8766" s="3"/>
      <c r="J8766" s="3"/>
    </row>
    <row r="8767" spans="4:10" x14ac:dyDescent="0.25">
      <c r="D8767"/>
      <c r="E8767" s="4"/>
      <c r="F8767" s="3"/>
      <c r="G8767" s="3"/>
      <c r="H8767" s="3"/>
      <c r="I8767" s="3"/>
      <c r="J8767" s="3"/>
    </row>
    <row r="8768" spans="4:10" x14ac:dyDescent="0.25">
      <c r="D8768"/>
      <c r="E8768" s="4"/>
      <c r="F8768" s="3"/>
      <c r="G8768" s="3"/>
      <c r="H8768" s="3"/>
      <c r="I8768" s="3"/>
      <c r="J8768" s="3"/>
    </row>
    <row r="8769" spans="4:10" x14ac:dyDescent="0.25">
      <c r="D8769"/>
      <c r="E8769" s="4"/>
      <c r="F8769" s="3"/>
      <c r="G8769" s="3"/>
      <c r="H8769" s="3"/>
      <c r="I8769" s="3"/>
      <c r="J8769" s="3"/>
    </row>
    <row r="8770" spans="4:10" x14ac:dyDescent="0.25">
      <c r="D8770"/>
      <c r="E8770" s="4"/>
      <c r="F8770" s="3"/>
      <c r="G8770" s="3"/>
      <c r="H8770" s="3"/>
      <c r="I8770" s="3"/>
      <c r="J8770" s="3"/>
    </row>
    <row r="8771" spans="4:10" x14ac:dyDescent="0.25">
      <c r="D8771"/>
      <c r="E8771" s="4"/>
      <c r="F8771" s="3"/>
      <c r="G8771" s="3"/>
      <c r="H8771" s="3"/>
      <c r="I8771" s="3"/>
      <c r="J8771" s="3"/>
    </row>
    <row r="8772" spans="4:10" x14ac:dyDescent="0.25">
      <c r="D8772"/>
      <c r="E8772" s="4"/>
      <c r="F8772" s="3"/>
      <c r="G8772" s="3"/>
      <c r="H8772" s="3"/>
      <c r="I8772" s="3"/>
      <c r="J8772" s="3"/>
    </row>
    <row r="8773" spans="4:10" x14ac:dyDescent="0.25">
      <c r="D8773"/>
      <c r="E8773" s="4"/>
      <c r="F8773" s="3"/>
      <c r="G8773" s="3"/>
      <c r="H8773" s="3"/>
      <c r="I8773" s="3"/>
      <c r="J8773" s="3"/>
    </row>
    <row r="8774" spans="4:10" x14ac:dyDescent="0.25">
      <c r="D8774"/>
      <c r="E8774" s="4"/>
      <c r="F8774" s="3"/>
      <c r="G8774" s="3"/>
      <c r="H8774" s="3"/>
      <c r="I8774" s="3"/>
      <c r="J8774" s="3"/>
    </row>
    <row r="8775" spans="4:10" x14ac:dyDescent="0.25">
      <c r="D8775"/>
      <c r="E8775" s="4"/>
      <c r="F8775" s="3"/>
      <c r="G8775" s="3"/>
      <c r="H8775" s="3"/>
      <c r="I8775" s="3"/>
      <c r="J8775" s="3"/>
    </row>
    <row r="8776" spans="4:10" x14ac:dyDescent="0.25">
      <c r="D8776"/>
      <c r="E8776" s="4"/>
      <c r="F8776" s="3"/>
      <c r="G8776" s="3"/>
      <c r="H8776" s="3"/>
      <c r="I8776" s="3"/>
      <c r="J8776" s="3"/>
    </row>
    <row r="8777" spans="4:10" x14ac:dyDescent="0.25">
      <c r="D8777"/>
      <c r="E8777" s="4"/>
      <c r="F8777" s="3"/>
      <c r="G8777" s="3"/>
      <c r="H8777" s="3"/>
      <c r="I8777" s="3"/>
      <c r="J8777" s="3"/>
    </row>
    <row r="8778" spans="4:10" x14ac:dyDescent="0.25">
      <c r="D8778"/>
      <c r="E8778" s="4"/>
      <c r="F8778" s="3"/>
      <c r="G8778" s="3"/>
      <c r="H8778" s="3"/>
      <c r="I8778" s="3"/>
      <c r="J8778" s="3"/>
    </row>
    <row r="8779" spans="4:10" x14ac:dyDescent="0.25">
      <c r="D8779"/>
      <c r="E8779" s="4"/>
      <c r="F8779" s="3"/>
      <c r="G8779" s="3"/>
      <c r="H8779" s="3"/>
      <c r="I8779" s="3"/>
      <c r="J8779" s="3"/>
    </row>
    <row r="8780" spans="4:10" x14ac:dyDescent="0.25">
      <c r="D8780"/>
      <c r="E8780" s="4"/>
      <c r="F8780" s="3"/>
      <c r="G8780" s="3"/>
      <c r="H8780" s="3"/>
      <c r="I8780" s="3"/>
      <c r="J8780" s="3"/>
    </row>
    <row r="8781" spans="4:10" x14ac:dyDescent="0.25">
      <c r="D8781"/>
      <c r="E8781" s="4"/>
      <c r="F8781" s="3"/>
      <c r="G8781" s="3"/>
      <c r="H8781" s="3"/>
      <c r="I8781" s="3"/>
      <c r="J8781" s="3"/>
    </row>
    <row r="8782" spans="4:10" x14ac:dyDescent="0.25">
      <c r="D8782"/>
      <c r="E8782" s="4"/>
      <c r="F8782" s="3"/>
      <c r="G8782" s="3"/>
      <c r="H8782" s="3"/>
      <c r="I8782" s="3"/>
      <c r="J8782" s="3"/>
    </row>
    <row r="8783" spans="4:10" x14ac:dyDescent="0.25">
      <c r="D8783"/>
      <c r="E8783" s="4"/>
      <c r="F8783" s="3"/>
      <c r="G8783" s="3"/>
      <c r="H8783" s="3"/>
      <c r="I8783" s="3"/>
      <c r="J8783" s="3"/>
    </row>
    <row r="8784" spans="4:10" x14ac:dyDescent="0.25">
      <c r="D8784"/>
      <c r="E8784" s="4"/>
      <c r="F8784" s="3"/>
      <c r="G8784" s="3"/>
      <c r="H8784" s="3"/>
      <c r="I8784" s="3"/>
      <c r="J8784" s="3"/>
    </row>
    <row r="8785" spans="4:10" x14ac:dyDescent="0.25">
      <c r="D8785"/>
      <c r="E8785" s="4"/>
      <c r="F8785" s="3"/>
      <c r="G8785" s="3"/>
      <c r="H8785" s="3"/>
      <c r="I8785" s="3"/>
      <c r="J8785" s="3"/>
    </row>
    <row r="8786" spans="4:10" x14ac:dyDescent="0.25">
      <c r="D8786"/>
      <c r="E8786" s="4"/>
      <c r="F8786" s="3"/>
      <c r="G8786" s="3"/>
      <c r="H8786" s="3"/>
      <c r="I8786" s="3"/>
      <c r="J8786" s="3"/>
    </row>
    <row r="8787" spans="4:10" x14ac:dyDescent="0.25">
      <c r="D8787"/>
      <c r="E8787" s="4"/>
      <c r="F8787" s="3"/>
      <c r="G8787" s="3"/>
      <c r="H8787" s="3"/>
      <c r="I8787" s="3"/>
      <c r="J8787" s="3"/>
    </row>
    <row r="8788" spans="4:10" x14ac:dyDescent="0.25">
      <c r="D8788"/>
      <c r="E8788" s="4"/>
      <c r="F8788" s="3"/>
      <c r="G8788" s="3"/>
      <c r="H8788" s="3"/>
      <c r="I8788" s="3"/>
      <c r="J8788" s="3"/>
    </row>
    <row r="8789" spans="4:10" x14ac:dyDescent="0.25">
      <c r="D8789"/>
      <c r="E8789" s="4"/>
      <c r="F8789" s="3"/>
      <c r="G8789" s="3"/>
      <c r="H8789" s="3"/>
      <c r="I8789" s="3"/>
      <c r="J8789" s="3"/>
    </row>
    <row r="8790" spans="4:10" x14ac:dyDescent="0.25">
      <c r="D8790"/>
      <c r="E8790" s="4"/>
      <c r="F8790" s="3"/>
      <c r="G8790" s="3"/>
      <c r="H8790" s="3"/>
      <c r="I8790" s="3"/>
      <c r="J8790" s="3"/>
    </row>
    <row r="8791" spans="4:10" x14ac:dyDescent="0.25">
      <c r="D8791"/>
      <c r="E8791" s="4"/>
      <c r="F8791" s="3"/>
      <c r="G8791" s="3"/>
      <c r="H8791" s="3"/>
      <c r="I8791" s="3"/>
      <c r="J8791" s="3"/>
    </row>
    <row r="8792" spans="4:10" x14ac:dyDescent="0.25">
      <c r="D8792"/>
      <c r="E8792" s="4"/>
      <c r="F8792" s="3"/>
      <c r="G8792" s="3"/>
      <c r="H8792" s="3"/>
      <c r="I8792" s="3"/>
      <c r="J8792" s="3"/>
    </row>
    <row r="8793" spans="4:10" x14ac:dyDescent="0.25">
      <c r="D8793"/>
      <c r="E8793" s="4"/>
      <c r="F8793" s="3"/>
      <c r="G8793" s="3"/>
      <c r="H8793" s="3"/>
      <c r="I8793" s="3"/>
      <c r="J8793" s="3"/>
    </row>
    <row r="8794" spans="4:10" x14ac:dyDescent="0.25">
      <c r="D8794"/>
      <c r="E8794" s="4"/>
      <c r="F8794" s="3"/>
      <c r="G8794" s="3"/>
      <c r="H8794" s="3"/>
      <c r="I8794" s="3"/>
      <c r="J8794" s="3"/>
    </row>
    <row r="8795" spans="4:10" x14ac:dyDescent="0.25">
      <c r="D8795"/>
      <c r="E8795" s="4"/>
      <c r="F8795" s="3"/>
      <c r="G8795" s="3"/>
      <c r="H8795" s="3"/>
      <c r="I8795" s="3"/>
      <c r="J8795" s="3"/>
    </row>
    <row r="8796" spans="4:10" x14ac:dyDescent="0.25">
      <c r="D8796"/>
      <c r="E8796" s="4"/>
      <c r="F8796" s="3"/>
      <c r="G8796" s="3"/>
      <c r="H8796" s="3"/>
      <c r="I8796" s="3"/>
      <c r="J8796" s="3"/>
    </row>
    <row r="8797" spans="4:10" x14ac:dyDescent="0.25">
      <c r="D8797"/>
      <c r="E8797" s="4"/>
      <c r="F8797" s="3"/>
      <c r="G8797" s="3"/>
      <c r="H8797" s="3"/>
      <c r="I8797" s="3"/>
      <c r="J8797" s="3"/>
    </row>
    <row r="8798" spans="4:10" x14ac:dyDescent="0.25">
      <c r="D8798"/>
      <c r="E8798" s="4"/>
      <c r="F8798" s="3"/>
      <c r="G8798" s="3"/>
      <c r="H8798" s="3"/>
      <c r="I8798" s="3"/>
      <c r="J8798" s="3"/>
    </row>
    <row r="8799" spans="4:10" x14ac:dyDescent="0.25">
      <c r="D8799"/>
      <c r="E8799" s="4"/>
      <c r="F8799" s="3"/>
      <c r="G8799" s="3"/>
      <c r="H8799" s="3"/>
      <c r="I8799" s="3"/>
      <c r="J8799" s="3"/>
    </row>
    <row r="8800" spans="4:10" x14ac:dyDescent="0.25">
      <c r="D8800"/>
      <c r="E8800" s="4"/>
      <c r="F8800" s="3"/>
      <c r="G8800" s="3"/>
      <c r="H8800" s="3"/>
      <c r="I8800" s="3"/>
      <c r="J8800" s="3"/>
    </row>
    <row r="8801" spans="4:10" x14ac:dyDescent="0.25">
      <c r="D8801"/>
      <c r="E8801" s="4"/>
      <c r="F8801" s="3"/>
      <c r="G8801" s="3"/>
      <c r="H8801" s="3"/>
      <c r="I8801" s="3"/>
      <c r="J8801" s="3"/>
    </row>
    <row r="8802" spans="4:10" x14ac:dyDescent="0.25">
      <c r="D8802"/>
      <c r="E8802" s="4"/>
      <c r="F8802" s="3"/>
      <c r="G8802" s="3"/>
      <c r="H8802" s="3"/>
      <c r="I8802" s="3"/>
      <c r="J8802" s="3"/>
    </row>
    <row r="8803" spans="4:10" x14ac:dyDescent="0.25">
      <c r="D8803"/>
      <c r="E8803" s="4"/>
      <c r="F8803" s="3"/>
      <c r="G8803" s="3"/>
      <c r="H8803" s="3"/>
      <c r="I8803" s="3"/>
      <c r="J8803" s="3"/>
    </row>
    <row r="8804" spans="4:10" x14ac:dyDescent="0.25">
      <c r="D8804"/>
      <c r="E8804" s="4"/>
      <c r="F8804" s="3"/>
      <c r="G8804" s="3"/>
      <c r="H8804" s="3"/>
      <c r="I8804" s="3"/>
      <c r="J8804" s="3"/>
    </row>
    <row r="8805" spans="4:10" x14ac:dyDescent="0.25">
      <c r="D8805"/>
      <c r="E8805" s="4"/>
      <c r="F8805" s="3"/>
      <c r="G8805" s="3"/>
      <c r="H8805" s="3"/>
      <c r="I8805" s="3"/>
      <c r="J8805" s="3"/>
    </row>
    <row r="8806" spans="4:10" x14ac:dyDescent="0.25">
      <c r="D8806"/>
      <c r="E8806" s="4"/>
      <c r="F8806" s="3"/>
      <c r="G8806" s="3"/>
      <c r="H8806" s="3"/>
      <c r="I8806" s="3"/>
      <c r="J8806" s="3"/>
    </row>
    <row r="8807" spans="4:10" x14ac:dyDescent="0.25">
      <c r="D8807"/>
      <c r="E8807" s="4"/>
      <c r="F8807" s="3"/>
      <c r="G8807" s="3"/>
      <c r="H8807" s="3"/>
      <c r="I8807" s="3"/>
      <c r="J8807" s="3"/>
    </row>
    <row r="8808" spans="4:10" x14ac:dyDescent="0.25">
      <c r="D8808"/>
      <c r="E8808" s="4"/>
      <c r="F8808" s="3"/>
      <c r="G8808" s="3"/>
      <c r="H8808" s="3"/>
      <c r="I8808" s="3"/>
      <c r="J8808" s="3"/>
    </row>
    <row r="8809" spans="4:10" x14ac:dyDescent="0.25">
      <c r="D8809"/>
      <c r="E8809" s="4"/>
      <c r="F8809" s="3"/>
      <c r="G8809" s="3"/>
      <c r="H8809" s="3"/>
      <c r="I8809" s="3"/>
      <c r="J8809" s="3"/>
    </row>
    <row r="8810" spans="4:10" x14ac:dyDescent="0.25">
      <c r="D8810"/>
      <c r="E8810" s="4"/>
      <c r="F8810" s="3"/>
      <c r="G8810" s="3"/>
      <c r="H8810" s="3"/>
      <c r="I8810" s="3"/>
      <c r="J8810" s="3"/>
    </row>
    <row r="8811" spans="4:10" x14ac:dyDescent="0.25">
      <c r="D8811"/>
      <c r="E8811" s="4"/>
      <c r="F8811" s="3"/>
      <c r="G8811" s="3"/>
      <c r="H8811" s="3"/>
      <c r="I8811" s="3"/>
      <c r="J8811" s="3"/>
    </row>
    <row r="8812" spans="4:10" x14ac:dyDescent="0.25">
      <c r="D8812"/>
      <c r="E8812" s="4"/>
      <c r="F8812" s="3"/>
      <c r="G8812" s="3"/>
      <c r="H8812" s="3"/>
      <c r="I8812" s="3"/>
      <c r="J8812" s="3"/>
    </row>
    <row r="8813" spans="4:10" x14ac:dyDescent="0.25">
      <c r="D8813"/>
      <c r="E8813" s="4"/>
      <c r="F8813" s="3"/>
      <c r="G8813" s="3"/>
      <c r="H8813" s="3"/>
      <c r="I8813" s="3"/>
      <c r="J8813" s="3"/>
    </row>
    <row r="8814" spans="4:10" x14ac:dyDescent="0.25">
      <c r="D8814"/>
      <c r="E8814" s="4"/>
      <c r="F8814" s="3"/>
      <c r="G8814" s="3"/>
      <c r="H8814" s="3"/>
      <c r="I8814" s="3"/>
      <c r="J8814" s="3"/>
    </row>
    <row r="8815" spans="4:10" x14ac:dyDescent="0.25">
      <c r="D8815"/>
      <c r="E8815" s="4"/>
      <c r="F8815" s="3"/>
      <c r="G8815" s="3"/>
      <c r="H8815" s="3"/>
      <c r="I8815" s="3"/>
      <c r="J8815" s="3"/>
    </row>
    <row r="8816" spans="4:10" x14ac:dyDescent="0.25">
      <c r="D8816"/>
      <c r="E8816" s="4"/>
      <c r="F8816" s="3"/>
      <c r="G8816" s="3"/>
      <c r="H8816" s="3"/>
      <c r="I8816" s="3"/>
      <c r="J8816" s="3"/>
    </row>
    <row r="8817" spans="4:10" x14ac:dyDescent="0.25">
      <c r="D8817"/>
      <c r="E8817" s="4"/>
      <c r="F8817" s="3"/>
      <c r="G8817" s="3"/>
      <c r="H8817" s="3"/>
      <c r="I8817" s="3"/>
      <c r="J8817" s="3"/>
    </row>
    <row r="8818" spans="4:10" x14ac:dyDescent="0.25">
      <c r="D8818"/>
      <c r="E8818" s="4"/>
      <c r="F8818" s="3"/>
      <c r="G8818" s="3"/>
      <c r="H8818" s="3"/>
      <c r="I8818" s="3"/>
      <c r="J8818" s="3"/>
    </row>
    <row r="8819" spans="4:10" x14ac:dyDescent="0.25">
      <c r="D8819"/>
      <c r="E8819" s="4"/>
      <c r="F8819" s="3"/>
      <c r="G8819" s="3"/>
      <c r="H8819" s="3"/>
      <c r="I8819" s="3"/>
      <c r="J8819" s="3"/>
    </row>
    <row r="8820" spans="4:10" x14ac:dyDescent="0.25">
      <c r="D8820"/>
      <c r="E8820" s="4"/>
      <c r="F8820" s="3"/>
      <c r="G8820" s="3"/>
      <c r="H8820" s="3"/>
      <c r="I8820" s="3"/>
      <c r="J8820" s="3"/>
    </row>
    <row r="8821" spans="4:10" x14ac:dyDescent="0.25">
      <c r="D8821"/>
      <c r="E8821" s="4"/>
      <c r="F8821" s="3"/>
      <c r="G8821" s="3"/>
      <c r="H8821" s="3"/>
      <c r="I8821" s="3"/>
      <c r="J8821" s="3"/>
    </row>
    <row r="8822" spans="4:10" x14ac:dyDescent="0.25">
      <c r="D8822"/>
      <c r="E8822" s="4"/>
      <c r="F8822" s="3"/>
      <c r="G8822" s="3"/>
      <c r="H8822" s="3"/>
      <c r="I8822" s="3"/>
      <c r="J8822" s="3"/>
    </row>
    <row r="8823" spans="4:10" x14ac:dyDescent="0.25">
      <c r="D8823"/>
      <c r="E8823" s="4"/>
      <c r="F8823" s="3"/>
      <c r="G8823" s="3"/>
      <c r="H8823" s="3"/>
      <c r="I8823" s="3"/>
      <c r="J8823" s="3"/>
    </row>
    <row r="8824" spans="4:10" x14ac:dyDescent="0.25">
      <c r="D8824"/>
      <c r="E8824" s="4"/>
      <c r="F8824" s="3"/>
      <c r="G8824" s="3"/>
      <c r="H8824" s="3"/>
      <c r="I8824" s="3"/>
      <c r="J8824" s="3"/>
    </row>
    <row r="8825" spans="4:10" x14ac:dyDescent="0.25">
      <c r="D8825"/>
      <c r="E8825" s="4"/>
      <c r="F8825" s="3"/>
      <c r="G8825" s="3"/>
      <c r="H8825" s="3"/>
      <c r="I8825" s="3"/>
      <c r="J8825" s="3"/>
    </row>
    <row r="8826" spans="4:10" x14ac:dyDescent="0.25">
      <c r="D8826"/>
      <c r="E8826" s="4"/>
      <c r="F8826" s="3"/>
      <c r="G8826" s="3"/>
      <c r="H8826" s="3"/>
      <c r="I8826" s="3"/>
      <c r="J8826" s="3"/>
    </row>
    <row r="8827" spans="4:10" x14ac:dyDescent="0.25">
      <c r="D8827"/>
      <c r="E8827" s="4"/>
      <c r="F8827" s="3"/>
      <c r="G8827" s="3"/>
      <c r="H8827" s="3"/>
      <c r="I8827" s="3"/>
      <c r="J8827" s="3"/>
    </row>
    <row r="8828" spans="4:10" x14ac:dyDescent="0.25">
      <c r="D8828"/>
      <c r="E8828" s="4"/>
      <c r="F8828" s="3"/>
      <c r="G8828" s="3"/>
      <c r="H8828" s="3"/>
      <c r="I8828" s="3"/>
      <c r="J8828" s="3"/>
    </row>
    <row r="8829" spans="4:10" x14ac:dyDescent="0.25">
      <c r="D8829"/>
      <c r="E8829" s="4"/>
      <c r="F8829" s="3"/>
      <c r="G8829" s="3"/>
      <c r="H8829" s="3"/>
      <c r="I8829" s="3"/>
      <c r="J8829" s="3"/>
    </row>
    <row r="8830" spans="4:10" x14ac:dyDescent="0.25">
      <c r="D8830"/>
      <c r="E8830" s="4"/>
      <c r="F8830" s="3"/>
      <c r="G8830" s="3"/>
      <c r="H8830" s="3"/>
      <c r="I8830" s="3"/>
      <c r="J8830" s="3"/>
    </row>
    <row r="8831" spans="4:10" x14ac:dyDescent="0.25">
      <c r="D8831"/>
      <c r="E8831" s="4"/>
      <c r="F8831" s="3"/>
      <c r="G8831" s="3"/>
      <c r="H8831" s="3"/>
      <c r="I8831" s="3"/>
      <c r="J8831" s="3"/>
    </row>
    <row r="8832" spans="4:10" x14ac:dyDescent="0.25">
      <c r="D8832"/>
      <c r="E8832" s="4"/>
      <c r="F8832" s="3"/>
      <c r="G8832" s="3"/>
      <c r="H8832" s="3"/>
      <c r="I8832" s="3"/>
      <c r="J8832" s="3"/>
    </row>
    <row r="8833" spans="4:10" x14ac:dyDescent="0.25">
      <c r="D8833"/>
      <c r="E8833" s="4"/>
      <c r="F8833" s="3"/>
      <c r="G8833" s="3"/>
      <c r="H8833" s="3"/>
      <c r="I8833" s="3"/>
      <c r="J8833" s="3"/>
    </row>
    <row r="8834" spans="4:10" x14ac:dyDescent="0.25">
      <c r="D8834"/>
      <c r="E8834" s="4"/>
      <c r="F8834" s="3"/>
      <c r="G8834" s="3"/>
      <c r="H8834" s="3"/>
      <c r="I8834" s="3"/>
      <c r="J8834" s="3"/>
    </row>
    <row r="8835" spans="4:10" x14ac:dyDescent="0.25">
      <c r="D8835"/>
      <c r="E8835" s="4"/>
      <c r="F8835" s="3"/>
      <c r="G8835" s="3"/>
      <c r="H8835" s="3"/>
      <c r="I8835" s="3"/>
      <c r="J8835" s="3"/>
    </row>
    <row r="8836" spans="4:10" x14ac:dyDescent="0.25">
      <c r="D8836"/>
      <c r="E8836" s="4"/>
      <c r="F8836" s="3"/>
      <c r="G8836" s="3"/>
      <c r="H8836" s="3"/>
      <c r="I8836" s="3"/>
      <c r="J8836" s="3"/>
    </row>
    <row r="8837" spans="4:10" x14ac:dyDescent="0.25">
      <c r="D8837"/>
      <c r="E8837" s="4"/>
      <c r="F8837" s="3"/>
      <c r="G8837" s="3"/>
      <c r="H8837" s="3"/>
      <c r="I8837" s="3"/>
      <c r="J8837" s="3"/>
    </row>
    <row r="8838" spans="4:10" x14ac:dyDescent="0.25">
      <c r="D8838"/>
      <c r="E8838" s="4"/>
      <c r="F8838" s="3"/>
      <c r="G8838" s="3"/>
      <c r="H8838" s="3"/>
      <c r="I8838" s="3"/>
      <c r="J8838" s="3"/>
    </row>
    <row r="8839" spans="4:10" x14ac:dyDescent="0.25">
      <c r="D8839"/>
      <c r="E8839" s="4"/>
      <c r="F8839" s="3"/>
      <c r="G8839" s="3"/>
      <c r="H8839" s="3"/>
      <c r="I8839" s="3"/>
      <c r="J8839" s="3"/>
    </row>
    <row r="8840" spans="4:10" x14ac:dyDescent="0.25">
      <c r="D8840"/>
      <c r="E8840" s="4"/>
      <c r="F8840" s="3"/>
      <c r="G8840" s="3"/>
      <c r="H8840" s="3"/>
      <c r="I8840" s="3"/>
      <c r="J8840" s="3"/>
    </row>
    <row r="8841" spans="4:10" x14ac:dyDescent="0.25">
      <c r="D8841"/>
      <c r="E8841" s="4"/>
      <c r="F8841" s="3"/>
      <c r="G8841" s="3"/>
      <c r="H8841" s="3"/>
      <c r="I8841" s="3"/>
      <c r="J8841" s="3"/>
    </row>
    <row r="8842" spans="4:10" x14ac:dyDescent="0.25">
      <c r="D8842"/>
      <c r="E8842" s="4"/>
      <c r="F8842" s="3"/>
      <c r="G8842" s="3"/>
      <c r="H8842" s="3"/>
      <c r="I8842" s="3"/>
      <c r="J8842" s="3"/>
    </row>
    <row r="8843" spans="4:10" x14ac:dyDescent="0.25">
      <c r="D8843"/>
      <c r="E8843" s="4"/>
      <c r="F8843" s="3"/>
      <c r="G8843" s="3"/>
      <c r="H8843" s="3"/>
      <c r="I8843" s="3"/>
      <c r="J8843" s="3"/>
    </row>
    <row r="8844" spans="4:10" x14ac:dyDescent="0.25">
      <c r="D8844"/>
      <c r="E8844" s="4"/>
      <c r="F8844" s="3"/>
      <c r="G8844" s="3"/>
      <c r="H8844" s="3"/>
      <c r="I8844" s="3"/>
      <c r="J8844" s="3"/>
    </row>
    <row r="8845" spans="4:10" x14ac:dyDescent="0.25">
      <c r="D8845"/>
      <c r="E8845" s="4"/>
      <c r="F8845" s="3"/>
      <c r="G8845" s="3"/>
      <c r="H8845" s="3"/>
      <c r="I8845" s="3"/>
      <c r="J8845" s="3"/>
    </row>
    <row r="8846" spans="4:10" x14ac:dyDescent="0.25">
      <c r="D8846"/>
      <c r="E8846" s="4"/>
      <c r="F8846" s="3"/>
      <c r="G8846" s="3"/>
      <c r="H8846" s="3"/>
      <c r="I8846" s="3"/>
      <c r="J8846" s="3"/>
    </row>
    <row r="8847" spans="4:10" x14ac:dyDescent="0.25">
      <c r="D8847"/>
      <c r="E8847" s="4"/>
      <c r="F8847" s="3"/>
      <c r="G8847" s="3"/>
      <c r="H8847" s="3"/>
      <c r="I8847" s="3"/>
      <c r="J8847" s="3"/>
    </row>
    <row r="8848" spans="4:10" x14ac:dyDescent="0.25">
      <c r="D8848"/>
      <c r="E8848" s="4"/>
      <c r="F8848" s="3"/>
      <c r="G8848" s="3"/>
      <c r="H8848" s="3"/>
      <c r="I8848" s="3"/>
      <c r="J8848" s="3"/>
    </row>
    <row r="8849" spans="4:10" x14ac:dyDescent="0.25">
      <c r="D8849"/>
      <c r="E8849" s="4"/>
      <c r="F8849" s="3"/>
      <c r="G8849" s="3"/>
      <c r="H8849" s="3"/>
      <c r="I8849" s="3"/>
      <c r="J8849" s="3"/>
    </row>
    <row r="8850" spans="4:10" x14ac:dyDescent="0.25">
      <c r="D8850"/>
      <c r="E8850" s="4"/>
      <c r="F8850" s="3"/>
      <c r="G8850" s="3"/>
      <c r="H8850" s="3"/>
      <c r="I8850" s="3"/>
      <c r="J8850" s="3"/>
    </row>
    <row r="8851" spans="4:10" x14ac:dyDescent="0.25">
      <c r="D8851"/>
      <c r="E8851" s="4"/>
      <c r="F8851" s="3"/>
      <c r="G8851" s="3"/>
      <c r="H8851" s="3"/>
      <c r="I8851" s="3"/>
      <c r="J8851" s="3"/>
    </row>
    <row r="8852" spans="4:10" x14ac:dyDescent="0.25">
      <c r="D8852"/>
      <c r="E8852" s="4"/>
      <c r="F8852" s="3"/>
      <c r="G8852" s="3"/>
      <c r="H8852" s="3"/>
      <c r="I8852" s="3"/>
      <c r="J8852" s="3"/>
    </row>
    <row r="8853" spans="4:10" x14ac:dyDescent="0.25">
      <c r="D8853"/>
      <c r="E8853" s="4"/>
      <c r="F8853" s="3"/>
      <c r="G8853" s="3"/>
      <c r="H8853" s="3"/>
      <c r="I8853" s="3"/>
      <c r="J8853" s="3"/>
    </row>
    <row r="8854" spans="4:10" x14ac:dyDescent="0.25">
      <c r="D8854"/>
      <c r="E8854" s="4"/>
      <c r="F8854" s="3"/>
      <c r="G8854" s="3"/>
      <c r="H8854" s="3"/>
      <c r="I8854" s="3"/>
      <c r="J8854" s="3"/>
    </row>
    <row r="8855" spans="4:10" x14ac:dyDescent="0.25">
      <c r="D8855"/>
      <c r="E8855" s="4"/>
      <c r="F8855" s="3"/>
      <c r="G8855" s="3"/>
      <c r="H8855" s="3"/>
      <c r="I8855" s="3"/>
      <c r="J8855" s="3"/>
    </row>
    <row r="8856" spans="4:10" x14ac:dyDescent="0.25">
      <c r="D8856"/>
      <c r="E8856" s="4"/>
      <c r="F8856" s="3"/>
      <c r="G8856" s="3"/>
      <c r="H8856" s="3"/>
      <c r="I8856" s="3"/>
      <c r="J8856" s="3"/>
    </row>
    <row r="8857" spans="4:10" x14ac:dyDescent="0.25">
      <c r="D8857"/>
      <c r="E8857" s="4"/>
      <c r="F8857" s="3"/>
      <c r="G8857" s="3"/>
      <c r="H8857" s="3"/>
      <c r="I8857" s="3"/>
      <c r="J8857" s="3"/>
    </row>
    <row r="8858" spans="4:10" x14ac:dyDescent="0.25">
      <c r="D8858"/>
      <c r="E8858" s="4"/>
      <c r="F8858" s="3"/>
      <c r="G8858" s="3"/>
      <c r="H8858" s="3"/>
      <c r="I8858" s="3"/>
      <c r="J8858" s="3"/>
    </row>
    <row r="8859" spans="4:10" x14ac:dyDescent="0.25">
      <c r="D8859"/>
      <c r="E8859" s="4"/>
      <c r="F8859" s="3"/>
      <c r="G8859" s="3"/>
      <c r="H8859" s="3"/>
      <c r="I8859" s="3"/>
      <c r="J8859" s="3"/>
    </row>
    <row r="8860" spans="4:10" x14ac:dyDescent="0.25">
      <c r="D8860"/>
      <c r="E8860" s="4"/>
      <c r="F8860" s="3"/>
      <c r="G8860" s="3"/>
      <c r="H8860" s="3"/>
      <c r="I8860" s="3"/>
      <c r="J8860" s="3"/>
    </row>
    <row r="8861" spans="4:10" x14ac:dyDescent="0.25">
      <c r="D8861"/>
      <c r="E8861" s="4"/>
      <c r="F8861" s="3"/>
      <c r="G8861" s="3"/>
      <c r="H8861" s="3"/>
      <c r="I8861" s="3"/>
      <c r="J8861" s="3"/>
    </row>
    <row r="8862" spans="4:10" x14ac:dyDescent="0.25">
      <c r="D8862"/>
      <c r="E8862" s="4"/>
      <c r="F8862" s="3"/>
      <c r="G8862" s="3"/>
      <c r="H8862" s="3"/>
      <c r="I8862" s="3"/>
      <c r="J8862" s="3"/>
    </row>
    <row r="8863" spans="4:10" x14ac:dyDescent="0.25">
      <c r="D8863"/>
      <c r="E8863" s="4"/>
      <c r="F8863" s="3"/>
      <c r="G8863" s="3"/>
      <c r="H8863" s="3"/>
      <c r="I8863" s="3"/>
      <c r="J8863" s="3"/>
    </row>
    <row r="8864" spans="4:10" x14ac:dyDescent="0.25">
      <c r="D8864"/>
      <c r="E8864" s="4"/>
      <c r="F8864" s="3"/>
      <c r="G8864" s="3"/>
      <c r="H8864" s="3"/>
      <c r="I8864" s="3"/>
      <c r="J8864" s="3"/>
    </row>
    <row r="8865" spans="4:10" x14ac:dyDescent="0.25">
      <c r="D8865"/>
      <c r="E8865" s="4"/>
      <c r="F8865" s="3"/>
      <c r="G8865" s="3"/>
      <c r="H8865" s="3"/>
      <c r="I8865" s="3"/>
      <c r="J8865" s="3"/>
    </row>
    <row r="8866" spans="4:10" x14ac:dyDescent="0.25">
      <c r="D8866"/>
      <c r="E8866" s="4"/>
      <c r="F8866" s="3"/>
      <c r="G8866" s="3"/>
      <c r="H8866" s="3"/>
      <c r="I8866" s="3"/>
      <c r="J8866" s="3"/>
    </row>
    <row r="8867" spans="4:10" x14ac:dyDescent="0.25">
      <c r="D8867"/>
      <c r="E8867" s="4"/>
      <c r="F8867" s="3"/>
      <c r="G8867" s="3"/>
      <c r="H8867" s="3"/>
      <c r="I8867" s="3"/>
      <c r="J8867" s="3"/>
    </row>
    <row r="8868" spans="4:10" x14ac:dyDescent="0.25">
      <c r="D8868"/>
      <c r="E8868" s="4"/>
      <c r="F8868" s="3"/>
      <c r="G8868" s="3"/>
      <c r="H8868" s="3"/>
      <c r="I8868" s="3"/>
      <c r="J8868" s="3"/>
    </row>
    <row r="8869" spans="4:10" x14ac:dyDescent="0.25">
      <c r="D8869"/>
      <c r="E8869" s="4"/>
      <c r="F8869" s="3"/>
      <c r="G8869" s="3"/>
      <c r="H8869" s="3"/>
      <c r="I8869" s="3"/>
      <c r="J8869" s="3"/>
    </row>
    <row r="8870" spans="4:10" x14ac:dyDescent="0.25">
      <c r="D8870"/>
      <c r="E8870" s="4"/>
      <c r="F8870" s="3"/>
      <c r="G8870" s="3"/>
      <c r="H8870" s="3"/>
      <c r="I8870" s="3"/>
      <c r="J8870" s="3"/>
    </row>
    <row r="8871" spans="4:10" x14ac:dyDescent="0.25">
      <c r="D8871"/>
      <c r="E8871" s="4"/>
      <c r="F8871" s="3"/>
      <c r="G8871" s="3"/>
      <c r="H8871" s="3"/>
      <c r="I8871" s="3"/>
      <c r="J8871" s="3"/>
    </row>
    <row r="8872" spans="4:10" x14ac:dyDescent="0.25">
      <c r="D8872"/>
      <c r="E8872" s="4"/>
      <c r="F8872" s="3"/>
      <c r="G8872" s="3"/>
      <c r="H8872" s="3"/>
      <c r="I8872" s="3"/>
      <c r="J8872" s="3"/>
    </row>
    <row r="8873" spans="4:10" x14ac:dyDescent="0.25">
      <c r="D8873"/>
      <c r="E8873" s="4"/>
      <c r="F8873" s="3"/>
      <c r="G8873" s="3"/>
      <c r="H8873" s="3"/>
      <c r="I8873" s="3"/>
      <c r="J8873" s="3"/>
    </row>
    <row r="8874" spans="4:10" x14ac:dyDescent="0.25">
      <c r="D8874"/>
      <c r="E8874" s="4"/>
      <c r="F8874" s="3"/>
      <c r="G8874" s="3"/>
      <c r="H8874" s="3"/>
      <c r="I8874" s="3"/>
      <c r="J8874" s="3"/>
    </row>
    <row r="8875" spans="4:10" x14ac:dyDescent="0.25">
      <c r="D8875"/>
      <c r="E8875" s="4"/>
      <c r="F8875" s="3"/>
      <c r="G8875" s="3"/>
      <c r="H8875" s="3"/>
      <c r="I8875" s="3"/>
      <c r="J8875" s="3"/>
    </row>
    <row r="8876" spans="4:10" x14ac:dyDescent="0.25">
      <c r="D8876"/>
      <c r="E8876" s="4"/>
      <c r="F8876" s="3"/>
      <c r="G8876" s="3"/>
      <c r="H8876" s="3"/>
      <c r="I8876" s="3"/>
      <c r="J8876" s="3"/>
    </row>
    <row r="8877" spans="4:10" x14ac:dyDescent="0.25">
      <c r="D8877"/>
      <c r="E8877" s="4"/>
      <c r="F8877" s="3"/>
      <c r="G8877" s="3"/>
      <c r="H8877" s="3"/>
      <c r="I8877" s="3"/>
      <c r="J8877" s="3"/>
    </row>
    <row r="8878" spans="4:10" x14ac:dyDescent="0.25">
      <c r="D8878"/>
      <c r="E8878" s="4"/>
      <c r="F8878" s="3"/>
      <c r="G8878" s="3"/>
      <c r="H8878" s="3"/>
      <c r="I8878" s="3"/>
      <c r="J8878" s="3"/>
    </row>
    <row r="8879" spans="4:10" x14ac:dyDescent="0.25">
      <c r="D8879"/>
      <c r="E8879" s="4"/>
      <c r="F8879" s="3"/>
      <c r="G8879" s="3"/>
      <c r="H8879" s="3"/>
      <c r="I8879" s="3"/>
      <c r="J8879" s="3"/>
    </row>
    <row r="8880" spans="4:10" x14ac:dyDescent="0.25">
      <c r="D8880"/>
      <c r="E8880" s="4"/>
      <c r="F8880" s="3"/>
      <c r="G8880" s="3"/>
      <c r="H8880" s="3"/>
      <c r="I8880" s="3"/>
      <c r="J8880" s="3"/>
    </row>
    <row r="8881" spans="4:10" x14ac:dyDescent="0.25">
      <c r="D8881"/>
      <c r="E8881" s="4"/>
      <c r="F8881" s="3"/>
      <c r="G8881" s="3"/>
      <c r="H8881" s="3"/>
      <c r="I8881" s="3"/>
      <c r="J8881" s="3"/>
    </row>
    <row r="8882" spans="4:10" x14ac:dyDescent="0.25">
      <c r="D8882"/>
      <c r="E8882" s="4"/>
      <c r="F8882" s="3"/>
      <c r="G8882" s="3"/>
      <c r="H8882" s="3"/>
      <c r="I8882" s="3"/>
      <c r="J8882" s="3"/>
    </row>
    <row r="8883" spans="4:10" x14ac:dyDescent="0.25">
      <c r="D8883"/>
      <c r="E8883" s="4"/>
    </row>
    <row r="8884" spans="4:10" x14ac:dyDescent="0.25">
      <c r="D8884"/>
      <c r="E8884" s="4"/>
    </row>
    <row r="8885" spans="4:10" x14ac:dyDescent="0.25">
      <c r="D8885"/>
      <c r="E8885" s="4"/>
    </row>
    <row r="8886" spans="4:10" x14ac:dyDescent="0.25">
      <c r="D8886"/>
      <c r="E8886" s="4"/>
    </row>
    <row r="8887" spans="4:10" x14ac:dyDescent="0.25">
      <c r="D8887"/>
      <c r="E8887" s="4"/>
    </row>
    <row r="8888" spans="4:10" x14ac:dyDescent="0.25">
      <c r="D8888"/>
      <c r="E8888" s="4"/>
      <c r="F8888" s="3"/>
      <c r="G8888" s="3"/>
      <c r="H8888" s="3"/>
      <c r="I8888" s="3"/>
      <c r="J8888" s="3"/>
    </row>
    <row r="8889" spans="4:10" x14ac:dyDescent="0.25">
      <c r="D8889"/>
      <c r="E8889" s="4"/>
      <c r="F8889" s="3"/>
      <c r="G8889" s="3"/>
      <c r="H8889" s="3"/>
      <c r="I8889" s="3"/>
      <c r="J8889" s="3"/>
    </row>
    <row r="8890" spans="4:10" x14ac:dyDescent="0.25">
      <c r="D8890"/>
      <c r="E8890" s="4"/>
      <c r="F8890" s="3"/>
      <c r="G8890" s="3"/>
      <c r="H8890" s="3"/>
      <c r="I8890" s="3"/>
      <c r="J8890" s="3"/>
    </row>
    <row r="8891" spans="4:10" x14ac:dyDescent="0.25">
      <c r="D8891"/>
      <c r="E8891" s="4"/>
      <c r="F8891" s="3"/>
      <c r="G8891" s="3"/>
      <c r="H8891" s="3"/>
      <c r="I8891" s="3"/>
      <c r="J8891" s="3"/>
    </row>
    <row r="8892" spans="4:10" x14ac:dyDescent="0.25">
      <c r="D8892"/>
      <c r="E8892" s="4"/>
      <c r="F8892" s="3"/>
      <c r="G8892" s="3"/>
      <c r="H8892" s="3"/>
      <c r="I8892" s="3"/>
      <c r="J8892" s="3"/>
    </row>
    <row r="8893" spans="4:10" x14ac:dyDescent="0.25">
      <c r="D8893"/>
      <c r="E8893" s="4"/>
      <c r="F8893" s="3"/>
      <c r="G8893" s="3"/>
      <c r="H8893" s="3"/>
      <c r="I8893" s="3"/>
      <c r="J8893" s="3"/>
    </row>
    <row r="8894" spans="4:10" x14ac:dyDescent="0.25">
      <c r="D8894"/>
      <c r="E8894" s="4"/>
      <c r="F8894" s="3"/>
      <c r="G8894" s="3"/>
      <c r="H8894" s="3"/>
      <c r="I8894" s="3"/>
      <c r="J8894" s="3"/>
    </row>
    <row r="8895" spans="4:10" x14ac:dyDescent="0.25">
      <c r="D8895"/>
      <c r="E8895" s="4"/>
      <c r="F8895" s="3"/>
      <c r="G8895" s="3"/>
      <c r="H8895" s="3"/>
      <c r="I8895" s="3"/>
      <c r="J8895" s="3"/>
    </row>
    <row r="8896" spans="4:10" x14ac:dyDescent="0.25">
      <c r="D8896"/>
      <c r="E8896" s="4"/>
      <c r="F8896" s="3"/>
      <c r="G8896" s="3"/>
      <c r="H8896" s="3"/>
      <c r="I8896" s="3"/>
      <c r="J8896" s="3"/>
    </row>
    <row r="8897" spans="4:10" x14ac:dyDescent="0.25">
      <c r="D8897"/>
      <c r="E8897" s="4"/>
      <c r="F8897" s="3"/>
      <c r="G8897" s="3"/>
      <c r="H8897" s="3"/>
      <c r="I8897" s="3"/>
      <c r="J8897" s="3"/>
    </row>
    <row r="8898" spans="4:10" x14ac:dyDescent="0.25">
      <c r="D8898"/>
      <c r="E8898" s="4"/>
      <c r="F8898" s="3"/>
      <c r="G8898" s="3"/>
      <c r="H8898" s="3"/>
      <c r="I8898" s="3"/>
      <c r="J8898" s="3"/>
    </row>
    <row r="8899" spans="4:10" x14ac:dyDescent="0.25">
      <c r="D8899"/>
      <c r="E8899" s="4"/>
      <c r="F8899" s="3"/>
      <c r="G8899" s="3"/>
      <c r="H8899" s="3"/>
      <c r="I8899" s="3"/>
      <c r="J8899" s="3"/>
    </row>
    <row r="8900" spans="4:10" x14ac:dyDescent="0.25">
      <c r="D8900"/>
      <c r="E8900" s="4"/>
      <c r="F8900" s="3"/>
      <c r="G8900" s="3"/>
      <c r="H8900" s="3"/>
      <c r="I8900" s="3"/>
      <c r="J8900" s="3"/>
    </row>
    <row r="8901" spans="4:10" x14ac:dyDescent="0.25">
      <c r="D8901"/>
      <c r="E8901" s="4"/>
      <c r="F8901" s="3"/>
      <c r="G8901" s="3"/>
      <c r="H8901" s="3"/>
      <c r="I8901" s="3"/>
      <c r="J8901" s="3"/>
    </row>
    <row r="8902" spans="4:10" x14ac:dyDescent="0.25">
      <c r="D8902"/>
      <c r="E8902" s="4"/>
      <c r="F8902" s="3"/>
      <c r="G8902" s="3"/>
      <c r="H8902" s="3"/>
      <c r="I8902" s="3"/>
      <c r="J8902" s="3"/>
    </row>
    <row r="8903" spans="4:10" x14ac:dyDescent="0.25">
      <c r="D8903"/>
      <c r="E8903" s="4"/>
      <c r="F8903" s="3"/>
      <c r="G8903" s="3"/>
      <c r="H8903" s="3"/>
      <c r="I8903" s="3"/>
      <c r="J8903" s="3"/>
    </row>
    <row r="8904" spans="4:10" x14ac:dyDescent="0.25">
      <c r="D8904"/>
      <c r="E8904" s="4"/>
      <c r="F8904" s="3"/>
      <c r="G8904" s="3"/>
      <c r="H8904" s="3"/>
      <c r="I8904" s="3"/>
      <c r="J8904" s="3"/>
    </row>
    <row r="8905" spans="4:10" x14ac:dyDescent="0.25">
      <c r="D8905"/>
      <c r="E8905" s="4"/>
      <c r="F8905" s="3"/>
      <c r="G8905" s="3"/>
      <c r="H8905" s="3"/>
      <c r="I8905" s="3"/>
      <c r="J8905" s="3"/>
    </row>
    <row r="8906" spans="4:10" x14ac:dyDescent="0.25">
      <c r="D8906"/>
      <c r="E8906" s="4"/>
      <c r="F8906" s="3"/>
      <c r="G8906" s="3"/>
      <c r="H8906" s="3"/>
      <c r="I8906" s="3"/>
      <c r="J8906" s="3"/>
    </row>
    <row r="8907" spans="4:10" x14ac:dyDescent="0.25">
      <c r="D8907"/>
      <c r="E8907" s="4"/>
      <c r="F8907" s="3"/>
      <c r="G8907" s="3"/>
      <c r="H8907" s="3"/>
      <c r="I8907" s="3"/>
      <c r="J8907" s="3"/>
    </row>
    <row r="8908" spans="4:10" x14ac:dyDescent="0.25">
      <c r="D8908"/>
      <c r="E8908" s="4"/>
      <c r="F8908" s="3"/>
      <c r="G8908" s="3"/>
      <c r="H8908" s="3"/>
      <c r="I8908" s="3"/>
      <c r="J8908" s="3"/>
    </row>
    <row r="8909" spans="4:10" x14ac:dyDescent="0.25">
      <c r="D8909"/>
      <c r="E8909" s="4"/>
      <c r="F8909" s="3"/>
      <c r="G8909" s="3"/>
      <c r="H8909" s="3"/>
      <c r="I8909" s="3"/>
      <c r="J8909" s="3"/>
    </row>
    <row r="8910" spans="4:10" x14ac:dyDescent="0.25">
      <c r="D8910"/>
      <c r="E8910" s="4"/>
      <c r="F8910" s="3"/>
      <c r="G8910" s="3"/>
      <c r="H8910" s="3"/>
      <c r="I8910" s="3"/>
      <c r="J8910" s="3"/>
    </row>
    <row r="8911" spans="4:10" x14ac:dyDescent="0.25">
      <c r="D8911"/>
      <c r="E8911" s="4"/>
      <c r="F8911" s="3"/>
      <c r="G8911" s="3"/>
      <c r="H8911" s="3"/>
      <c r="I8911" s="3"/>
      <c r="J8911" s="3"/>
    </row>
    <row r="8912" spans="4:10" x14ac:dyDescent="0.25">
      <c r="D8912"/>
      <c r="E8912" s="4"/>
      <c r="F8912" s="3"/>
      <c r="G8912" s="3"/>
      <c r="H8912" s="3"/>
      <c r="I8912" s="3"/>
      <c r="J8912" s="3"/>
    </row>
    <row r="8913" spans="4:10" x14ac:dyDescent="0.25">
      <c r="D8913"/>
      <c r="E8913" s="4"/>
      <c r="F8913" s="3"/>
      <c r="G8913" s="3"/>
      <c r="H8913" s="3"/>
      <c r="I8913" s="3"/>
      <c r="J8913" s="3"/>
    </row>
    <row r="8914" spans="4:10" x14ac:dyDescent="0.25">
      <c r="D8914"/>
      <c r="E8914" s="4"/>
      <c r="F8914" s="3"/>
      <c r="G8914" s="3"/>
      <c r="H8914" s="3"/>
      <c r="I8914" s="3"/>
      <c r="J8914" s="3"/>
    </row>
    <row r="8915" spans="4:10" x14ac:dyDescent="0.25">
      <c r="D8915"/>
      <c r="E8915" s="4"/>
      <c r="F8915" s="3"/>
      <c r="G8915" s="3"/>
      <c r="H8915" s="3"/>
      <c r="I8915" s="3"/>
      <c r="J8915" s="3"/>
    </row>
    <row r="8916" spans="4:10" x14ac:dyDescent="0.25">
      <c r="D8916"/>
      <c r="E8916" s="4"/>
      <c r="F8916" s="3"/>
      <c r="G8916" s="3"/>
      <c r="H8916" s="3"/>
      <c r="I8916" s="3"/>
      <c r="J8916" s="3"/>
    </row>
    <row r="8917" spans="4:10" x14ac:dyDescent="0.25">
      <c r="D8917"/>
      <c r="E8917" s="4"/>
      <c r="F8917" s="3"/>
      <c r="G8917" s="3"/>
      <c r="H8917" s="3"/>
      <c r="I8917" s="3"/>
      <c r="J8917" s="3"/>
    </row>
    <row r="8918" spans="4:10" x14ac:dyDescent="0.25">
      <c r="D8918"/>
      <c r="E8918" s="4"/>
      <c r="F8918" s="3"/>
      <c r="G8918" s="3"/>
      <c r="H8918" s="3"/>
      <c r="I8918" s="3"/>
      <c r="J8918" s="3"/>
    </row>
    <row r="8919" spans="4:10" x14ac:dyDescent="0.25">
      <c r="D8919"/>
      <c r="E8919" s="4"/>
      <c r="F8919" s="3"/>
      <c r="G8919" s="3"/>
      <c r="H8919" s="3"/>
      <c r="I8919" s="3"/>
      <c r="J8919" s="3"/>
    </row>
    <row r="8920" spans="4:10" x14ac:dyDescent="0.25">
      <c r="D8920"/>
      <c r="E8920" s="4"/>
      <c r="F8920" s="3"/>
      <c r="G8920" s="3"/>
      <c r="H8920" s="3"/>
      <c r="I8920" s="3"/>
      <c r="J8920" s="3"/>
    </row>
    <row r="8921" spans="4:10" x14ac:dyDescent="0.25">
      <c r="D8921"/>
      <c r="E8921" s="4"/>
      <c r="F8921" s="3"/>
      <c r="G8921" s="3"/>
      <c r="H8921" s="3"/>
      <c r="I8921" s="3"/>
      <c r="J8921" s="3"/>
    </row>
    <row r="8922" spans="4:10" x14ac:dyDescent="0.25">
      <c r="D8922"/>
      <c r="E8922" s="4"/>
      <c r="F8922" s="3"/>
      <c r="G8922" s="3"/>
      <c r="H8922" s="3"/>
      <c r="I8922" s="3"/>
      <c r="J8922" s="3"/>
    </row>
    <row r="8923" spans="4:10" x14ac:dyDescent="0.25">
      <c r="D8923"/>
      <c r="E8923" s="4"/>
      <c r="F8923" s="3"/>
      <c r="G8923" s="3"/>
      <c r="H8923" s="3"/>
      <c r="I8923" s="3"/>
      <c r="J8923" s="3"/>
    </row>
    <row r="8924" spans="4:10" x14ac:dyDescent="0.25">
      <c r="D8924"/>
      <c r="E8924" s="4"/>
      <c r="F8924" s="3"/>
      <c r="G8924" s="3"/>
      <c r="H8924" s="3"/>
      <c r="I8924" s="3"/>
      <c r="J8924" s="3"/>
    </row>
    <row r="8925" spans="4:10" x14ac:dyDescent="0.25">
      <c r="D8925"/>
      <c r="E8925" s="4"/>
      <c r="F8925" s="3"/>
      <c r="G8925" s="3"/>
      <c r="H8925" s="3"/>
      <c r="I8925" s="3"/>
      <c r="J8925" s="3"/>
    </row>
    <row r="8926" spans="4:10" x14ac:dyDescent="0.25">
      <c r="D8926"/>
      <c r="E8926" s="4"/>
      <c r="F8926" s="3"/>
      <c r="G8926" s="3"/>
      <c r="H8926" s="3"/>
      <c r="I8926" s="3"/>
      <c r="J8926" s="3"/>
    </row>
    <row r="8927" spans="4:10" x14ac:dyDescent="0.25">
      <c r="D8927"/>
      <c r="E8927" s="4"/>
      <c r="F8927" s="3"/>
      <c r="G8927" s="3"/>
      <c r="H8927" s="3"/>
      <c r="I8927" s="3"/>
      <c r="J8927" s="3"/>
    </row>
    <row r="8928" spans="4:10" x14ac:dyDescent="0.25">
      <c r="D8928"/>
      <c r="E8928" s="4"/>
      <c r="F8928" s="3"/>
      <c r="G8928" s="3"/>
      <c r="H8928" s="3"/>
      <c r="I8928" s="3"/>
      <c r="J8928" s="3"/>
    </row>
    <row r="8929" spans="4:10" x14ac:dyDescent="0.25">
      <c r="D8929"/>
      <c r="E8929" s="4"/>
      <c r="F8929" s="3"/>
      <c r="G8929" s="3"/>
      <c r="H8929" s="3"/>
      <c r="I8929" s="3"/>
      <c r="J8929" s="3"/>
    </row>
    <row r="8930" spans="4:10" x14ac:dyDescent="0.25">
      <c r="D8930"/>
      <c r="E8930" s="4"/>
      <c r="F8930" s="3"/>
      <c r="G8930" s="3"/>
      <c r="H8930" s="3"/>
      <c r="I8930" s="3"/>
      <c r="J8930" s="3"/>
    </row>
    <row r="8931" spans="4:10" x14ac:dyDescent="0.25">
      <c r="D8931"/>
      <c r="E8931" s="4"/>
      <c r="F8931" s="3"/>
      <c r="G8931" s="3"/>
      <c r="H8931" s="3"/>
      <c r="I8931" s="3"/>
      <c r="J8931" s="3"/>
    </row>
    <row r="8932" spans="4:10" x14ac:dyDescent="0.25">
      <c r="D8932"/>
      <c r="E8932" s="4"/>
      <c r="F8932" s="3"/>
      <c r="G8932" s="3"/>
      <c r="H8932" s="3"/>
      <c r="I8932" s="3"/>
      <c r="J8932" s="3"/>
    </row>
    <row r="8933" spans="4:10" x14ac:dyDescent="0.25">
      <c r="D8933"/>
      <c r="E8933" s="4"/>
      <c r="F8933" s="3"/>
      <c r="G8933" s="3"/>
      <c r="H8933" s="3"/>
      <c r="I8933" s="3"/>
      <c r="J8933" s="3"/>
    </row>
    <row r="8934" spans="4:10" x14ac:dyDescent="0.25">
      <c r="D8934"/>
      <c r="E8934" s="4"/>
      <c r="F8934" s="3"/>
      <c r="G8934" s="3"/>
      <c r="H8934" s="3"/>
      <c r="I8934" s="3"/>
      <c r="J8934" s="3"/>
    </row>
    <row r="8935" spans="4:10" x14ac:dyDescent="0.25">
      <c r="D8935"/>
      <c r="E8935" s="4"/>
      <c r="F8935" s="3"/>
      <c r="G8935" s="3"/>
      <c r="H8935" s="3"/>
      <c r="I8935" s="3"/>
      <c r="J8935" s="3"/>
    </row>
    <row r="8936" spans="4:10" x14ac:dyDescent="0.25">
      <c r="D8936"/>
      <c r="E8936" s="4"/>
      <c r="F8936" s="3"/>
      <c r="G8936" s="3"/>
      <c r="H8936" s="3"/>
      <c r="I8936" s="3"/>
      <c r="J8936" s="3"/>
    </row>
    <row r="8937" spans="4:10" x14ac:dyDescent="0.25">
      <c r="D8937"/>
      <c r="E8937" s="4"/>
      <c r="F8937" s="3"/>
      <c r="G8937" s="3"/>
      <c r="H8937" s="3"/>
      <c r="I8937" s="3"/>
      <c r="J8937" s="3"/>
    </row>
    <row r="8938" spans="4:10" x14ac:dyDescent="0.25">
      <c r="D8938"/>
      <c r="E8938" s="4"/>
      <c r="F8938" s="3"/>
      <c r="G8938" s="3"/>
      <c r="H8938" s="3"/>
      <c r="I8938" s="3"/>
      <c r="J8938" s="3"/>
    </row>
    <row r="8939" spans="4:10" x14ac:dyDescent="0.25">
      <c r="D8939"/>
      <c r="E8939" s="4"/>
      <c r="F8939" s="3"/>
      <c r="G8939" s="3"/>
      <c r="H8939" s="3"/>
      <c r="I8939" s="3"/>
      <c r="J8939" s="3"/>
    </row>
    <row r="8940" spans="4:10" x14ac:dyDescent="0.25">
      <c r="D8940"/>
      <c r="E8940" s="4"/>
      <c r="F8940" s="3"/>
      <c r="G8940" s="3"/>
      <c r="H8940" s="3"/>
      <c r="I8940" s="3"/>
      <c r="J8940" s="3"/>
    </row>
    <row r="8941" spans="4:10" x14ac:dyDescent="0.25">
      <c r="D8941"/>
      <c r="E8941" s="4"/>
      <c r="F8941" s="3"/>
      <c r="G8941" s="3"/>
      <c r="H8941" s="3"/>
      <c r="I8941" s="3"/>
      <c r="J8941" s="3"/>
    </row>
    <row r="8942" spans="4:10" x14ac:dyDescent="0.25">
      <c r="D8942"/>
      <c r="E8942" s="4"/>
      <c r="F8942" s="3"/>
      <c r="G8942" s="3"/>
      <c r="H8942" s="3"/>
      <c r="I8942" s="3"/>
      <c r="J8942" s="3"/>
    </row>
    <row r="8943" spans="4:10" x14ac:dyDescent="0.25">
      <c r="D8943"/>
      <c r="E8943" s="4"/>
      <c r="F8943" s="3"/>
      <c r="G8943" s="3"/>
      <c r="H8943" s="3"/>
      <c r="I8943" s="3"/>
      <c r="J8943" s="3"/>
    </row>
    <row r="8944" spans="4:10" x14ac:dyDescent="0.25">
      <c r="D8944"/>
      <c r="E8944" s="4"/>
      <c r="F8944" s="3"/>
      <c r="G8944" s="3"/>
      <c r="H8944" s="3"/>
      <c r="I8944" s="3"/>
      <c r="J8944" s="3"/>
    </row>
    <row r="8945" spans="4:10" x14ac:dyDescent="0.25">
      <c r="D8945"/>
      <c r="E8945" s="4"/>
      <c r="F8945" s="3"/>
      <c r="G8945" s="3"/>
      <c r="H8945" s="3"/>
      <c r="I8945" s="3"/>
      <c r="J8945" s="3"/>
    </row>
    <row r="8946" spans="4:10" x14ac:dyDescent="0.25">
      <c r="D8946"/>
      <c r="E8946" s="4"/>
      <c r="F8946" s="3"/>
      <c r="G8946" s="3"/>
      <c r="H8946" s="3"/>
      <c r="I8946" s="3"/>
      <c r="J8946" s="3"/>
    </row>
    <row r="8947" spans="4:10" x14ac:dyDescent="0.25">
      <c r="D8947"/>
      <c r="E8947" s="4"/>
      <c r="F8947" s="3"/>
      <c r="G8947" s="3"/>
      <c r="H8947" s="3"/>
      <c r="I8947" s="3"/>
      <c r="J8947" s="3"/>
    </row>
    <row r="8948" spans="4:10" x14ac:dyDescent="0.25">
      <c r="D8948"/>
      <c r="E8948" s="4"/>
      <c r="F8948" s="3"/>
      <c r="G8948" s="3"/>
      <c r="H8948" s="3"/>
      <c r="I8948" s="3"/>
      <c r="J8948" s="3"/>
    </row>
    <row r="8949" spans="4:10" x14ac:dyDescent="0.25">
      <c r="D8949"/>
      <c r="E8949" s="4"/>
      <c r="F8949" s="3"/>
      <c r="G8949" s="3"/>
      <c r="H8949" s="3"/>
      <c r="I8949" s="3"/>
      <c r="J8949" s="3"/>
    </row>
    <row r="8950" spans="4:10" x14ac:dyDescent="0.25">
      <c r="D8950"/>
      <c r="E8950" s="4"/>
      <c r="F8950" s="3"/>
      <c r="G8950" s="3"/>
      <c r="H8950" s="3"/>
      <c r="I8950" s="3"/>
      <c r="J8950" s="3"/>
    </row>
    <row r="8951" spans="4:10" x14ac:dyDescent="0.25">
      <c r="D8951"/>
      <c r="E8951" s="4"/>
      <c r="F8951" s="3"/>
      <c r="G8951" s="3"/>
      <c r="H8951" s="3"/>
      <c r="I8951" s="3"/>
      <c r="J8951" s="3"/>
    </row>
    <row r="8952" spans="4:10" x14ac:dyDescent="0.25">
      <c r="D8952"/>
      <c r="E8952" s="4"/>
      <c r="F8952" s="3"/>
      <c r="G8952" s="3"/>
      <c r="H8952" s="3"/>
      <c r="I8952" s="3"/>
      <c r="J8952" s="3"/>
    </row>
    <row r="8953" spans="4:10" x14ac:dyDescent="0.25">
      <c r="D8953"/>
      <c r="E8953" s="4"/>
      <c r="F8953" s="3"/>
      <c r="G8953" s="3"/>
      <c r="H8953" s="3"/>
      <c r="I8953" s="3"/>
      <c r="J8953" s="3"/>
    </row>
    <row r="8954" spans="4:10" x14ac:dyDescent="0.25">
      <c r="D8954"/>
      <c r="E8954" s="4"/>
      <c r="F8954" s="3"/>
      <c r="G8954" s="3"/>
      <c r="H8954" s="3"/>
      <c r="I8954" s="3"/>
      <c r="J8954" s="3"/>
    </row>
    <row r="8955" spans="4:10" x14ac:dyDescent="0.25">
      <c r="D8955"/>
      <c r="E8955" s="4"/>
      <c r="F8955" s="3"/>
      <c r="G8955" s="3"/>
      <c r="H8955" s="3"/>
      <c r="I8955" s="3"/>
      <c r="J8955" s="3"/>
    </row>
    <row r="8956" spans="4:10" x14ac:dyDescent="0.25">
      <c r="D8956"/>
      <c r="E8956" s="4"/>
      <c r="F8956" s="3"/>
      <c r="G8956" s="3"/>
      <c r="H8956" s="3"/>
      <c r="I8956" s="3"/>
      <c r="J8956" s="3"/>
    </row>
    <row r="8957" spans="4:10" x14ac:dyDescent="0.25">
      <c r="D8957"/>
      <c r="E8957" s="4"/>
      <c r="F8957" s="3"/>
      <c r="G8957" s="3"/>
      <c r="H8957" s="3"/>
      <c r="I8957" s="3"/>
      <c r="J8957" s="3"/>
    </row>
    <row r="8958" spans="4:10" x14ac:dyDescent="0.25">
      <c r="D8958"/>
      <c r="E8958" s="4"/>
      <c r="F8958" s="3"/>
      <c r="G8958" s="3"/>
      <c r="H8958" s="3"/>
      <c r="I8958" s="3"/>
      <c r="J8958" s="3"/>
    </row>
    <row r="8959" spans="4:10" x14ac:dyDescent="0.25">
      <c r="D8959"/>
      <c r="E8959" s="4"/>
      <c r="F8959" s="3"/>
      <c r="G8959" s="3"/>
      <c r="H8959" s="3"/>
      <c r="I8959" s="3"/>
      <c r="J8959" s="3"/>
    </row>
    <row r="8960" spans="4:10" x14ac:dyDescent="0.25">
      <c r="D8960"/>
      <c r="E8960" s="4"/>
      <c r="F8960" s="3"/>
      <c r="G8960" s="3"/>
      <c r="H8960" s="3"/>
      <c r="I8960" s="3"/>
      <c r="J8960" s="3"/>
    </row>
    <row r="8961" spans="4:10" x14ac:dyDescent="0.25">
      <c r="D8961"/>
      <c r="E8961" s="4"/>
      <c r="F8961" s="3"/>
      <c r="G8961" s="3"/>
      <c r="H8961" s="3"/>
      <c r="I8961" s="3"/>
      <c r="J8961" s="3"/>
    </row>
    <row r="8962" spans="4:10" x14ac:dyDescent="0.25">
      <c r="D8962"/>
      <c r="E8962" s="4"/>
      <c r="F8962" s="3"/>
      <c r="G8962" s="3"/>
      <c r="H8962" s="3"/>
      <c r="I8962" s="3"/>
      <c r="J8962" s="3"/>
    </row>
    <row r="8963" spans="4:10" x14ac:dyDescent="0.25">
      <c r="D8963"/>
      <c r="E8963" s="4"/>
      <c r="F8963" s="3"/>
      <c r="G8963" s="3"/>
      <c r="H8963" s="3"/>
      <c r="I8963" s="3"/>
      <c r="J8963" s="3"/>
    </row>
    <row r="8964" spans="4:10" x14ac:dyDescent="0.25">
      <c r="D8964"/>
      <c r="E8964" s="4"/>
      <c r="F8964" s="3"/>
      <c r="G8964" s="3"/>
      <c r="H8964" s="3"/>
      <c r="I8964" s="3"/>
      <c r="J8964" s="3"/>
    </row>
    <row r="8965" spans="4:10" x14ac:dyDescent="0.25">
      <c r="D8965"/>
      <c r="E8965" s="4"/>
      <c r="F8965" s="3"/>
      <c r="G8965" s="3"/>
      <c r="H8965" s="3"/>
      <c r="I8965" s="3"/>
      <c r="J8965" s="3"/>
    </row>
    <row r="8966" spans="4:10" x14ac:dyDescent="0.25">
      <c r="D8966"/>
      <c r="E8966" s="4"/>
      <c r="F8966" s="3"/>
      <c r="G8966" s="3"/>
      <c r="H8966" s="3"/>
      <c r="I8966" s="3"/>
      <c r="J8966" s="3"/>
    </row>
    <row r="8967" spans="4:10" x14ac:dyDescent="0.25">
      <c r="D8967"/>
      <c r="E8967" s="4"/>
      <c r="F8967" s="3"/>
      <c r="G8967" s="3"/>
      <c r="H8967" s="3"/>
      <c r="I8967" s="3"/>
      <c r="J8967" s="3"/>
    </row>
    <row r="8968" spans="4:10" x14ac:dyDescent="0.25">
      <c r="D8968"/>
      <c r="E8968" s="4"/>
      <c r="F8968" s="3"/>
      <c r="G8968" s="3"/>
      <c r="H8968" s="3"/>
      <c r="I8968" s="3"/>
      <c r="J8968" s="3"/>
    </row>
    <row r="8969" spans="4:10" x14ac:dyDescent="0.25">
      <c r="D8969"/>
      <c r="E8969" s="4"/>
      <c r="F8969" s="3"/>
      <c r="G8969" s="3"/>
      <c r="H8969" s="3"/>
      <c r="I8969" s="3"/>
      <c r="J8969" s="3"/>
    </row>
    <row r="8970" spans="4:10" x14ac:dyDescent="0.25">
      <c r="D8970"/>
      <c r="E8970" s="4"/>
      <c r="F8970" s="3"/>
      <c r="G8970" s="3"/>
      <c r="H8970" s="3"/>
      <c r="I8970" s="3"/>
      <c r="J8970" s="3"/>
    </row>
    <row r="8971" spans="4:10" x14ac:dyDescent="0.25">
      <c r="D8971"/>
      <c r="E8971" s="4"/>
      <c r="F8971" s="3"/>
      <c r="G8971" s="3"/>
      <c r="H8971" s="3"/>
      <c r="I8971" s="3"/>
      <c r="J8971" s="3"/>
    </row>
    <row r="8972" spans="4:10" x14ac:dyDescent="0.25">
      <c r="D8972"/>
      <c r="E8972" s="4"/>
      <c r="F8972" s="3"/>
      <c r="G8972" s="3"/>
      <c r="H8972" s="3"/>
      <c r="I8972" s="3"/>
      <c r="J8972" s="3"/>
    </row>
    <row r="8973" spans="4:10" x14ac:dyDescent="0.25">
      <c r="D8973"/>
      <c r="E8973" s="4"/>
      <c r="F8973" s="3"/>
      <c r="G8973" s="3"/>
      <c r="H8973" s="3"/>
      <c r="I8973" s="3"/>
      <c r="J8973" s="3"/>
    </row>
    <row r="8974" spans="4:10" x14ac:dyDescent="0.25">
      <c r="D8974"/>
      <c r="E8974" s="4"/>
      <c r="F8974" s="3"/>
      <c r="G8974" s="3"/>
      <c r="H8974" s="3"/>
      <c r="I8974" s="3"/>
      <c r="J8974" s="3"/>
    </row>
    <row r="8975" spans="4:10" x14ac:dyDescent="0.25">
      <c r="D8975"/>
      <c r="E8975" s="4"/>
      <c r="F8975" s="3"/>
      <c r="G8975" s="3"/>
      <c r="H8975" s="3"/>
      <c r="I8975" s="3"/>
      <c r="J8975" s="3"/>
    </row>
    <row r="8976" spans="4:10" x14ac:dyDescent="0.25">
      <c r="D8976"/>
      <c r="E8976" s="4"/>
      <c r="F8976" s="3"/>
      <c r="G8976" s="3"/>
      <c r="H8976" s="3"/>
      <c r="I8976" s="3"/>
      <c r="J8976" s="3"/>
    </row>
    <row r="8977" spans="4:10" x14ac:dyDescent="0.25">
      <c r="D8977"/>
      <c r="E8977" s="4"/>
      <c r="F8977" s="3"/>
      <c r="G8977" s="3"/>
      <c r="H8977" s="3"/>
      <c r="I8977" s="3"/>
      <c r="J8977" s="3"/>
    </row>
    <row r="8978" spans="4:10" x14ac:dyDescent="0.25">
      <c r="D8978"/>
      <c r="E8978" s="4"/>
      <c r="F8978" s="3"/>
      <c r="G8978" s="3"/>
      <c r="H8978" s="3"/>
      <c r="I8978" s="3"/>
      <c r="J8978" s="3"/>
    </row>
    <row r="8979" spans="4:10" x14ac:dyDescent="0.25">
      <c r="D8979"/>
      <c r="E8979" s="4"/>
      <c r="F8979" s="3"/>
      <c r="G8979" s="3"/>
      <c r="H8979" s="3"/>
      <c r="I8979" s="3"/>
      <c r="J8979" s="3"/>
    </row>
    <row r="8980" spans="4:10" x14ac:dyDescent="0.25">
      <c r="D8980"/>
      <c r="E8980" s="4"/>
      <c r="F8980" s="3"/>
      <c r="G8980" s="3"/>
      <c r="H8980" s="3"/>
      <c r="I8980" s="3"/>
      <c r="J8980" s="3"/>
    </row>
    <row r="8981" spans="4:10" x14ac:dyDescent="0.25">
      <c r="D8981"/>
      <c r="E8981" s="4"/>
      <c r="F8981" s="3"/>
      <c r="G8981" s="3"/>
      <c r="H8981" s="3"/>
      <c r="I8981" s="3"/>
      <c r="J8981" s="3"/>
    </row>
    <row r="8982" spans="4:10" x14ac:dyDescent="0.25">
      <c r="D8982"/>
      <c r="E8982" s="4"/>
      <c r="F8982" s="3"/>
      <c r="G8982" s="3"/>
      <c r="H8982" s="3"/>
      <c r="I8982" s="3"/>
      <c r="J8982" s="3"/>
    </row>
    <row r="8983" spans="4:10" x14ac:dyDescent="0.25">
      <c r="D8983"/>
      <c r="E8983" s="4"/>
      <c r="F8983" s="3"/>
      <c r="G8983" s="3"/>
      <c r="H8983" s="3"/>
      <c r="I8983" s="3"/>
      <c r="J8983" s="3"/>
    </row>
    <row r="8984" spans="4:10" x14ac:dyDescent="0.25">
      <c r="D8984"/>
      <c r="E8984" s="4"/>
      <c r="F8984" s="3"/>
      <c r="G8984" s="3"/>
      <c r="H8984" s="3"/>
      <c r="I8984" s="3"/>
      <c r="J8984" s="3"/>
    </row>
    <row r="8985" spans="4:10" x14ac:dyDescent="0.25">
      <c r="D8985"/>
      <c r="E8985" s="4"/>
      <c r="F8985" s="3"/>
      <c r="G8985" s="3"/>
      <c r="H8985" s="3"/>
      <c r="I8985" s="3"/>
      <c r="J8985" s="3"/>
    </row>
    <row r="8986" spans="4:10" x14ac:dyDescent="0.25">
      <c r="D8986"/>
      <c r="E8986" s="4"/>
      <c r="F8986" s="3"/>
      <c r="G8986" s="3"/>
      <c r="H8986" s="3"/>
      <c r="I8986" s="3"/>
      <c r="J8986" s="3"/>
    </row>
    <row r="8987" spans="4:10" x14ac:dyDescent="0.25">
      <c r="D8987"/>
      <c r="E8987" s="4"/>
      <c r="F8987" s="3"/>
      <c r="G8987" s="3"/>
      <c r="H8987" s="3"/>
      <c r="I8987" s="3"/>
      <c r="J8987" s="3"/>
    </row>
    <row r="8988" spans="4:10" x14ac:dyDescent="0.25">
      <c r="D8988"/>
      <c r="E8988" s="4"/>
      <c r="F8988" s="3"/>
      <c r="G8988" s="3"/>
      <c r="H8988" s="3"/>
      <c r="I8988" s="3"/>
      <c r="J8988" s="3"/>
    </row>
    <row r="8989" spans="4:10" x14ac:dyDescent="0.25">
      <c r="D8989"/>
      <c r="E8989" s="4"/>
      <c r="F8989" s="3"/>
      <c r="G8989" s="3"/>
      <c r="H8989" s="3"/>
      <c r="I8989" s="3"/>
      <c r="J8989" s="3"/>
    </row>
    <row r="8990" spans="4:10" x14ac:dyDescent="0.25">
      <c r="D8990"/>
      <c r="E8990" s="4"/>
      <c r="F8990" s="3"/>
      <c r="G8990" s="3"/>
      <c r="H8990" s="3"/>
      <c r="I8990" s="3"/>
      <c r="J8990" s="3"/>
    </row>
    <row r="8991" spans="4:10" x14ac:dyDescent="0.25">
      <c r="D8991"/>
      <c r="E8991" s="4"/>
      <c r="F8991" s="3"/>
      <c r="G8991" s="3"/>
      <c r="H8991" s="3"/>
      <c r="I8991" s="3"/>
      <c r="J8991" s="3"/>
    </row>
    <row r="8992" spans="4:10" x14ac:dyDescent="0.25">
      <c r="D8992"/>
      <c r="E8992" s="4"/>
      <c r="F8992" s="3"/>
      <c r="G8992" s="3"/>
      <c r="H8992" s="3"/>
      <c r="I8992" s="3"/>
      <c r="J8992" s="3"/>
    </row>
    <row r="8993" spans="4:10" x14ac:dyDescent="0.25">
      <c r="D8993"/>
      <c r="E8993" s="4"/>
      <c r="F8993" s="3"/>
      <c r="G8993" s="3"/>
      <c r="H8993" s="3"/>
      <c r="I8993" s="3"/>
      <c r="J8993" s="3"/>
    </row>
    <row r="8994" spans="4:10" x14ac:dyDescent="0.25">
      <c r="D8994"/>
      <c r="E8994" s="4"/>
      <c r="F8994" s="3"/>
      <c r="G8994" s="3"/>
      <c r="H8994" s="3"/>
      <c r="I8994" s="3"/>
      <c r="J8994" s="3"/>
    </row>
    <row r="8995" spans="4:10" x14ac:dyDescent="0.25">
      <c r="D8995"/>
      <c r="E8995" s="4"/>
      <c r="F8995" s="3"/>
      <c r="G8995" s="3"/>
      <c r="H8995" s="3"/>
      <c r="I8995" s="3"/>
      <c r="J8995" s="3"/>
    </row>
    <row r="8996" spans="4:10" x14ac:dyDescent="0.25">
      <c r="D8996"/>
      <c r="E8996" s="4"/>
      <c r="F8996" s="3"/>
      <c r="G8996" s="3"/>
      <c r="H8996" s="3"/>
      <c r="I8996" s="3"/>
      <c r="J8996" s="3"/>
    </row>
    <row r="8997" spans="4:10" x14ac:dyDescent="0.25">
      <c r="D8997"/>
      <c r="E8997" s="4"/>
      <c r="F8997" s="3"/>
      <c r="G8997" s="3"/>
      <c r="H8997" s="3"/>
      <c r="I8997" s="3"/>
      <c r="J8997" s="3"/>
    </row>
    <row r="8998" spans="4:10" x14ac:dyDescent="0.25">
      <c r="D8998"/>
      <c r="E8998" s="4"/>
      <c r="F8998" s="3"/>
      <c r="G8998" s="3"/>
      <c r="H8998" s="3"/>
      <c r="I8998" s="3"/>
      <c r="J8998" s="3"/>
    </row>
    <row r="8999" spans="4:10" x14ac:dyDescent="0.25">
      <c r="D8999"/>
      <c r="E8999" s="4"/>
      <c r="F8999" s="3"/>
      <c r="G8999" s="3"/>
      <c r="H8999" s="3"/>
      <c r="I8999" s="3"/>
      <c r="J8999" s="3"/>
    </row>
    <row r="9000" spans="4:10" x14ac:dyDescent="0.25">
      <c r="D9000"/>
      <c r="E9000" s="4"/>
      <c r="F9000" s="3"/>
      <c r="G9000" s="3"/>
      <c r="H9000" s="3"/>
      <c r="I9000" s="3"/>
      <c r="J9000" s="3"/>
    </row>
    <row r="9001" spans="4:10" x14ac:dyDescent="0.25">
      <c r="D9001"/>
      <c r="E9001" s="4"/>
      <c r="F9001" s="3"/>
      <c r="G9001" s="3"/>
      <c r="H9001" s="3"/>
      <c r="I9001" s="3"/>
      <c r="J9001" s="3"/>
    </row>
    <row r="9002" spans="4:10" x14ac:dyDescent="0.25">
      <c r="D9002"/>
      <c r="E9002" s="4"/>
      <c r="F9002" s="3"/>
      <c r="G9002" s="3"/>
      <c r="H9002" s="3"/>
      <c r="I9002" s="3"/>
      <c r="J9002" s="3"/>
    </row>
    <row r="9003" spans="4:10" x14ac:dyDescent="0.25">
      <c r="D9003"/>
      <c r="E9003" s="4"/>
      <c r="F9003" s="3"/>
      <c r="G9003" s="3"/>
      <c r="H9003" s="3"/>
      <c r="I9003" s="3"/>
      <c r="J9003" s="3"/>
    </row>
    <row r="9004" spans="4:10" x14ac:dyDescent="0.25">
      <c r="D9004"/>
      <c r="E9004" s="4"/>
      <c r="F9004" s="3"/>
      <c r="G9004" s="3"/>
      <c r="H9004" s="3"/>
      <c r="I9004" s="3"/>
      <c r="J9004" s="3"/>
    </row>
    <row r="9005" spans="4:10" x14ac:dyDescent="0.25">
      <c r="D9005"/>
      <c r="E9005" s="4"/>
      <c r="F9005" s="3"/>
      <c r="G9005" s="3"/>
      <c r="H9005" s="3"/>
      <c r="I9005" s="3"/>
      <c r="J9005" s="3"/>
    </row>
    <row r="9006" spans="4:10" x14ac:dyDescent="0.25">
      <c r="D9006"/>
      <c r="E9006" s="4"/>
      <c r="F9006" s="3"/>
      <c r="G9006" s="3"/>
      <c r="H9006" s="3"/>
      <c r="I9006" s="3"/>
      <c r="J9006" s="3"/>
    </row>
    <row r="9007" spans="4:10" x14ac:dyDescent="0.25">
      <c r="D9007"/>
      <c r="E9007" s="4"/>
      <c r="F9007" s="3"/>
      <c r="G9007" s="3"/>
      <c r="H9007" s="3"/>
      <c r="I9007" s="3"/>
      <c r="J9007" s="3"/>
    </row>
    <row r="9008" spans="4:10" x14ac:dyDescent="0.25">
      <c r="D9008"/>
      <c r="E9008" s="4"/>
      <c r="F9008" s="3"/>
      <c r="G9008" s="3"/>
      <c r="H9008" s="3"/>
      <c r="I9008" s="3"/>
      <c r="J9008" s="3"/>
    </row>
    <row r="9009" spans="4:10" x14ac:dyDescent="0.25">
      <c r="D9009"/>
      <c r="E9009" s="4"/>
      <c r="F9009" s="3"/>
      <c r="G9009" s="3"/>
      <c r="H9009" s="3"/>
      <c r="I9009" s="3"/>
      <c r="J9009" s="3"/>
    </row>
    <row r="9010" spans="4:10" x14ac:dyDescent="0.25">
      <c r="D9010"/>
      <c r="E9010" s="4"/>
      <c r="F9010" s="3"/>
      <c r="G9010" s="3"/>
      <c r="H9010" s="3"/>
      <c r="I9010" s="3"/>
      <c r="J9010" s="3"/>
    </row>
    <row r="9011" spans="4:10" x14ac:dyDescent="0.25">
      <c r="D9011"/>
      <c r="E9011" s="4"/>
      <c r="F9011" s="3"/>
      <c r="G9011" s="3"/>
      <c r="H9011" s="3"/>
      <c r="I9011" s="3"/>
      <c r="J9011" s="3"/>
    </row>
    <row r="9012" spans="4:10" x14ac:dyDescent="0.25">
      <c r="D9012"/>
      <c r="E9012" s="4"/>
      <c r="F9012" s="3"/>
      <c r="G9012" s="3"/>
      <c r="H9012" s="3"/>
      <c r="I9012" s="3"/>
      <c r="J9012" s="3"/>
    </row>
    <row r="9013" spans="4:10" x14ac:dyDescent="0.25">
      <c r="D9013"/>
      <c r="E9013" s="4"/>
      <c r="F9013" s="3"/>
      <c r="G9013" s="3"/>
      <c r="H9013" s="3"/>
      <c r="I9013" s="3"/>
      <c r="J9013" s="3"/>
    </row>
    <row r="9014" spans="4:10" x14ac:dyDescent="0.25">
      <c r="D9014"/>
      <c r="E9014" s="4"/>
      <c r="F9014" s="3"/>
      <c r="G9014" s="3"/>
      <c r="H9014" s="3"/>
      <c r="I9014" s="3"/>
      <c r="J9014" s="3"/>
    </row>
    <row r="9015" spans="4:10" x14ac:dyDescent="0.25">
      <c r="D9015"/>
      <c r="E9015" s="4"/>
      <c r="F9015" s="3"/>
      <c r="G9015" s="3"/>
      <c r="H9015" s="3"/>
      <c r="I9015" s="3"/>
      <c r="J9015" s="3"/>
    </row>
    <row r="9016" spans="4:10" x14ac:dyDescent="0.25">
      <c r="D9016"/>
      <c r="E9016" s="4"/>
      <c r="F9016" s="3"/>
      <c r="G9016" s="3"/>
      <c r="H9016" s="3"/>
      <c r="I9016" s="3"/>
      <c r="J9016" s="3"/>
    </row>
    <row r="9017" spans="4:10" x14ac:dyDescent="0.25">
      <c r="D9017"/>
      <c r="E9017" s="4"/>
      <c r="F9017" s="3"/>
      <c r="G9017" s="3"/>
      <c r="H9017" s="3"/>
      <c r="I9017" s="3"/>
      <c r="J9017" s="3"/>
    </row>
    <row r="9018" spans="4:10" x14ac:dyDescent="0.25">
      <c r="D9018"/>
      <c r="E9018" s="4"/>
      <c r="F9018" s="3"/>
      <c r="G9018" s="3"/>
      <c r="H9018" s="3"/>
      <c r="I9018" s="3"/>
      <c r="J9018" s="3"/>
    </row>
    <row r="9019" spans="4:10" x14ac:dyDescent="0.25">
      <c r="D9019"/>
      <c r="E9019" s="4"/>
      <c r="F9019" s="3"/>
      <c r="G9019" s="3"/>
      <c r="H9019" s="3"/>
      <c r="I9019" s="3"/>
      <c r="J9019" s="3"/>
    </row>
    <row r="9020" spans="4:10" x14ac:dyDescent="0.25">
      <c r="D9020"/>
      <c r="E9020" s="4"/>
      <c r="F9020" s="3"/>
      <c r="G9020" s="3"/>
      <c r="H9020" s="3"/>
      <c r="I9020" s="3"/>
      <c r="J9020" s="3"/>
    </row>
    <row r="9021" spans="4:10" x14ac:dyDescent="0.25">
      <c r="D9021"/>
      <c r="E9021" s="4"/>
      <c r="F9021" s="3"/>
      <c r="G9021" s="3"/>
      <c r="H9021" s="3"/>
      <c r="I9021" s="3"/>
      <c r="J9021" s="3"/>
    </row>
    <row r="9022" spans="4:10" x14ac:dyDescent="0.25">
      <c r="D9022"/>
      <c r="E9022" s="4"/>
      <c r="F9022" s="3"/>
      <c r="G9022" s="3"/>
      <c r="H9022" s="3"/>
      <c r="I9022" s="3"/>
      <c r="J9022" s="3"/>
    </row>
    <row r="9023" spans="4:10" x14ac:dyDescent="0.25">
      <c r="D9023"/>
      <c r="E9023" s="4"/>
      <c r="F9023" s="3"/>
      <c r="G9023" s="3"/>
      <c r="H9023" s="3"/>
      <c r="I9023" s="3"/>
      <c r="J9023" s="3"/>
    </row>
    <row r="9024" spans="4:10" x14ac:dyDescent="0.25">
      <c r="D9024"/>
      <c r="E9024" s="4"/>
      <c r="F9024" s="3"/>
      <c r="G9024" s="3"/>
      <c r="H9024" s="3"/>
      <c r="I9024" s="3"/>
      <c r="J9024" s="3"/>
    </row>
    <row r="9025" spans="4:10" x14ac:dyDescent="0.25">
      <c r="D9025"/>
      <c r="E9025" s="4"/>
      <c r="F9025" s="3"/>
      <c r="G9025" s="3"/>
      <c r="H9025" s="3"/>
      <c r="I9025" s="3"/>
      <c r="J9025" s="3"/>
    </row>
    <row r="9026" spans="4:10" x14ac:dyDescent="0.25">
      <c r="D9026"/>
      <c r="E9026" s="4"/>
      <c r="F9026" s="3"/>
      <c r="G9026" s="3"/>
      <c r="H9026" s="3"/>
      <c r="I9026" s="3"/>
      <c r="J9026" s="3"/>
    </row>
    <row r="9027" spans="4:10" x14ac:dyDescent="0.25">
      <c r="D9027"/>
      <c r="E9027" s="4"/>
      <c r="F9027" s="3"/>
      <c r="G9027" s="3"/>
      <c r="H9027" s="3"/>
      <c r="I9027" s="3"/>
      <c r="J9027" s="3"/>
    </row>
    <row r="9028" spans="4:10" x14ac:dyDescent="0.25">
      <c r="D9028"/>
      <c r="E9028" s="4"/>
      <c r="F9028" s="3"/>
      <c r="G9028" s="3"/>
      <c r="H9028" s="3"/>
      <c r="I9028" s="3"/>
      <c r="J9028" s="3"/>
    </row>
    <row r="9029" spans="4:10" x14ac:dyDescent="0.25">
      <c r="D9029"/>
      <c r="E9029" s="4"/>
      <c r="F9029" s="3"/>
      <c r="G9029" s="3"/>
      <c r="H9029" s="3"/>
      <c r="I9029" s="3"/>
      <c r="J9029" s="3"/>
    </row>
    <row r="9030" spans="4:10" x14ac:dyDescent="0.25">
      <c r="D9030"/>
      <c r="E9030" s="4"/>
      <c r="F9030" s="3"/>
      <c r="G9030" s="3"/>
      <c r="H9030" s="3"/>
      <c r="I9030" s="3"/>
      <c r="J9030" s="3"/>
    </row>
    <row r="9031" spans="4:10" x14ac:dyDescent="0.25">
      <c r="D9031"/>
      <c r="E9031" s="4"/>
      <c r="F9031" s="3"/>
      <c r="G9031" s="3"/>
      <c r="H9031" s="3"/>
      <c r="I9031" s="3"/>
      <c r="J9031" s="3"/>
    </row>
    <row r="9032" spans="4:10" x14ac:dyDescent="0.25">
      <c r="D9032"/>
      <c r="E9032" s="4"/>
      <c r="F9032" s="3"/>
      <c r="G9032" s="3"/>
      <c r="H9032" s="3"/>
      <c r="I9032" s="3"/>
      <c r="J9032" s="3"/>
    </row>
    <row r="9033" spans="4:10" x14ac:dyDescent="0.25">
      <c r="D9033"/>
      <c r="E9033" s="4"/>
      <c r="F9033" s="3"/>
      <c r="G9033" s="3"/>
      <c r="H9033" s="3"/>
      <c r="I9033" s="3"/>
      <c r="J9033" s="3"/>
    </row>
    <row r="9034" spans="4:10" x14ac:dyDescent="0.25">
      <c r="D9034"/>
      <c r="E9034" s="4"/>
      <c r="F9034" s="3"/>
      <c r="G9034" s="3"/>
      <c r="H9034" s="3"/>
      <c r="I9034" s="3"/>
      <c r="J9034" s="3"/>
    </row>
    <row r="9035" spans="4:10" x14ac:dyDescent="0.25">
      <c r="D9035"/>
      <c r="E9035" s="4"/>
      <c r="F9035" s="3"/>
      <c r="G9035" s="3"/>
      <c r="H9035" s="3"/>
      <c r="I9035" s="3"/>
      <c r="J9035" s="3"/>
    </row>
    <row r="9036" spans="4:10" x14ac:dyDescent="0.25">
      <c r="D9036"/>
      <c r="E9036" s="4"/>
      <c r="F9036" s="3"/>
      <c r="G9036" s="3"/>
      <c r="H9036" s="3"/>
      <c r="I9036" s="3"/>
      <c r="J9036" s="3"/>
    </row>
    <row r="9037" spans="4:10" x14ac:dyDescent="0.25">
      <c r="D9037"/>
      <c r="E9037" s="4"/>
      <c r="F9037" s="3"/>
      <c r="G9037" s="3"/>
      <c r="H9037" s="3"/>
      <c r="I9037" s="3"/>
      <c r="J9037" s="3"/>
    </row>
    <row r="9038" spans="4:10" x14ac:dyDescent="0.25">
      <c r="D9038"/>
      <c r="E9038" s="4"/>
      <c r="F9038" s="3"/>
      <c r="G9038" s="3"/>
      <c r="H9038" s="3"/>
      <c r="I9038" s="3"/>
      <c r="J9038" s="3"/>
    </row>
    <row r="9039" spans="4:10" x14ac:dyDescent="0.25">
      <c r="D9039"/>
      <c r="E9039" s="4"/>
      <c r="F9039" s="3"/>
      <c r="G9039" s="3"/>
      <c r="H9039" s="3"/>
      <c r="I9039" s="3"/>
      <c r="J9039" s="3"/>
    </row>
    <row r="9040" spans="4:10" x14ac:dyDescent="0.25">
      <c r="D9040"/>
      <c r="E9040" s="4"/>
      <c r="F9040" s="3"/>
      <c r="G9040" s="3"/>
      <c r="H9040" s="3"/>
      <c r="I9040" s="3"/>
      <c r="J9040" s="3"/>
    </row>
    <row r="9041" spans="4:10" x14ac:dyDescent="0.25">
      <c r="D9041"/>
      <c r="E9041" s="4"/>
      <c r="F9041" s="3"/>
      <c r="G9041" s="3"/>
      <c r="H9041" s="3"/>
      <c r="I9041" s="3"/>
      <c r="J9041" s="3"/>
    </row>
    <row r="9042" spans="4:10" x14ac:dyDescent="0.25">
      <c r="D9042"/>
      <c r="E9042" s="4"/>
      <c r="F9042" s="3"/>
      <c r="G9042" s="3"/>
      <c r="H9042" s="3"/>
      <c r="I9042" s="3"/>
      <c r="J9042" s="3"/>
    </row>
    <row r="9043" spans="4:10" x14ac:dyDescent="0.25">
      <c r="D9043"/>
      <c r="E9043" s="4"/>
      <c r="F9043" s="3"/>
      <c r="G9043" s="3"/>
      <c r="H9043" s="3"/>
      <c r="I9043" s="3"/>
      <c r="J9043" s="3"/>
    </row>
    <row r="9044" spans="4:10" x14ac:dyDescent="0.25">
      <c r="D9044"/>
      <c r="E9044" s="4"/>
      <c r="F9044" s="3"/>
      <c r="G9044" s="3"/>
      <c r="H9044" s="3"/>
      <c r="I9044" s="3"/>
      <c r="J9044" s="3"/>
    </row>
    <row r="9045" spans="4:10" x14ac:dyDescent="0.25">
      <c r="D9045"/>
      <c r="E9045" s="4"/>
      <c r="F9045" s="3"/>
      <c r="G9045" s="3"/>
      <c r="H9045" s="3"/>
      <c r="I9045" s="3"/>
      <c r="J9045" s="3"/>
    </row>
    <row r="9046" spans="4:10" x14ac:dyDescent="0.25">
      <c r="D9046"/>
      <c r="E9046" s="4"/>
      <c r="F9046" s="3"/>
      <c r="G9046" s="3"/>
      <c r="H9046" s="3"/>
      <c r="I9046" s="3"/>
      <c r="J9046" s="3"/>
    </row>
    <row r="9047" spans="4:10" x14ac:dyDescent="0.25">
      <c r="D9047"/>
      <c r="E9047" s="4"/>
      <c r="F9047" s="3"/>
      <c r="G9047" s="3"/>
      <c r="H9047" s="3"/>
      <c r="I9047" s="3"/>
      <c r="J9047" s="3"/>
    </row>
    <row r="9048" spans="4:10" x14ac:dyDescent="0.25">
      <c r="D9048"/>
      <c r="E9048" s="4"/>
      <c r="F9048" s="3"/>
      <c r="G9048" s="3"/>
      <c r="H9048" s="3"/>
      <c r="I9048" s="3"/>
      <c r="J9048" s="3"/>
    </row>
    <row r="9049" spans="4:10" x14ac:dyDescent="0.25">
      <c r="D9049"/>
      <c r="E9049" s="4"/>
      <c r="F9049" s="3"/>
      <c r="G9049" s="3"/>
      <c r="H9049" s="3"/>
      <c r="I9049" s="3"/>
      <c r="J9049" s="3"/>
    </row>
    <row r="9050" spans="4:10" x14ac:dyDescent="0.25">
      <c r="D9050"/>
      <c r="E9050" s="4"/>
      <c r="F9050" s="3"/>
      <c r="G9050" s="3"/>
      <c r="H9050" s="3"/>
      <c r="I9050" s="3"/>
      <c r="J9050" s="3"/>
    </row>
    <row r="9051" spans="4:10" x14ac:dyDescent="0.25">
      <c r="D9051"/>
      <c r="E9051" s="4"/>
      <c r="F9051" s="3"/>
      <c r="G9051" s="3"/>
      <c r="H9051" s="3"/>
      <c r="I9051" s="3"/>
      <c r="J9051" s="3"/>
    </row>
    <row r="9052" spans="4:10" x14ac:dyDescent="0.25">
      <c r="D9052"/>
      <c r="E9052" s="4"/>
      <c r="F9052" s="3"/>
      <c r="G9052" s="3"/>
      <c r="H9052" s="3"/>
      <c r="I9052" s="3"/>
      <c r="J9052" s="3"/>
    </row>
    <row r="9053" spans="4:10" x14ac:dyDescent="0.25">
      <c r="D9053"/>
      <c r="E9053" s="4"/>
      <c r="F9053" s="3"/>
      <c r="G9053" s="3"/>
      <c r="H9053" s="3"/>
      <c r="I9053" s="3"/>
      <c r="J9053" s="3"/>
    </row>
    <row r="9054" spans="4:10" x14ac:dyDescent="0.25">
      <c r="D9054"/>
      <c r="E9054" s="4"/>
      <c r="F9054" s="3"/>
      <c r="G9054" s="3"/>
      <c r="H9054" s="3"/>
      <c r="I9054" s="3"/>
      <c r="J9054" s="3"/>
    </row>
    <row r="9055" spans="4:10" x14ac:dyDescent="0.25">
      <c r="D9055"/>
      <c r="E9055" s="4"/>
      <c r="F9055" s="3"/>
      <c r="G9055" s="3"/>
      <c r="H9055" s="3"/>
      <c r="I9055" s="3"/>
      <c r="J9055" s="3"/>
    </row>
    <row r="9056" spans="4:10" x14ac:dyDescent="0.25">
      <c r="D9056"/>
      <c r="E9056" s="4"/>
      <c r="F9056" s="3"/>
      <c r="G9056" s="3"/>
      <c r="H9056" s="3"/>
      <c r="I9056" s="3"/>
      <c r="J9056" s="3"/>
    </row>
    <row r="9057" spans="4:10" x14ac:dyDescent="0.25">
      <c r="D9057"/>
      <c r="E9057" s="4"/>
      <c r="F9057" s="3"/>
      <c r="G9057" s="3"/>
      <c r="H9057" s="3"/>
      <c r="I9057" s="3"/>
      <c r="J9057" s="3"/>
    </row>
    <row r="9058" spans="4:10" x14ac:dyDescent="0.25">
      <c r="D9058"/>
      <c r="E9058" s="4"/>
      <c r="F9058" s="3"/>
      <c r="G9058" s="3"/>
      <c r="H9058" s="3"/>
      <c r="I9058" s="3"/>
      <c r="J9058" s="3"/>
    </row>
    <row r="9059" spans="4:10" x14ac:dyDescent="0.25">
      <c r="D9059"/>
      <c r="E9059" s="4"/>
      <c r="F9059" s="3"/>
      <c r="G9059" s="3"/>
      <c r="H9059" s="3"/>
      <c r="I9059" s="3"/>
      <c r="J9059" s="3"/>
    </row>
    <row r="9060" spans="4:10" x14ac:dyDescent="0.25">
      <c r="D9060"/>
      <c r="E9060" s="4"/>
      <c r="F9060" s="3"/>
      <c r="G9060" s="3"/>
      <c r="H9060" s="3"/>
      <c r="I9060" s="3"/>
      <c r="J9060" s="3"/>
    </row>
    <row r="9061" spans="4:10" x14ac:dyDescent="0.25">
      <c r="D9061"/>
      <c r="E9061" s="4"/>
      <c r="F9061" s="3"/>
      <c r="G9061" s="3"/>
      <c r="H9061" s="3"/>
      <c r="I9061" s="3"/>
      <c r="J9061" s="3"/>
    </row>
    <row r="9062" spans="4:10" x14ac:dyDescent="0.25">
      <c r="D9062"/>
      <c r="E9062" s="4"/>
      <c r="F9062" s="3"/>
      <c r="G9062" s="3"/>
      <c r="H9062" s="3"/>
      <c r="I9062" s="3"/>
      <c r="J9062" s="3"/>
    </row>
    <row r="9063" spans="4:10" x14ac:dyDescent="0.25">
      <c r="D9063"/>
      <c r="E9063" s="4"/>
      <c r="F9063" s="3"/>
      <c r="G9063" s="3"/>
      <c r="H9063" s="3"/>
      <c r="I9063" s="3"/>
      <c r="J9063" s="3"/>
    </row>
    <row r="9064" spans="4:10" x14ac:dyDescent="0.25">
      <c r="D9064"/>
      <c r="E9064" s="4"/>
      <c r="F9064" s="3"/>
      <c r="G9064" s="3"/>
      <c r="H9064" s="3"/>
      <c r="I9064" s="3"/>
      <c r="J9064" s="3"/>
    </row>
    <row r="9065" spans="4:10" x14ac:dyDescent="0.25">
      <c r="D9065"/>
      <c r="E9065" s="4"/>
      <c r="F9065" s="3"/>
      <c r="G9065" s="3"/>
      <c r="H9065" s="3"/>
      <c r="I9065" s="3"/>
      <c r="J9065" s="3"/>
    </row>
    <row r="9066" spans="4:10" x14ac:dyDescent="0.25">
      <c r="D9066"/>
      <c r="E9066" s="4"/>
      <c r="F9066" s="3"/>
      <c r="G9066" s="3"/>
      <c r="H9066" s="3"/>
      <c r="I9066" s="3"/>
      <c r="J9066" s="3"/>
    </row>
    <row r="9067" spans="4:10" x14ac:dyDescent="0.25">
      <c r="D9067"/>
      <c r="E9067" s="4"/>
      <c r="F9067" s="3"/>
      <c r="G9067" s="3"/>
      <c r="H9067" s="3"/>
      <c r="I9067" s="3"/>
      <c r="J9067" s="3"/>
    </row>
    <row r="9068" spans="4:10" x14ac:dyDescent="0.25">
      <c r="D9068"/>
      <c r="E9068" s="4"/>
      <c r="F9068" s="3"/>
      <c r="G9068" s="3"/>
      <c r="H9068" s="3"/>
      <c r="I9068" s="3"/>
      <c r="J9068" s="3"/>
    </row>
    <row r="9069" spans="4:10" x14ac:dyDescent="0.25">
      <c r="D9069"/>
      <c r="E9069" s="4"/>
      <c r="F9069" s="3"/>
      <c r="G9069" s="3"/>
      <c r="H9069" s="3"/>
      <c r="I9069" s="3"/>
      <c r="J9069" s="3"/>
    </row>
    <row r="9070" spans="4:10" x14ac:dyDescent="0.25">
      <c r="D9070"/>
      <c r="E9070" s="4"/>
      <c r="F9070" s="3"/>
      <c r="G9070" s="3"/>
      <c r="H9070" s="3"/>
      <c r="I9070" s="3"/>
      <c r="J9070" s="3"/>
    </row>
    <row r="9071" spans="4:10" x14ac:dyDescent="0.25">
      <c r="D9071"/>
      <c r="E9071" s="4"/>
      <c r="F9071" s="3"/>
      <c r="G9071" s="3"/>
      <c r="H9071" s="3"/>
      <c r="I9071" s="3"/>
      <c r="J9071" s="3"/>
    </row>
    <row r="9072" spans="4:10" x14ac:dyDescent="0.25">
      <c r="D9072"/>
      <c r="E9072" s="4"/>
      <c r="F9072" s="3"/>
      <c r="G9072" s="3"/>
      <c r="H9072" s="3"/>
      <c r="I9072" s="3"/>
      <c r="J9072" s="3"/>
    </row>
    <row r="9073" spans="4:10" x14ac:dyDescent="0.25">
      <c r="D9073"/>
      <c r="E9073" s="4"/>
      <c r="F9073" s="3"/>
      <c r="G9073" s="3"/>
      <c r="H9073" s="3"/>
      <c r="I9073" s="3"/>
      <c r="J9073" s="3"/>
    </row>
    <row r="9074" spans="4:10" x14ac:dyDescent="0.25">
      <c r="D9074"/>
      <c r="E9074" s="4"/>
      <c r="F9074" s="3"/>
      <c r="G9074" s="3"/>
      <c r="H9074" s="3"/>
      <c r="I9074" s="3"/>
      <c r="J9074" s="3"/>
    </row>
    <row r="9075" spans="4:10" x14ac:dyDescent="0.25">
      <c r="D9075"/>
      <c r="E9075" s="4"/>
      <c r="F9075" s="3"/>
      <c r="G9075" s="3"/>
      <c r="H9075" s="3"/>
      <c r="I9075" s="3"/>
      <c r="J9075" s="3"/>
    </row>
    <row r="9076" spans="4:10" x14ac:dyDescent="0.25">
      <c r="D9076"/>
      <c r="E9076" s="4"/>
      <c r="F9076" s="3"/>
      <c r="G9076" s="3"/>
      <c r="H9076" s="3"/>
      <c r="I9076" s="3"/>
      <c r="J9076" s="3"/>
    </row>
    <row r="9077" spans="4:10" x14ac:dyDescent="0.25">
      <c r="D9077"/>
      <c r="E9077" s="4"/>
      <c r="F9077" s="3"/>
      <c r="G9077" s="3"/>
      <c r="H9077" s="3"/>
      <c r="I9077" s="3"/>
      <c r="J9077" s="3"/>
    </row>
    <row r="9078" spans="4:10" x14ac:dyDescent="0.25">
      <c r="D9078"/>
      <c r="E9078" s="4"/>
      <c r="F9078" s="3"/>
      <c r="G9078" s="3"/>
      <c r="H9078" s="3"/>
      <c r="I9078" s="3"/>
      <c r="J9078" s="3"/>
    </row>
    <row r="9079" spans="4:10" x14ac:dyDescent="0.25">
      <c r="D9079"/>
      <c r="E9079" s="4"/>
      <c r="F9079" s="3"/>
      <c r="G9079" s="3"/>
      <c r="H9079" s="3"/>
      <c r="I9079" s="3"/>
      <c r="J9079" s="3"/>
    </row>
    <row r="9080" spans="4:10" x14ac:dyDescent="0.25">
      <c r="D9080"/>
      <c r="E9080" s="4"/>
      <c r="F9080" s="3"/>
      <c r="G9080" s="3"/>
      <c r="H9080" s="3"/>
      <c r="I9080" s="3"/>
      <c r="J9080" s="3"/>
    </row>
    <row r="9081" spans="4:10" x14ac:dyDescent="0.25">
      <c r="D9081"/>
      <c r="E9081" s="4"/>
      <c r="F9081" s="3"/>
      <c r="G9081" s="3"/>
      <c r="H9081" s="3"/>
      <c r="I9081" s="3"/>
      <c r="J9081" s="3"/>
    </row>
    <row r="9082" spans="4:10" x14ac:dyDescent="0.25">
      <c r="D9082"/>
      <c r="E9082" s="4"/>
      <c r="F9082" s="3"/>
      <c r="G9082" s="3"/>
      <c r="H9082" s="3"/>
      <c r="I9082" s="3"/>
      <c r="J9082" s="3"/>
    </row>
    <row r="9083" spans="4:10" x14ac:dyDescent="0.25">
      <c r="D9083"/>
      <c r="E9083" s="4"/>
      <c r="F9083" s="3"/>
      <c r="G9083" s="3"/>
      <c r="H9083" s="3"/>
      <c r="I9083" s="3"/>
      <c r="J9083" s="3"/>
    </row>
    <row r="9084" spans="4:10" x14ac:dyDescent="0.25">
      <c r="D9084"/>
      <c r="E9084" s="4"/>
      <c r="F9084" s="3"/>
      <c r="G9084" s="3"/>
      <c r="H9084" s="3"/>
      <c r="I9084" s="3"/>
      <c r="J9084" s="3"/>
    </row>
    <row r="9085" spans="4:10" x14ac:dyDescent="0.25">
      <c r="D9085"/>
      <c r="E9085" s="4"/>
      <c r="F9085" s="3"/>
      <c r="G9085" s="3"/>
      <c r="H9085" s="3"/>
      <c r="I9085" s="3"/>
      <c r="J9085" s="3"/>
    </row>
    <row r="9086" spans="4:10" x14ac:dyDescent="0.25">
      <c r="D9086"/>
      <c r="E9086" s="4"/>
      <c r="F9086" s="3"/>
      <c r="G9086" s="3"/>
      <c r="H9086" s="3"/>
      <c r="I9086" s="3"/>
      <c r="J9086" s="3"/>
    </row>
    <row r="9087" spans="4:10" x14ac:dyDescent="0.25">
      <c r="D9087"/>
      <c r="E9087" s="4"/>
      <c r="F9087" s="3"/>
      <c r="G9087" s="3"/>
      <c r="H9087" s="3"/>
      <c r="I9087" s="3"/>
      <c r="J9087" s="3"/>
    </row>
    <row r="9088" spans="4:10" x14ac:dyDescent="0.25">
      <c r="D9088"/>
      <c r="E9088" s="4"/>
      <c r="F9088" s="3"/>
      <c r="G9088" s="3"/>
      <c r="H9088" s="3"/>
      <c r="I9088" s="3"/>
      <c r="J9088" s="3"/>
    </row>
    <row r="9089" spans="4:10" x14ac:dyDescent="0.25">
      <c r="D9089"/>
      <c r="E9089" s="4"/>
      <c r="F9089" s="3"/>
      <c r="G9089" s="3"/>
      <c r="H9089" s="3"/>
      <c r="I9089" s="3"/>
      <c r="J9089" s="3"/>
    </row>
    <row r="9090" spans="4:10" x14ac:dyDescent="0.25">
      <c r="D9090"/>
      <c r="E9090" s="4"/>
      <c r="F9090" s="3"/>
      <c r="G9090" s="3"/>
      <c r="H9090" s="3"/>
      <c r="I9090" s="3"/>
      <c r="J9090" s="3"/>
    </row>
    <row r="9091" spans="4:10" x14ac:dyDescent="0.25">
      <c r="D9091"/>
      <c r="E9091" s="4"/>
      <c r="F9091" s="3"/>
      <c r="G9091" s="3"/>
      <c r="H9091" s="3"/>
      <c r="I9091" s="3"/>
      <c r="J9091" s="3"/>
    </row>
    <row r="9092" spans="4:10" x14ac:dyDescent="0.25">
      <c r="D9092"/>
      <c r="E9092" s="4"/>
      <c r="F9092" s="3"/>
      <c r="G9092" s="3"/>
      <c r="H9092" s="3"/>
      <c r="I9092" s="3"/>
      <c r="J9092" s="3"/>
    </row>
    <row r="9093" spans="4:10" x14ac:dyDescent="0.25">
      <c r="D9093"/>
      <c r="E9093" s="4"/>
      <c r="F9093" s="3"/>
      <c r="G9093" s="3"/>
      <c r="H9093" s="3"/>
      <c r="I9093" s="3"/>
      <c r="J9093" s="3"/>
    </row>
    <row r="9094" spans="4:10" x14ac:dyDescent="0.25">
      <c r="D9094"/>
      <c r="E9094" s="4"/>
      <c r="F9094" s="3"/>
      <c r="G9094" s="3"/>
      <c r="H9094" s="3"/>
      <c r="I9094" s="3"/>
      <c r="J9094" s="3"/>
    </row>
    <row r="9095" spans="4:10" x14ac:dyDescent="0.25">
      <c r="D9095"/>
      <c r="E9095" s="4"/>
      <c r="F9095" s="3"/>
      <c r="G9095" s="3"/>
      <c r="H9095" s="3"/>
      <c r="I9095" s="3"/>
      <c r="J9095" s="3"/>
    </row>
    <row r="9096" spans="4:10" x14ac:dyDescent="0.25">
      <c r="D9096"/>
      <c r="E9096" s="4"/>
      <c r="F9096" s="3"/>
      <c r="G9096" s="3"/>
      <c r="H9096" s="3"/>
      <c r="I9096" s="3"/>
      <c r="J9096" s="3"/>
    </row>
    <row r="9097" spans="4:10" x14ac:dyDescent="0.25">
      <c r="D9097"/>
      <c r="E9097" s="4"/>
      <c r="F9097" s="3"/>
      <c r="G9097" s="3"/>
      <c r="H9097" s="3"/>
      <c r="I9097" s="3"/>
      <c r="J9097" s="3"/>
    </row>
    <row r="9098" spans="4:10" x14ac:dyDescent="0.25">
      <c r="D9098"/>
      <c r="E9098" s="4"/>
      <c r="F9098" s="3"/>
      <c r="G9098" s="3"/>
      <c r="H9098" s="3"/>
      <c r="I9098" s="3"/>
      <c r="J9098" s="3"/>
    </row>
    <row r="9099" spans="4:10" x14ac:dyDescent="0.25">
      <c r="D9099"/>
      <c r="E9099" s="4"/>
      <c r="F9099" s="3"/>
      <c r="G9099" s="3"/>
      <c r="H9099" s="3"/>
      <c r="I9099" s="3"/>
      <c r="J9099" s="3"/>
    </row>
    <row r="9100" spans="4:10" x14ac:dyDescent="0.25">
      <c r="D9100"/>
      <c r="E9100" s="4"/>
      <c r="F9100" s="3"/>
      <c r="G9100" s="3"/>
      <c r="H9100" s="3"/>
      <c r="I9100" s="3"/>
      <c r="J9100" s="3"/>
    </row>
    <row r="9101" spans="4:10" x14ac:dyDescent="0.25">
      <c r="D9101"/>
      <c r="E9101" s="4"/>
      <c r="F9101" s="3"/>
      <c r="G9101" s="3"/>
      <c r="H9101" s="3"/>
      <c r="I9101" s="3"/>
      <c r="J9101" s="3"/>
    </row>
    <row r="9102" spans="4:10" x14ac:dyDescent="0.25">
      <c r="D9102"/>
      <c r="E9102" s="4"/>
      <c r="F9102" s="3"/>
      <c r="G9102" s="3"/>
      <c r="H9102" s="3"/>
      <c r="I9102" s="3"/>
      <c r="J9102" s="3"/>
    </row>
    <row r="9103" spans="4:10" x14ac:dyDescent="0.25">
      <c r="D9103"/>
      <c r="E9103" s="4"/>
      <c r="F9103" s="3"/>
      <c r="G9103" s="3"/>
      <c r="H9103" s="3"/>
      <c r="I9103" s="3"/>
      <c r="J9103" s="3"/>
    </row>
    <row r="9104" spans="4:10" x14ac:dyDescent="0.25">
      <c r="D9104"/>
      <c r="E9104" s="4"/>
      <c r="F9104" s="3"/>
      <c r="G9104" s="3"/>
      <c r="H9104" s="3"/>
      <c r="I9104" s="3"/>
      <c r="J9104" s="3"/>
    </row>
    <row r="9105" spans="4:10" x14ac:dyDescent="0.25">
      <c r="D9105"/>
      <c r="E9105" s="4"/>
      <c r="F9105" s="3"/>
      <c r="G9105" s="3"/>
      <c r="H9105" s="3"/>
      <c r="I9105" s="3"/>
      <c r="J9105" s="3"/>
    </row>
    <row r="9106" spans="4:10" x14ac:dyDescent="0.25">
      <c r="D9106"/>
      <c r="E9106" s="4"/>
      <c r="F9106" s="3"/>
      <c r="G9106" s="3"/>
      <c r="H9106" s="3"/>
      <c r="I9106" s="3"/>
      <c r="J9106" s="3"/>
    </row>
    <row r="9107" spans="4:10" x14ac:dyDescent="0.25">
      <c r="D9107"/>
      <c r="E9107" s="4"/>
      <c r="F9107" s="3"/>
      <c r="G9107" s="3"/>
      <c r="H9107" s="3"/>
      <c r="I9107" s="3"/>
      <c r="J9107" s="3"/>
    </row>
    <row r="9108" spans="4:10" x14ac:dyDescent="0.25">
      <c r="D9108"/>
      <c r="E9108" s="4"/>
      <c r="F9108" s="3"/>
      <c r="G9108" s="3"/>
      <c r="H9108" s="3"/>
      <c r="I9108" s="3"/>
      <c r="J9108" s="3"/>
    </row>
    <row r="9109" spans="4:10" x14ac:dyDescent="0.25">
      <c r="D9109"/>
      <c r="E9109" s="4"/>
      <c r="F9109" s="3"/>
      <c r="G9109" s="3"/>
      <c r="H9109" s="3"/>
      <c r="I9109" s="3"/>
      <c r="J9109" s="3"/>
    </row>
    <row r="9110" spans="4:10" x14ac:dyDescent="0.25">
      <c r="D9110"/>
      <c r="E9110" s="4"/>
      <c r="F9110" s="3"/>
      <c r="G9110" s="3"/>
      <c r="H9110" s="3"/>
      <c r="I9110" s="3"/>
      <c r="J9110" s="3"/>
    </row>
    <row r="9111" spans="4:10" x14ac:dyDescent="0.25">
      <c r="D9111"/>
      <c r="E9111" s="4"/>
      <c r="F9111" s="3"/>
      <c r="G9111" s="3"/>
      <c r="H9111" s="3"/>
      <c r="I9111" s="3"/>
      <c r="J9111" s="3"/>
    </row>
    <row r="9112" spans="4:10" x14ac:dyDescent="0.25">
      <c r="D9112"/>
      <c r="E9112" s="4"/>
      <c r="F9112" s="3"/>
      <c r="G9112" s="3"/>
      <c r="H9112" s="3"/>
      <c r="I9112" s="3"/>
      <c r="J9112" s="3"/>
    </row>
    <row r="9113" spans="4:10" x14ac:dyDescent="0.25">
      <c r="D9113"/>
      <c r="E9113" s="4"/>
      <c r="F9113" s="3"/>
      <c r="G9113" s="3"/>
      <c r="H9113" s="3"/>
      <c r="I9113" s="3"/>
      <c r="J9113" s="3"/>
    </row>
    <row r="9114" spans="4:10" x14ac:dyDescent="0.25">
      <c r="D9114"/>
      <c r="E9114" s="4"/>
      <c r="F9114" s="3"/>
      <c r="G9114" s="3"/>
      <c r="H9114" s="3"/>
      <c r="I9114" s="3"/>
      <c r="J9114" s="3"/>
    </row>
    <row r="9115" spans="4:10" x14ac:dyDescent="0.25">
      <c r="D9115"/>
      <c r="E9115" s="4"/>
      <c r="F9115" s="3"/>
      <c r="G9115" s="3"/>
      <c r="H9115" s="3"/>
      <c r="I9115" s="3"/>
      <c r="J9115" s="3"/>
    </row>
    <row r="9116" spans="4:10" x14ac:dyDescent="0.25">
      <c r="D9116"/>
      <c r="E9116" s="4"/>
      <c r="F9116" s="3"/>
      <c r="G9116" s="3"/>
      <c r="H9116" s="3"/>
      <c r="I9116" s="3"/>
      <c r="J9116" s="3"/>
    </row>
    <row r="9117" spans="4:10" x14ac:dyDescent="0.25">
      <c r="D9117"/>
      <c r="E9117" s="4"/>
      <c r="F9117" s="3"/>
      <c r="G9117" s="3"/>
      <c r="H9117" s="3"/>
      <c r="I9117" s="3"/>
      <c r="J9117" s="3"/>
    </row>
    <row r="9118" spans="4:10" x14ac:dyDescent="0.25">
      <c r="D9118"/>
      <c r="E9118" s="4"/>
      <c r="F9118" s="3"/>
      <c r="G9118" s="3"/>
      <c r="H9118" s="3"/>
      <c r="I9118" s="3"/>
      <c r="J9118" s="3"/>
    </row>
    <row r="9119" spans="4:10" x14ac:dyDescent="0.25">
      <c r="D9119"/>
      <c r="E9119" s="4"/>
      <c r="F9119" s="3"/>
      <c r="G9119" s="3"/>
      <c r="H9119" s="3"/>
      <c r="I9119" s="3"/>
      <c r="J9119" s="3"/>
    </row>
    <row r="9120" spans="4:10" x14ac:dyDescent="0.25">
      <c r="D9120"/>
      <c r="E9120" s="4"/>
      <c r="F9120" s="3"/>
      <c r="G9120" s="3"/>
      <c r="H9120" s="3"/>
      <c r="I9120" s="3"/>
      <c r="J9120" s="3"/>
    </row>
    <row r="9121" spans="4:10" x14ac:dyDescent="0.25">
      <c r="D9121"/>
      <c r="E9121" s="4"/>
      <c r="F9121" s="3"/>
      <c r="G9121" s="3"/>
      <c r="H9121" s="3"/>
      <c r="I9121" s="3"/>
      <c r="J9121" s="3"/>
    </row>
    <row r="9122" spans="4:10" x14ac:dyDescent="0.25">
      <c r="D9122"/>
      <c r="E9122" s="4"/>
      <c r="F9122" s="3"/>
      <c r="G9122" s="3"/>
      <c r="H9122" s="3"/>
      <c r="I9122" s="3"/>
      <c r="J9122" s="3"/>
    </row>
    <row r="9123" spans="4:10" x14ac:dyDescent="0.25">
      <c r="D9123"/>
      <c r="E9123" s="4"/>
      <c r="F9123" s="3"/>
      <c r="G9123" s="3"/>
      <c r="H9123" s="3"/>
      <c r="I9123" s="3"/>
      <c r="J9123" s="3"/>
    </row>
    <row r="9124" spans="4:10" x14ac:dyDescent="0.25">
      <c r="D9124"/>
      <c r="E9124" s="4"/>
      <c r="F9124" s="3"/>
      <c r="G9124" s="3"/>
      <c r="H9124" s="3"/>
      <c r="I9124" s="3"/>
      <c r="J9124" s="3"/>
    </row>
    <row r="9125" spans="4:10" x14ac:dyDescent="0.25">
      <c r="D9125"/>
      <c r="E9125" s="4"/>
      <c r="F9125" s="3"/>
      <c r="G9125" s="3"/>
      <c r="H9125" s="3"/>
      <c r="I9125" s="3"/>
      <c r="J9125" s="3"/>
    </row>
    <row r="9126" spans="4:10" x14ac:dyDescent="0.25">
      <c r="D9126"/>
      <c r="E9126" s="4"/>
      <c r="F9126" s="3"/>
      <c r="G9126" s="3"/>
      <c r="H9126" s="3"/>
      <c r="I9126" s="3"/>
      <c r="J9126" s="3"/>
    </row>
    <row r="9127" spans="4:10" x14ac:dyDescent="0.25">
      <c r="D9127"/>
      <c r="E9127" s="4"/>
      <c r="F9127" s="3"/>
      <c r="G9127" s="3"/>
      <c r="H9127" s="3"/>
      <c r="I9127" s="3"/>
      <c r="J9127" s="3"/>
    </row>
    <row r="9128" spans="4:10" x14ac:dyDescent="0.25">
      <c r="D9128"/>
      <c r="E9128" s="4"/>
      <c r="F9128" s="3"/>
      <c r="G9128" s="3"/>
      <c r="H9128" s="3"/>
      <c r="I9128" s="3"/>
      <c r="J9128" s="3"/>
    </row>
    <row r="9129" spans="4:10" x14ac:dyDescent="0.25">
      <c r="D9129"/>
      <c r="E9129" s="4"/>
      <c r="F9129" s="3"/>
      <c r="G9129" s="3"/>
      <c r="H9129" s="3"/>
      <c r="I9129" s="3"/>
      <c r="J9129" s="3"/>
    </row>
    <row r="9130" spans="4:10" x14ac:dyDescent="0.25">
      <c r="D9130"/>
      <c r="E9130" s="4"/>
      <c r="F9130" s="3"/>
      <c r="G9130" s="3"/>
      <c r="H9130" s="3"/>
      <c r="I9130" s="3"/>
      <c r="J9130" s="3"/>
    </row>
    <row r="9131" spans="4:10" x14ac:dyDescent="0.25">
      <c r="D9131"/>
      <c r="E9131" s="4"/>
      <c r="F9131" s="3"/>
      <c r="G9131" s="3"/>
      <c r="H9131" s="3"/>
      <c r="I9131" s="3"/>
      <c r="J9131" s="3"/>
    </row>
    <row r="9132" spans="4:10" x14ac:dyDescent="0.25">
      <c r="D9132"/>
      <c r="E9132" s="4"/>
      <c r="F9132" s="3"/>
      <c r="G9132" s="3"/>
      <c r="H9132" s="3"/>
      <c r="I9132" s="3"/>
      <c r="J9132" s="3"/>
    </row>
    <row r="9133" spans="4:10" x14ac:dyDescent="0.25">
      <c r="D9133"/>
      <c r="E9133" s="4"/>
      <c r="F9133" s="3"/>
      <c r="G9133" s="3"/>
      <c r="H9133" s="3"/>
      <c r="I9133" s="3"/>
      <c r="J9133" s="3"/>
    </row>
    <row r="9134" spans="4:10" x14ac:dyDescent="0.25">
      <c r="D9134"/>
      <c r="E9134" s="4"/>
      <c r="F9134" s="3"/>
      <c r="G9134" s="3"/>
      <c r="H9134" s="3"/>
      <c r="I9134" s="3"/>
      <c r="J9134" s="3"/>
    </row>
    <row r="9135" spans="4:10" x14ac:dyDescent="0.25">
      <c r="D9135"/>
      <c r="E9135" s="4"/>
      <c r="F9135" s="3"/>
      <c r="G9135" s="3"/>
      <c r="H9135" s="3"/>
      <c r="I9135" s="3"/>
      <c r="J9135" s="3"/>
    </row>
    <row r="9136" spans="4:10" x14ac:dyDescent="0.25">
      <c r="D9136"/>
      <c r="E9136" s="4"/>
      <c r="F9136" s="3"/>
      <c r="G9136" s="3"/>
      <c r="H9136" s="3"/>
      <c r="I9136" s="3"/>
      <c r="J9136" s="3"/>
    </row>
    <row r="9137" spans="4:10" x14ac:dyDescent="0.25">
      <c r="D9137"/>
      <c r="E9137" s="4"/>
      <c r="F9137" s="3"/>
      <c r="G9137" s="3"/>
      <c r="H9137" s="3"/>
      <c r="I9137" s="3"/>
      <c r="J9137" s="3"/>
    </row>
    <row r="9138" spans="4:10" x14ac:dyDescent="0.25">
      <c r="D9138"/>
      <c r="E9138" s="4"/>
      <c r="F9138" s="3"/>
      <c r="G9138" s="3"/>
      <c r="H9138" s="3"/>
      <c r="I9138" s="3"/>
      <c r="J9138" s="3"/>
    </row>
    <row r="9139" spans="4:10" x14ac:dyDescent="0.25">
      <c r="D9139"/>
      <c r="E9139" s="4"/>
      <c r="F9139" s="3"/>
      <c r="G9139" s="3"/>
      <c r="H9139" s="3"/>
      <c r="I9139" s="3"/>
      <c r="J9139" s="3"/>
    </row>
    <row r="9140" spans="4:10" x14ac:dyDescent="0.25">
      <c r="D9140"/>
      <c r="E9140" s="4"/>
      <c r="F9140" s="3"/>
      <c r="G9140" s="3"/>
      <c r="H9140" s="3"/>
      <c r="I9140" s="3"/>
      <c r="J9140" s="3"/>
    </row>
    <row r="9141" spans="4:10" x14ac:dyDescent="0.25">
      <c r="D9141"/>
      <c r="E9141" s="4"/>
      <c r="F9141" s="3"/>
      <c r="G9141" s="3"/>
      <c r="H9141" s="3"/>
      <c r="I9141" s="3"/>
      <c r="J9141" s="3"/>
    </row>
    <row r="9142" spans="4:10" x14ac:dyDescent="0.25">
      <c r="D9142"/>
      <c r="E9142" s="4"/>
      <c r="F9142" s="3"/>
      <c r="G9142" s="3"/>
      <c r="H9142" s="3"/>
      <c r="I9142" s="3"/>
      <c r="J9142" s="3"/>
    </row>
    <row r="9143" spans="4:10" x14ac:dyDescent="0.25">
      <c r="D9143"/>
      <c r="E9143" s="4"/>
      <c r="F9143" s="3"/>
      <c r="G9143" s="3"/>
      <c r="H9143" s="3"/>
      <c r="I9143" s="3"/>
      <c r="J9143" s="3"/>
    </row>
    <row r="9144" spans="4:10" x14ac:dyDescent="0.25">
      <c r="D9144"/>
      <c r="E9144" s="4"/>
      <c r="F9144" s="3"/>
      <c r="G9144" s="3"/>
      <c r="H9144" s="3"/>
      <c r="I9144" s="3"/>
      <c r="J9144" s="3"/>
    </row>
    <row r="9145" spans="4:10" x14ac:dyDescent="0.25">
      <c r="D9145"/>
      <c r="E9145" s="4"/>
      <c r="F9145" s="3"/>
      <c r="G9145" s="3"/>
      <c r="H9145" s="3"/>
      <c r="I9145" s="3"/>
      <c r="J9145" s="3"/>
    </row>
    <row r="9146" spans="4:10" x14ac:dyDescent="0.25">
      <c r="D9146"/>
      <c r="E9146" s="4"/>
      <c r="F9146" s="3"/>
      <c r="G9146" s="3"/>
      <c r="H9146" s="3"/>
      <c r="I9146" s="3"/>
      <c r="J9146" s="3"/>
    </row>
    <row r="9147" spans="4:10" x14ac:dyDescent="0.25">
      <c r="D9147"/>
      <c r="E9147" s="4"/>
      <c r="F9147" s="3"/>
      <c r="G9147" s="3"/>
      <c r="H9147" s="3"/>
      <c r="I9147" s="3"/>
      <c r="J9147" s="3"/>
    </row>
    <row r="9148" spans="4:10" x14ac:dyDescent="0.25">
      <c r="D9148"/>
      <c r="E9148" s="4"/>
      <c r="F9148" s="3"/>
      <c r="G9148" s="3"/>
      <c r="H9148" s="3"/>
      <c r="I9148" s="3"/>
      <c r="J9148" s="3"/>
    </row>
    <row r="9149" spans="4:10" x14ac:dyDescent="0.25">
      <c r="D9149"/>
      <c r="E9149" s="4"/>
      <c r="F9149" s="3"/>
      <c r="G9149" s="3"/>
      <c r="H9149" s="3"/>
      <c r="I9149" s="3"/>
      <c r="J9149" s="3"/>
    </row>
    <row r="9150" spans="4:10" x14ac:dyDescent="0.25">
      <c r="D9150"/>
      <c r="E9150" s="4"/>
      <c r="F9150" s="3"/>
      <c r="G9150" s="3"/>
      <c r="H9150" s="3"/>
      <c r="I9150" s="3"/>
      <c r="J9150" s="3"/>
    </row>
    <row r="9151" spans="4:10" x14ac:dyDescent="0.25">
      <c r="D9151"/>
      <c r="E9151" s="4"/>
      <c r="F9151" s="3"/>
      <c r="G9151" s="3"/>
      <c r="H9151" s="3"/>
      <c r="I9151" s="3"/>
      <c r="J9151" s="3"/>
    </row>
    <row r="9152" spans="4:10" x14ac:dyDescent="0.25">
      <c r="D9152"/>
      <c r="E9152" s="4"/>
      <c r="F9152" s="3"/>
      <c r="G9152" s="3"/>
      <c r="H9152" s="3"/>
      <c r="I9152" s="3"/>
      <c r="J9152" s="3"/>
    </row>
    <row r="9153" spans="4:10" x14ac:dyDescent="0.25">
      <c r="D9153"/>
      <c r="E9153" s="4"/>
      <c r="F9153" s="3"/>
      <c r="G9153" s="3"/>
      <c r="H9153" s="3"/>
      <c r="I9153" s="3"/>
      <c r="J9153" s="3"/>
    </row>
    <row r="9154" spans="4:10" x14ac:dyDescent="0.25">
      <c r="D9154"/>
      <c r="E9154" s="4"/>
      <c r="F9154" s="3"/>
      <c r="G9154" s="3"/>
      <c r="H9154" s="3"/>
      <c r="I9154" s="3"/>
      <c r="J9154" s="3"/>
    </row>
    <row r="9155" spans="4:10" x14ac:dyDescent="0.25">
      <c r="D9155"/>
      <c r="E9155" s="4"/>
      <c r="F9155" s="3"/>
      <c r="G9155" s="3"/>
      <c r="H9155" s="3"/>
      <c r="I9155" s="3"/>
      <c r="J9155" s="3"/>
    </row>
    <row r="9156" spans="4:10" x14ac:dyDescent="0.25">
      <c r="D9156"/>
      <c r="E9156" s="4"/>
      <c r="F9156" s="3"/>
      <c r="G9156" s="3"/>
      <c r="H9156" s="3"/>
      <c r="I9156" s="3"/>
      <c r="J9156" s="3"/>
    </row>
    <row r="9157" spans="4:10" x14ac:dyDescent="0.25">
      <c r="D9157"/>
      <c r="E9157" s="4"/>
      <c r="F9157" s="3"/>
      <c r="G9157" s="3"/>
      <c r="H9157" s="3"/>
      <c r="I9157" s="3"/>
      <c r="J9157" s="3"/>
    </row>
    <row r="9158" spans="4:10" x14ac:dyDescent="0.25">
      <c r="D9158"/>
      <c r="E9158" s="4"/>
      <c r="F9158" s="3"/>
      <c r="G9158" s="3"/>
      <c r="H9158" s="3"/>
      <c r="I9158" s="3"/>
      <c r="J9158" s="3"/>
    </row>
    <row r="9159" spans="4:10" x14ac:dyDescent="0.25">
      <c r="D9159"/>
      <c r="E9159" s="4"/>
      <c r="F9159" s="3"/>
      <c r="G9159" s="3"/>
      <c r="H9159" s="3"/>
      <c r="I9159" s="3"/>
      <c r="J9159" s="3"/>
    </row>
    <row r="9160" spans="4:10" x14ac:dyDescent="0.25">
      <c r="D9160"/>
      <c r="E9160" s="4"/>
      <c r="F9160" s="3"/>
      <c r="G9160" s="3"/>
      <c r="H9160" s="3"/>
      <c r="I9160" s="3"/>
      <c r="J9160" s="3"/>
    </row>
    <row r="9161" spans="4:10" x14ac:dyDescent="0.25">
      <c r="D9161"/>
      <c r="E9161" s="4"/>
      <c r="F9161" s="3"/>
      <c r="G9161" s="3"/>
      <c r="H9161" s="3"/>
      <c r="I9161" s="3"/>
      <c r="J9161" s="3"/>
    </row>
    <row r="9162" spans="4:10" x14ac:dyDescent="0.25">
      <c r="D9162"/>
      <c r="E9162" s="4"/>
      <c r="F9162" s="3"/>
      <c r="G9162" s="3"/>
      <c r="H9162" s="3"/>
      <c r="I9162" s="3"/>
      <c r="J9162" s="3"/>
    </row>
    <row r="9163" spans="4:10" x14ac:dyDescent="0.25">
      <c r="D9163"/>
      <c r="E9163" s="4"/>
      <c r="F9163" s="3"/>
      <c r="G9163" s="3"/>
      <c r="H9163" s="3"/>
      <c r="I9163" s="3"/>
      <c r="J9163" s="3"/>
    </row>
    <row r="9164" spans="4:10" x14ac:dyDescent="0.25">
      <c r="D9164"/>
      <c r="E9164" s="4"/>
      <c r="F9164" s="3"/>
      <c r="G9164" s="3"/>
      <c r="H9164" s="3"/>
      <c r="I9164" s="3"/>
      <c r="J9164" s="3"/>
    </row>
    <row r="9165" spans="4:10" x14ac:dyDescent="0.25">
      <c r="D9165"/>
      <c r="E9165" s="4"/>
      <c r="F9165" s="3"/>
      <c r="G9165" s="3"/>
      <c r="H9165" s="3"/>
      <c r="I9165" s="3"/>
      <c r="J9165" s="3"/>
    </row>
    <row r="9166" spans="4:10" x14ac:dyDescent="0.25">
      <c r="D9166"/>
      <c r="E9166" s="4"/>
      <c r="F9166" s="3"/>
      <c r="G9166" s="3"/>
      <c r="H9166" s="3"/>
      <c r="I9166" s="3"/>
      <c r="J9166" s="3"/>
    </row>
    <row r="9167" spans="4:10" x14ac:dyDescent="0.25">
      <c r="D9167"/>
      <c r="E9167" s="4"/>
      <c r="F9167" s="3"/>
      <c r="G9167" s="3"/>
      <c r="H9167" s="3"/>
      <c r="I9167" s="3"/>
      <c r="J9167" s="3"/>
    </row>
    <row r="9168" spans="4:10" x14ac:dyDescent="0.25">
      <c r="D9168"/>
      <c r="E9168" s="4"/>
      <c r="F9168" s="3"/>
      <c r="G9168" s="3"/>
      <c r="H9168" s="3"/>
      <c r="I9168" s="3"/>
      <c r="J9168" s="3"/>
    </row>
    <row r="9169" spans="4:10" x14ac:dyDescent="0.25">
      <c r="D9169"/>
      <c r="E9169" s="4"/>
      <c r="F9169" s="3"/>
      <c r="G9169" s="3"/>
      <c r="H9169" s="3"/>
      <c r="I9169" s="3"/>
      <c r="J9169" s="3"/>
    </row>
    <row r="9170" spans="4:10" x14ac:dyDescent="0.25">
      <c r="D9170"/>
      <c r="E9170" s="4"/>
      <c r="F9170" s="3"/>
      <c r="G9170" s="3"/>
      <c r="H9170" s="3"/>
      <c r="I9170" s="3"/>
      <c r="J9170" s="3"/>
    </row>
    <row r="9171" spans="4:10" x14ac:dyDescent="0.25">
      <c r="D9171"/>
      <c r="E9171" s="4"/>
      <c r="F9171" s="3"/>
      <c r="G9171" s="3"/>
      <c r="H9171" s="3"/>
      <c r="I9171" s="3"/>
      <c r="J9171" s="3"/>
    </row>
    <row r="9172" spans="4:10" x14ac:dyDescent="0.25">
      <c r="D9172"/>
      <c r="E9172" s="4"/>
      <c r="F9172" s="3"/>
      <c r="G9172" s="3"/>
      <c r="H9172" s="3"/>
      <c r="I9172" s="3"/>
      <c r="J9172" s="3"/>
    </row>
    <row r="9173" spans="4:10" x14ac:dyDescent="0.25">
      <c r="D9173"/>
      <c r="E9173" s="4"/>
      <c r="F9173" s="3"/>
      <c r="G9173" s="3"/>
      <c r="H9173" s="3"/>
      <c r="I9173" s="3"/>
      <c r="J9173" s="3"/>
    </row>
    <row r="9174" spans="4:10" x14ac:dyDescent="0.25">
      <c r="D9174"/>
      <c r="E9174" s="4"/>
      <c r="F9174" s="3"/>
      <c r="G9174" s="3"/>
      <c r="H9174" s="3"/>
      <c r="I9174" s="3"/>
      <c r="J9174" s="3"/>
    </row>
    <row r="9175" spans="4:10" x14ac:dyDescent="0.25">
      <c r="D9175"/>
      <c r="E9175" s="4"/>
      <c r="F9175" s="3"/>
      <c r="G9175" s="3"/>
      <c r="H9175" s="3"/>
      <c r="I9175" s="3"/>
      <c r="J9175" s="3"/>
    </row>
    <row r="9176" spans="4:10" x14ac:dyDescent="0.25">
      <c r="D9176"/>
      <c r="E9176" s="4"/>
      <c r="F9176" s="3"/>
      <c r="G9176" s="3"/>
      <c r="H9176" s="3"/>
      <c r="I9176" s="3"/>
      <c r="J9176" s="3"/>
    </row>
    <row r="9177" spans="4:10" x14ac:dyDescent="0.25">
      <c r="D9177"/>
      <c r="E9177" s="4"/>
      <c r="F9177" s="3"/>
      <c r="G9177" s="3"/>
      <c r="H9177" s="3"/>
      <c r="I9177" s="3"/>
      <c r="J9177" s="3"/>
    </row>
    <row r="9178" spans="4:10" x14ac:dyDescent="0.25">
      <c r="D9178"/>
      <c r="E9178" s="4"/>
      <c r="F9178" s="3"/>
      <c r="G9178" s="3"/>
      <c r="H9178" s="3"/>
      <c r="I9178" s="3"/>
      <c r="J9178" s="3"/>
    </row>
    <row r="9179" spans="4:10" x14ac:dyDescent="0.25">
      <c r="D9179"/>
      <c r="E9179" s="4"/>
      <c r="F9179" s="3"/>
      <c r="G9179" s="3"/>
      <c r="H9179" s="3"/>
      <c r="I9179" s="3"/>
      <c r="J9179" s="3"/>
    </row>
    <row r="9180" spans="4:10" x14ac:dyDescent="0.25">
      <c r="D9180"/>
      <c r="E9180" s="4"/>
      <c r="F9180" s="3"/>
      <c r="G9180" s="3"/>
      <c r="H9180" s="3"/>
      <c r="I9180" s="3"/>
      <c r="J9180" s="3"/>
    </row>
    <row r="9181" spans="4:10" x14ac:dyDescent="0.25">
      <c r="D9181"/>
      <c r="E9181" s="4"/>
      <c r="F9181" s="3"/>
      <c r="G9181" s="3"/>
      <c r="H9181" s="3"/>
      <c r="I9181" s="3"/>
      <c r="J9181" s="3"/>
    </row>
    <row r="9182" spans="4:10" x14ac:dyDescent="0.25">
      <c r="D9182"/>
      <c r="E9182" s="4"/>
      <c r="F9182" s="3"/>
      <c r="G9182" s="3"/>
      <c r="H9182" s="3"/>
      <c r="I9182" s="3"/>
      <c r="J9182" s="3"/>
    </row>
    <row r="9183" spans="4:10" x14ac:dyDescent="0.25">
      <c r="D9183"/>
      <c r="E9183" s="4"/>
      <c r="F9183" s="3"/>
      <c r="G9183" s="3"/>
      <c r="H9183" s="3"/>
      <c r="I9183" s="3"/>
      <c r="J9183" s="3"/>
    </row>
    <row r="9184" spans="4:10" x14ac:dyDescent="0.25">
      <c r="D9184"/>
      <c r="E9184" s="4"/>
      <c r="F9184" s="3"/>
      <c r="G9184" s="3"/>
      <c r="H9184" s="3"/>
      <c r="I9184" s="3"/>
      <c r="J9184" s="3"/>
    </row>
    <row r="9185" spans="4:10" x14ac:dyDescent="0.25">
      <c r="D9185"/>
      <c r="E9185" s="4"/>
      <c r="F9185" s="3"/>
      <c r="G9185" s="3"/>
      <c r="H9185" s="3"/>
      <c r="I9185" s="3"/>
      <c r="J9185" s="3"/>
    </row>
    <row r="9186" spans="4:10" x14ac:dyDescent="0.25">
      <c r="D9186"/>
      <c r="E9186" s="4"/>
      <c r="F9186" s="3"/>
      <c r="G9186" s="3"/>
      <c r="H9186" s="3"/>
      <c r="I9186" s="3"/>
      <c r="J9186" s="3"/>
    </row>
    <row r="9187" spans="4:10" x14ac:dyDescent="0.25">
      <c r="D9187"/>
      <c r="E9187" s="4"/>
      <c r="F9187" s="3"/>
      <c r="G9187" s="3"/>
      <c r="H9187" s="3"/>
      <c r="I9187" s="3"/>
      <c r="J9187" s="3"/>
    </row>
    <row r="9188" spans="4:10" x14ac:dyDescent="0.25">
      <c r="D9188"/>
      <c r="E9188" s="4"/>
      <c r="F9188" s="3"/>
      <c r="G9188" s="3"/>
      <c r="H9188" s="3"/>
      <c r="I9188" s="3"/>
      <c r="J9188" s="3"/>
    </row>
    <row r="9189" spans="4:10" x14ac:dyDescent="0.25">
      <c r="D9189"/>
      <c r="E9189" s="4"/>
      <c r="F9189" s="3"/>
      <c r="G9189" s="3"/>
      <c r="H9189" s="3"/>
      <c r="I9189" s="3"/>
      <c r="J9189" s="3"/>
    </row>
    <row r="9190" spans="4:10" x14ac:dyDescent="0.25">
      <c r="D9190"/>
      <c r="E9190" s="4"/>
      <c r="F9190" s="3"/>
      <c r="G9190" s="3"/>
      <c r="H9190" s="3"/>
      <c r="I9190" s="3"/>
      <c r="J9190" s="3"/>
    </row>
    <row r="9191" spans="4:10" x14ac:dyDescent="0.25">
      <c r="D9191"/>
      <c r="E9191" s="4"/>
      <c r="F9191" s="3"/>
      <c r="G9191" s="3"/>
      <c r="H9191" s="3"/>
      <c r="I9191" s="3"/>
      <c r="J9191" s="3"/>
    </row>
    <row r="9192" spans="4:10" x14ac:dyDescent="0.25">
      <c r="D9192"/>
      <c r="E9192" s="4"/>
      <c r="F9192" s="3"/>
      <c r="G9192" s="3"/>
      <c r="H9192" s="3"/>
      <c r="I9192" s="3"/>
      <c r="J9192" s="3"/>
    </row>
    <row r="9193" spans="4:10" x14ac:dyDescent="0.25">
      <c r="D9193"/>
      <c r="E9193" s="4"/>
      <c r="F9193" s="3"/>
      <c r="G9193" s="3"/>
      <c r="H9193" s="3"/>
      <c r="I9193" s="3"/>
      <c r="J9193" s="3"/>
    </row>
    <row r="9194" spans="4:10" x14ac:dyDescent="0.25">
      <c r="D9194"/>
      <c r="E9194" s="4"/>
      <c r="F9194" s="3"/>
      <c r="G9194" s="3"/>
      <c r="H9194" s="3"/>
      <c r="I9194" s="3"/>
      <c r="J9194" s="3"/>
    </row>
    <row r="9195" spans="4:10" x14ac:dyDescent="0.25">
      <c r="D9195"/>
      <c r="E9195" s="4"/>
      <c r="F9195" s="3"/>
      <c r="G9195" s="3"/>
      <c r="H9195" s="3"/>
      <c r="I9195" s="3"/>
      <c r="J9195" s="3"/>
    </row>
    <row r="9196" spans="4:10" x14ac:dyDescent="0.25">
      <c r="D9196"/>
      <c r="E9196" s="4"/>
      <c r="F9196" s="3"/>
      <c r="G9196" s="3"/>
      <c r="H9196" s="3"/>
      <c r="I9196" s="3"/>
      <c r="J9196" s="3"/>
    </row>
    <row r="9197" spans="4:10" x14ac:dyDescent="0.25">
      <c r="D9197"/>
      <c r="E9197" s="4"/>
      <c r="F9197" s="3"/>
      <c r="G9197" s="3"/>
      <c r="H9197" s="3"/>
      <c r="I9197" s="3"/>
      <c r="J9197" s="3"/>
    </row>
    <row r="9198" spans="4:10" x14ac:dyDescent="0.25">
      <c r="D9198"/>
      <c r="E9198" s="4"/>
      <c r="F9198" s="3"/>
      <c r="G9198" s="3"/>
      <c r="H9198" s="3"/>
      <c r="I9198" s="3"/>
      <c r="J9198" s="3"/>
    </row>
    <row r="9199" spans="4:10" x14ac:dyDescent="0.25">
      <c r="D9199"/>
      <c r="E9199" s="4"/>
      <c r="F9199" s="3"/>
      <c r="G9199" s="3"/>
      <c r="H9199" s="3"/>
      <c r="I9199" s="3"/>
      <c r="J9199" s="3"/>
    </row>
    <row r="9200" spans="4:10" x14ac:dyDescent="0.25">
      <c r="D9200"/>
      <c r="E9200" s="4"/>
      <c r="F9200" s="3"/>
      <c r="G9200" s="3"/>
      <c r="H9200" s="3"/>
      <c r="I9200" s="3"/>
      <c r="J9200" s="3"/>
    </row>
    <row r="9201" spans="4:10" x14ac:dyDescent="0.25">
      <c r="D9201"/>
      <c r="E9201" s="4"/>
      <c r="F9201" s="3"/>
      <c r="G9201" s="3"/>
      <c r="H9201" s="3"/>
      <c r="I9201" s="3"/>
      <c r="J9201" s="3"/>
    </row>
    <row r="9202" spans="4:10" x14ac:dyDescent="0.25">
      <c r="D9202"/>
      <c r="E9202" s="4"/>
      <c r="F9202" s="3"/>
      <c r="G9202" s="3"/>
      <c r="H9202" s="3"/>
      <c r="I9202" s="3"/>
      <c r="J9202" s="3"/>
    </row>
    <row r="9203" spans="4:10" x14ac:dyDescent="0.25">
      <c r="D9203"/>
      <c r="E9203" s="4"/>
      <c r="F9203" s="3"/>
      <c r="G9203" s="3"/>
      <c r="H9203" s="3"/>
      <c r="I9203" s="3"/>
      <c r="J9203" s="3"/>
    </row>
    <row r="9204" spans="4:10" x14ac:dyDescent="0.25">
      <c r="D9204"/>
      <c r="E9204" s="4"/>
      <c r="F9204" s="3"/>
      <c r="G9204" s="3"/>
      <c r="H9204" s="3"/>
      <c r="I9204" s="3"/>
      <c r="J9204" s="3"/>
    </row>
    <row r="9205" spans="4:10" x14ac:dyDescent="0.25">
      <c r="D9205"/>
      <c r="E9205" s="4"/>
      <c r="F9205" s="3"/>
      <c r="G9205" s="3"/>
      <c r="H9205" s="3"/>
      <c r="I9205" s="3"/>
      <c r="J9205" s="3"/>
    </row>
    <row r="9206" spans="4:10" x14ac:dyDescent="0.25">
      <c r="D9206"/>
      <c r="E9206" s="4"/>
      <c r="F9206" s="3"/>
      <c r="G9206" s="3"/>
      <c r="H9206" s="3"/>
      <c r="I9206" s="3"/>
      <c r="J9206" s="3"/>
    </row>
    <row r="9207" spans="4:10" x14ac:dyDescent="0.25">
      <c r="D9207"/>
      <c r="E9207" s="4"/>
      <c r="F9207" s="3"/>
      <c r="G9207" s="3"/>
      <c r="H9207" s="3"/>
      <c r="I9207" s="3"/>
      <c r="J9207" s="3"/>
    </row>
    <row r="9208" spans="4:10" x14ac:dyDescent="0.25">
      <c r="D9208"/>
      <c r="E9208" s="4"/>
      <c r="F9208" s="3"/>
      <c r="G9208" s="3"/>
      <c r="H9208" s="3"/>
      <c r="I9208" s="3"/>
      <c r="J9208" s="3"/>
    </row>
    <row r="9209" spans="4:10" x14ac:dyDescent="0.25">
      <c r="D9209"/>
      <c r="E9209" s="4"/>
      <c r="F9209" s="3"/>
      <c r="G9209" s="3"/>
      <c r="H9209" s="3"/>
      <c r="I9209" s="3"/>
      <c r="J9209" s="3"/>
    </row>
    <row r="9210" spans="4:10" x14ac:dyDescent="0.25">
      <c r="D9210"/>
      <c r="E9210" s="4"/>
      <c r="F9210" s="3"/>
      <c r="G9210" s="3"/>
      <c r="H9210" s="3"/>
      <c r="I9210" s="3"/>
      <c r="J9210" s="3"/>
    </row>
    <row r="9211" spans="4:10" x14ac:dyDescent="0.25">
      <c r="D9211"/>
      <c r="E9211" s="4"/>
      <c r="F9211" s="3"/>
      <c r="G9211" s="3"/>
      <c r="H9211" s="3"/>
      <c r="I9211" s="3"/>
      <c r="J9211" s="3"/>
    </row>
    <row r="9212" spans="4:10" x14ac:dyDescent="0.25">
      <c r="D9212"/>
      <c r="E9212" s="4"/>
      <c r="F9212" s="3"/>
      <c r="G9212" s="3"/>
      <c r="H9212" s="3"/>
      <c r="I9212" s="3"/>
      <c r="J9212" s="3"/>
    </row>
    <row r="9213" spans="4:10" x14ac:dyDescent="0.25">
      <c r="D9213"/>
      <c r="E9213" s="4"/>
      <c r="F9213" s="3"/>
      <c r="G9213" s="3"/>
      <c r="H9213" s="3"/>
      <c r="I9213" s="3"/>
      <c r="J9213" s="3"/>
    </row>
    <row r="9214" spans="4:10" x14ac:dyDescent="0.25">
      <c r="D9214"/>
      <c r="E9214" s="4"/>
      <c r="F9214" s="3"/>
      <c r="G9214" s="3"/>
      <c r="H9214" s="3"/>
      <c r="I9214" s="3"/>
      <c r="J9214" s="3"/>
    </row>
    <row r="9215" spans="4:10" x14ac:dyDescent="0.25">
      <c r="D9215"/>
      <c r="E9215" s="4"/>
      <c r="F9215" s="3"/>
      <c r="G9215" s="3"/>
      <c r="H9215" s="3"/>
      <c r="I9215" s="3"/>
      <c r="J9215" s="3"/>
    </row>
    <row r="9216" spans="4:10" x14ac:dyDescent="0.25">
      <c r="D9216"/>
      <c r="E9216" s="4"/>
      <c r="F9216" s="3"/>
      <c r="G9216" s="3"/>
      <c r="H9216" s="3"/>
      <c r="I9216" s="3"/>
      <c r="J9216" s="3"/>
    </row>
    <row r="9217" spans="4:10" x14ac:dyDescent="0.25">
      <c r="D9217"/>
      <c r="E9217" s="4"/>
      <c r="F9217" s="3"/>
      <c r="G9217" s="3"/>
      <c r="H9217" s="3"/>
      <c r="I9217" s="3"/>
      <c r="J9217" s="3"/>
    </row>
    <row r="9218" spans="4:10" x14ac:dyDescent="0.25">
      <c r="D9218"/>
      <c r="E9218" s="4"/>
      <c r="F9218" s="3"/>
      <c r="G9218" s="3"/>
      <c r="H9218" s="3"/>
      <c r="I9218" s="3"/>
      <c r="J9218" s="3"/>
    </row>
    <row r="9219" spans="4:10" x14ac:dyDescent="0.25">
      <c r="D9219"/>
      <c r="E9219" s="4"/>
      <c r="F9219" s="3"/>
      <c r="G9219" s="3"/>
      <c r="H9219" s="3"/>
      <c r="I9219" s="3"/>
      <c r="J9219" s="3"/>
    </row>
    <row r="9220" spans="4:10" x14ac:dyDescent="0.25">
      <c r="D9220"/>
      <c r="E9220" s="4"/>
      <c r="F9220" s="3"/>
      <c r="G9220" s="3"/>
      <c r="H9220" s="3"/>
      <c r="I9220" s="3"/>
      <c r="J9220" s="3"/>
    </row>
    <row r="9221" spans="4:10" x14ac:dyDescent="0.25">
      <c r="D9221"/>
      <c r="E9221" s="4"/>
      <c r="F9221" s="3"/>
      <c r="G9221" s="3"/>
      <c r="H9221" s="3"/>
      <c r="I9221" s="3"/>
      <c r="J9221" s="3"/>
    </row>
    <row r="9222" spans="4:10" x14ac:dyDescent="0.25">
      <c r="D9222"/>
      <c r="E9222" s="4"/>
      <c r="F9222" s="3"/>
      <c r="G9222" s="3"/>
      <c r="H9222" s="3"/>
      <c r="I9222" s="3"/>
      <c r="J9222" s="3"/>
    </row>
    <row r="9223" spans="4:10" x14ac:dyDescent="0.25">
      <c r="D9223"/>
      <c r="E9223" s="4"/>
      <c r="F9223" s="3"/>
      <c r="G9223" s="3"/>
      <c r="H9223" s="3"/>
      <c r="I9223" s="3"/>
      <c r="J9223" s="3"/>
    </row>
    <row r="9224" spans="4:10" x14ac:dyDescent="0.25">
      <c r="D9224"/>
      <c r="E9224" s="4"/>
      <c r="F9224" s="3"/>
      <c r="G9224" s="3"/>
      <c r="H9224" s="3"/>
      <c r="I9224" s="3"/>
      <c r="J9224" s="3"/>
    </row>
    <row r="9225" spans="4:10" x14ac:dyDescent="0.25">
      <c r="D9225"/>
      <c r="E9225" s="4"/>
      <c r="F9225" s="3"/>
      <c r="G9225" s="3"/>
      <c r="H9225" s="3"/>
      <c r="I9225" s="3"/>
      <c r="J9225" s="3"/>
    </row>
    <row r="9226" spans="4:10" x14ac:dyDescent="0.25">
      <c r="D9226"/>
      <c r="E9226" s="4"/>
      <c r="F9226" s="3"/>
      <c r="G9226" s="3"/>
      <c r="H9226" s="3"/>
      <c r="I9226" s="3"/>
      <c r="J9226" s="3"/>
    </row>
    <row r="9227" spans="4:10" x14ac:dyDescent="0.25">
      <c r="D9227"/>
      <c r="E9227" s="4"/>
      <c r="F9227" s="3"/>
      <c r="G9227" s="3"/>
      <c r="H9227" s="3"/>
      <c r="I9227" s="3"/>
      <c r="J9227" s="3"/>
    </row>
    <row r="9228" spans="4:10" x14ac:dyDescent="0.25">
      <c r="D9228"/>
      <c r="E9228" s="4"/>
      <c r="F9228" s="3"/>
      <c r="G9228" s="3"/>
      <c r="H9228" s="3"/>
      <c r="I9228" s="3"/>
      <c r="J9228" s="3"/>
    </row>
    <row r="9229" spans="4:10" x14ac:dyDescent="0.25">
      <c r="D9229"/>
      <c r="E9229" s="4"/>
      <c r="F9229" s="3"/>
      <c r="G9229" s="3"/>
      <c r="H9229" s="3"/>
      <c r="I9229" s="3"/>
      <c r="J9229" s="3"/>
    </row>
    <row r="9230" spans="4:10" x14ac:dyDescent="0.25">
      <c r="D9230"/>
      <c r="E9230" s="4"/>
      <c r="F9230" s="3"/>
      <c r="G9230" s="3"/>
      <c r="H9230" s="3"/>
      <c r="I9230" s="3"/>
      <c r="J9230" s="3"/>
    </row>
    <row r="9231" spans="4:10" x14ac:dyDescent="0.25">
      <c r="D9231"/>
      <c r="E9231" s="4"/>
      <c r="F9231" s="3"/>
      <c r="G9231" s="3"/>
      <c r="H9231" s="3"/>
      <c r="I9231" s="3"/>
      <c r="J9231" s="3"/>
    </row>
    <row r="9232" spans="4:10" x14ac:dyDescent="0.25">
      <c r="D9232"/>
      <c r="E9232" s="4"/>
      <c r="F9232" s="3"/>
      <c r="G9232" s="3"/>
      <c r="H9232" s="3"/>
      <c r="I9232" s="3"/>
      <c r="J9232" s="3"/>
    </row>
    <row r="9233" spans="4:10" x14ac:dyDescent="0.25">
      <c r="D9233"/>
      <c r="E9233" s="4"/>
      <c r="F9233" s="3"/>
      <c r="G9233" s="3"/>
      <c r="H9233" s="3"/>
      <c r="I9233" s="3"/>
      <c r="J9233" s="3"/>
    </row>
    <row r="9234" spans="4:10" x14ac:dyDescent="0.25">
      <c r="D9234"/>
      <c r="E9234" s="4"/>
      <c r="F9234" s="3"/>
      <c r="G9234" s="3"/>
      <c r="H9234" s="3"/>
      <c r="I9234" s="3"/>
      <c r="J9234" s="3"/>
    </row>
    <row r="9235" spans="4:10" x14ac:dyDescent="0.25">
      <c r="D9235"/>
      <c r="E9235" s="4"/>
      <c r="F9235" s="3"/>
      <c r="G9235" s="3"/>
      <c r="H9235" s="3"/>
      <c r="I9235" s="3"/>
      <c r="J9235" s="3"/>
    </row>
    <row r="9236" spans="4:10" x14ac:dyDescent="0.25">
      <c r="D9236"/>
      <c r="E9236" s="4"/>
      <c r="F9236" s="3"/>
      <c r="G9236" s="3"/>
      <c r="H9236" s="3"/>
      <c r="I9236" s="3"/>
      <c r="J9236" s="3"/>
    </row>
    <row r="9237" spans="4:10" x14ac:dyDescent="0.25">
      <c r="D9237"/>
      <c r="E9237" s="4"/>
      <c r="F9237" s="3"/>
      <c r="G9237" s="3"/>
      <c r="H9237" s="3"/>
      <c r="I9237" s="3"/>
      <c r="J9237" s="3"/>
    </row>
    <row r="9238" spans="4:10" x14ac:dyDescent="0.25">
      <c r="D9238"/>
      <c r="E9238" s="4"/>
    </row>
    <row r="9239" spans="4:10" x14ac:dyDescent="0.25">
      <c r="D9239"/>
      <c r="E9239" s="4"/>
    </row>
    <row r="9240" spans="4:10" x14ac:dyDescent="0.25">
      <c r="D9240"/>
      <c r="E9240" s="4"/>
    </row>
    <row r="9241" spans="4:10" x14ac:dyDescent="0.25">
      <c r="D9241"/>
      <c r="E9241" s="4"/>
    </row>
    <row r="9242" spans="4:10" x14ac:dyDescent="0.25">
      <c r="D9242"/>
      <c r="E9242"/>
    </row>
    <row r="9243" spans="4:10" x14ac:dyDescent="0.25">
      <c r="D9243"/>
      <c r="E9243"/>
      <c r="F9243" s="3"/>
      <c r="G9243" s="3"/>
      <c r="H9243" s="3"/>
      <c r="I9243" s="3"/>
      <c r="J9243" s="3"/>
    </row>
    <row r="9244" spans="4:10" x14ac:dyDescent="0.25">
      <c r="D9244"/>
      <c r="E9244"/>
      <c r="F9244" s="3"/>
      <c r="G9244" s="3"/>
      <c r="H9244" s="3"/>
      <c r="I9244" s="3"/>
      <c r="J9244" s="3"/>
    </row>
    <row r="9245" spans="4:10" x14ac:dyDescent="0.25">
      <c r="D9245"/>
      <c r="E9245"/>
      <c r="F9245" s="3"/>
      <c r="G9245" s="3"/>
      <c r="H9245" s="3"/>
      <c r="I9245" s="3"/>
      <c r="J9245" s="3"/>
    </row>
    <row r="9246" spans="4:10" x14ac:dyDescent="0.25">
      <c r="D9246"/>
      <c r="E9246"/>
      <c r="F9246" s="3"/>
      <c r="G9246" s="3"/>
      <c r="H9246" s="3"/>
      <c r="I9246" s="3"/>
      <c r="J9246" s="3"/>
    </row>
    <row r="9247" spans="4:10" x14ac:dyDescent="0.25">
      <c r="D9247"/>
      <c r="E9247"/>
      <c r="F9247" s="3"/>
      <c r="G9247" s="3"/>
      <c r="H9247" s="3"/>
      <c r="I9247" s="3"/>
      <c r="J9247" s="3"/>
    </row>
    <row r="9248" spans="4:10" x14ac:dyDescent="0.25">
      <c r="D9248"/>
      <c r="E9248"/>
      <c r="F9248" s="3"/>
      <c r="G9248" s="3"/>
      <c r="H9248" s="3"/>
      <c r="I9248" s="3"/>
      <c r="J9248" s="3"/>
    </row>
    <row r="9249" spans="4:10" x14ac:dyDescent="0.25">
      <c r="D9249"/>
      <c r="E9249"/>
      <c r="F9249" s="3"/>
      <c r="G9249" s="3"/>
      <c r="H9249" s="3"/>
      <c r="I9249" s="3"/>
      <c r="J9249" s="3"/>
    </row>
    <row r="9250" spans="4:10" x14ac:dyDescent="0.25">
      <c r="D9250"/>
      <c r="E9250"/>
      <c r="F9250" s="3"/>
      <c r="G9250" s="3"/>
      <c r="H9250" s="3"/>
      <c r="I9250" s="3"/>
      <c r="J9250" s="3"/>
    </row>
    <row r="9251" spans="4:10" x14ac:dyDescent="0.25">
      <c r="D9251"/>
      <c r="E9251"/>
      <c r="F9251" s="3"/>
      <c r="G9251" s="3"/>
      <c r="H9251" s="3"/>
      <c r="I9251" s="3"/>
      <c r="J9251" s="3"/>
    </row>
    <row r="9252" spans="4:10" x14ac:dyDescent="0.25">
      <c r="D9252"/>
      <c r="E9252"/>
      <c r="F9252" s="3"/>
      <c r="G9252" s="3"/>
      <c r="H9252" s="3"/>
      <c r="I9252" s="3"/>
      <c r="J9252" s="3"/>
    </row>
    <row r="9253" spans="4:10" x14ac:dyDescent="0.25">
      <c r="D9253"/>
      <c r="E9253"/>
      <c r="F9253" s="3"/>
      <c r="G9253" s="3"/>
      <c r="H9253" s="3"/>
      <c r="I9253" s="3"/>
      <c r="J9253" s="3"/>
    </row>
    <row r="9254" spans="4:10" x14ac:dyDescent="0.25">
      <c r="D9254"/>
      <c r="E9254"/>
      <c r="F9254" s="3"/>
      <c r="G9254" s="3"/>
      <c r="H9254" s="3"/>
      <c r="I9254" s="3"/>
      <c r="J9254" s="3"/>
    </row>
    <row r="9255" spans="4:10" x14ac:dyDescent="0.25">
      <c r="D9255"/>
      <c r="E9255"/>
      <c r="F9255" s="3"/>
      <c r="G9255" s="3"/>
      <c r="H9255" s="3"/>
      <c r="I9255" s="3"/>
      <c r="J9255" s="3"/>
    </row>
    <row r="9256" spans="4:10" x14ac:dyDescent="0.25">
      <c r="D9256"/>
      <c r="E9256"/>
      <c r="F9256" s="3"/>
      <c r="G9256" s="3"/>
      <c r="H9256" s="3"/>
      <c r="I9256" s="3"/>
      <c r="J9256" s="3"/>
    </row>
    <row r="9257" spans="4:10" x14ac:dyDescent="0.25">
      <c r="D9257"/>
      <c r="E9257"/>
      <c r="F9257" s="3"/>
      <c r="G9257" s="3"/>
      <c r="H9257" s="3"/>
      <c r="I9257" s="3"/>
      <c r="J9257" s="3"/>
    </row>
    <row r="9258" spans="4:10" x14ac:dyDescent="0.25">
      <c r="D9258"/>
      <c r="E9258"/>
      <c r="F9258" s="3"/>
      <c r="G9258" s="3"/>
      <c r="H9258" s="3"/>
      <c r="I9258" s="3"/>
      <c r="J9258" s="3"/>
    </row>
    <row r="9259" spans="4:10" x14ac:dyDescent="0.25">
      <c r="D9259"/>
      <c r="E9259"/>
      <c r="F9259" s="3"/>
      <c r="G9259" s="3"/>
      <c r="H9259" s="3"/>
      <c r="I9259" s="3"/>
      <c r="J9259" s="3"/>
    </row>
    <row r="9260" spans="4:10" x14ac:dyDescent="0.25">
      <c r="D9260"/>
      <c r="E9260"/>
      <c r="F9260" s="3"/>
      <c r="G9260" s="3"/>
      <c r="H9260" s="3"/>
      <c r="I9260" s="3"/>
      <c r="J9260" s="3"/>
    </row>
    <row r="9261" spans="4:10" x14ac:dyDescent="0.25">
      <c r="D9261"/>
      <c r="E9261"/>
      <c r="F9261" s="3"/>
      <c r="G9261" s="3"/>
      <c r="H9261" s="3"/>
      <c r="I9261" s="3"/>
      <c r="J9261" s="3"/>
    </row>
    <row r="9262" spans="4:10" x14ac:dyDescent="0.25">
      <c r="D9262"/>
      <c r="E9262"/>
      <c r="F9262" s="3"/>
      <c r="G9262" s="3"/>
      <c r="H9262" s="3"/>
      <c r="I9262" s="3"/>
      <c r="J9262" s="3"/>
    </row>
    <row r="9263" spans="4:10" x14ac:dyDescent="0.25">
      <c r="D9263"/>
      <c r="E9263"/>
      <c r="F9263" s="3"/>
      <c r="G9263" s="3"/>
      <c r="H9263" s="3"/>
      <c r="I9263" s="3"/>
      <c r="J9263" s="3"/>
    </row>
    <row r="9264" spans="4:10" x14ac:dyDescent="0.25">
      <c r="D9264"/>
      <c r="E9264"/>
      <c r="F9264" s="3"/>
      <c r="G9264" s="3"/>
      <c r="H9264" s="3"/>
      <c r="I9264" s="3"/>
      <c r="J9264" s="3"/>
    </row>
    <row r="9265" spans="4:10" x14ac:dyDescent="0.25">
      <c r="D9265"/>
      <c r="E9265"/>
      <c r="F9265" s="3"/>
      <c r="G9265" s="3"/>
      <c r="H9265" s="3"/>
      <c r="I9265" s="3"/>
      <c r="J9265" s="3"/>
    </row>
    <row r="9266" spans="4:10" x14ac:dyDescent="0.25">
      <c r="D9266"/>
      <c r="E9266"/>
      <c r="F9266" s="3"/>
      <c r="G9266" s="3"/>
      <c r="H9266" s="3"/>
      <c r="I9266" s="3"/>
      <c r="J9266" s="3"/>
    </row>
    <row r="9267" spans="4:10" x14ac:dyDescent="0.25">
      <c r="D9267"/>
      <c r="E9267"/>
      <c r="F9267" s="3"/>
      <c r="G9267" s="3"/>
      <c r="H9267" s="3"/>
      <c r="I9267" s="3"/>
      <c r="J9267" s="3"/>
    </row>
    <row r="9268" spans="4:10" x14ac:dyDescent="0.25">
      <c r="D9268"/>
      <c r="E9268"/>
      <c r="F9268" s="3"/>
      <c r="G9268" s="3"/>
      <c r="H9268" s="3"/>
      <c r="I9268" s="3"/>
      <c r="J9268" s="3"/>
    </row>
    <row r="9269" spans="4:10" x14ac:dyDescent="0.25">
      <c r="D9269"/>
      <c r="E9269"/>
      <c r="F9269" s="3"/>
      <c r="G9269" s="3"/>
      <c r="H9269" s="3"/>
      <c r="I9269" s="3"/>
      <c r="J9269" s="3"/>
    </row>
    <row r="9270" spans="4:10" x14ac:dyDescent="0.25">
      <c r="D9270"/>
      <c r="E9270"/>
      <c r="F9270" s="3"/>
      <c r="G9270" s="3"/>
      <c r="H9270" s="3"/>
      <c r="I9270" s="3"/>
      <c r="J9270" s="3"/>
    </row>
    <row r="9271" spans="4:10" x14ac:dyDescent="0.25">
      <c r="D9271"/>
      <c r="E9271"/>
      <c r="F9271" s="3"/>
      <c r="G9271" s="3"/>
      <c r="H9271" s="3"/>
      <c r="I9271" s="3"/>
      <c r="J9271" s="3"/>
    </row>
    <row r="9272" spans="4:10" x14ac:dyDescent="0.25">
      <c r="D9272"/>
      <c r="E9272"/>
      <c r="F9272" s="3"/>
      <c r="G9272" s="3"/>
      <c r="H9272" s="3"/>
      <c r="I9272" s="3"/>
      <c r="J9272" s="3"/>
    </row>
    <row r="9273" spans="4:10" x14ac:dyDescent="0.25">
      <c r="D9273"/>
      <c r="E9273"/>
      <c r="F9273" s="3"/>
      <c r="G9273" s="3"/>
      <c r="H9273" s="3"/>
      <c r="I9273" s="3"/>
      <c r="J9273" s="3"/>
    </row>
    <row r="9274" spans="4:10" x14ac:dyDescent="0.25">
      <c r="D9274"/>
      <c r="E9274"/>
      <c r="F9274" s="3"/>
      <c r="G9274" s="3"/>
      <c r="H9274" s="3"/>
      <c r="I9274" s="3"/>
      <c r="J9274" s="3"/>
    </row>
    <row r="9275" spans="4:10" x14ac:dyDescent="0.25">
      <c r="D9275"/>
      <c r="E9275"/>
      <c r="F9275" s="3"/>
      <c r="G9275" s="3"/>
      <c r="H9275" s="3"/>
      <c r="I9275" s="3"/>
      <c r="J9275" s="3"/>
    </row>
    <row r="9276" spans="4:10" x14ac:dyDescent="0.25">
      <c r="D9276"/>
      <c r="E9276"/>
      <c r="F9276" s="3"/>
      <c r="G9276" s="3"/>
      <c r="H9276" s="3"/>
      <c r="I9276" s="3"/>
      <c r="J9276" s="3"/>
    </row>
    <row r="9277" spans="4:10" x14ac:dyDescent="0.25">
      <c r="D9277"/>
      <c r="E9277"/>
      <c r="F9277" s="3"/>
      <c r="G9277" s="3"/>
      <c r="H9277" s="3"/>
      <c r="I9277" s="3"/>
      <c r="J9277" s="3"/>
    </row>
    <row r="9278" spans="4:10" x14ac:dyDescent="0.25">
      <c r="D9278"/>
      <c r="E9278"/>
      <c r="F9278" s="3"/>
      <c r="G9278" s="3"/>
      <c r="H9278" s="3"/>
      <c r="I9278" s="3"/>
      <c r="J9278" s="3"/>
    </row>
    <row r="9279" spans="4:10" x14ac:dyDescent="0.25">
      <c r="D9279"/>
      <c r="E9279"/>
      <c r="F9279" s="3"/>
      <c r="G9279" s="3"/>
      <c r="H9279" s="3"/>
      <c r="I9279" s="3"/>
      <c r="J9279" s="3"/>
    </row>
    <row r="9280" spans="4:10" x14ac:dyDescent="0.25">
      <c r="D9280"/>
      <c r="E9280"/>
      <c r="F9280" s="3"/>
      <c r="G9280" s="3"/>
      <c r="H9280" s="3"/>
      <c r="I9280" s="3"/>
      <c r="J9280" s="3"/>
    </row>
    <row r="9281" spans="4:10" x14ac:dyDescent="0.25">
      <c r="D9281"/>
      <c r="E9281"/>
      <c r="F9281" s="3"/>
      <c r="G9281" s="3"/>
      <c r="H9281" s="3"/>
      <c r="I9281" s="3"/>
      <c r="J9281" s="3"/>
    </row>
    <row r="9282" spans="4:10" x14ac:dyDescent="0.25">
      <c r="D9282"/>
      <c r="E9282"/>
      <c r="F9282" s="3"/>
      <c r="G9282" s="3"/>
      <c r="H9282" s="3"/>
      <c r="I9282" s="3"/>
      <c r="J9282" s="3"/>
    </row>
    <row r="9283" spans="4:10" x14ac:dyDescent="0.25">
      <c r="D9283"/>
      <c r="E9283"/>
      <c r="F9283" s="3"/>
      <c r="G9283" s="3"/>
      <c r="H9283" s="3"/>
      <c r="I9283" s="3"/>
      <c r="J9283" s="3"/>
    </row>
    <row r="9284" spans="4:10" x14ac:dyDescent="0.25">
      <c r="D9284"/>
      <c r="E9284"/>
      <c r="F9284" s="3"/>
      <c r="G9284" s="3"/>
      <c r="H9284" s="3"/>
      <c r="I9284" s="3"/>
      <c r="J9284" s="3"/>
    </row>
    <row r="9285" spans="4:10" x14ac:dyDescent="0.25">
      <c r="D9285"/>
      <c r="E9285"/>
      <c r="F9285" s="3"/>
      <c r="G9285" s="3"/>
      <c r="H9285" s="3"/>
      <c r="I9285" s="3"/>
      <c r="J9285" s="3"/>
    </row>
    <row r="9286" spans="4:10" x14ac:dyDescent="0.25">
      <c r="D9286"/>
      <c r="E9286"/>
      <c r="F9286" s="3"/>
      <c r="G9286" s="3"/>
      <c r="H9286" s="3"/>
      <c r="I9286" s="3"/>
      <c r="J9286" s="3"/>
    </row>
    <row r="9287" spans="4:10" x14ac:dyDescent="0.25">
      <c r="D9287"/>
      <c r="E9287"/>
      <c r="F9287" s="3"/>
      <c r="G9287" s="3"/>
      <c r="H9287" s="3"/>
      <c r="I9287" s="3"/>
      <c r="J9287" s="3"/>
    </row>
    <row r="9288" spans="4:10" x14ac:dyDescent="0.25">
      <c r="D9288"/>
      <c r="E9288"/>
      <c r="F9288" s="3"/>
      <c r="G9288" s="3"/>
      <c r="H9288" s="3"/>
      <c r="I9288" s="3"/>
      <c r="J9288" s="3"/>
    </row>
    <row r="9289" spans="4:10" x14ac:dyDescent="0.25">
      <c r="D9289"/>
      <c r="E9289"/>
      <c r="F9289" s="3"/>
      <c r="G9289" s="3"/>
      <c r="H9289" s="3"/>
      <c r="I9289" s="3"/>
      <c r="J9289" s="3"/>
    </row>
    <row r="9290" spans="4:10" x14ac:dyDescent="0.25">
      <c r="D9290"/>
      <c r="E9290"/>
      <c r="F9290" s="3"/>
      <c r="G9290" s="3"/>
      <c r="H9290" s="3"/>
      <c r="I9290" s="3"/>
      <c r="J9290" s="3"/>
    </row>
    <row r="9291" spans="4:10" x14ac:dyDescent="0.25">
      <c r="D9291"/>
      <c r="E9291"/>
      <c r="F9291" s="3"/>
      <c r="G9291" s="3"/>
      <c r="H9291" s="3"/>
      <c r="I9291" s="3"/>
      <c r="J9291" s="3"/>
    </row>
    <row r="9292" spans="4:10" x14ac:dyDescent="0.25">
      <c r="D9292"/>
      <c r="E9292"/>
      <c r="F9292" s="3"/>
      <c r="G9292" s="3"/>
      <c r="H9292" s="3"/>
      <c r="I9292" s="3"/>
      <c r="J9292" s="3"/>
    </row>
    <row r="9293" spans="4:10" x14ac:dyDescent="0.25">
      <c r="D9293"/>
      <c r="E9293"/>
      <c r="F9293" s="3"/>
      <c r="G9293" s="3"/>
      <c r="H9293" s="3"/>
      <c r="I9293" s="3"/>
      <c r="J9293" s="3"/>
    </row>
    <row r="9294" spans="4:10" x14ac:dyDescent="0.25">
      <c r="D9294"/>
      <c r="E9294"/>
      <c r="F9294" s="3"/>
      <c r="G9294" s="3"/>
      <c r="H9294" s="3"/>
      <c r="I9294" s="3"/>
      <c r="J9294" s="3"/>
    </row>
    <row r="9295" spans="4:10" x14ac:dyDescent="0.25">
      <c r="D9295"/>
      <c r="E9295"/>
      <c r="F9295" s="3"/>
      <c r="G9295" s="3"/>
      <c r="H9295" s="3"/>
      <c r="I9295" s="3"/>
      <c r="J9295" s="3"/>
    </row>
    <row r="9296" spans="4:10" x14ac:dyDescent="0.25">
      <c r="D9296"/>
      <c r="E9296"/>
      <c r="F9296" s="3"/>
      <c r="G9296" s="3"/>
      <c r="H9296" s="3"/>
      <c r="I9296" s="3"/>
      <c r="J9296" s="3"/>
    </row>
    <row r="9297" spans="4:10" x14ac:dyDescent="0.25">
      <c r="D9297"/>
      <c r="E9297"/>
      <c r="F9297" s="3"/>
      <c r="G9297" s="3"/>
      <c r="H9297" s="3"/>
      <c r="I9297" s="3"/>
      <c r="J9297" s="3"/>
    </row>
    <row r="9298" spans="4:10" x14ac:dyDescent="0.25">
      <c r="D9298"/>
      <c r="E9298"/>
      <c r="F9298" s="3"/>
      <c r="G9298" s="3"/>
      <c r="H9298" s="3"/>
      <c r="I9298" s="3"/>
      <c r="J9298" s="3"/>
    </row>
    <row r="9299" spans="4:10" x14ac:dyDescent="0.25">
      <c r="D9299"/>
      <c r="E9299"/>
      <c r="F9299" s="3"/>
      <c r="G9299" s="3"/>
      <c r="H9299" s="3"/>
      <c r="I9299" s="3"/>
      <c r="J9299" s="3"/>
    </row>
    <row r="9300" spans="4:10" x14ac:dyDescent="0.25">
      <c r="D9300"/>
      <c r="E9300"/>
      <c r="F9300" s="3"/>
      <c r="G9300" s="3"/>
      <c r="H9300" s="3"/>
      <c r="I9300" s="3"/>
      <c r="J9300" s="3"/>
    </row>
    <row r="9301" spans="4:10" x14ac:dyDescent="0.25">
      <c r="D9301"/>
      <c r="E9301"/>
      <c r="F9301" s="3"/>
      <c r="G9301" s="3"/>
      <c r="H9301" s="3"/>
      <c r="I9301" s="3"/>
      <c r="J9301" s="3"/>
    </row>
    <row r="9302" spans="4:10" x14ac:dyDescent="0.25">
      <c r="D9302"/>
      <c r="E9302"/>
      <c r="F9302" s="3"/>
      <c r="G9302" s="3"/>
      <c r="H9302" s="3"/>
      <c r="I9302" s="3"/>
      <c r="J9302" s="3"/>
    </row>
    <row r="9303" spans="4:10" x14ac:dyDescent="0.25">
      <c r="D9303"/>
      <c r="E9303"/>
      <c r="F9303" s="3"/>
      <c r="G9303" s="3"/>
      <c r="H9303" s="3"/>
      <c r="I9303" s="3"/>
      <c r="J9303" s="3"/>
    </row>
    <row r="9304" spans="4:10" x14ac:dyDescent="0.25">
      <c r="D9304"/>
      <c r="E9304"/>
      <c r="F9304" s="3"/>
      <c r="G9304" s="3"/>
      <c r="H9304" s="3"/>
      <c r="I9304" s="3"/>
      <c r="J9304" s="3"/>
    </row>
    <row r="9305" spans="4:10" x14ac:dyDescent="0.25">
      <c r="D9305"/>
      <c r="E9305"/>
      <c r="F9305" s="3"/>
      <c r="G9305" s="3"/>
      <c r="H9305" s="3"/>
      <c r="I9305" s="3"/>
      <c r="J9305" s="3"/>
    </row>
    <row r="9306" spans="4:10" x14ac:dyDescent="0.25">
      <c r="D9306"/>
      <c r="E9306"/>
      <c r="F9306" s="3"/>
      <c r="G9306" s="3"/>
      <c r="H9306" s="3"/>
      <c r="I9306" s="3"/>
      <c r="J9306" s="3"/>
    </row>
    <row r="9307" spans="4:10" x14ac:dyDescent="0.25">
      <c r="D9307"/>
      <c r="E9307"/>
      <c r="F9307" s="3"/>
      <c r="G9307" s="3"/>
      <c r="H9307" s="3"/>
      <c r="I9307" s="3"/>
      <c r="J9307" s="3"/>
    </row>
    <row r="9308" spans="4:10" x14ac:dyDescent="0.25">
      <c r="D9308"/>
      <c r="E9308"/>
      <c r="F9308" s="3"/>
      <c r="G9308" s="3"/>
      <c r="H9308" s="3"/>
      <c r="I9308" s="3"/>
      <c r="J9308" s="3"/>
    </row>
    <row r="9309" spans="4:10" x14ac:dyDescent="0.25">
      <c r="D9309"/>
      <c r="E9309"/>
      <c r="F9309" s="3"/>
      <c r="G9309" s="3"/>
      <c r="H9309" s="3"/>
      <c r="I9309" s="3"/>
      <c r="J9309" s="3"/>
    </row>
    <row r="9310" spans="4:10" x14ac:dyDescent="0.25">
      <c r="D9310"/>
      <c r="E9310"/>
      <c r="F9310" s="3"/>
      <c r="G9310" s="3"/>
      <c r="H9310" s="3"/>
      <c r="I9310" s="3"/>
      <c r="J9310" s="3"/>
    </row>
    <row r="9311" spans="4:10" x14ac:dyDescent="0.25">
      <c r="D9311"/>
      <c r="E9311"/>
      <c r="F9311" s="3"/>
      <c r="G9311" s="3"/>
      <c r="H9311" s="3"/>
      <c r="I9311" s="3"/>
      <c r="J9311" s="3"/>
    </row>
    <row r="9312" spans="4:10" x14ac:dyDescent="0.25">
      <c r="D9312"/>
      <c r="E9312"/>
      <c r="F9312" s="3"/>
      <c r="G9312" s="3"/>
      <c r="H9312" s="3"/>
      <c r="I9312" s="3"/>
      <c r="J9312" s="3"/>
    </row>
    <row r="9313" spans="4:10" x14ac:dyDescent="0.25">
      <c r="D9313"/>
      <c r="E9313"/>
      <c r="F9313" s="3"/>
      <c r="G9313" s="3"/>
      <c r="H9313" s="3"/>
      <c r="I9313" s="3"/>
      <c r="J9313" s="3"/>
    </row>
    <row r="9314" spans="4:10" x14ac:dyDescent="0.25">
      <c r="D9314"/>
      <c r="E9314"/>
      <c r="F9314" s="3"/>
      <c r="G9314" s="3"/>
      <c r="H9314" s="3"/>
      <c r="I9314" s="3"/>
      <c r="J9314" s="3"/>
    </row>
    <row r="9315" spans="4:10" x14ac:dyDescent="0.25">
      <c r="D9315"/>
      <c r="E9315"/>
      <c r="F9315" s="3"/>
      <c r="G9315" s="3"/>
      <c r="H9315" s="3"/>
      <c r="I9315" s="3"/>
      <c r="J9315" s="3"/>
    </row>
    <row r="9316" spans="4:10" x14ac:dyDescent="0.25">
      <c r="D9316"/>
      <c r="E9316"/>
      <c r="F9316" s="3"/>
      <c r="G9316" s="3"/>
      <c r="H9316" s="3"/>
      <c r="I9316" s="3"/>
      <c r="J9316" s="3"/>
    </row>
    <row r="9317" spans="4:10" x14ac:dyDescent="0.25">
      <c r="D9317"/>
      <c r="E9317"/>
      <c r="F9317" s="3"/>
      <c r="G9317" s="3"/>
      <c r="H9317" s="3"/>
      <c r="I9317" s="3"/>
      <c r="J9317" s="3"/>
    </row>
    <row r="9318" spans="4:10" x14ac:dyDescent="0.25">
      <c r="D9318"/>
      <c r="E9318"/>
      <c r="F9318" s="3"/>
      <c r="G9318" s="3"/>
      <c r="H9318" s="3"/>
      <c r="I9318" s="3"/>
      <c r="J9318" s="3"/>
    </row>
    <row r="9319" spans="4:10" x14ac:dyDescent="0.25">
      <c r="D9319"/>
      <c r="E9319"/>
      <c r="F9319" s="3"/>
      <c r="G9319" s="3"/>
      <c r="H9319" s="3"/>
      <c r="I9319" s="3"/>
      <c r="J9319" s="3"/>
    </row>
    <row r="9320" spans="4:10" x14ac:dyDescent="0.25">
      <c r="D9320"/>
      <c r="E9320"/>
      <c r="F9320" s="3"/>
      <c r="G9320" s="3"/>
      <c r="H9320" s="3"/>
      <c r="I9320" s="3"/>
      <c r="J9320" s="3"/>
    </row>
    <row r="9321" spans="4:10" x14ac:dyDescent="0.25">
      <c r="D9321"/>
      <c r="E9321"/>
      <c r="F9321" s="3"/>
      <c r="G9321" s="3"/>
      <c r="H9321" s="3"/>
      <c r="I9321" s="3"/>
      <c r="J9321" s="3"/>
    </row>
    <row r="9322" spans="4:10" x14ac:dyDescent="0.25">
      <c r="D9322"/>
      <c r="E9322"/>
      <c r="F9322" s="3"/>
      <c r="G9322" s="3"/>
      <c r="H9322" s="3"/>
      <c r="I9322" s="3"/>
      <c r="J9322" s="3"/>
    </row>
    <row r="9323" spans="4:10" x14ac:dyDescent="0.25">
      <c r="D9323"/>
      <c r="E9323"/>
      <c r="F9323" s="3"/>
      <c r="G9323" s="3"/>
      <c r="H9323" s="3"/>
      <c r="I9323" s="3"/>
      <c r="J9323" s="3"/>
    </row>
    <row r="9324" spans="4:10" x14ac:dyDescent="0.25">
      <c r="D9324"/>
      <c r="E9324"/>
      <c r="F9324" s="3"/>
      <c r="G9324" s="3"/>
      <c r="H9324" s="3"/>
      <c r="I9324" s="3"/>
      <c r="J9324" s="3"/>
    </row>
    <row r="9325" spans="4:10" x14ac:dyDescent="0.25">
      <c r="D9325"/>
      <c r="E9325"/>
      <c r="F9325" s="3"/>
      <c r="G9325" s="3"/>
      <c r="H9325" s="3"/>
      <c r="I9325" s="3"/>
      <c r="J9325" s="3"/>
    </row>
    <row r="9326" spans="4:10" x14ac:dyDescent="0.25">
      <c r="D9326"/>
      <c r="E9326"/>
      <c r="F9326" s="3"/>
      <c r="G9326" s="3"/>
      <c r="H9326" s="3"/>
      <c r="I9326" s="3"/>
      <c r="J9326" s="3"/>
    </row>
    <row r="9327" spans="4:10" x14ac:dyDescent="0.25">
      <c r="D9327"/>
      <c r="E9327"/>
      <c r="F9327" s="3"/>
      <c r="G9327" s="3"/>
      <c r="H9327" s="3"/>
      <c r="I9327" s="3"/>
      <c r="J9327" s="3"/>
    </row>
    <row r="9328" spans="4:10" x14ac:dyDescent="0.25">
      <c r="D9328"/>
      <c r="E9328"/>
      <c r="F9328" s="3"/>
      <c r="G9328" s="3"/>
      <c r="H9328" s="3"/>
      <c r="I9328" s="3"/>
      <c r="J9328" s="3"/>
    </row>
    <row r="9329" spans="4:10" x14ac:dyDescent="0.25">
      <c r="D9329"/>
      <c r="E9329"/>
      <c r="F9329" s="3"/>
      <c r="G9329" s="3"/>
      <c r="H9329" s="3"/>
      <c r="I9329" s="3"/>
      <c r="J9329" s="3"/>
    </row>
    <row r="9330" spans="4:10" x14ac:dyDescent="0.25">
      <c r="D9330"/>
      <c r="E9330"/>
      <c r="F9330" s="3"/>
      <c r="G9330" s="3"/>
      <c r="H9330" s="3"/>
      <c r="I9330" s="3"/>
      <c r="J9330" s="3"/>
    </row>
    <row r="9331" spans="4:10" x14ac:dyDescent="0.25">
      <c r="D9331"/>
      <c r="E9331"/>
      <c r="F9331" s="3"/>
      <c r="G9331" s="3"/>
      <c r="H9331" s="3"/>
      <c r="I9331" s="3"/>
      <c r="J9331" s="3"/>
    </row>
    <row r="9332" spans="4:10" x14ac:dyDescent="0.25">
      <c r="D9332"/>
      <c r="E9332"/>
      <c r="F9332" s="3"/>
      <c r="G9332" s="3"/>
      <c r="H9332" s="3"/>
      <c r="I9332" s="3"/>
      <c r="J9332" s="3"/>
    </row>
    <row r="9333" spans="4:10" x14ac:dyDescent="0.25">
      <c r="D9333"/>
      <c r="E9333"/>
      <c r="F9333" s="3"/>
      <c r="G9333" s="3"/>
      <c r="H9333" s="3"/>
      <c r="I9333" s="3"/>
      <c r="J9333" s="3"/>
    </row>
    <row r="9334" spans="4:10" x14ac:dyDescent="0.25">
      <c r="D9334"/>
      <c r="E9334"/>
      <c r="F9334" s="3"/>
      <c r="G9334" s="3"/>
      <c r="H9334" s="3"/>
      <c r="I9334" s="3"/>
      <c r="J9334" s="3"/>
    </row>
    <row r="9335" spans="4:10" x14ac:dyDescent="0.25">
      <c r="D9335"/>
      <c r="E9335"/>
      <c r="F9335" s="3"/>
      <c r="G9335" s="3"/>
      <c r="H9335" s="3"/>
      <c r="I9335" s="3"/>
      <c r="J9335" s="3"/>
    </row>
    <row r="9336" spans="4:10" x14ac:dyDescent="0.25">
      <c r="D9336"/>
      <c r="E9336"/>
      <c r="F9336" s="3"/>
      <c r="G9336" s="3"/>
      <c r="H9336" s="3"/>
      <c r="I9336" s="3"/>
      <c r="J9336" s="3"/>
    </row>
    <row r="9337" spans="4:10" x14ac:dyDescent="0.25">
      <c r="D9337"/>
      <c r="E9337"/>
      <c r="F9337" s="3"/>
      <c r="G9337" s="3"/>
      <c r="H9337" s="3"/>
      <c r="I9337" s="3"/>
      <c r="J9337" s="3"/>
    </row>
    <row r="9338" spans="4:10" x14ac:dyDescent="0.25">
      <c r="D9338"/>
      <c r="E9338"/>
      <c r="F9338" s="3"/>
      <c r="G9338" s="3"/>
      <c r="H9338" s="3"/>
      <c r="I9338" s="3"/>
      <c r="J9338" s="3"/>
    </row>
    <row r="9339" spans="4:10" x14ac:dyDescent="0.25">
      <c r="D9339"/>
      <c r="E9339"/>
      <c r="F9339" s="3"/>
      <c r="G9339" s="3"/>
      <c r="H9339" s="3"/>
      <c r="I9339" s="3"/>
      <c r="J9339" s="3"/>
    </row>
    <row r="9340" spans="4:10" x14ac:dyDescent="0.25">
      <c r="D9340"/>
      <c r="E9340"/>
      <c r="F9340" s="3"/>
      <c r="G9340" s="3"/>
      <c r="H9340" s="3"/>
      <c r="I9340" s="3"/>
      <c r="J9340" s="3"/>
    </row>
    <row r="9341" spans="4:10" x14ac:dyDescent="0.25">
      <c r="D9341"/>
      <c r="E9341"/>
      <c r="F9341" s="3"/>
      <c r="G9341" s="3"/>
      <c r="H9341" s="3"/>
      <c r="I9341" s="3"/>
      <c r="J9341" s="3"/>
    </row>
    <row r="9342" spans="4:10" x14ac:dyDescent="0.25">
      <c r="D9342"/>
      <c r="E9342"/>
      <c r="F9342" s="3"/>
      <c r="G9342" s="3"/>
      <c r="H9342" s="3"/>
      <c r="I9342" s="3"/>
      <c r="J9342" s="3"/>
    </row>
    <row r="9343" spans="4:10" x14ac:dyDescent="0.25">
      <c r="D9343"/>
      <c r="E9343"/>
      <c r="F9343" s="3"/>
      <c r="G9343" s="3"/>
      <c r="H9343" s="3"/>
      <c r="I9343" s="3"/>
      <c r="J9343" s="3"/>
    </row>
    <row r="9344" spans="4:10" x14ac:dyDescent="0.25">
      <c r="D9344"/>
      <c r="E9344"/>
      <c r="F9344" s="3"/>
      <c r="G9344" s="3"/>
      <c r="H9344" s="3"/>
      <c r="I9344" s="3"/>
      <c r="J9344" s="3"/>
    </row>
    <row r="9345" spans="4:10" x14ac:dyDescent="0.25">
      <c r="D9345"/>
      <c r="E9345"/>
      <c r="F9345" s="3"/>
      <c r="G9345" s="3"/>
      <c r="H9345" s="3"/>
      <c r="I9345" s="3"/>
      <c r="J9345" s="3"/>
    </row>
    <row r="9346" spans="4:10" x14ac:dyDescent="0.25">
      <c r="D9346"/>
      <c r="E9346"/>
      <c r="F9346" s="3"/>
      <c r="G9346" s="3"/>
      <c r="H9346" s="3"/>
      <c r="I9346" s="3"/>
      <c r="J9346" s="3"/>
    </row>
    <row r="9347" spans="4:10" x14ac:dyDescent="0.25">
      <c r="D9347"/>
      <c r="E9347"/>
      <c r="F9347" s="3"/>
      <c r="G9347" s="3"/>
      <c r="H9347" s="3"/>
      <c r="I9347" s="3"/>
      <c r="J9347" s="3"/>
    </row>
    <row r="9348" spans="4:10" x14ac:dyDescent="0.25">
      <c r="D9348"/>
      <c r="E9348"/>
      <c r="F9348" s="3"/>
      <c r="G9348" s="3"/>
      <c r="H9348" s="3"/>
      <c r="I9348" s="3"/>
      <c r="J9348" s="3"/>
    </row>
    <row r="9349" spans="4:10" x14ac:dyDescent="0.25">
      <c r="D9349"/>
      <c r="E9349"/>
      <c r="F9349" s="3"/>
      <c r="G9349" s="3"/>
      <c r="H9349" s="3"/>
      <c r="I9349" s="3"/>
      <c r="J9349" s="3"/>
    </row>
    <row r="9350" spans="4:10" x14ac:dyDescent="0.25">
      <c r="D9350"/>
      <c r="E9350"/>
      <c r="F9350" s="3"/>
      <c r="G9350" s="3"/>
      <c r="H9350" s="3"/>
      <c r="I9350" s="3"/>
      <c r="J9350" s="3"/>
    </row>
    <row r="9351" spans="4:10" x14ac:dyDescent="0.25">
      <c r="D9351"/>
      <c r="E9351"/>
      <c r="F9351" s="3"/>
      <c r="G9351" s="3"/>
      <c r="H9351" s="3"/>
      <c r="I9351" s="3"/>
      <c r="J9351" s="3"/>
    </row>
    <row r="9352" spans="4:10" x14ac:dyDescent="0.25">
      <c r="D9352"/>
      <c r="E9352"/>
      <c r="F9352" s="3"/>
      <c r="G9352" s="3"/>
      <c r="H9352" s="3"/>
      <c r="I9352" s="3"/>
      <c r="J9352" s="3"/>
    </row>
    <row r="9353" spans="4:10" x14ac:dyDescent="0.25">
      <c r="D9353"/>
      <c r="E9353"/>
      <c r="F9353" s="3"/>
      <c r="G9353" s="3"/>
      <c r="H9353" s="3"/>
      <c r="I9353" s="3"/>
      <c r="J9353" s="3"/>
    </row>
    <row r="9354" spans="4:10" x14ac:dyDescent="0.25">
      <c r="D9354"/>
      <c r="E9354"/>
      <c r="F9354" s="3"/>
      <c r="G9354" s="3"/>
      <c r="H9354" s="3"/>
      <c r="I9354" s="3"/>
      <c r="J9354" s="3"/>
    </row>
    <row r="9355" spans="4:10" x14ac:dyDescent="0.25">
      <c r="D9355"/>
      <c r="E9355"/>
      <c r="F9355" s="3"/>
      <c r="G9355" s="3"/>
      <c r="H9355" s="3"/>
      <c r="I9355" s="3"/>
      <c r="J9355" s="3"/>
    </row>
    <row r="9356" spans="4:10" x14ac:dyDescent="0.25">
      <c r="D9356"/>
      <c r="E9356"/>
      <c r="F9356" s="3"/>
      <c r="G9356" s="3"/>
      <c r="H9356" s="3"/>
      <c r="I9356" s="3"/>
      <c r="J9356" s="3"/>
    </row>
    <row r="9357" spans="4:10" x14ac:dyDescent="0.25">
      <c r="D9357"/>
      <c r="E9357"/>
      <c r="F9357" s="3"/>
      <c r="G9357" s="3"/>
      <c r="H9357" s="3"/>
      <c r="I9357" s="3"/>
      <c r="J9357" s="3"/>
    </row>
    <row r="9358" spans="4:10" x14ac:dyDescent="0.25">
      <c r="D9358"/>
      <c r="E9358"/>
      <c r="F9358" s="3"/>
      <c r="G9358" s="3"/>
      <c r="H9358" s="3"/>
      <c r="I9358" s="3"/>
      <c r="J9358" s="3"/>
    </row>
    <row r="9359" spans="4:10" x14ac:dyDescent="0.25">
      <c r="D9359"/>
      <c r="E9359"/>
      <c r="F9359" s="3"/>
      <c r="G9359" s="3"/>
      <c r="H9359" s="3"/>
      <c r="I9359" s="3"/>
      <c r="J9359" s="3"/>
    </row>
    <row r="9360" spans="4:10" x14ac:dyDescent="0.25">
      <c r="D9360"/>
      <c r="E9360"/>
      <c r="F9360" s="3"/>
      <c r="G9360" s="3"/>
      <c r="H9360" s="3"/>
      <c r="I9360" s="3"/>
      <c r="J9360" s="3"/>
    </row>
    <row r="9361" spans="4:10" x14ac:dyDescent="0.25">
      <c r="D9361"/>
      <c r="E9361"/>
      <c r="F9361" s="3"/>
      <c r="G9361" s="3"/>
      <c r="H9361" s="3"/>
      <c r="I9361" s="3"/>
      <c r="J9361" s="3"/>
    </row>
    <row r="9362" spans="4:10" x14ac:dyDescent="0.25">
      <c r="D9362"/>
      <c r="E9362"/>
      <c r="F9362" s="3"/>
      <c r="G9362" s="3"/>
      <c r="H9362" s="3"/>
      <c r="I9362" s="3"/>
      <c r="J9362" s="3"/>
    </row>
    <row r="9363" spans="4:10" x14ac:dyDescent="0.25">
      <c r="D9363"/>
      <c r="E9363"/>
      <c r="F9363" s="3"/>
      <c r="G9363" s="3"/>
      <c r="H9363" s="3"/>
      <c r="I9363" s="3"/>
      <c r="J9363" s="3"/>
    </row>
    <row r="9364" spans="4:10" x14ac:dyDescent="0.25">
      <c r="D9364"/>
      <c r="E9364"/>
      <c r="F9364" s="3"/>
      <c r="G9364" s="3"/>
      <c r="H9364" s="3"/>
      <c r="I9364" s="3"/>
      <c r="J9364" s="3"/>
    </row>
    <row r="9365" spans="4:10" x14ac:dyDescent="0.25">
      <c r="D9365"/>
      <c r="E9365"/>
      <c r="F9365" s="3"/>
      <c r="G9365" s="3"/>
      <c r="H9365" s="3"/>
      <c r="I9365" s="3"/>
      <c r="J9365" s="3"/>
    </row>
    <row r="9366" spans="4:10" x14ac:dyDescent="0.25">
      <c r="D9366"/>
      <c r="E9366"/>
      <c r="F9366" s="3"/>
      <c r="G9366" s="3"/>
      <c r="H9366" s="3"/>
      <c r="I9366" s="3"/>
      <c r="J9366" s="3"/>
    </row>
    <row r="9367" spans="4:10" x14ac:dyDescent="0.25">
      <c r="D9367"/>
      <c r="E9367"/>
      <c r="F9367" s="3"/>
      <c r="G9367" s="3"/>
      <c r="H9367" s="3"/>
      <c r="I9367" s="3"/>
      <c r="J9367" s="3"/>
    </row>
    <row r="9368" spans="4:10" x14ac:dyDescent="0.25">
      <c r="D9368"/>
      <c r="E9368"/>
      <c r="F9368" s="3"/>
      <c r="G9368" s="3"/>
      <c r="H9368" s="3"/>
      <c r="I9368" s="3"/>
      <c r="J9368" s="3"/>
    </row>
    <row r="9369" spans="4:10" x14ac:dyDescent="0.25">
      <c r="D9369"/>
      <c r="E9369"/>
      <c r="F9369" s="3"/>
      <c r="G9369" s="3"/>
      <c r="H9369" s="3"/>
      <c r="I9369" s="3"/>
      <c r="J9369" s="3"/>
    </row>
    <row r="9370" spans="4:10" x14ac:dyDescent="0.25">
      <c r="D9370"/>
      <c r="E9370"/>
      <c r="F9370" s="3"/>
      <c r="G9370" s="3"/>
      <c r="H9370" s="3"/>
      <c r="I9370" s="3"/>
      <c r="J9370" s="3"/>
    </row>
    <row r="9371" spans="4:10" x14ac:dyDescent="0.25">
      <c r="D9371"/>
      <c r="E9371"/>
      <c r="F9371" s="3"/>
      <c r="G9371" s="3"/>
      <c r="H9371" s="3"/>
      <c r="I9371" s="3"/>
      <c r="J9371" s="3"/>
    </row>
    <row r="9372" spans="4:10" x14ac:dyDescent="0.25">
      <c r="D9372"/>
      <c r="E9372"/>
      <c r="F9372" s="3"/>
      <c r="G9372" s="3"/>
      <c r="H9372" s="3"/>
      <c r="I9372" s="3"/>
      <c r="J9372" s="3"/>
    </row>
    <row r="9373" spans="4:10" x14ac:dyDescent="0.25">
      <c r="D9373"/>
      <c r="E9373"/>
      <c r="F9373" s="3"/>
      <c r="G9373" s="3"/>
      <c r="H9373" s="3"/>
      <c r="I9373" s="3"/>
      <c r="J9373" s="3"/>
    </row>
    <row r="9374" spans="4:10" x14ac:dyDescent="0.25">
      <c r="D9374"/>
      <c r="E9374"/>
      <c r="F9374" s="3"/>
      <c r="G9374" s="3"/>
      <c r="H9374" s="3"/>
      <c r="I9374" s="3"/>
      <c r="J9374" s="3"/>
    </row>
    <row r="9375" spans="4:10" x14ac:dyDescent="0.25">
      <c r="D9375"/>
      <c r="E9375"/>
      <c r="F9375" s="3"/>
      <c r="G9375" s="3"/>
      <c r="H9375" s="3"/>
      <c r="I9375" s="3"/>
      <c r="J9375" s="3"/>
    </row>
    <row r="9376" spans="4:10" x14ac:dyDescent="0.25">
      <c r="D9376"/>
      <c r="E9376"/>
      <c r="F9376" s="3"/>
      <c r="G9376" s="3"/>
      <c r="H9376" s="3"/>
      <c r="I9376" s="3"/>
      <c r="J9376" s="3"/>
    </row>
    <row r="9377" spans="4:10" x14ac:dyDescent="0.25">
      <c r="D9377"/>
      <c r="E9377"/>
      <c r="F9377" s="3"/>
      <c r="G9377" s="3"/>
      <c r="H9377" s="3"/>
      <c r="I9377" s="3"/>
      <c r="J9377" s="3"/>
    </row>
    <row r="9378" spans="4:10" x14ac:dyDescent="0.25">
      <c r="D9378"/>
      <c r="E9378"/>
      <c r="F9378" s="3"/>
      <c r="G9378" s="3"/>
      <c r="H9378" s="3"/>
      <c r="I9378" s="3"/>
      <c r="J9378" s="3"/>
    </row>
    <row r="9379" spans="4:10" x14ac:dyDescent="0.25">
      <c r="D9379"/>
      <c r="E9379"/>
      <c r="F9379" s="3"/>
      <c r="G9379" s="3"/>
      <c r="H9379" s="3"/>
      <c r="I9379" s="3"/>
      <c r="J9379" s="3"/>
    </row>
    <row r="9380" spans="4:10" x14ac:dyDescent="0.25">
      <c r="D9380"/>
      <c r="E9380"/>
      <c r="F9380" s="3"/>
      <c r="G9380" s="3"/>
      <c r="H9380" s="3"/>
      <c r="I9380" s="3"/>
      <c r="J9380" s="3"/>
    </row>
    <row r="9381" spans="4:10" x14ac:dyDescent="0.25">
      <c r="D9381"/>
      <c r="E9381"/>
      <c r="F9381" s="3"/>
      <c r="G9381" s="3"/>
      <c r="H9381" s="3"/>
      <c r="I9381" s="3"/>
      <c r="J9381" s="3"/>
    </row>
    <row r="9382" spans="4:10" x14ac:dyDescent="0.25">
      <c r="D9382"/>
      <c r="E9382"/>
      <c r="F9382" s="3"/>
      <c r="G9382" s="3"/>
      <c r="H9382" s="3"/>
      <c r="I9382" s="3"/>
      <c r="J9382" s="3"/>
    </row>
    <row r="9383" spans="4:10" x14ac:dyDescent="0.25">
      <c r="D9383"/>
      <c r="E9383"/>
      <c r="F9383" s="3"/>
      <c r="G9383" s="3"/>
      <c r="H9383" s="3"/>
      <c r="I9383" s="3"/>
      <c r="J9383" s="3"/>
    </row>
    <row r="9384" spans="4:10" x14ac:dyDescent="0.25">
      <c r="D9384"/>
      <c r="E9384"/>
      <c r="F9384" s="3"/>
      <c r="G9384" s="3"/>
      <c r="H9384" s="3"/>
      <c r="I9384" s="3"/>
      <c r="J9384" s="3"/>
    </row>
    <row r="9385" spans="4:10" x14ac:dyDescent="0.25">
      <c r="D9385"/>
      <c r="E9385"/>
      <c r="F9385" s="3"/>
      <c r="G9385" s="3"/>
      <c r="H9385" s="3"/>
      <c r="I9385" s="3"/>
      <c r="J9385" s="3"/>
    </row>
    <row r="9386" spans="4:10" x14ac:dyDescent="0.25">
      <c r="D9386"/>
      <c r="E9386"/>
      <c r="F9386" s="3"/>
      <c r="G9386" s="3"/>
      <c r="H9386" s="3"/>
      <c r="I9386" s="3"/>
      <c r="J9386" s="3"/>
    </row>
    <row r="9387" spans="4:10" x14ac:dyDescent="0.25">
      <c r="D9387"/>
      <c r="E9387"/>
      <c r="F9387" s="3"/>
      <c r="G9387" s="3"/>
      <c r="H9387" s="3"/>
      <c r="I9387" s="3"/>
      <c r="J9387" s="3"/>
    </row>
    <row r="9388" spans="4:10" x14ac:dyDescent="0.25">
      <c r="D9388"/>
      <c r="E9388"/>
      <c r="F9388" s="3"/>
      <c r="G9388" s="3"/>
      <c r="H9388" s="3"/>
      <c r="I9388" s="3"/>
      <c r="J9388" s="3"/>
    </row>
    <row r="9389" spans="4:10" x14ac:dyDescent="0.25">
      <c r="D9389"/>
      <c r="E9389"/>
      <c r="F9389" s="3"/>
      <c r="G9389" s="3"/>
      <c r="H9389" s="3"/>
      <c r="I9389" s="3"/>
      <c r="J9389" s="3"/>
    </row>
    <row r="9390" spans="4:10" x14ac:dyDescent="0.25">
      <c r="D9390"/>
      <c r="E9390"/>
      <c r="F9390" s="3"/>
      <c r="G9390" s="3"/>
      <c r="H9390" s="3"/>
      <c r="I9390" s="3"/>
      <c r="J9390" s="3"/>
    </row>
    <row r="9391" spans="4:10" x14ac:dyDescent="0.25">
      <c r="D9391"/>
      <c r="E9391"/>
      <c r="F9391" s="3"/>
      <c r="G9391" s="3"/>
      <c r="H9391" s="3"/>
      <c r="I9391" s="3"/>
      <c r="J9391" s="3"/>
    </row>
    <row r="9392" spans="4:10" x14ac:dyDescent="0.25">
      <c r="D9392"/>
      <c r="E9392"/>
      <c r="F9392" s="3"/>
      <c r="G9392" s="3"/>
      <c r="H9392" s="3"/>
      <c r="I9392" s="3"/>
      <c r="J9392" s="3"/>
    </row>
    <row r="9393" spans="4:10" x14ac:dyDescent="0.25">
      <c r="D9393"/>
      <c r="E9393"/>
      <c r="F9393" s="3"/>
      <c r="G9393" s="3"/>
      <c r="H9393" s="3"/>
      <c r="I9393" s="3"/>
      <c r="J9393" s="3"/>
    </row>
    <row r="9394" spans="4:10" x14ac:dyDescent="0.25">
      <c r="D9394"/>
      <c r="E9394"/>
      <c r="F9394" s="3"/>
      <c r="G9394" s="3"/>
      <c r="H9394" s="3"/>
      <c r="I9394" s="3"/>
      <c r="J9394" s="3"/>
    </row>
    <row r="9395" spans="4:10" x14ac:dyDescent="0.25">
      <c r="D9395"/>
      <c r="E9395"/>
      <c r="F9395" s="3"/>
      <c r="G9395" s="3"/>
      <c r="H9395" s="3"/>
      <c r="I9395" s="3"/>
      <c r="J9395" s="3"/>
    </row>
    <row r="9396" spans="4:10" x14ac:dyDescent="0.25">
      <c r="D9396"/>
      <c r="E9396"/>
      <c r="F9396" s="3"/>
      <c r="G9396" s="3"/>
      <c r="H9396" s="3"/>
      <c r="I9396" s="3"/>
      <c r="J9396" s="3"/>
    </row>
    <row r="9397" spans="4:10" x14ac:dyDescent="0.25">
      <c r="D9397"/>
      <c r="E9397"/>
      <c r="F9397" s="3"/>
      <c r="G9397" s="3"/>
      <c r="H9397" s="3"/>
      <c r="I9397" s="3"/>
      <c r="J9397" s="3"/>
    </row>
    <row r="9398" spans="4:10" x14ac:dyDescent="0.25">
      <c r="D9398"/>
      <c r="E9398"/>
      <c r="F9398" s="3"/>
      <c r="G9398" s="3"/>
      <c r="H9398" s="3"/>
      <c r="I9398" s="3"/>
      <c r="J9398" s="3"/>
    </row>
    <row r="9399" spans="4:10" x14ac:dyDescent="0.25">
      <c r="D9399"/>
      <c r="E9399"/>
      <c r="F9399" s="3"/>
      <c r="G9399" s="3"/>
      <c r="H9399" s="3"/>
      <c r="I9399" s="3"/>
      <c r="J9399" s="3"/>
    </row>
    <row r="9400" spans="4:10" x14ac:dyDescent="0.25">
      <c r="D9400"/>
      <c r="E9400"/>
      <c r="F9400" s="3"/>
      <c r="G9400" s="3"/>
      <c r="H9400" s="3"/>
      <c r="I9400" s="3"/>
      <c r="J9400" s="3"/>
    </row>
    <row r="9401" spans="4:10" x14ac:dyDescent="0.25">
      <c r="D9401"/>
      <c r="E9401"/>
      <c r="F9401" s="3"/>
      <c r="G9401" s="3"/>
      <c r="H9401" s="3"/>
      <c r="I9401" s="3"/>
      <c r="J9401" s="3"/>
    </row>
    <row r="9402" spans="4:10" x14ac:dyDescent="0.25">
      <c r="D9402"/>
      <c r="E9402"/>
      <c r="F9402" s="3"/>
      <c r="G9402" s="3"/>
      <c r="H9402" s="3"/>
      <c r="I9402" s="3"/>
      <c r="J9402" s="3"/>
    </row>
    <row r="9403" spans="4:10" x14ac:dyDescent="0.25">
      <c r="D9403"/>
      <c r="E9403"/>
      <c r="F9403" s="3"/>
      <c r="G9403" s="3"/>
      <c r="H9403" s="3"/>
      <c r="I9403" s="3"/>
      <c r="J9403" s="3"/>
    </row>
    <row r="9404" spans="4:10" x14ac:dyDescent="0.25">
      <c r="D9404"/>
      <c r="E9404"/>
      <c r="F9404" s="3"/>
      <c r="G9404" s="3"/>
      <c r="H9404" s="3"/>
      <c r="I9404" s="3"/>
      <c r="J9404" s="3"/>
    </row>
    <row r="9405" spans="4:10" x14ac:dyDescent="0.25">
      <c r="D9405"/>
      <c r="E9405"/>
      <c r="F9405" s="3"/>
      <c r="G9405" s="3"/>
      <c r="H9405" s="3"/>
      <c r="I9405" s="3"/>
      <c r="J9405" s="3"/>
    </row>
    <row r="9406" spans="4:10" x14ac:dyDescent="0.25">
      <c r="D9406"/>
      <c r="E9406"/>
      <c r="F9406" s="3"/>
      <c r="G9406" s="3"/>
      <c r="H9406" s="3"/>
      <c r="I9406" s="3"/>
      <c r="J9406" s="3"/>
    </row>
    <row r="9407" spans="4:10" x14ac:dyDescent="0.25">
      <c r="D9407"/>
      <c r="E9407"/>
      <c r="F9407" s="3"/>
      <c r="G9407" s="3"/>
      <c r="H9407" s="3"/>
      <c r="I9407" s="3"/>
      <c r="J9407" s="3"/>
    </row>
    <row r="9408" spans="4:10" x14ac:dyDescent="0.25">
      <c r="D9408"/>
      <c r="E9408"/>
      <c r="F9408" s="3"/>
      <c r="G9408" s="3"/>
      <c r="H9408" s="3"/>
      <c r="I9408" s="3"/>
      <c r="J9408" s="3"/>
    </row>
    <row r="9409" spans="4:10" x14ac:dyDescent="0.25">
      <c r="D9409"/>
      <c r="E9409"/>
      <c r="F9409" s="3"/>
      <c r="G9409" s="3"/>
      <c r="H9409" s="3"/>
      <c r="I9409" s="3"/>
      <c r="J9409" s="3"/>
    </row>
    <row r="9410" spans="4:10" x14ac:dyDescent="0.25">
      <c r="D9410"/>
      <c r="E9410"/>
      <c r="F9410" s="3"/>
      <c r="G9410" s="3"/>
      <c r="H9410" s="3"/>
      <c r="I9410" s="3"/>
      <c r="J9410" s="3"/>
    </row>
    <row r="9411" spans="4:10" x14ac:dyDescent="0.25">
      <c r="D9411"/>
      <c r="E9411"/>
      <c r="F9411" s="3"/>
      <c r="G9411" s="3"/>
      <c r="H9411" s="3"/>
      <c r="I9411" s="3"/>
      <c r="J9411" s="3"/>
    </row>
    <row r="9412" spans="4:10" x14ac:dyDescent="0.25">
      <c r="D9412"/>
      <c r="E9412"/>
      <c r="F9412" s="3"/>
      <c r="G9412" s="3"/>
      <c r="H9412" s="3"/>
      <c r="I9412" s="3"/>
      <c r="J9412" s="3"/>
    </row>
    <row r="9413" spans="4:10" x14ac:dyDescent="0.25">
      <c r="D9413"/>
      <c r="E9413"/>
      <c r="F9413" s="3"/>
      <c r="G9413" s="3"/>
      <c r="H9413" s="3"/>
      <c r="I9413" s="3"/>
      <c r="J9413" s="3"/>
    </row>
    <row r="9414" spans="4:10" x14ac:dyDescent="0.25">
      <c r="D9414"/>
      <c r="E9414"/>
      <c r="F9414" s="3"/>
      <c r="G9414" s="3"/>
      <c r="H9414" s="3"/>
      <c r="I9414" s="3"/>
      <c r="J9414" s="3"/>
    </row>
    <row r="9415" spans="4:10" x14ac:dyDescent="0.25">
      <c r="D9415"/>
      <c r="E9415"/>
      <c r="F9415" s="3"/>
      <c r="G9415" s="3"/>
      <c r="H9415" s="3"/>
      <c r="I9415" s="3"/>
      <c r="J9415" s="3"/>
    </row>
    <row r="9416" spans="4:10" x14ac:dyDescent="0.25">
      <c r="D9416"/>
      <c r="E9416"/>
      <c r="F9416" s="3"/>
      <c r="G9416" s="3"/>
      <c r="H9416" s="3"/>
      <c r="I9416" s="3"/>
      <c r="J9416" s="3"/>
    </row>
    <row r="9417" spans="4:10" x14ac:dyDescent="0.25">
      <c r="D9417"/>
      <c r="E9417"/>
      <c r="F9417" s="3"/>
      <c r="G9417" s="3"/>
      <c r="H9417" s="3"/>
      <c r="I9417" s="3"/>
      <c r="J9417" s="3"/>
    </row>
    <row r="9418" spans="4:10" x14ac:dyDescent="0.25">
      <c r="D9418"/>
      <c r="E9418"/>
      <c r="F9418" s="3"/>
      <c r="G9418" s="3"/>
      <c r="H9418" s="3"/>
      <c r="I9418" s="3"/>
      <c r="J9418" s="3"/>
    </row>
    <row r="9419" spans="4:10" x14ac:dyDescent="0.25">
      <c r="D9419"/>
      <c r="E9419"/>
      <c r="F9419" s="3"/>
      <c r="G9419" s="3"/>
      <c r="H9419" s="3"/>
      <c r="I9419" s="3"/>
      <c r="J9419" s="3"/>
    </row>
    <row r="9420" spans="4:10" x14ac:dyDescent="0.25">
      <c r="D9420"/>
      <c r="E9420"/>
      <c r="F9420" s="3"/>
      <c r="G9420" s="3"/>
      <c r="H9420" s="3"/>
      <c r="I9420" s="3"/>
      <c r="J9420" s="3"/>
    </row>
    <row r="9421" spans="4:10" x14ac:dyDescent="0.25">
      <c r="D9421"/>
      <c r="E9421"/>
      <c r="F9421" s="3"/>
      <c r="G9421" s="3"/>
      <c r="H9421" s="3"/>
      <c r="I9421" s="3"/>
      <c r="J9421" s="3"/>
    </row>
    <row r="9422" spans="4:10" x14ac:dyDescent="0.25">
      <c r="D9422"/>
      <c r="E9422"/>
      <c r="F9422" s="3"/>
      <c r="G9422" s="3"/>
      <c r="H9422" s="3"/>
      <c r="I9422" s="3"/>
      <c r="J9422" s="3"/>
    </row>
    <row r="9423" spans="4:10" x14ac:dyDescent="0.25">
      <c r="D9423"/>
      <c r="E9423"/>
      <c r="F9423" s="3"/>
      <c r="G9423" s="3"/>
      <c r="H9423" s="3"/>
      <c r="I9423" s="3"/>
      <c r="J9423" s="3"/>
    </row>
    <row r="9424" spans="4:10" x14ac:dyDescent="0.25">
      <c r="D9424"/>
      <c r="E9424"/>
      <c r="F9424" s="3"/>
      <c r="G9424" s="3"/>
      <c r="H9424" s="3"/>
      <c r="I9424" s="3"/>
      <c r="J9424" s="3"/>
    </row>
    <row r="9425" spans="4:10" x14ac:dyDescent="0.25">
      <c r="D9425"/>
      <c r="E9425"/>
      <c r="F9425" s="3"/>
      <c r="G9425" s="3"/>
      <c r="H9425" s="3"/>
      <c r="I9425" s="3"/>
      <c r="J9425" s="3"/>
    </row>
    <row r="9426" spans="4:10" x14ac:dyDescent="0.25">
      <c r="D9426"/>
      <c r="E9426"/>
      <c r="F9426" s="3"/>
      <c r="G9426" s="3"/>
      <c r="H9426" s="3"/>
      <c r="I9426" s="3"/>
      <c r="J9426" s="3"/>
    </row>
    <row r="9427" spans="4:10" x14ac:dyDescent="0.25">
      <c r="D9427"/>
      <c r="E9427"/>
      <c r="F9427" s="3"/>
      <c r="G9427" s="3"/>
      <c r="H9427" s="3"/>
      <c r="I9427" s="3"/>
      <c r="J9427" s="3"/>
    </row>
    <row r="9428" spans="4:10" x14ac:dyDescent="0.25">
      <c r="D9428"/>
      <c r="E9428"/>
      <c r="F9428" s="3"/>
      <c r="G9428" s="3"/>
      <c r="H9428" s="3"/>
      <c r="I9428" s="3"/>
      <c r="J9428" s="3"/>
    </row>
    <row r="9429" spans="4:10" x14ac:dyDescent="0.25">
      <c r="D9429"/>
      <c r="E9429"/>
      <c r="F9429" s="3"/>
      <c r="G9429" s="3"/>
      <c r="H9429" s="3"/>
      <c r="I9429" s="3"/>
      <c r="J9429" s="3"/>
    </row>
    <row r="9430" spans="4:10" x14ac:dyDescent="0.25">
      <c r="D9430"/>
      <c r="E9430"/>
      <c r="F9430" s="3"/>
      <c r="G9430" s="3"/>
      <c r="H9430" s="3"/>
      <c r="I9430" s="3"/>
      <c r="J9430" s="3"/>
    </row>
    <row r="9431" spans="4:10" x14ac:dyDescent="0.25">
      <c r="D9431"/>
      <c r="E9431"/>
      <c r="F9431" s="3"/>
      <c r="G9431" s="3"/>
      <c r="H9431" s="3"/>
      <c r="I9431" s="3"/>
      <c r="J9431" s="3"/>
    </row>
    <row r="9432" spans="4:10" x14ac:dyDescent="0.25">
      <c r="D9432"/>
      <c r="E9432"/>
      <c r="F9432" s="3"/>
      <c r="G9432" s="3"/>
      <c r="H9432" s="3"/>
      <c r="I9432" s="3"/>
      <c r="J9432" s="3"/>
    </row>
    <row r="9433" spans="4:10" x14ac:dyDescent="0.25">
      <c r="D9433"/>
      <c r="E9433"/>
      <c r="F9433" s="3"/>
      <c r="G9433" s="3"/>
      <c r="H9433" s="3"/>
      <c r="I9433" s="3"/>
      <c r="J9433" s="3"/>
    </row>
    <row r="9434" spans="4:10" x14ac:dyDescent="0.25">
      <c r="D9434"/>
      <c r="E9434"/>
      <c r="F9434" s="3"/>
      <c r="G9434" s="3"/>
      <c r="H9434" s="3"/>
      <c r="I9434" s="3"/>
      <c r="J9434" s="3"/>
    </row>
    <row r="9435" spans="4:10" x14ac:dyDescent="0.25">
      <c r="D9435"/>
      <c r="E9435"/>
      <c r="F9435" s="3"/>
      <c r="G9435" s="3"/>
      <c r="H9435" s="3"/>
      <c r="I9435" s="3"/>
      <c r="J9435" s="3"/>
    </row>
    <row r="9436" spans="4:10" x14ac:dyDescent="0.25">
      <c r="D9436"/>
      <c r="E9436"/>
      <c r="F9436" s="3"/>
      <c r="G9436" s="3"/>
      <c r="H9436" s="3"/>
      <c r="I9436" s="3"/>
      <c r="J9436" s="3"/>
    </row>
    <row r="9437" spans="4:10" x14ac:dyDescent="0.25">
      <c r="D9437"/>
      <c r="E9437"/>
      <c r="F9437" s="3"/>
      <c r="G9437" s="3"/>
      <c r="H9437" s="3"/>
      <c r="I9437" s="3"/>
      <c r="J9437" s="3"/>
    </row>
    <row r="9438" spans="4:10" x14ac:dyDescent="0.25">
      <c r="D9438"/>
      <c r="E9438"/>
      <c r="F9438" s="3"/>
      <c r="G9438" s="3"/>
      <c r="H9438" s="3"/>
      <c r="I9438" s="3"/>
      <c r="J9438" s="3"/>
    </row>
    <row r="9439" spans="4:10" x14ac:dyDescent="0.25">
      <c r="D9439"/>
      <c r="E9439"/>
      <c r="F9439" s="3"/>
      <c r="G9439" s="3"/>
      <c r="H9439" s="3"/>
      <c r="I9439" s="3"/>
      <c r="J9439" s="3"/>
    </row>
    <row r="9440" spans="4:10" x14ac:dyDescent="0.25">
      <c r="D9440"/>
      <c r="E9440"/>
      <c r="F9440" s="3"/>
      <c r="G9440" s="3"/>
      <c r="H9440" s="3"/>
      <c r="I9440" s="3"/>
      <c r="J9440" s="3"/>
    </row>
    <row r="9441" spans="4:10" x14ac:dyDescent="0.25">
      <c r="D9441"/>
      <c r="E9441"/>
      <c r="F9441" s="3"/>
      <c r="G9441" s="3"/>
      <c r="H9441" s="3"/>
      <c r="I9441" s="3"/>
      <c r="J9441" s="3"/>
    </row>
    <row r="9442" spans="4:10" x14ac:dyDescent="0.25">
      <c r="D9442"/>
      <c r="E9442"/>
      <c r="F9442" s="3"/>
      <c r="G9442" s="3"/>
      <c r="H9442" s="3"/>
      <c r="I9442" s="3"/>
      <c r="J9442" s="3"/>
    </row>
    <row r="9443" spans="4:10" x14ac:dyDescent="0.25">
      <c r="D9443"/>
      <c r="E9443"/>
      <c r="F9443" s="3"/>
      <c r="G9443" s="3"/>
      <c r="H9443" s="3"/>
      <c r="I9443" s="3"/>
      <c r="J9443" s="3"/>
    </row>
    <row r="9444" spans="4:10" x14ac:dyDescent="0.25">
      <c r="D9444"/>
      <c r="E9444"/>
      <c r="F9444" s="3"/>
      <c r="G9444" s="3"/>
      <c r="H9444" s="3"/>
      <c r="I9444" s="3"/>
      <c r="J9444" s="3"/>
    </row>
    <row r="9445" spans="4:10" x14ac:dyDescent="0.25">
      <c r="D9445"/>
      <c r="E9445"/>
      <c r="F9445" s="3"/>
      <c r="G9445" s="3"/>
      <c r="H9445" s="3"/>
      <c r="I9445" s="3"/>
      <c r="J9445" s="3"/>
    </row>
    <row r="9446" spans="4:10" x14ac:dyDescent="0.25">
      <c r="D9446"/>
      <c r="E9446"/>
      <c r="F9446" s="3"/>
      <c r="G9446" s="3"/>
      <c r="H9446" s="3"/>
      <c r="I9446" s="3"/>
      <c r="J9446" s="3"/>
    </row>
    <row r="9447" spans="4:10" x14ac:dyDescent="0.25">
      <c r="D9447"/>
      <c r="E9447"/>
      <c r="F9447" s="3"/>
      <c r="G9447" s="3"/>
      <c r="H9447" s="3"/>
      <c r="I9447" s="3"/>
      <c r="J9447" s="3"/>
    </row>
    <row r="9448" spans="4:10" x14ac:dyDescent="0.25">
      <c r="D9448"/>
      <c r="E9448"/>
      <c r="F9448" s="3"/>
      <c r="G9448" s="3"/>
      <c r="H9448" s="3"/>
      <c r="I9448" s="3"/>
      <c r="J9448" s="3"/>
    </row>
    <row r="9449" spans="4:10" x14ac:dyDescent="0.25">
      <c r="D9449"/>
      <c r="E9449"/>
      <c r="F9449" s="3"/>
      <c r="G9449" s="3"/>
      <c r="H9449" s="3"/>
      <c r="I9449" s="3"/>
      <c r="J9449" s="3"/>
    </row>
    <row r="9450" spans="4:10" x14ac:dyDescent="0.25">
      <c r="D9450"/>
      <c r="E9450"/>
      <c r="F9450" s="3"/>
      <c r="G9450" s="3"/>
      <c r="H9450" s="3"/>
      <c r="I9450" s="3"/>
      <c r="J9450" s="3"/>
    </row>
    <row r="9451" spans="4:10" x14ac:dyDescent="0.25">
      <c r="D9451"/>
      <c r="E9451"/>
      <c r="F9451" s="3"/>
      <c r="G9451" s="3"/>
      <c r="H9451" s="3"/>
      <c r="I9451" s="3"/>
      <c r="J9451" s="3"/>
    </row>
    <row r="9452" spans="4:10" x14ac:dyDescent="0.25">
      <c r="D9452"/>
      <c r="E9452"/>
      <c r="F9452" s="3"/>
      <c r="G9452" s="3"/>
      <c r="H9452" s="3"/>
      <c r="I9452" s="3"/>
      <c r="J9452" s="3"/>
    </row>
    <row r="9453" spans="4:10" x14ac:dyDescent="0.25">
      <c r="D9453"/>
      <c r="E9453"/>
      <c r="F9453" s="3"/>
      <c r="G9453" s="3"/>
      <c r="H9453" s="3"/>
      <c r="I9453" s="3"/>
      <c r="J9453" s="3"/>
    </row>
    <row r="9454" spans="4:10" x14ac:dyDescent="0.25">
      <c r="D9454"/>
      <c r="E9454"/>
      <c r="F9454" s="3"/>
      <c r="G9454" s="3"/>
      <c r="H9454" s="3"/>
      <c r="I9454" s="3"/>
      <c r="J9454" s="3"/>
    </row>
    <row r="9455" spans="4:10" x14ac:dyDescent="0.25">
      <c r="D9455"/>
      <c r="E9455"/>
      <c r="F9455" s="3"/>
      <c r="G9455" s="3"/>
      <c r="H9455" s="3"/>
      <c r="I9455" s="3"/>
      <c r="J9455" s="3"/>
    </row>
    <row r="9456" spans="4:10" x14ac:dyDescent="0.25">
      <c r="D9456"/>
      <c r="E9456"/>
      <c r="F9456" s="3"/>
      <c r="G9456" s="3"/>
      <c r="H9456" s="3"/>
      <c r="I9456" s="3"/>
      <c r="J9456" s="3"/>
    </row>
    <row r="9457" spans="4:10" x14ac:dyDescent="0.25">
      <c r="D9457"/>
      <c r="E9457"/>
      <c r="F9457" s="3"/>
      <c r="G9457" s="3"/>
      <c r="H9457" s="3"/>
      <c r="I9457" s="3"/>
      <c r="J9457" s="3"/>
    </row>
    <row r="9458" spans="4:10" x14ac:dyDescent="0.25">
      <c r="D9458"/>
      <c r="E9458"/>
      <c r="F9458" s="3"/>
      <c r="G9458" s="3"/>
      <c r="H9458" s="3"/>
      <c r="I9458" s="3"/>
      <c r="J9458" s="3"/>
    </row>
    <row r="9459" spans="4:10" x14ac:dyDescent="0.25">
      <c r="D9459"/>
      <c r="E9459"/>
      <c r="F9459" s="3"/>
      <c r="G9459" s="3"/>
      <c r="H9459" s="3"/>
      <c r="I9459" s="3"/>
      <c r="J9459" s="3"/>
    </row>
    <row r="9460" spans="4:10" x14ac:dyDescent="0.25">
      <c r="D9460"/>
      <c r="E9460"/>
      <c r="F9460" s="3"/>
      <c r="G9460" s="3"/>
      <c r="H9460" s="3"/>
      <c r="I9460" s="3"/>
      <c r="J9460" s="3"/>
    </row>
    <row r="9461" spans="4:10" x14ac:dyDescent="0.25">
      <c r="D9461"/>
      <c r="E9461"/>
      <c r="F9461" s="3"/>
      <c r="G9461" s="3"/>
      <c r="H9461" s="3"/>
      <c r="I9461" s="3"/>
      <c r="J9461" s="3"/>
    </row>
    <row r="9462" spans="4:10" x14ac:dyDescent="0.25">
      <c r="D9462"/>
      <c r="E9462"/>
      <c r="F9462" s="3"/>
      <c r="G9462" s="3"/>
      <c r="H9462" s="3"/>
      <c r="I9462" s="3"/>
      <c r="J9462" s="3"/>
    </row>
    <row r="9463" spans="4:10" x14ac:dyDescent="0.25">
      <c r="D9463"/>
      <c r="E9463"/>
      <c r="F9463" s="3"/>
      <c r="G9463" s="3"/>
      <c r="H9463" s="3"/>
      <c r="I9463" s="3"/>
      <c r="J9463" s="3"/>
    </row>
    <row r="9464" spans="4:10" x14ac:dyDescent="0.25">
      <c r="D9464"/>
      <c r="E9464"/>
      <c r="F9464" s="3"/>
      <c r="G9464" s="3"/>
      <c r="H9464" s="3"/>
      <c r="I9464" s="3"/>
      <c r="J9464" s="3"/>
    </row>
    <row r="9465" spans="4:10" x14ac:dyDescent="0.25">
      <c r="D9465"/>
      <c r="E9465"/>
      <c r="F9465" s="3"/>
      <c r="G9465" s="3"/>
      <c r="H9465" s="3"/>
      <c r="I9465" s="3"/>
      <c r="J9465" s="3"/>
    </row>
    <row r="9466" spans="4:10" x14ac:dyDescent="0.25">
      <c r="D9466"/>
      <c r="E9466"/>
      <c r="F9466" s="3"/>
      <c r="G9466" s="3"/>
      <c r="H9466" s="3"/>
      <c r="I9466" s="3"/>
      <c r="J9466" s="3"/>
    </row>
    <row r="9467" spans="4:10" x14ac:dyDescent="0.25">
      <c r="D9467"/>
      <c r="E9467"/>
      <c r="F9467" s="3"/>
      <c r="G9467" s="3"/>
      <c r="H9467" s="3"/>
      <c r="I9467" s="3"/>
      <c r="J9467" s="3"/>
    </row>
    <row r="9468" spans="4:10" x14ac:dyDescent="0.25">
      <c r="D9468"/>
      <c r="E9468"/>
      <c r="F9468" s="3"/>
      <c r="G9468" s="3"/>
      <c r="H9468" s="3"/>
      <c r="I9468" s="3"/>
      <c r="J9468" s="3"/>
    </row>
    <row r="9469" spans="4:10" x14ac:dyDescent="0.25">
      <c r="D9469"/>
      <c r="E9469"/>
      <c r="F9469" s="3"/>
      <c r="G9469" s="3"/>
      <c r="H9469" s="3"/>
      <c r="I9469" s="3"/>
      <c r="J9469" s="3"/>
    </row>
    <row r="9470" spans="4:10" x14ac:dyDescent="0.25">
      <c r="D9470"/>
      <c r="E9470"/>
      <c r="F9470" s="3"/>
      <c r="G9470" s="3"/>
      <c r="H9470" s="3"/>
      <c r="I9470" s="3"/>
      <c r="J9470" s="3"/>
    </row>
    <row r="9471" spans="4:10" x14ac:dyDescent="0.25">
      <c r="D9471"/>
      <c r="E9471"/>
      <c r="F9471" s="3"/>
      <c r="G9471" s="3"/>
      <c r="H9471" s="3"/>
      <c r="I9471" s="3"/>
      <c r="J9471" s="3"/>
    </row>
    <row r="9472" spans="4:10" x14ac:dyDescent="0.25">
      <c r="D9472"/>
      <c r="E9472"/>
      <c r="F9472" s="3"/>
      <c r="G9472" s="3"/>
      <c r="H9472" s="3"/>
      <c r="I9472" s="3"/>
      <c r="J9472" s="3"/>
    </row>
    <row r="9473" spans="4:10" x14ac:dyDescent="0.25">
      <c r="D9473"/>
      <c r="E9473"/>
      <c r="F9473" s="3"/>
      <c r="G9473" s="3"/>
      <c r="H9473" s="3"/>
      <c r="I9473" s="3"/>
      <c r="J9473" s="3"/>
    </row>
    <row r="9474" spans="4:10" x14ac:dyDescent="0.25">
      <c r="D9474"/>
      <c r="E9474"/>
      <c r="F9474" s="3"/>
      <c r="G9474" s="3"/>
      <c r="H9474" s="3"/>
      <c r="I9474" s="3"/>
      <c r="J9474" s="3"/>
    </row>
    <row r="9475" spans="4:10" x14ac:dyDescent="0.25">
      <c r="D9475"/>
      <c r="E9475"/>
      <c r="F9475" s="3"/>
      <c r="G9475" s="3"/>
      <c r="H9475" s="3"/>
      <c r="I9475" s="3"/>
      <c r="J9475" s="3"/>
    </row>
    <row r="9476" spans="4:10" x14ac:dyDescent="0.25">
      <c r="D9476"/>
      <c r="E9476"/>
      <c r="F9476" s="3"/>
      <c r="G9476" s="3"/>
      <c r="H9476" s="3"/>
      <c r="I9476" s="3"/>
      <c r="J9476" s="3"/>
    </row>
    <row r="9477" spans="4:10" x14ac:dyDescent="0.25">
      <c r="D9477"/>
      <c r="E9477"/>
      <c r="F9477" s="3"/>
      <c r="G9477" s="3"/>
      <c r="H9477" s="3"/>
      <c r="I9477" s="3"/>
      <c r="J9477" s="3"/>
    </row>
    <row r="9478" spans="4:10" x14ac:dyDescent="0.25">
      <c r="D9478"/>
      <c r="E9478"/>
      <c r="F9478" s="3"/>
      <c r="G9478" s="3"/>
      <c r="H9478" s="3"/>
      <c r="I9478" s="3"/>
      <c r="J9478" s="3"/>
    </row>
    <row r="9479" spans="4:10" x14ac:dyDescent="0.25">
      <c r="D9479"/>
      <c r="E9479"/>
      <c r="F9479" s="3"/>
      <c r="G9479" s="3"/>
      <c r="H9479" s="3"/>
      <c r="I9479" s="3"/>
      <c r="J9479" s="3"/>
    </row>
    <row r="9480" spans="4:10" x14ac:dyDescent="0.25">
      <c r="D9480"/>
      <c r="E9480"/>
      <c r="F9480" s="3"/>
      <c r="G9480" s="3"/>
      <c r="H9480" s="3"/>
      <c r="I9480" s="3"/>
      <c r="J9480" s="3"/>
    </row>
    <row r="9481" spans="4:10" x14ac:dyDescent="0.25">
      <c r="D9481"/>
      <c r="E9481"/>
      <c r="F9481" s="3"/>
      <c r="G9481" s="3"/>
      <c r="H9481" s="3"/>
      <c r="I9481" s="3"/>
      <c r="J9481" s="3"/>
    </row>
    <row r="9482" spans="4:10" x14ac:dyDescent="0.25">
      <c r="D9482"/>
      <c r="E9482"/>
      <c r="F9482" s="3"/>
      <c r="G9482" s="3"/>
      <c r="H9482" s="3"/>
      <c r="I9482" s="3"/>
      <c r="J9482" s="3"/>
    </row>
    <row r="9483" spans="4:10" x14ac:dyDescent="0.25">
      <c r="D9483"/>
      <c r="E9483"/>
      <c r="F9483" s="3"/>
      <c r="G9483" s="3"/>
      <c r="H9483" s="3"/>
      <c r="I9483" s="3"/>
      <c r="J9483" s="3"/>
    </row>
    <row r="9484" spans="4:10" x14ac:dyDescent="0.25">
      <c r="D9484"/>
      <c r="E9484"/>
      <c r="F9484" s="3"/>
      <c r="G9484" s="3"/>
      <c r="H9484" s="3"/>
      <c r="I9484" s="3"/>
      <c r="J9484" s="3"/>
    </row>
    <row r="9485" spans="4:10" x14ac:dyDescent="0.25">
      <c r="D9485"/>
      <c r="E9485"/>
      <c r="F9485" s="3"/>
      <c r="G9485" s="3"/>
      <c r="H9485" s="3"/>
      <c r="I9485" s="3"/>
      <c r="J9485" s="3"/>
    </row>
    <row r="9486" spans="4:10" x14ac:dyDescent="0.25">
      <c r="D9486"/>
      <c r="E9486"/>
      <c r="F9486" s="3"/>
      <c r="G9486" s="3"/>
      <c r="H9486" s="3"/>
      <c r="I9486" s="3"/>
      <c r="J9486" s="3"/>
    </row>
    <row r="9487" spans="4:10" x14ac:dyDescent="0.25">
      <c r="D9487"/>
      <c r="E9487"/>
      <c r="F9487" s="3"/>
      <c r="G9487" s="3"/>
      <c r="H9487" s="3"/>
      <c r="I9487" s="3"/>
      <c r="J9487" s="3"/>
    </row>
    <row r="9488" spans="4:10" x14ac:dyDescent="0.25">
      <c r="D9488"/>
      <c r="E9488"/>
      <c r="F9488" s="3"/>
      <c r="G9488" s="3"/>
      <c r="H9488" s="3"/>
      <c r="I9488" s="3"/>
      <c r="J9488" s="3"/>
    </row>
    <row r="9489" spans="4:10" x14ac:dyDescent="0.25">
      <c r="D9489"/>
      <c r="E9489"/>
      <c r="F9489" s="3"/>
      <c r="G9489" s="3"/>
      <c r="H9489" s="3"/>
      <c r="I9489" s="3"/>
      <c r="J9489" s="3"/>
    </row>
    <row r="9490" spans="4:10" x14ac:dyDescent="0.25">
      <c r="D9490"/>
      <c r="E9490"/>
      <c r="F9490" s="3"/>
      <c r="G9490" s="3"/>
      <c r="H9490" s="3"/>
      <c r="I9490" s="3"/>
      <c r="J9490" s="3"/>
    </row>
    <row r="9491" spans="4:10" x14ac:dyDescent="0.25">
      <c r="D9491"/>
      <c r="E9491"/>
      <c r="F9491" s="3"/>
      <c r="G9491" s="3"/>
      <c r="H9491" s="3"/>
      <c r="I9491" s="3"/>
      <c r="J9491" s="3"/>
    </row>
    <row r="9492" spans="4:10" x14ac:dyDescent="0.25">
      <c r="D9492"/>
      <c r="E9492"/>
      <c r="F9492" s="3"/>
      <c r="G9492" s="3"/>
      <c r="H9492" s="3"/>
      <c r="I9492" s="3"/>
      <c r="J9492" s="3"/>
    </row>
    <row r="9493" spans="4:10" x14ac:dyDescent="0.25">
      <c r="D9493"/>
      <c r="E9493"/>
      <c r="F9493" s="3"/>
      <c r="G9493" s="3"/>
      <c r="H9493" s="3"/>
      <c r="I9493" s="3"/>
      <c r="J9493" s="3"/>
    </row>
    <row r="9494" spans="4:10" x14ac:dyDescent="0.25">
      <c r="D9494"/>
      <c r="E9494"/>
      <c r="F9494" s="3"/>
      <c r="G9494" s="3"/>
      <c r="H9494" s="3"/>
      <c r="I9494" s="3"/>
      <c r="J9494" s="3"/>
    </row>
    <row r="9495" spans="4:10" x14ac:dyDescent="0.25">
      <c r="D9495"/>
      <c r="E9495"/>
      <c r="F9495" s="3"/>
      <c r="G9495" s="3"/>
      <c r="H9495" s="3"/>
      <c r="I9495" s="3"/>
      <c r="J9495" s="3"/>
    </row>
    <row r="9496" spans="4:10" x14ac:dyDescent="0.25">
      <c r="D9496"/>
      <c r="E9496"/>
      <c r="F9496" s="3"/>
      <c r="G9496" s="3"/>
      <c r="H9496" s="3"/>
      <c r="I9496" s="3"/>
      <c r="J9496" s="3"/>
    </row>
    <row r="9497" spans="4:10" x14ac:dyDescent="0.25">
      <c r="D9497"/>
      <c r="E9497"/>
      <c r="F9497" s="3"/>
      <c r="G9497" s="3"/>
      <c r="H9497" s="3"/>
      <c r="I9497" s="3"/>
      <c r="J9497" s="3"/>
    </row>
    <row r="9498" spans="4:10" x14ac:dyDescent="0.25">
      <c r="D9498"/>
      <c r="E9498"/>
      <c r="F9498" s="3"/>
      <c r="G9498" s="3"/>
      <c r="H9498" s="3"/>
      <c r="I9498" s="3"/>
      <c r="J9498" s="3"/>
    </row>
    <row r="9499" spans="4:10" x14ac:dyDescent="0.25">
      <c r="D9499"/>
      <c r="E9499"/>
      <c r="F9499" s="3"/>
      <c r="G9499" s="3"/>
      <c r="H9499" s="3"/>
      <c r="I9499" s="3"/>
      <c r="J9499" s="3"/>
    </row>
    <row r="9500" spans="4:10" x14ac:dyDescent="0.25">
      <c r="D9500"/>
      <c r="E9500"/>
      <c r="F9500" s="3"/>
      <c r="G9500" s="3"/>
      <c r="H9500" s="3"/>
      <c r="I9500" s="3"/>
      <c r="J9500" s="3"/>
    </row>
    <row r="9501" spans="4:10" x14ac:dyDescent="0.25">
      <c r="D9501"/>
      <c r="E9501"/>
      <c r="F9501" s="3"/>
      <c r="G9501" s="3"/>
      <c r="H9501" s="3"/>
      <c r="I9501" s="3"/>
      <c r="J9501" s="3"/>
    </row>
    <row r="9502" spans="4:10" x14ac:dyDescent="0.25">
      <c r="D9502"/>
      <c r="E9502"/>
      <c r="F9502" s="3"/>
      <c r="G9502" s="3"/>
      <c r="H9502" s="3"/>
      <c r="I9502" s="3"/>
      <c r="J9502" s="3"/>
    </row>
    <row r="9503" spans="4:10" x14ac:dyDescent="0.25">
      <c r="D9503"/>
      <c r="E9503"/>
      <c r="F9503" s="3"/>
      <c r="G9503" s="3"/>
      <c r="H9503" s="3"/>
      <c r="I9503" s="3"/>
      <c r="J9503" s="3"/>
    </row>
    <row r="9504" spans="4:10" x14ac:dyDescent="0.25">
      <c r="D9504"/>
      <c r="E9504"/>
      <c r="F9504" s="3"/>
      <c r="G9504" s="3"/>
      <c r="H9504" s="3"/>
      <c r="I9504" s="3"/>
      <c r="J9504" s="3"/>
    </row>
    <row r="9505" spans="4:10" x14ac:dyDescent="0.25">
      <c r="D9505"/>
      <c r="E9505"/>
      <c r="F9505" s="3"/>
      <c r="G9505" s="3"/>
      <c r="H9505" s="3"/>
      <c r="I9505" s="3"/>
      <c r="J9505" s="3"/>
    </row>
    <row r="9506" spans="4:10" x14ac:dyDescent="0.25">
      <c r="D9506"/>
      <c r="E9506"/>
      <c r="F9506" s="3"/>
      <c r="G9506" s="3"/>
      <c r="H9506" s="3"/>
      <c r="I9506" s="3"/>
      <c r="J9506" s="3"/>
    </row>
    <row r="9507" spans="4:10" x14ac:dyDescent="0.25">
      <c r="D9507"/>
      <c r="E9507"/>
      <c r="F9507" s="3"/>
      <c r="G9507" s="3"/>
      <c r="H9507" s="3"/>
      <c r="I9507" s="3"/>
      <c r="J9507" s="3"/>
    </row>
    <row r="9508" spans="4:10" x14ac:dyDescent="0.25">
      <c r="D9508"/>
      <c r="E9508"/>
      <c r="F9508" s="3"/>
      <c r="G9508" s="3"/>
      <c r="H9508" s="3"/>
      <c r="I9508" s="3"/>
      <c r="J9508" s="3"/>
    </row>
    <row r="9509" spans="4:10" x14ac:dyDescent="0.25">
      <c r="D9509"/>
      <c r="E9509"/>
      <c r="F9509" s="3"/>
      <c r="G9509" s="3"/>
      <c r="H9509" s="3"/>
      <c r="I9509" s="3"/>
      <c r="J9509" s="3"/>
    </row>
    <row r="9510" spans="4:10" x14ac:dyDescent="0.25">
      <c r="D9510"/>
      <c r="E9510"/>
      <c r="F9510" s="3"/>
      <c r="G9510" s="3"/>
      <c r="H9510" s="3"/>
      <c r="I9510" s="3"/>
      <c r="J9510" s="3"/>
    </row>
    <row r="9511" spans="4:10" x14ac:dyDescent="0.25">
      <c r="D9511"/>
      <c r="E9511"/>
      <c r="F9511" s="3"/>
      <c r="G9511" s="3"/>
      <c r="H9511" s="3"/>
      <c r="I9511" s="3"/>
      <c r="J9511" s="3"/>
    </row>
    <row r="9512" spans="4:10" x14ac:dyDescent="0.25">
      <c r="D9512"/>
      <c r="E9512"/>
      <c r="F9512" s="3"/>
      <c r="G9512" s="3"/>
      <c r="H9512" s="3"/>
      <c r="I9512" s="3"/>
      <c r="J9512" s="3"/>
    </row>
    <row r="9513" spans="4:10" x14ac:dyDescent="0.25">
      <c r="D9513"/>
      <c r="E9513"/>
      <c r="F9513" s="3"/>
      <c r="G9513" s="3"/>
      <c r="H9513" s="3"/>
      <c r="I9513" s="3"/>
      <c r="J9513" s="3"/>
    </row>
    <row r="9514" spans="4:10" x14ac:dyDescent="0.25">
      <c r="D9514"/>
      <c r="E9514"/>
      <c r="F9514" s="3"/>
      <c r="G9514" s="3"/>
      <c r="H9514" s="3"/>
      <c r="I9514" s="3"/>
      <c r="J9514" s="3"/>
    </row>
    <row r="9515" spans="4:10" x14ac:dyDescent="0.25">
      <c r="D9515"/>
      <c r="E9515"/>
      <c r="F9515" s="3"/>
      <c r="G9515" s="3"/>
      <c r="H9515" s="3"/>
      <c r="I9515" s="3"/>
      <c r="J9515" s="3"/>
    </row>
    <row r="9516" spans="4:10" x14ac:dyDescent="0.25">
      <c r="D9516"/>
      <c r="E9516"/>
      <c r="F9516" s="3"/>
      <c r="G9516" s="3"/>
      <c r="H9516" s="3"/>
      <c r="I9516" s="3"/>
      <c r="J9516" s="3"/>
    </row>
    <row r="9517" spans="4:10" x14ac:dyDescent="0.25">
      <c r="D9517"/>
      <c r="E9517"/>
      <c r="F9517" s="3"/>
      <c r="G9517" s="3"/>
      <c r="H9517" s="3"/>
      <c r="I9517" s="3"/>
      <c r="J9517" s="3"/>
    </row>
    <row r="9518" spans="4:10" x14ac:dyDescent="0.25">
      <c r="D9518"/>
      <c r="E9518"/>
      <c r="F9518" s="3"/>
      <c r="G9518" s="3"/>
      <c r="H9518" s="3"/>
      <c r="I9518" s="3"/>
      <c r="J9518" s="3"/>
    </row>
    <row r="9519" spans="4:10" x14ac:dyDescent="0.25">
      <c r="D9519"/>
      <c r="E9519"/>
      <c r="F9519" s="3"/>
      <c r="G9519" s="3"/>
      <c r="H9519" s="3"/>
      <c r="I9519" s="3"/>
      <c r="J9519" s="3"/>
    </row>
    <row r="9520" spans="4:10" x14ac:dyDescent="0.25">
      <c r="D9520"/>
      <c r="E9520"/>
      <c r="F9520" s="3"/>
      <c r="G9520" s="3"/>
      <c r="H9520" s="3"/>
      <c r="I9520" s="3"/>
      <c r="J9520" s="3"/>
    </row>
    <row r="9521" spans="4:10" x14ac:dyDescent="0.25">
      <c r="D9521"/>
      <c r="E9521"/>
      <c r="F9521" s="3"/>
      <c r="G9521" s="3"/>
      <c r="H9521" s="3"/>
      <c r="I9521" s="3"/>
      <c r="J9521" s="3"/>
    </row>
    <row r="9522" spans="4:10" x14ac:dyDescent="0.25">
      <c r="D9522"/>
      <c r="E9522"/>
      <c r="F9522" s="3"/>
      <c r="G9522" s="3"/>
      <c r="H9522" s="3"/>
      <c r="I9522" s="3"/>
      <c r="J9522" s="3"/>
    </row>
    <row r="9523" spans="4:10" x14ac:dyDescent="0.25">
      <c r="D9523"/>
      <c r="E9523"/>
      <c r="F9523" s="3"/>
      <c r="G9523" s="3"/>
      <c r="H9523" s="3"/>
      <c r="I9523" s="3"/>
      <c r="J9523" s="3"/>
    </row>
    <row r="9524" spans="4:10" x14ac:dyDescent="0.25">
      <c r="D9524"/>
      <c r="E9524"/>
      <c r="F9524" s="3"/>
      <c r="G9524" s="3"/>
      <c r="H9524" s="3"/>
      <c r="I9524" s="3"/>
      <c r="J9524" s="3"/>
    </row>
    <row r="9525" spans="4:10" x14ac:dyDescent="0.25">
      <c r="D9525"/>
      <c r="E9525"/>
      <c r="F9525" s="3"/>
      <c r="G9525" s="3"/>
      <c r="H9525" s="3"/>
      <c r="I9525" s="3"/>
      <c r="J9525" s="3"/>
    </row>
    <row r="9526" spans="4:10" x14ac:dyDescent="0.25">
      <c r="D9526"/>
      <c r="E9526"/>
      <c r="F9526" s="3"/>
      <c r="G9526" s="3"/>
      <c r="H9526" s="3"/>
      <c r="I9526" s="3"/>
      <c r="J9526" s="3"/>
    </row>
    <row r="9527" spans="4:10" x14ac:dyDescent="0.25">
      <c r="D9527"/>
      <c r="E9527"/>
      <c r="F9527" s="3"/>
      <c r="G9527" s="3"/>
      <c r="H9527" s="3"/>
      <c r="I9527" s="3"/>
      <c r="J9527" s="3"/>
    </row>
    <row r="9528" spans="4:10" x14ac:dyDescent="0.25">
      <c r="D9528"/>
      <c r="E9528"/>
      <c r="F9528" s="3"/>
      <c r="G9528" s="3"/>
      <c r="H9528" s="3"/>
      <c r="I9528" s="3"/>
      <c r="J9528" s="3"/>
    </row>
    <row r="9529" spans="4:10" x14ac:dyDescent="0.25">
      <c r="D9529"/>
      <c r="E9529"/>
      <c r="F9529" s="3"/>
      <c r="G9529" s="3"/>
      <c r="H9529" s="3"/>
      <c r="I9529" s="3"/>
      <c r="J9529" s="3"/>
    </row>
    <row r="9530" spans="4:10" x14ac:dyDescent="0.25">
      <c r="D9530"/>
      <c r="E9530"/>
      <c r="F9530" s="3"/>
      <c r="G9530" s="3"/>
      <c r="H9530" s="3"/>
      <c r="I9530" s="3"/>
      <c r="J9530" s="3"/>
    </row>
    <row r="9531" spans="4:10" x14ac:dyDescent="0.25">
      <c r="D9531"/>
      <c r="E9531"/>
      <c r="F9531" s="3"/>
      <c r="G9531" s="3"/>
      <c r="H9531" s="3"/>
      <c r="I9531" s="3"/>
      <c r="J9531" s="3"/>
    </row>
    <row r="9532" spans="4:10" x14ac:dyDescent="0.25">
      <c r="D9532"/>
      <c r="E9532"/>
      <c r="F9532" s="3"/>
      <c r="G9532" s="3"/>
      <c r="H9532" s="3"/>
      <c r="I9532" s="3"/>
      <c r="J9532" s="3"/>
    </row>
    <row r="9533" spans="4:10" x14ac:dyDescent="0.25">
      <c r="D9533"/>
      <c r="E9533"/>
      <c r="F9533" s="3"/>
      <c r="G9533" s="3"/>
      <c r="H9533" s="3"/>
      <c r="I9533" s="3"/>
      <c r="J9533" s="3"/>
    </row>
    <row r="9534" spans="4:10" x14ac:dyDescent="0.25">
      <c r="D9534"/>
      <c r="E9534"/>
      <c r="F9534" s="3"/>
      <c r="G9534" s="3"/>
      <c r="H9534" s="3"/>
      <c r="I9534" s="3"/>
      <c r="J9534" s="3"/>
    </row>
    <row r="9535" spans="4:10" x14ac:dyDescent="0.25">
      <c r="D9535"/>
      <c r="E9535"/>
      <c r="F9535" s="3"/>
      <c r="G9535" s="3"/>
      <c r="H9535" s="3"/>
      <c r="I9535" s="3"/>
      <c r="J9535" s="3"/>
    </row>
    <row r="9536" spans="4:10" x14ac:dyDescent="0.25">
      <c r="D9536"/>
      <c r="E9536"/>
      <c r="F9536" s="3"/>
      <c r="G9536" s="3"/>
      <c r="H9536" s="3"/>
      <c r="I9536" s="3"/>
      <c r="J9536" s="3"/>
    </row>
    <row r="9537" spans="4:10" x14ac:dyDescent="0.25">
      <c r="D9537"/>
      <c r="E9537"/>
      <c r="F9537" s="3"/>
      <c r="G9537" s="3"/>
      <c r="H9537" s="3"/>
      <c r="I9537" s="3"/>
      <c r="J9537" s="3"/>
    </row>
    <row r="9538" spans="4:10" x14ac:dyDescent="0.25">
      <c r="D9538"/>
      <c r="E9538"/>
      <c r="F9538" s="3"/>
      <c r="G9538" s="3"/>
      <c r="H9538" s="3"/>
      <c r="I9538" s="3"/>
      <c r="J9538" s="3"/>
    </row>
    <row r="9539" spans="4:10" x14ac:dyDescent="0.25">
      <c r="D9539"/>
      <c r="E9539"/>
      <c r="F9539" s="3"/>
      <c r="G9539" s="3"/>
      <c r="H9539" s="3"/>
      <c r="I9539" s="3"/>
      <c r="J9539" s="3"/>
    </row>
    <row r="9540" spans="4:10" x14ac:dyDescent="0.25">
      <c r="D9540"/>
      <c r="E9540"/>
      <c r="F9540" s="3"/>
      <c r="G9540" s="3"/>
      <c r="H9540" s="3"/>
      <c r="I9540" s="3"/>
      <c r="J9540" s="3"/>
    </row>
    <row r="9541" spans="4:10" x14ac:dyDescent="0.25">
      <c r="D9541"/>
      <c r="E9541"/>
      <c r="F9541" s="3"/>
      <c r="G9541" s="3"/>
      <c r="H9541" s="3"/>
      <c r="I9541" s="3"/>
      <c r="J9541" s="3"/>
    </row>
    <row r="9542" spans="4:10" x14ac:dyDescent="0.25">
      <c r="D9542"/>
      <c r="E9542"/>
      <c r="F9542" s="3"/>
      <c r="G9542" s="3"/>
      <c r="H9542" s="3"/>
      <c r="I9542" s="3"/>
      <c r="J9542" s="3"/>
    </row>
    <row r="9543" spans="4:10" x14ac:dyDescent="0.25">
      <c r="D9543"/>
      <c r="E9543"/>
      <c r="F9543" s="3"/>
      <c r="G9543" s="3"/>
      <c r="H9543" s="3"/>
      <c r="I9543" s="3"/>
      <c r="J9543" s="3"/>
    </row>
    <row r="9544" spans="4:10" x14ac:dyDescent="0.25">
      <c r="D9544"/>
      <c r="E9544"/>
      <c r="F9544" s="3"/>
      <c r="G9544" s="3"/>
      <c r="H9544" s="3"/>
      <c r="I9544" s="3"/>
      <c r="J9544" s="3"/>
    </row>
    <row r="9545" spans="4:10" x14ac:dyDescent="0.25">
      <c r="D9545"/>
      <c r="E9545"/>
      <c r="F9545" s="3"/>
      <c r="G9545" s="3"/>
      <c r="H9545" s="3"/>
      <c r="I9545" s="3"/>
      <c r="J9545" s="3"/>
    </row>
    <row r="9546" spans="4:10" x14ac:dyDescent="0.25">
      <c r="D9546"/>
      <c r="E9546"/>
      <c r="F9546" s="3"/>
      <c r="G9546" s="3"/>
      <c r="H9546" s="3"/>
      <c r="I9546" s="3"/>
      <c r="J9546" s="3"/>
    </row>
    <row r="9547" spans="4:10" x14ac:dyDescent="0.25">
      <c r="D9547"/>
      <c r="E9547"/>
      <c r="F9547" s="3"/>
      <c r="G9547" s="3"/>
      <c r="H9547" s="3"/>
      <c r="I9547" s="3"/>
      <c r="J9547" s="3"/>
    </row>
    <row r="9548" spans="4:10" x14ac:dyDescent="0.25">
      <c r="D9548"/>
      <c r="E9548"/>
      <c r="F9548" s="3"/>
      <c r="G9548" s="3"/>
      <c r="H9548" s="3"/>
      <c r="I9548" s="3"/>
      <c r="J9548" s="3"/>
    </row>
    <row r="9549" spans="4:10" x14ac:dyDescent="0.25">
      <c r="D9549"/>
      <c r="E9549"/>
      <c r="F9549" s="3"/>
      <c r="G9549" s="3"/>
      <c r="H9549" s="3"/>
      <c r="I9549" s="3"/>
      <c r="J9549" s="3"/>
    </row>
    <row r="9550" spans="4:10" x14ac:dyDescent="0.25">
      <c r="D9550"/>
      <c r="E9550"/>
      <c r="F9550" s="3"/>
      <c r="G9550" s="3"/>
      <c r="H9550" s="3"/>
      <c r="I9550" s="3"/>
      <c r="J9550" s="3"/>
    </row>
    <row r="9551" spans="4:10" x14ac:dyDescent="0.25">
      <c r="D9551"/>
      <c r="E9551"/>
      <c r="F9551" s="3"/>
      <c r="G9551" s="3"/>
      <c r="H9551" s="3"/>
      <c r="I9551" s="3"/>
      <c r="J9551" s="3"/>
    </row>
    <row r="9552" spans="4:10" x14ac:dyDescent="0.25">
      <c r="D9552"/>
      <c r="E9552"/>
      <c r="F9552" s="3"/>
      <c r="G9552" s="3"/>
      <c r="H9552" s="3"/>
      <c r="I9552" s="3"/>
      <c r="J9552" s="3"/>
    </row>
    <row r="9553" spans="4:10" x14ac:dyDescent="0.25">
      <c r="D9553"/>
      <c r="E9553"/>
      <c r="F9553" s="3"/>
      <c r="G9553" s="3"/>
      <c r="H9553" s="3"/>
      <c r="I9553" s="3"/>
      <c r="J9553" s="3"/>
    </row>
    <row r="9554" spans="4:10" x14ac:dyDescent="0.25">
      <c r="D9554"/>
      <c r="E9554"/>
      <c r="F9554" s="3"/>
      <c r="G9554" s="3"/>
      <c r="H9554" s="3"/>
      <c r="I9554" s="3"/>
      <c r="J9554" s="3"/>
    </row>
    <row r="9555" spans="4:10" x14ac:dyDescent="0.25">
      <c r="D9555"/>
      <c r="E9555"/>
      <c r="F9555" s="3"/>
      <c r="G9555" s="3"/>
      <c r="H9555" s="3"/>
      <c r="I9555" s="3"/>
      <c r="J9555" s="3"/>
    </row>
    <row r="9556" spans="4:10" x14ac:dyDescent="0.25">
      <c r="D9556"/>
      <c r="E9556"/>
      <c r="F9556" s="3"/>
      <c r="G9556" s="3"/>
      <c r="H9556" s="3"/>
      <c r="I9556" s="3"/>
      <c r="J9556" s="3"/>
    </row>
    <row r="9557" spans="4:10" x14ac:dyDescent="0.25">
      <c r="D9557"/>
      <c r="E9557"/>
      <c r="F9557" s="3"/>
      <c r="G9557" s="3"/>
      <c r="H9557" s="3"/>
      <c r="I9557" s="3"/>
      <c r="J9557" s="3"/>
    </row>
    <row r="9558" spans="4:10" x14ac:dyDescent="0.25">
      <c r="D9558"/>
      <c r="E9558"/>
      <c r="F9558" s="3"/>
      <c r="G9558" s="3"/>
      <c r="H9558" s="3"/>
      <c r="I9558" s="3"/>
      <c r="J9558" s="3"/>
    </row>
    <row r="9559" spans="4:10" x14ac:dyDescent="0.25">
      <c r="D9559"/>
      <c r="E9559"/>
      <c r="F9559" s="3"/>
      <c r="G9559" s="3"/>
      <c r="H9559" s="3"/>
      <c r="I9559" s="3"/>
      <c r="J9559" s="3"/>
    </row>
    <row r="9560" spans="4:10" x14ac:dyDescent="0.25">
      <c r="D9560"/>
      <c r="E9560"/>
      <c r="F9560" s="3"/>
      <c r="G9560" s="3"/>
      <c r="H9560" s="3"/>
      <c r="I9560" s="3"/>
      <c r="J9560" s="3"/>
    </row>
    <row r="9561" spans="4:10" x14ac:dyDescent="0.25">
      <c r="D9561"/>
      <c r="E9561"/>
      <c r="F9561" s="3"/>
      <c r="G9561" s="3"/>
      <c r="H9561" s="3"/>
      <c r="I9561" s="3"/>
      <c r="J9561" s="3"/>
    </row>
    <row r="9562" spans="4:10" x14ac:dyDescent="0.25">
      <c r="D9562"/>
      <c r="E9562"/>
      <c r="F9562" s="3"/>
      <c r="G9562" s="3"/>
      <c r="H9562" s="3"/>
      <c r="I9562" s="3"/>
      <c r="J9562" s="3"/>
    </row>
    <row r="9563" spans="4:10" x14ac:dyDescent="0.25">
      <c r="D9563"/>
      <c r="E9563"/>
      <c r="F9563" s="3"/>
      <c r="G9563" s="3"/>
      <c r="H9563" s="3"/>
      <c r="I9563" s="3"/>
      <c r="J9563" s="3"/>
    </row>
    <row r="9564" spans="4:10" x14ac:dyDescent="0.25">
      <c r="D9564"/>
      <c r="E9564"/>
      <c r="F9564" s="3"/>
      <c r="G9564" s="3"/>
      <c r="H9564" s="3"/>
      <c r="I9564" s="3"/>
      <c r="J9564" s="3"/>
    </row>
    <row r="9565" spans="4:10" x14ac:dyDescent="0.25">
      <c r="D9565"/>
      <c r="E9565"/>
      <c r="F9565" s="3"/>
      <c r="G9565" s="3"/>
      <c r="H9565" s="3"/>
      <c r="I9565" s="3"/>
      <c r="J9565" s="3"/>
    </row>
    <row r="9566" spans="4:10" x14ac:dyDescent="0.25">
      <c r="D9566"/>
      <c r="E9566"/>
      <c r="F9566" s="3"/>
      <c r="G9566" s="3"/>
      <c r="H9566" s="3"/>
      <c r="I9566" s="3"/>
      <c r="J9566" s="3"/>
    </row>
    <row r="9567" spans="4:10" x14ac:dyDescent="0.25">
      <c r="D9567"/>
      <c r="E9567"/>
      <c r="F9567" s="3"/>
      <c r="G9567" s="3"/>
      <c r="H9567" s="3"/>
      <c r="I9567" s="3"/>
      <c r="J9567" s="3"/>
    </row>
    <row r="9568" spans="4:10" x14ac:dyDescent="0.25">
      <c r="D9568"/>
      <c r="E9568"/>
      <c r="F9568" s="3"/>
      <c r="G9568" s="3"/>
      <c r="H9568" s="3"/>
      <c r="I9568" s="3"/>
      <c r="J9568" s="3"/>
    </row>
    <row r="9569" spans="4:10" x14ac:dyDescent="0.25">
      <c r="D9569"/>
      <c r="E9569"/>
      <c r="F9569" s="3"/>
      <c r="G9569" s="3"/>
      <c r="H9569" s="3"/>
      <c r="I9569" s="3"/>
      <c r="J9569" s="3"/>
    </row>
    <row r="9570" spans="4:10" x14ac:dyDescent="0.25">
      <c r="D9570"/>
      <c r="E9570"/>
      <c r="F9570" s="3"/>
      <c r="G9570" s="3"/>
      <c r="H9570" s="3"/>
      <c r="I9570" s="3"/>
      <c r="J9570" s="3"/>
    </row>
    <row r="9571" spans="4:10" x14ac:dyDescent="0.25">
      <c r="D9571"/>
      <c r="E9571"/>
      <c r="F9571" s="3"/>
      <c r="G9571" s="3"/>
      <c r="H9571" s="3"/>
      <c r="I9571" s="3"/>
      <c r="J9571" s="3"/>
    </row>
    <row r="9572" spans="4:10" x14ac:dyDescent="0.25">
      <c r="D9572"/>
      <c r="E9572"/>
      <c r="F9572" s="3"/>
      <c r="G9572" s="3"/>
      <c r="H9572" s="3"/>
      <c r="I9572" s="3"/>
      <c r="J9572" s="3"/>
    </row>
    <row r="9573" spans="4:10" x14ac:dyDescent="0.25">
      <c r="D9573"/>
      <c r="E9573"/>
      <c r="F9573" s="3"/>
      <c r="G9573" s="3"/>
      <c r="H9573" s="3"/>
      <c r="I9573" s="3"/>
      <c r="J9573" s="3"/>
    </row>
    <row r="9574" spans="4:10" x14ac:dyDescent="0.25">
      <c r="D9574"/>
      <c r="E9574"/>
      <c r="F9574" s="3"/>
      <c r="G9574" s="3"/>
      <c r="H9574" s="3"/>
      <c r="I9574" s="3"/>
      <c r="J9574" s="3"/>
    </row>
    <row r="9575" spans="4:10" x14ac:dyDescent="0.25">
      <c r="D9575"/>
      <c r="E9575"/>
      <c r="F9575" s="3"/>
      <c r="G9575" s="3"/>
      <c r="H9575" s="3"/>
      <c r="I9575" s="3"/>
      <c r="J9575" s="3"/>
    </row>
    <row r="9576" spans="4:10" x14ac:dyDescent="0.25">
      <c r="D9576"/>
      <c r="E9576"/>
      <c r="F9576" s="3"/>
      <c r="G9576" s="3"/>
      <c r="H9576" s="3"/>
      <c r="I9576" s="3"/>
      <c r="J9576" s="3"/>
    </row>
    <row r="9577" spans="4:10" x14ac:dyDescent="0.25">
      <c r="D9577"/>
      <c r="E9577"/>
      <c r="F9577" s="3"/>
      <c r="G9577" s="3"/>
      <c r="H9577" s="3"/>
      <c r="I9577" s="3"/>
      <c r="J9577" s="3"/>
    </row>
    <row r="9578" spans="4:10" x14ac:dyDescent="0.25">
      <c r="D9578"/>
      <c r="E9578"/>
      <c r="F9578" s="3"/>
      <c r="G9578" s="3"/>
      <c r="H9578" s="3"/>
      <c r="I9578" s="3"/>
      <c r="J9578" s="3"/>
    </row>
    <row r="9579" spans="4:10" x14ac:dyDescent="0.25">
      <c r="D9579"/>
      <c r="E9579"/>
      <c r="F9579" s="3"/>
      <c r="G9579" s="3"/>
      <c r="H9579" s="3"/>
      <c r="I9579" s="3"/>
      <c r="J9579" s="3"/>
    </row>
    <row r="9580" spans="4:10" x14ac:dyDescent="0.25">
      <c r="D9580"/>
      <c r="E9580"/>
      <c r="F9580" s="3"/>
      <c r="G9580" s="3"/>
      <c r="H9580" s="3"/>
      <c r="I9580" s="3"/>
      <c r="J9580" s="3"/>
    </row>
    <row r="9581" spans="4:10" x14ac:dyDescent="0.25">
      <c r="D9581"/>
      <c r="E9581"/>
      <c r="F9581" s="3"/>
      <c r="G9581" s="3"/>
      <c r="H9581" s="3"/>
      <c r="I9581" s="3"/>
      <c r="J9581" s="3"/>
    </row>
    <row r="9582" spans="4:10" x14ac:dyDescent="0.25">
      <c r="D9582"/>
      <c r="E9582"/>
      <c r="F9582" s="3"/>
      <c r="G9582" s="3"/>
      <c r="H9582" s="3"/>
      <c r="I9582" s="3"/>
      <c r="J9582" s="3"/>
    </row>
    <row r="9583" spans="4:10" x14ac:dyDescent="0.25">
      <c r="D9583"/>
      <c r="E9583"/>
      <c r="F9583" s="3"/>
      <c r="G9583" s="3"/>
      <c r="H9583" s="3"/>
      <c r="I9583" s="3"/>
      <c r="J9583" s="3"/>
    </row>
    <row r="9584" spans="4:10" x14ac:dyDescent="0.25">
      <c r="D9584"/>
      <c r="E9584"/>
      <c r="F9584" s="3"/>
      <c r="G9584" s="3"/>
      <c r="H9584" s="3"/>
      <c r="I9584" s="3"/>
      <c r="J9584" s="3"/>
    </row>
    <row r="9585" spans="4:10" x14ac:dyDescent="0.25">
      <c r="D9585"/>
      <c r="E9585"/>
      <c r="F9585" s="3"/>
      <c r="G9585" s="3"/>
      <c r="H9585" s="3"/>
      <c r="I9585" s="3"/>
      <c r="J9585" s="3"/>
    </row>
    <row r="9586" spans="4:10" x14ac:dyDescent="0.25">
      <c r="D9586"/>
      <c r="E9586"/>
      <c r="F9586" s="3"/>
      <c r="G9586" s="3"/>
      <c r="H9586" s="3"/>
      <c r="I9586" s="3"/>
      <c r="J9586" s="3"/>
    </row>
    <row r="9587" spans="4:10" x14ac:dyDescent="0.25">
      <c r="D9587"/>
      <c r="E9587"/>
      <c r="F9587" s="3"/>
      <c r="G9587" s="3"/>
      <c r="H9587" s="3"/>
      <c r="I9587" s="3"/>
      <c r="J9587" s="3"/>
    </row>
    <row r="9588" spans="4:10" x14ac:dyDescent="0.25">
      <c r="D9588"/>
      <c r="E9588"/>
      <c r="F9588" s="3"/>
      <c r="G9588" s="3"/>
      <c r="H9588" s="3"/>
      <c r="I9588" s="3"/>
      <c r="J9588" s="3"/>
    </row>
    <row r="9589" spans="4:10" x14ac:dyDescent="0.25">
      <c r="D9589"/>
      <c r="E9589"/>
      <c r="F9589" s="3"/>
      <c r="G9589" s="3"/>
      <c r="H9589" s="3"/>
      <c r="I9589" s="3"/>
      <c r="J9589" s="3"/>
    </row>
    <row r="9590" spans="4:10" x14ac:dyDescent="0.25">
      <c r="D9590"/>
      <c r="E9590"/>
      <c r="F9590" s="3"/>
      <c r="G9590" s="3"/>
      <c r="H9590" s="3"/>
      <c r="I9590" s="3"/>
      <c r="J9590" s="3"/>
    </row>
    <row r="9591" spans="4:10" x14ac:dyDescent="0.25">
      <c r="D9591"/>
      <c r="E9591"/>
      <c r="F9591" s="3"/>
      <c r="G9591" s="3"/>
      <c r="H9591" s="3"/>
      <c r="I9591" s="3"/>
      <c r="J9591" s="3"/>
    </row>
    <row r="9592" spans="4:10" x14ac:dyDescent="0.25">
      <c r="D9592"/>
      <c r="E9592"/>
      <c r="F9592" s="3"/>
      <c r="G9592" s="3"/>
      <c r="H9592" s="3"/>
      <c r="I9592" s="3"/>
      <c r="J9592" s="3"/>
    </row>
    <row r="9593" spans="4:10" x14ac:dyDescent="0.25">
      <c r="D9593"/>
      <c r="E9593"/>
    </row>
    <row r="9594" spans="4:10" x14ac:dyDescent="0.25">
      <c r="D9594"/>
      <c r="E9594"/>
    </row>
    <row r="9595" spans="4:10" x14ac:dyDescent="0.25">
      <c r="D9595"/>
      <c r="E9595"/>
    </row>
    <row r="9596" spans="4:10" x14ac:dyDescent="0.25">
      <c r="D9596"/>
      <c r="E9596"/>
    </row>
    <row r="9597" spans="4:10" x14ac:dyDescent="0.25">
      <c r="D9597"/>
      <c r="E9597"/>
    </row>
    <row r="9598" spans="4:10" x14ac:dyDescent="0.25">
      <c r="D9598"/>
      <c r="E9598"/>
      <c r="F9598" s="3"/>
      <c r="G9598" s="3"/>
      <c r="H9598" s="3"/>
      <c r="I9598" s="3"/>
      <c r="J9598" s="3"/>
    </row>
    <row r="9599" spans="4:10" x14ac:dyDescent="0.25">
      <c r="D9599"/>
      <c r="E9599"/>
      <c r="F9599" s="3"/>
      <c r="G9599" s="3"/>
      <c r="H9599" s="3"/>
      <c r="I9599" s="3"/>
      <c r="J9599" s="3"/>
    </row>
    <row r="9600" spans="4:10" x14ac:dyDescent="0.25">
      <c r="D9600"/>
      <c r="E9600"/>
      <c r="F9600" s="3"/>
      <c r="G9600" s="3"/>
      <c r="H9600" s="3"/>
      <c r="I9600" s="3"/>
      <c r="J9600" s="3"/>
    </row>
    <row r="9601" spans="4:10" x14ac:dyDescent="0.25">
      <c r="D9601"/>
      <c r="E9601"/>
      <c r="F9601" s="3"/>
      <c r="G9601" s="3"/>
      <c r="H9601" s="3"/>
      <c r="I9601" s="3"/>
      <c r="J9601" s="3"/>
    </row>
    <row r="9602" spans="4:10" x14ac:dyDescent="0.25">
      <c r="D9602"/>
      <c r="E9602"/>
      <c r="F9602" s="3"/>
      <c r="G9602" s="3"/>
      <c r="H9602" s="3"/>
      <c r="I9602" s="3"/>
      <c r="J9602" s="3"/>
    </row>
    <row r="9603" spans="4:10" x14ac:dyDescent="0.25">
      <c r="D9603"/>
      <c r="E9603"/>
      <c r="F9603" s="3"/>
      <c r="G9603" s="3"/>
      <c r="H9603" s="3"/>
      <c r="I9603" s="3"/>
      <c r="J9603" s="3"/>
    </row>
    <row r="9604" spans="4:10" x14ac:dyDescent="0.25">
      <c r="D9604"/>
      <c r="E9604"/>
      <c r="F9604" s="3"/>
      <c r="G9604" s="3"/>
      <c r="H9604" s="3"/>
      <c r="I9604" s="3"/>
      <c r="J9604" s="3"/>
    </row>
    <row r="9605" spans="4:10" x14ac:dyDescent="0.25">
      <c r="D9605"/>
      <c r="E9605"/>
      <c r="F9605" s="3"/>
      <c r="G9605" s="3"/>
      <c r="H9605" s="3"/>
      <c r="I9605" s="3"/>
      <c r="J9605" s="3"/>
    </row>
    <row r="9606" spans="4:10" x14ac:dyDescent="0.25">
      <c r="D9606"/>
      <c r="E9606"/>
      <c r="F9606" s="3"/>
      <c r="G9606" s="3"/>
      <c r="H9606" s="3"/>
      <c r="I9606" s="3"/>
      <c r="J9606" s="3"/>
    </row>
    <row r="9607" spans="4:10" x14ac:dyDescent="0.25">
      <c r="D9607"/>
      <c r="E9607"/>
      <c r="F9607" s="3"/>
      <c r="G9607" s="3"/>
      <c r="H9607" s="3"/>
      <c r="I9607" s="3"/>
      <c r="J9607" s="3"/>
    </row>
    <row r="9608" spans="4:10" x14ac:dyDescent="0.25">
      <c r="D9608"/>
      <c r="E9608"/>
      <c r="F9608" s="3"/>
      <c r="G9608" s="3"/>
      <c r="H9608" s="3"/>
      <c r="I9608" s="3"/>
      <c r="J9608" s="3"/>
    </row>
    <row r="9609" spans="4:10" x14ac:dyDescent="0.25">
      <c r="D9609"/>
      <c r="E9609"/>
      <c r="F9609" s="3"/>
      <c r="G9609" s="3"/>
      <c r="H9609" s="3"/>
      <c r="I9609" s="3"/>
      <c r="J9609" s="3"/>
    </row>
    <row r="9610" spans="4:10" x14ac:dyDescent="0.25">
      <c r="D9610"/>
      <c r="E9610"/>
      <c r="F9610" s="3"/>
      <c r="G9610" s="3"/>
      <c r="H9610" s="3"/>
      <c r="I9610" s="3"/>
      <c r="J9610" s="3"/>
    </row>
    <row r="9611" spans="4:10" x14ac:dyDescent="0.25">
      <c r="D9611"/>
      <c r="E9611"/>
      <c r="F9611" s="3"/>
      <c r="G9611" s="3"/>
      <c r="H9611" s="3"/>
      <c r="I9611" s="3"/>
      <c r="J9611" s="3"/>
    </row>
    <row r="9612" spans="4:10" x14ac:dyDescent="0.25">
      <c r="D9612"/>
      <c r="E9612"/>
      <c r="F9612" s="3"/>
      <c r="G9612" s="3"/>
      <c r="H9612" s="3"/>
      <c r="I9612" s="3"/>
      <c r="J9612" s="3"/>
    </row>
    <row r="9613" spans="4:10" x14ac:dyDescent="0.25">
      <c r="D9613"/>
      <c r="E9613"/>
      <c r="F9613" s="3"/>
      <c r="G9613" s="3"/>
      <c r="H9613" s="3"/>
      <c r="I9613" s="3"/>
      <c r="J9613" s="3"/>
    </row>
    <row r="9614" spans="4:10" x14ac:dyDescent="0.25">
      <c r="D9614"/>
      <c r="E9614"/>
      <c r="F9614" s="3"/>
      <c r="G9614" s="3"/>
      <c r="H9614" s="3"/>
      <c r="I9614" s="3"/>
      <c r="J9614" s="3"/>
    </row>
    <row r="9615" spans="4:10" x14ac:dyDescent="0.25">
      <c r="D9615"/>
      <c r="E9615"/>
      <c r="F9615" s="3"/>
      <c r="G9615" s="3"/>
      <c r="H9615" s="3"/>
      <c r="I9615" s="3"/>
      <c r="J9615" s="3"/>
    </row>
    <row r="9616" spans="4:10" x14ac:dyDescent="0.25">
      <c r="D9616"/>
      <c r="E9616"/>
      <c r="F9616" s="3"/>
      <c r="G9616" s="3"/>
      <c r="H9616" s="3"/>
      <c r="I9616" s="3"/>
      <c r="J9616" s="3"/>
    </row>
    <row r="9617" spans="4:10" x14ac:dyDescent="0.25">
      <c r="D9617"/>
      <c r="E9617"/>
      <c r="F9617" s="3"/>
      <c r="G9617" s="3"/>
      <c r="H9617" s="3"/>
      <c r="I9617" s="3"/>
      <c r="J9617" s="3"/>
    </row>
    <row r="9618" spans="4:10" x14ac:dyDescent="0.25">
      <c r="D9618"/>
      <c r="E9618"/>
      <c r="F9618" s="3"/>
      <c r="G9618" s="3"/>
      <c r="H9618" s="3"/>
      <c r="I9618" s="3"/>
      <c r="J9618" s="3"/>
    </row>
    <row r="9619" spans="4:10" x14ac:dyDescent="0.25">
      <c r="D9619"/>
      <c r="E9619"/>
      <c r="F9619" s="3"/>
      <c r="G9619" s="3"/>
      <c r="H9619" s="3"/>
      <c r="I9619" s="3"/>
      <c r="J9619" s="3"/>
    </row>
    <row r="9620" spans="4:10" x14ac:dyDescent="0.25">
      <c r="D9620"/>
      <c r="E9620"/>
      <c r="F9620" s="3"/>
      <c r="G9620" s="3"/>
      <c r="H9620" s="3"/>
      <c r="I9620" s="3"/>
      <c r="J9620" s="3"/>
    </row>
    <row r="9621" spans="4:10" x14ac:dyDescent="0.25">
      <c r="D9621"/>
      <c r="E9621"/>
      <c r="F9621" s="3"/>
      <c r="G9621" s="3"/>
      <c r="H9621" s="3"/>
      <c r="I9621" s="3"/>
      <c r="J9621" s="3"/>
    </row>
    <row r="9622" spans="4:10" x14ac:dyDescent="0.25">
      <c r="D9622"/>
      <c r="E9622"/>
      <c r="F9622" s="3"/>
      <c r="G9622" s="3"/>
      <c r="H9622" s="3"/>
      <c r="I9622" s="3"/>
      <c r="J9622" s="3"/>
    </row>
    <row r="9623" spans="4:10" x14ac:dyDescent="0.25">
      <c r="D9623"/>
      <c r="E9623"/>
      <c r="F9623" s="3"/>
      <c r="G9623" s="3"/>
      <c r="H9623" s="3"/>
      <c r="I9623" s="3"/>
      <c r="J9623" s="3"/>
    </row>
    <row r="9624" spans="4:10" x14ac:dyDescent="0.25">
      <c r="D9624"/>
      <c r="E9624"/>
      <c r="F9624" s="3"/>
      <c r="G9624" s="3"/>
      <c r="H9624" s="3"/>
      <c r="I9624" s="3"/>
      <c r="J9624" s="3"/>
    </row>
    <row r="9625" spans="4:10" x14ac:dyDescent="0.25">
      <c r="D9625"/>
      <c r="E9625"/>
      <c r="F9625" s="3"/>
      <c r="G9625" s="3"/>
      <c r="H9625" s="3"/>
      <c r="I9625" s="3"/>
      <c r="J9625" s="3"/>
    </row>
    <row r="9626" spans="4:10" x14ac:dyDescent="0.25">
      <c r="D9626"/>
      <c r="E9626"/>
      <c r="F9626" s="3"/>
      <c r="G9626" s="3"/>
      <c r="H9626" s="3"/>
      <c r="I9626" s="3"/>
      <c r="J9626" s="3"/>
    </row>
    <row r="9627" spans="4:10" x14ac:dyDescent="0.25">
      <c r="D9627"/>
      <c r="E9627"/>
      <c r="F9627" s="3"/>
      <c r="G9627" s="3"/>
      <c r="H9627" s="3"/>
      <c r="I9627" s="3"/>
      <c r="J9627" s="3"/>
    </row>
    <row r="9628" spans="4:10" x14ac:dyDescent="0.25">
      <c r="D9628"/>
      <c r="E9628"/>
      <c r="F9628" s="3"/>
      <c r="G9628" s="3"/>
      <c r="H9628" s="3"/>
      <c r="I9628" s="3"/>
      <c r="J9628" s="3"/>
    </row>
    <row r="9629" spans="4:10" x14ac:dyDescent="0.25">
      <c r="D9629"/>
      <c r="E9629"/>
      <c r="F9629" s="3"/>
      <c r="G9629" s="3"/>
      <c r="H9629" s="3"/>
      <c r="I9629" s="3"/>
      <c r="J9629" s="3"/>
    </row>
    <row r="9630" spans="4:10" x14ac:dyDescent="0.25">
      <c r="D9630"/>
      <c r="E9630"/>
      <c r="F9630" s="3"/>
      <c r="G9630" s="3"/>
      <c r="H9630" s="3"/>
      <c r="I9630" s="3"/>
      <c r="J9630" s="3"/>
    </row>
    <row r="9631" spans="4:10" x14ac:dyDescent="0.25">
      <c r="D9631"/>
      <c r="E9631"/>
      <c r="F9631" s="3"/>
      <c r="G9631" s="3"/>
      <c r="H9631" s="3"/>
      <c r="I9631" s="3"/>
      <c r="J9631" s="3"/>
    </row>
    <row r="9632" spans="4:10" x14ac:dyDescent="0.25">
      <c r="D9632"/>
      <c r="E9632"/>
      <c r="F9632" s="3"/>
      <c r="G9632" s="3"/>
      <c r="H9632" s="3"/>
      <c r="I9632" s="3"/>
      <c r="J9632" s="3"/>
    </row>
    <row r="9633" spans="4:10" x14ac:dyDescent="0.25">
      <c r="D9633"/>
      <c r="E9633"/>
      <c r="F9633" s="3"/>
      <c r="G9633" s="3"/>
      <c r="H9633" s="3"/>
      <c r="I9633" s="3"/>
      <c r="J9633" s="3"/>
    </row>
    <row r="9634" spans="4:10" x14ac:dyDescent="0.25">
      <c r="D9634"/>
      <c r="E9634"/>
      <c r="F9634" s="3"/>
      <c r="G9634" s="3"/>
      <c r="H9634" s="3"/>
      <c r="I9634" s="3"/>
      <c r="J9634" s="3"/>
    </row>
    <row r="9635" spans="4:10" x14ac:dyDescent="0.25">
      <c r="D9635"/>
      <c r="E9635"/>
      <c r="F9635" s="3"/>
      <c r="G9635" s="3"/>
      <c r="H9635" s="3"/>
      <c r="I9635" s="3"/>
      <c r="J9635" s="3"/>
    </row>
    <row r="9636" spans="4:10" x14ac:dyDescent="0.25">
      <c r="D9636"/>
      <c r="E9636"/>
      <c r="F9636" s="3"/>
      <c r="G9636" s="3"/>
      <c r="H9636" s="3"/>
      <c r="I9636" s="3"/>
      <c r="J9636" s="3"/>
    </row>
    <row r="9637" spans="4:10" x14ac:dyDescent="0.25">
      <c r="D9637"/>
      <c r="E9637"/>
      <c r="F9637" s="3"/>
      <c r="G9637" s="3"/>
      <c r="H9637" s="3"/>
      <c r="I9637" s="3"/>
      <c r="J9637" s="3"/>
    </row>
    <row r="9638" spans="4:10" x14ac:dyDescent="0.25">
      <c r="D9638"/>
      <c r="E9638"/>
      <c r="F9638" s="3"/>
      <c r="G9638" s="3"/>
      <c r="H9638" s="3"/>
      <c r="I9638" s="3"/>
      <c r="J9638" s="3"/>
    </row>
    <row r="9639" spans="4:10" x14ac:dyDescent="0.25">
      <c r="D9639"/>
      <c r="E9639"/>
      <c r="F9639" s="3"/>
      <c r="G9639" s="3"/>
      <c r="H9639" s="3"/>
      <c r="I9639" s="3"/>
      <c r="J9639" s="3"/>
    </row>
    <row r="9640" spans="4:10" x14ac:dyDescent="0.25">
      <c r="D9640"/>
      <c r="E9640"/>
      <c r="F9640" s="3"/>
      <c r="G9640" s="3"/>
      <c r="H9640" s="3"/>
      <c r="I9640" s="3"/>
      <c r="J9640" s="3"/>
    </row>
    <row r="9641" spans="4:10" x14ac:dyDescent="0.25">
      <c r="D9641"/>
      <c r="E9641"/>
      <c r="F9641" s="3"/>
      <c r="G9641" s="3"/>
      <c r="H9641" s="3"/>
      <c r="I9641" s="3"/>
      <c r="J9641" s="3"/>
    </row>
    <row r="9642" spans="4:10" x14ac:dyDescent="0.25">
      <c r="D9642"/>
      <c r="E9642"/>
      <c r="F9642" s="3"/>
      <c r="G9642" s="3"/>
      <c r="H9642" s="3"/>
      <c r="I9642" s="3"/>
      <c r="J9642" s="3"/>
    </row>
    <row r="9643" spans="4:10" x14ac:dyDescent="0.25">
      <c r="D9643"/>
      <c r="E9643"/>
      <c r="F9643" s="3"/>
      <c r="G9643" s="3"/>
      <c r="H9643" s="3"/>
      <c r="I9643" s="3"/>
      <c r="J9643" s="3"/>
    </row>
    <row r="9644" spans="4:10" x14ac:dyDescent="0.25">
      <c r="D9644"/>
      <c r="E9644"/>
      <c r="F9644" s="3"/>
      <c r="G9644" s="3"/>
      <c r="H9644" s="3"/>
      <c r="I9644" s="3"/>
      <c r="J9644" s="3"/>
    </row>
    <row r="9645" spans="4:10" x14ac:dyDescent="0.25">
      <c r="D9645"/>
      <c r="E9645"/>
      <c r="F9645" s="3"/>
      <c r="G9645" s="3"/>
      <c r="H9645" s="3"/>
      <c r="I9645" s="3"/>
      <c r="J9645" s="3"/>
    </row>
    <row r="9646" spans="4:10" x14ac:dyDescent="0.25">
      <c r="D9646"/>
      <c r="E9646"/>
      <c r="F9646" s="3"/>
      <c r="G9646" s="3"/>
      <c r="H9646" s="3"/>
      <c r="I9646" s="3"/>
      <c r="J9646" s="3"/>
    </row>
    <row r="9647" spans="4:10" x14ac:dyDescent="0.25">
      <c r="D9647"/>
      <c r="E9647"/>
      <c r="F9647" s="3"/>
      <c r="G9647" s="3"/>
      <c r="H9647" s="3"/>
      <c r="I9647" s="3"/>
      <c r="J9647" s="3"/>
    </row>
    <row r="9648" spans="4:10" x14ac:dyDescent="0.25">
      <c r="D9648"/>
      <c r="E9648"/>
      <c r="F9648" s="3"/>
      <c r="G9648" s="3"/>
      <c r="H9648" s="3"/>
      <c r="I9648" s="3"/>
      <c r="J9648" s="3"/>
    </row>
    <row r="9649" spans="4:10" x14ac:dyDescent="0.25">
      <c r="D9649"/>
      <c r="E9649"/>
      <c r="F9649" s="3"/>
      <c r="G9649" s="3"/>
      <c r="H9649" s="3"/>
      <c r="I9649" s="3"/>
      <c r="J9649" s="3"/>
    </row>
    <row r="9650" spans="4:10" x14ac:dyDescent="0.25">
      <c r="D9650"/>
      <c r="E9650"/>
      <c r="F9650" s="3"/>
      <c r="G9650" s="3"/>
      <c r="H9650" s="3"/>
      <c r="I9650" s="3"/>
      <c r="J9650" s="3"/>
    </row>
    <row r="9651" spans="4:10" x14ac:dyDescent="0.25">
      <c r="D9651"/>
      <c r="E9651"/>
      <c r="F9651" s="3"/>
      <c r="G9651" s="3"/>
      <c r="H9651" s="3"/>
      <c r="I9651" s="3"/>
      <c r="J9651" s="3"/>
    </row>
    <row r="9652" spans="4:10" x14ac:dyDescent="0.25">
      <c r="D9652"/>
      <c r="E9652"/>
      <c r="F9652" s="3"/>
      <c r="G9652" s="3"/>
      <c r="H9652" s="3"/>
      <c r="I9652" s="3"/>
      <c r="J9652" s="3"/>
    </row>
    <row r="9653" spans="4:10" x14ac:dyDescent="0.25">
      <c r="D9653"/>
      <c r="E9653"/>
      <c r="F9653" s="3"/>
      <c r="G9653" s="3"/>
      <c r="H9653" s="3"/>
      <c r="I9653" s="3"/>
      <c r="J9653" s="3"/>
    </row>
    <row r="9654" spans="4:10" x14ac:dyDescent="0.25">
      <c r="D9654"/>
      <c r="E9654"/>
      <c r="F9654" s="3"/>
      <c r="G9654" s="3"/>
      <c r="H9654" s="3"/>
      <c r="I9654" s="3"/>
      <c r="J9654" s="3"/>
    </row>
    <row r="9655" spans="4:10" x14ac:dyDescent="0.25">
      <c r="D9655"/>
      <c r="E9655"/>
      <c r="F9655" s="3"/>
      <c r="G9655" s="3"/>
      <c r="H9655" s="3"/>
      <c r="I9655" s="3"/>
      <c r="J9655" s="3"/>
    </row>
    <row r="9656" spans="4:10" x14ac:dyDescent="0.25">
      <c r="D9656"/>
      <c r="E9656"/>
      <c r="F9656" s="3"/>
      <c r="G9656" s="3"/>
      <c r="H9656" s="3"/>
      <c r="I9656" s="3"/>
      <c r="J9656" s="3"/>
    </row>
    <row r="9657" spans="4:10" x14ac:dyDescent="0.25">
      <c r="D9657"/>
      <c r="E9657"/>
      <c r="F9657" s="3"/>
      <c r="G9657" s="3"/>
      <c r="H9657" s="3"/>
      <c r="I9657" s="3"/>
      <c r="J9657" s="3"/>
    </row>
    <row r="9658" spans="4:10" x14ac:dyDescent="0.25">
      <c r="D9658"/>
      <c r="E9658"/>
      <c r="F9658" s="3"/>
      <c r="G9658" s="3"/>
      <c r="H9658" s="3"/>
      <c r="I9658" s="3"/>
      <c r="J9658" s="3"/>
    </row>
    <row r="9659" spans="4:10" x14ac:dyDescent="0.25">
      <c r="D9659"/>
      <c r="E9659"/>
      <c r="F9659" s="3"/>
      <c r="G9659" s="3"/>
      <c r="H9659" s="3"/>
      <c r="I9659" s="3"/>
      <c r="J9659" s="3"/>
    </row>
    <row r="9660" spans="4:10" x14ac:dyDescent="0.25">
      <c r="D9660"/>
      <c r="E9660"/>
      <c r="F9660" s="3"/>
      <c r="G9660" s="3"/>
      <c r="H9660" s="3"/>
      <c r="I9660" s="3"/>
      <c r="J9660" s="3"/>
    </row>
    <row r="9661" spans="4:10" x14ac:dyDescent="0.25">
      <c r="D9661"/>
      <c r="E9661"/>
      <c r="F9661" s="3"/>
      <c r="G9661" s="3"/>
      <c r="H9661" s="3"/>
      <c r="I9661" s="3"/>
      <c r="J9661" s="3"/>
    </row>
    <row r="9662" spans="4:10" x14ac:dyDescent="0.25">
      <c r="D9662"/>
      <c r="E9662"/>
      <c r="F9662" s="3"/>
      <c r="G9662" s="3"/>
      <c r="H9662" s="3"/>
      <c r="I9662" s="3"/>
      <c r="J9662" s="3"/>
    </row>
    <row r="9663" spans="4:10" x14ac:dyDescent="0.25">
      <c r="D9663"/>
      <c r="E9663"/>
      <c r="F9663" s="3"/>
      <c r="G9663" s="3"/>
      <c r="H9663" s="3"/>
      <c r="I9663" s="3"/>
      <c r="J9663" s="3"/>
    </row>
    <row r="9664" spans="4:10" x14ac:dyDescent="0.25">
      <c r="D9664"/>
      <c r="E9664"/>
      <c r="F9664" s="3"/>
      <c r="G9664" s="3"/>
      <c r="H9664" s="3"/>
      <c r="I9664" s="3"/>
      <c r="J9664" s="3"/>
    </row>
    <row r="9665" spans="4:10" x14ac:dyDescent="0.25">
      <c r="D9665"/>
      <c r="E9665"/>
      <c r="F9665" s="3"/>
      <c r="G9665" s="3"/>
      <c r="H9665" s="3"/>
      <c r="I9665" s="3"/>
      <c r="J9665" s="3"/>
    </row>
    <row r="9666" spans="4:10" x14ac:dyDescent="0.25">
      <c r="D9666"/>
      <c r="E9666"/>
      <c r="F9666" s="3"/>
      <c r="G9666" s="3"/>
      <c r="H9666" s="3"/>
      <c r="I9666" s="3"/>
      <c r="J9666" s="3"/>
    </row>
    <row r="9667" spans="4:10" x14ac:dyDescent="0.25">
      <c r="D9667"/>
      <c r="E9667"/>
      <c r="F9667" s="3"/>
      <c r="G9667" s="3"/>
      <c r="H9667" s="3"/>
      <c r="I9667" s="3"/>
      <c r="J9667" s="3"/>
    </row>
    <row r="9668" spans="4:10" x14ac:dyDescent="0.25">
      <c r="D9668"/>
      <c r="E9668"/>
      <c r="F9668" s="3"/>
      <c r="G9668" s="3"/>
      <c r="H9668" s="3"/>
      <c r="I9668" s="3"/>
      <c r="J9668" s="3"/>
    </row>
    <row r="9669" spans="4:10" x14ac:dyDescent="0.25">
      <c r="D9669"/>
      <c r="E9669"/>
      <c r="F9669" s="3"/>
      <c r="G9669" s="3"/>
      <c r="H9669" s="3"/>
      <c r="I9669" s="3"/>
      <c r="J9669" s="3"/>
    </row>
    <row r="9670" spans="4:10" x14ac:dyDescent="0.25">
      <c r="D9670"/>
      <c r="E9670"/>
      <c r="F9670" s="3"/>
      <c r="G9670" s="3"/>
      <c r="H9670" s="3"/>
      <c r="I9670" s="3"/>
      <c r="J9670" s="3"/>
    </row>
    <row r="9671" spans="4:10" x14ac:dyDescent="0.25">
      <c r="D9671"/>
      <c r="E9671"/>
      <c r="F9671" s="3"/>
      <c r="G9671" s="3"/>
      <c r="H9671" s="3"/>
      <c r="I9671" s="3"/>
      <c r="J9671" s="3"/>
    </row>
    <row r="9672" spans="4:10" x14ac:dyDescent="0.25">
      <c r="D9672"/>
      <c r="E9672"/>
      <c r="F9672" s="3"/>
      <c r="G9672" s="3"/>
      <c r="H9672" s="3"/>
      <c r="I9672" s="3"/>
      <c r="J9672" s="3"/>
    </row>
    <row r="9673" spans="4:10" x14ac:dyDescent="0.25">
      <c r="D9673"/>
      <c r="E9673"/>
      <c r="F9673" s="3"/>
      <c r="G9673" s="3"/>
      <c r="H9673" s="3"/>
      <c r="I9673" s="3"/>
      <c r="J9673" s="3"/>
    </row>
    <row r="9674" spans="4:10" x14ac:dyDescent="0.25">
      <c r="D9674"/>
      <c r="E9674"/>
      <c r="F9674" s="3"/>
      <c r="G9674" s="3"/>
      <c r="H9674" s="3"/>
      <c r="I9674" s="3"/>
      <c r="J9674" s="3"/>
    </row>
    <row r="9675" spans="4:10" x14ac:dyDescent="0.25">
      <c r="D9675"/>
      <c r="E9675"/>
      <c r="F9675" s="3"/>
      <c r="G9675" s="3"/>
      <c r="H9675" s="3"/>
      <c r="I9675" s="3"/>
      <c r="J9675" s="3"/>
    </row>
    <row r="9676" spans="4:10" x14ac:dyDescent="0.25">
      <c r="D9676"/>
      <c r="E9676"/>
      <c r="F9676" s="3"/>
      <c r="G9676" s="3"/>
      <c r="H9676" s="3"/>
      <c r="I9676" s="3"/>
      <c r="J9676" s="3"/>
    </row>
    <row r="9677" spans="4:10" x14ac:dyDescent="0.25">
      <c r="D9677"/>
      <c r="E9677"/>
      <c r="F9677" s="3"/>
      <c r="G9677" s="3"/>
      <c r="H9677" s="3"/>
      <c r="I9677" s="3"/>
      <c r="J9677" s="3"/>
    </row>
    <row r="9678" spans="4:10" x14ac:dyDescent="0.25">
      <c r="D9678"/>
      <c r="E9678"/>
      <c r="F9678" s="3"/>
      <c r="G9678" s="3"/>
      <c r="H9678" s="3"/>
      <c r="I9678" s="3"/>
      <c r="J9678" s="3"/>
    </row>
    <row r="9679" spans="4:10" x14ac:dyDescent="0.25">
      <c r="D9679"/>
      <c r="E9679"/>
      <c r="F9679" s="3"/>
      <c r="G9679" s="3"/>
      <c r="H9679" s="3"/>
      <c r="I9679" s="3"/>
      <c r="J9679" s="3"/>
    </row>
    <row r="9680" spans="4:10" x14ac:dyDescent="0.25">
      <c r="D9680"/>
      <c r="E9680"/>
      <c r="F9680" s="3"/>
      <c r="G9680" s="3"/>
      <c r="H9680" s="3"/>
      <c r="I9680" s="3"/>
      <c r="J9680" s="3"/>
    </row>
    <row r="9681" spans="4:10" x14ac:dyDescent="0.25">
      <c r="D9681"/>
      <c r="E9681"/>
      <c r="F9681" s="3"/>
      <c r="G9681" s="3"/>
      <c r="H9681" s="3"/>
      <c r="I9681" s="3"/>
      <c r="J9681" s="3"/>
    </row>
    <row r="9682" spans="4:10" x14ac:dyDescent="0.25">
      <c r="D9682"/>
      <c r="E9682"/>
      <c r="F9682" s="3"/>
      <c r="G9682" s="3"/>
      <c r="H9682" s="3"/>
      <c r="I9682" s="3"/>
      <c r="J9682" s="3"/>
    </row>
    <row r="9683" spans="4:10" x14ac:dyDescent="0.25">
      <c r="D9683"/>
      <c r="E9683"/>
      <c r="F9683" s="3"/>
      <c r="G9683" s="3"/>
      <c r="H9683" s="3"/>
      <c r="I9683" s="3"/>
      <c r="J9683" s="3"/>
    </row>
    <row r="9684" spans="4:10" x14ac:dyDescent="0.25">
      <c r="D9684"/>
      <c r="E9684"/>
      <c r="F9684" s="3"/>
      <c r="G9684" s="3"/>
      <c r="H9684" s="3"/>
      <c r="I9684" s="3"/>
      <c r="J9684" s="3"/>
    </row>
    <row r="9685" spans="4:10" x14ac:dyDescent="0.25">
      <c r="D9685"/>
      <c r="E9685"/>
      <c r="F9685" s="3"/>
      <c r="G9685" s="3"/>
      <c r="H9685" s="3"/>
      <c r="I9685" s="3"/>
      <c r="J9685" s="3"/>
    </row>
    <row r="9686" spans="4:10" x14ac:dyDescent="0.25">
      <c r="D9686"/>
      <c r="E9686"/>
      <c r="F9686" s="3"/>
      <c r="G9686" s="3"/>
      <c r="H9686" s="3"/>
      <c r="I9686" s="3"/>
      <c r="J9686" s="3"/>
    </row>
    <row r="9687" spans="4:10" x14ac:dyDescent="0.25">
      <c r="D9687"/>
      <c r="E9687"/>
      <c r="F9687" s="3"/>
      <c r="G9687" s="3"/>
      <c r="H9687" s="3"/>
      <c r="I9687" s="3"/>
      <c r="J9687" s="3"/>
    </row>
    <row r="9688" spans="4:10" x14ac:dyDescent="0.25">
      <c r="D9688"/>
      <c r="E9688"/>
      <c r="F9688" s="3"/>
      <c r="G9688" s="3"/>
      <c r="H9688" s="3"/>
      <c r="I9688" s="3"/>
      <c r="J9688" s="3"/>
    </row>
    <row r="9689" spans="4:10" x14ac:dyDescent="0.25">
      <c r="D9689"/>
      <c r="E9689"/>
      <c r="F9689" s="3"/>
      <c r="G9689" s="3"/>
      <c r="H9689" s="3"/>
      <c r="I9689" s="3"/>
      <c r="J9689" s="3"/>
    </row>
    <row r="9690" spans="4:10" x14ac:dyDescent="0.25">
      <c r="D9690"/>
      <c r="E9690"/>
      <c r="F9690" s="3"/>
      <c r="G9690" s="3"/>
      <c r="H9690" s="3"/>
      <c r="I9690" s="3"/>
      <c r="J9690" s="3"/>
    </row>
    <row r="9691" spans="4:10" x14ac:dyDescent="0.25">
      <c r="D9691"/>
      <c r="E9691"/>
      <c r="F9691" s="3"/>
      <c r="G9691" s="3"/>
      <c r="H9691" s="3"/>
      <c r="I9691" s="3"/>
      <c r="J9691" s="3"/>
    </row>
    <row r="9692" spans="4:10" x14ac:dyDescent="0.25">
      <c r="D9692"/>
      <c r="E9692"/>
      <c r="F9692" s="3"/>
      <c r="G9692" s="3"/>
      <c r="H9692" s="3"/>
      <c r="I9692" s="3"/>
      <c r="J9692" s="3"/>
    </row>
    <row r="9693" spans="4:10" x14ac:dyDescent="0.25">
      <c r="D9693"/>
      <c r="E9693"/>
      <c r="F9693" s="3"/>
      <c r="G9693" s="3"/>
      <c r="H9693" s="3"/>
      <c r="I9693" s="3"/>
      <c r="J9693" s="3"/>
    </row>
    <row r="9694" spans="4:10" x14ac:dyDescent="0.25">
      <c r="D9694"/>
      <c r="E9694"/>
      <c r="F9694" s="3"/>
      <c r="G9694" s="3"/>
      <c r="H9694" s="3"/>
      <c r="I9694" s="3"/>
      <c r="J9694" s="3"/>
    </row>
    <row r="9695" spans="4:10" x14ac:dyDescent="0.25">
      <c r="D9695"/>
      <c r="E9695"/>
      <c r="F9695" s="3"/>
      <c r="G9695" s="3"/>
      <c r="H9695" s="3"/>
      <c r="I9695" s="3"/>
      <c r="J9695" s="3"/>
    </row>
    <row r="9696" spans="4:10" x14ac:dyDescent="0.25">
      <c r="D9696"/>
      <c r="E9696"/>
      <c r="F9696" s="3"/>
      <c r="G9696" s="3"/>
      <c r="H9696" s="3"/>
      <c r="I9696" s="3"/>
      <c r="J9696" s="3"/>
    </row>
    <row r="9697" spans="4:10" x14ac:dyDescent="0.25">
      <c r="D9697"/>
      <c r="E9697"/>
      <c r="F9697" s="3"/>
      <c r="G9697" s="3"/>
      <c r="H9697" s="3"/>
      <c r="I9697" s="3"/>
      <c r="J9697" s="3"/>
    </row>
    <row r="9698" spans="4:10" x14ac:dyDescent="0.25">
      <c r="D9698"/>
      <c r="E9698"/>
      <c r="F9698" s="3"/>
      <c r="G9698" s="3"/>
      <c r="H9698" s="3"/>
      <c r="I9698" s="3"/>
      <c r="J9698" s="3"/>
    </row>
    <row r="9699" spans="4:10" x14ac:dyDescent="0.25">
      <c r="D9699"/>
      <c r="E9699"/>
      <c r="F9699" s="3"/>
      <c r="G9699" s="3"/>
      <c r="H9699" s="3"/>
      <c r="I9699" s="3"/>
      <c r="J9699" s="3"/>
    </row>
    <row r="9700" spans="4:10" x14ac:dyDescent="0.25">
      <c r="D9700"/>
      <c r="E9700"/>
      <c r="F9700" s="3"/>
      <c r="G9700" s="3"/>
      <c r="H9700" s="3"/>
      <c r="I9700" s="3"/>
      <c r="J9700" s="3"/>
    </row>
    <row r="9701" spans="4:10" x14ac:dyDescent="0.25">
      <c r="D9701"/>
      <c r="E9701"/>
      <c r="F9701" s="3"/>
      <c r="G9701" s="3"/>
      <c r="H9701" s="3"/>
      <c r="I9701" s="3"/>
      <c r="J9701" s="3"/>
    </row>
    <row r="9702" spans="4:10" x14ac:dyDescent="0.25">
      <c r="D9702"/>
      <c r="E9702"/>
      <c r="F9702" s="3"/>
      <c r="G9702" s="3"/>
      <c r="H9702" s="3"/>
      <c r="I9702" s="3"/>
      <c r="J9702" s="3"/>
    </row>
    <row r="9703" spans="4:10" x14ac:dyDescent="0.25">
      <c r="D9703"/>
      <c r="E9703"/>
      <c r="F9703" s="3"/>
      <c r="G9703" s="3"/>
      <c r="H9703" s="3"/>
      <c r="I9703" s="3"/>
      <c r="J9703" s="3"/>
    </row>
    <row r="9704" spans="4:10" x14ac:dyDescent="0.25">
      <c r="D9704"/>
      <c r="E9704"/>
      <c r="F9704" s="3"/>
      <c r="G9704" s="3"/>
      <c r="H9704" s="3"/>
      <c r="I9704" s="3"/>
      <c r="J9704" s="3"/>
    </row>
    <row r="9705" spans="4:10" x14ac:dyDescent="0.25">
      <c r="D9705"/>
      <c r="E9705"/>
      <c r="F9705" s="3"/>
      <c r="G9705" s="3"/>
      <c r="H9705" s="3"/>
      <c r="I9705" s="3"/>
      <c r="J9705" s="3"/>
    </row>
    <row r="9706" spans="4:10" x14ac:dyDescent="0.25">
      <c r="D9706"/>
      <c r="E9706"/>
      <c r="F9706" s="3"/>
      <c r="G9706" s="3"/>
      <c r="H9706" s="3"/>
      <c r="I9706" s="3"/>
      <c r="J9706" s="3"/>
    </row>
    <row r="9707" spans="4:10" x14ac:dyDescent="0.25">
      <c r="D9707"/>
      <c r="E9707"/>
      <c r="F9707" s="3"/>
      <c r="G9707" s="3"/>
      <c r="H9707" s="3"/>
      <c r="I9707" s="3"/>
      <c r="J9707" s="3"/>
    </row>
    <row r="9708" spans="4:10" x14ac:dyDescent="0.25">
      <c r="D9708"/>
      <c r="E9708"/>
      <c r="F9708" s="3"/>
      <c r="G9708" s="3"/>
      <c r="H9708" s="3"/>
      <c r="I9708" s="3"/>
      <c r="J9708" s="3"/>
    </row>
    <row r="9709" spans="4:10" x14ac:dyDescent="0.25">
      <c r="D9709"/>
      <c r="E9709"/>
      <c r="F9709" s="3"/>
      <c r="G9709" s="3"/>
      <c r="H9709" s="3"/>
      <c r="I9709" s="3"/>
      <c r="J9709" s="3"/>
    </row>
    <row r="9710" spans="4:10" x14ac:dyDescent="0.25">
      <c r="D9710"/>
      <c r="E9710"/>
      <c r="F9710" s="3"/>
      <c r="G9710" s="3"/>
      <c r="H9710" s="3"/>
      <c r="I9710" s="3"/>
      <c r="J9710" s="3"/>
    </row>
    <row r="9711" spans="4:10" x14ac:dyDescent="0.25">
      <c r="D9711"/>
      <c r="E9711"/>
      <c r="F9711" s="3"/>
      <c r="G9711" s="3"/>
      <c r="H9711" s="3"/>
      <c r="I9711" s="3"/>
      <c r="J9711" s="3"/>
    </row>
    <row r="9712" spans="4:10" x14ac:dyDescent="0.25">
      <c r="D9712"/>
      <c r="E9712"/>
      <c r="F9712" s="3"/>
      <c r="G9712" s="3"/>
      <c r="H9712" s="3"/>
      <c r="I9712" s="3"/>
      <c r="J9712" s="3"/>
    </row>
    <row r="9713" spans="4:10" x14ac:dyDescent="0.25">
      <c r="D9713"/>
      <c r="E9713"/>
      <c r="F9713" s="3"/>
      <c r="G9713" s="3"/>
      <c r="H9713" s="3"/>
      <c r="I9713" s="3"/>
      <c r="J9713" s="3"/>
    </row>
    <row r="9714" spans="4:10" x14ac:dyDescent="0.25">
      <c r="D9714"/>
      <c r="E9714"/>
      <c r="F9714" s="3"/>
      <c r="G9714" s="3"/>
      <c r="H9714" s="3"/>
      <c r="I9714" s="3"/>
      <c r="J9714" s="3"/>
    </row>
    <row r="9715" spans="4:10" x14ac:dyDescent="0.25">
      <c r="D9715"/>
      <c r="E9715"/>
      <c r="F9715" s="3"/>
      <c r="G9715" s="3"/>
      <c r="H9715" s="3"/>
      <c r="I9715" s="3"/>
      <c r="J9715" s="3"/>
    </row>
    <row r="9716" spans="4:10" x14ac:dyDescent="0.25">
      <c r="D9716"/>
      <c r="E9716"/>
      <c r="F9716" s="3"/>
      <c r="G9716" s="3"/>
      <c r="H9716" s="3"/>
      <c r="I9716" s="3"/>
      <c r="J9716" s="3"/>
    </row>
    <row r="9717" spans="4:10" x14ac:dyDescent="0.25">
      <c r="D9717"/>
      <c r="E9717"/>
      <c r="F9717" s="3"/>
      <c r="G9717" s="3"/>
      <c r="H9717" s="3"/>
      <c r="I9717" s="3"/>
      <c r="J9717" s="3"/>
    </row>
    <row r="9718" spans="4:10" x14ac:dyDescent="0.25">
      <c r="D9718"/>
      <c r="E9718"/>
      <c r="F9718" s="3"/>
      <c r="G9718" s="3"/>
      <c r="H9718" s="3"/>
      <c r="I9718" s="3"/>
      <c r="J9718" s="3"/>
    </row>
    <row r="9719" spans="4:10" x14ac:dyDescent="0.25">
      <c r="D9719"/>
      <c r="E9719"/>
      <c r="F9719" s="3"/>
      <c r="G9719" s="3"/>
      <c r="H9719" s="3"/>
      <c r="I9719" s="3"/>
      <c r="J9719" s="3"/>
    </row>
    <row r="9720" spans="4:10" x14ac:dyDescent="0.25">
      <c r="D9720"/>
      <c r="E9720"/>
      <c r="F9720" s="3"/>
      <c r="G9720" s="3"/>
      <c r="H9720" s="3"/>
      <c r="I9720" s="3"/>
      <c r="J9720" s="3"/>
    </row>
    <row r="9721" spans="4:10" x14ac:dyDescent="0.25">
      <c r="D9721"/>
      <c r="E9721"/>
      <c r="F9721" s="3"/>
      <c r="G9721" s="3"/>
      <c r="H9721" s="3"/>
      <c r="I9721" s="3"/>
      <c r="J9721" s="3"/>
    </row>
    <row r="9722" spans="4:10" x14ac:dyDescent="0.25">
      <c r="D9722"/>
      <c r="E9722"/>
      <c r="F9722" s="3"/>
      <c r="G9722" s="3"/>
      <c r="H9722" s="3"/>
      <c r="I9722" s="3"/>
      <c r="J9722" s="3"/>
    </row>
    <row r="9723" spans="4:10" x14ac:dyDescent="0.25">
      <c r="D9723"/>
      <c r="E9723"/>
      <c r="F9723" s="3"/>
      <c r="G9723" s="3"/>
      <c r="H9723" s="3"/>
      <c r="I9723" s="3"/>
      <c r="J9723" s="3"/>
    </row>
    <row r="9724" spans="4:10" x14ac:dyDescent="0.25">
      <c r="D9724"/>
      <c r="E9724"/>
      <c r="F9724" s="3"/>
      <c r="G9724" s="3"/>
      <c r="H9724" s="3"/>
      <c r="I9724" s="3"/>
      <c r="J9724" s="3"/>
    </row>
    <row r="9725" spans="4:10" x14ac:dyDescent="0.25">
      <c r="D9725"/>
      <c r="E9725"/>
      <c r="F9725" s="3"/>
      <c r="G9725" s="3"/>
      <c r="H9725" s="3"/>
      <c r="I9725" s="3"/>
      <c r="J9725" s="3"/>
    </row>
    <row r="9726" spans="4:10" x14ac:dyDescent="0.25">
      <c r="D9726"/>
      <c r="E9726"/>
      <c r="F9726" s="3"/>
      <c r="G9726" s="3"/>
      <c r="H9726" s="3"/>
      <c r="I9726" s="3"/>
      <c r="J9726" s="3"/>
    </row>
    <row r="9727" spans="4:10" x14ac:dyDescent="0.25">
      <c r="D9727"/>
      <c r="E9727"/>
      <c r="F9727" s="3"/>
      <c r="G9727" s="3"/>
      <c r="H9727" s="3"/>
      <c r="I9727" s="3"/>
      <c r="J9727" s="3"/>
    </row>
    <row r="9728" spans="4:10" x14ac:dyDescent="0.25">
      <c r="D9728"/>
      <c r="E9728"/>
      <c r="F9728" s="3"/>
      <c r="G9728" s="3"/>
      <c r="H9728" s="3"/>
      <c r="I9728" s="3"/>
      <c r="J9728" s="3"/>
    </row>
    <row r="9729" spans="4:10" x14ac:dyDescent="0.25">
      <c r="D9729"/>
      <c r="E9729"/>
      <c r="F9729" s="3"/>
      <c r="G9729" s="3"/>
      <c r="H9729" s="3"/>
      <c r="I9729" s="3"/>
      <c r="J9729" s="3"/>
    </row>
    <row r="9730" spans="4:10" x14ac:dyDescent="0.25">
      <c r="D9730"/>
      <c r="E9730"/>
      <c r="F9730" s="3"/>
      <c r="G9730" s="3"/>
      <c r="H9730" s="3"/>
      <c r="I9730" s="3"/>
      <c r="J9730" s="3"/>
    </row>
    <row r="9731" spans="4:10" x14ac:dyDescent="0.25">
      <c r="D9731"/>
      <c r="E9731"/>
      <c r="F9731" s="3"/>
      <c r="G9731" s="3"/>
      <c r="H9731" s="3"/>
      <c r="I9731" s="3"/>
      <c r="J9731" s="3"/>
    </row>
    <row r="9732" spans="4:10" x14ac:dyDescent="0.25">
      <c r="D9732"/>
      <c r="E9732"/>
      <c r="F9732" s="3"/>
      <c r="G9732" s="3"/>
      <c r="H9732" s="3"/>
      <c r="I9732" s="3"/>
      <c r="J9732" s="3"/>
    </row>
    <row r="9733" spans="4:10" x14ac:dyDescent="0.25">
      <c r="D9733"/>
      <c r="E9733"/>
      <c r="F9733" s="3"/>
      <c r="G9733" s="3"/>
      <c r="H9733" s="3"/>
      <c r="I9733" s="3"/>
      <c r="J9733" s="3"/>
    </row>
    <row r="9734" spans="4:10" x14ac:dyDescent="0.25">
      <c r="D9734"/>
      <c r="E9734"/>
      <c r="F9734" s="3"/>
      <c r="G9734" s="3"/>
      <c r="H9734" s="3"/>
      <c r="I9734" s="3"/>
      <c r="J9734" s="3"/>
    </row>
    <row r="9735" spans="4:10" x14ac:dyDescent="0.25">
      <c r="D9735"/>
      <c r="E9735"/>
      <c r="F9735" s="3"/>
      <c r="G9735" s="3"/>
      <c r="H9735" s="3"/>
      <c r="I9735" s="3"/>
      <c r="J9735" s="3"/>
    </row>
    <row r="9736" spans="4:10" x14ac:dyDescent="0.25">
      <c r="D9736"/>
      <c r="E9736"/>
      <c r="F9736" s="3"/>
      <c r="G9736" s="3"/>
      <c r="H9736" s="3"/>
      <c r="I9736" s="3"/>
      <c r="J9736" s="3"/>
    </row>
    <row r="9737" spans="4:10" x14ac:dyDescent="0.25">
      <c r="D9737"/>
      <c r="E9737"/>
      <c r="F9737" s="3"/>
      <c r="G9737" s="3"/>
      <c r="H9737" s="3"/>
      <c r="I9737" s="3"/>
      <c r="J9737" s="3"/>
    </row>
    <row r="9738" spans="4:10" x14ac:dyDescent="0.25">
      <c r="D9738"/>
      <c r="E9738"/>
      <c r="F9738" s="3"/>
      <c r="G9738" s="3"/>
      <c r="H9738" s="3"/>
      <c r="I9738" s="3"/>
      <c r="J9738" s="3"/>
    </row>
    <row r="9739" spans="4:10" x14ac:dyDescent="0.25">
      <c r="D9739"/>
      <c r="E9739"/>
      <c r="F9739" s="3"/>
      <c r="G9739" s="3"/>
      <c r="H9739" s="3"/>
      <c r="I9739" s="3"/>
      <c r="J9739" s="3"/>
    </row>
    <row r="9740" spans="4:10" x14ac:dyDescent="0.25">
      <c r="D9740"/>
      <c r="E9740"/>
      <c r="F9740" s="3"/>
      <c r="G9740" s="3"/>
      <c r="H9740" s="3"/>
      <c r="I9740" s="3"/>
      <c r="J9740" s="3"/>
    </row>
    <row r="9741" spans="4:10" x14ac:dyDescent="0.25">
      <c r="D9741"/>
      <c r="E9741"/>
      <c r="F9741" s="3"/>
      <c r="G9741" s="3"/>
      <c r="H9741" s="3"/>
      <c r="I9741" s="3"/>
      <c r="J9741" s="3"/>
    </row>
    <row r="9742" spans="4:10" x14ac:dyDescent="0.25">
      <c r="D9742"/>
      <c r="E9742"/>
      <c r="F9742" s="3"/>
      <c r="G9742" s="3"/>
      <c r="H9742" s="3"/>
      <c r="I9742" s="3"/>
      <c r="J9742" s="3"/>
    </row>
    <row r="9743" spans="4:10" x14ac:dyDescent="0.25">
      <c r="D9743"/>
      <c r="E9743"/>
      <c r="F9743" s="3"/>
      <c r="G9743" s="3"/>
      <c r="H9743" s="3"/>
      <c r="I9743" s="3"/>
      <c r="J9743" s="3"/>
    </row>
    <row r="9744" spans="4:10" x14ac:dyDescent="0.25">
      <c r="D9744"/>
      <c r="E9744"/>
      <c r="F9744" s="3"/>
      <c r="G9744" s="3"/>
      <c r="H9744" s="3"/>
      <c r="I9744" s="3"/>
      <c r="J9744" s="3"/>
    </row>
    <row r="9745" spans="4:10" x14ac:dyDescent="0.25">
      <c r="D9745"/>
      <c r="E9745"/>
      <c r="F9745" s="3"/>
      <c r="G9745" s="3"/>
      <c r="H9745" s="3"/>
      <c r="I9745" s="3"/>
      <c r="J9745" s="3"/>
    </row>
    <row r="9746" spans="4:10" x14ac:dyDescent="0.25">
      <c r="D9746"/>
      <c r="E9746"/>
      <c r="F9746" s="3"/>
      <c r="G9746" s="3"/>
      <c r="H9746" s="3"/>
      <c r="I9746" s="3"/>
      <c r="J9746" s="3"/>
    </row>
    <row r="9747" spans="4:10" x14ac:dyDescent="0.25">
      <c r="D9747"/>
      <c r="E9747"/>
      <c r="F9747" s="3"/>
      <c r="G9747" s="3"/>
      <c r="H9747" s="3"/>
      <c r="I9747" s="3"/>
      <c r="J9747" s="3"/>
    </row>
    <row r="9748" spans="4:10" x14ac:dyDescent="0.25">
      <c r="D9748"/>
      <c r="E9748"/>
      <c r="F9748" s="3"/>
      <c r="G9748" s="3"/>
      <c r="H9748" s="3"/>
      <c r="I9748" s="3"/>
      <c r="J9748" s="3"/>
    </row>
    <row r="9749" spans="4:10" x14ac:dyDescent="0.25">
      <c r="D9749"/>
      <c r="E9749"/>
      <c r="F9749" s="3"/>
      <c r="G9749" s="3"/>
      <c r="H9749" s="3"/>
      <c r="I9749" s="3"/>
      <c r="J9749" s="3"/>
    </row>
    <row r="9750" spans="4:10" x14ac:dyDescent="0.25">
      <c r="D9750"/>
      <c r="E9750"/>
      <c r="F9750" s="3"/>
      <c r="G9750" s="3"/>
      <c r="H9750" s="3"/>
      <c r="I9750" s="3"/>
      <c r="J9750" s="3"/>
    </row>
    <row r="9751" spans="4:10" x14ac:dyDescent="0.25">
      <c r="D9751"/>
      <c r="E9751"/>
      <c r="F9751" s="3"/>
      <c r="G9751" s="3"/>
      <c r="H9751" s="3"/>
      <c r="I9751" s="3"/>
      <c r="J9751" s="3"/>
    </row>
    <row r="9752" spans="4:10" x14ac:dyDescent="0.25">
      <c r="D9752"/>
      <c r="E9752"/>
      <c r="F9752" s="3"/>
      <c r="G9752" s="3"/>
      <c r="H9752" s="3"/>
      <c r="I9752" s="3"/>
      <c r="J9752" s="3"/>
    </row>
    <row r="9753" spans="4:10" x14ac:dyDescent="0.25">
      <c r="D9753"/>
      <c r="E9753"/>
      <c r="F9753" s="3"/>
      <c r="G9753" s="3"/>
      <c r="H9753" s="3"/>
      <c r="I9753" s="3"/>
      <c r="J9753" s="3"/>
    </row>
    <row r="9754" spans="4:10" x14ac:dyDescent="0.25">
      <c r="D9754"/>
      <c r="E9754"/>
      <c r="F9754" s="3"/>
      <c r="G9754" s="3"/>
      <c r="H9754" s="3"/>
      <c r="I9754" s="3"/>
      <c r="J9754" s="3"/>
    </row>
    <row r="9755" spans="4:10" x14ac:dyDescent="0.25">
      <c r="D9755"/>
      <c r="E9755"/>
      <c r="F9755" s="3"/>
      <c r="G9755" s="3"/>
      <c r="H9755" s="3"/>
      <c r="I9755" s="3"/>
      <c r="J9755" s="3"/>
    </row>
    <row r="9756" spans="4:10" x14ac:dyDescent="0.25">
      <c r="D9756"/>
      <c r="E9756"/>
      <c r="F9756" s="3"/>
      <c r="G9756" s="3"/>
      <c r="H9756" s="3"/>
      <c r="I9756" s="3"/>
      <c r="J9756" s="3"/>
    </row>
    <row r="9757" spans="4:10" x14ac:dyDescent="0.25">
      <c r="D9757"/>
      <c r="E9757"/>
      <c r="F9757" s="3"/>
      <c r="G9757" s="3"/>
      <c r="H9757" s="3"/>
      <c r="I9757" s="3"/>
      <c r="J9757" s="3"/>
    </row>
    <row r="9758" spans="4:10" x14ac:dyDescent="0.25">
      <c r="D9758"/>
      <c r="E9758"/>
      <c r="F9758" s="3"/>
      <c r="G9758" s="3"/>
      <c r="H9758" s="3"/>
      <c r="I9758" s="3"/>
      <c r="J9758" s="3"/>
    </row>
    <row r="9759" spans="4:10" x14ac:dyDescent="0.25">
      <c r="D9759"/>
      <c r="E9759"/>
      <c r="F9759" s="3"/>
      <c r="G9759" s="3"/>
      <c r="H9759" s="3"/>
      <c r="I9759" s="3"/>
      <c r="J9759" s="3"/>
    </row>
    <row r="9760" spans="4:10" x14ac:dyDescent="0.25">
      <c r="D9760"/>
      <c r="E9760"/>
      <c r="F9760" s="3"/>
      <c r="G9760" s="3"/>
      <c r="H9760" s="3"/>
      <c r="I9760" s="3"/>
      <c r="J9760" s="3"/>
    </row>
    <row r="9761" spans="4:10" x14ac:dyDescent="0.25">
      <c r="D9761"/>
      <c r="E9761"/>
      <c r="F9761" s="3"/>
      <c r="G9761" s="3"/>
      <c r="H9761" s="3"/>
      <c r="I9761" s="3"/>
      <c r="J9761" s="3"/>
    </row>
    <row r="9762" spans="4:10" x14ac:dyDescent="0.25">
      <c r="D9762"/>
      <c r="E9762"/>
      <c r="F9762" s="3"/>
      <c r="G9762" s="3"/>
      <c r="H9762" s="3"/>
      <c r="I9762" s="3"/>
      <c r="J9762" s="3"/>
    </row>
    <row r="9763" spans="4:10" x14ac:dyDescent="0.25">
      <c r="D9763"/>
      <c r="E9763"/>
      <c r="F9763" s="3"/>
      <c r="G9763" s="3"/>
      <c r="H9763" s="3"/>
      <c r="I9763" s="3"/>
      <c r="J9763" s="3"/>
    </row>
    <row r="9764" spans="4:10" x14ac:dyDescent="0.25">
      <c r="D9764"/>
      <c r="E9764"/>
      <c r="F9764" s="3"/>
      <c r="G9764" s="3"/>
      <c r="H9764" s="3"/>
      <c r="I9764" s="3"/>
      <c r="J9764" s="3"/>
    </row>
    <row r="9765" spans="4:10" x14ac:dyDescent="0.25">
      <c r="D9765"/>
      <c r="E9765"/>
      <c r="F9765" s="3"/>
      <c r="G9765" s="3"/>
      <c r="H9765" s="3"/>
      <c r="I9765" s="3"/>
      <c r="J9765" s="3"/>
    </row>
    <row r="9766" spans="4:10" x14ac:dyDescent="0.25">
      <c r="D9766"/>
      <c r="E9766"/>
      <c r="F9766" s="3"/>
      <c r="G9766" s="3"/>
      <c r="H9766" s="3"/>
      <c r="I9766" s="3"/>
      <c r="J9766" s="3"/>
    </row>
    <row r="9767" spans="4:10" x14ac:dyDescent="0.25">
      <c r="D9767"/>
      <c r="E9767"/>
      <c r="F9767" s="3"/>
      <c r="G9767" s="3"/>
      <c r="H9767" s="3"/>
      <c r="I9767" s="3"/>
      <c r="J9767" s="3"/>
    </row>
    <row r="9768" spans="4:10" x14ac:dyDescent="0.25">
      <c r="D9768"/>
      <c r="E9768"/>
      <c r="F9768" s="3"/>
      <c r="G9768" s="3"/>
      <c r="H9768" s="3"/>
      <c r="I9768" s="3"/>
      <c r="J9768" s="3"/>
    </row>
    <row r="9769" spans="4:10" x14ac:dyDescent="0.25">
      <c r="D9769"/>
      <c r="E9769"/>
      <c r="F9769" s="3"/>
      <c r="G9769" s="3"/>
      <c r="H9769" s="3"/>
      <c r="I9769" s="3"/>
      <c r="J9769" s="3"/>
    </row>
    <row r="9770" spans="4:10" x14ac:dyDescent="0.25">
      <c r="D9770"/>
      <c r="E9770"/>
      <c r="F9770" s="3"/>
      <c r="G9770" s="3"/>
      <c r="H9770" s="3"/>
      <c r="I9770" s="3"/>
      <c r="J9770" s="3"/>
    </row>
    <row r="9771" spans="4:10" x14ac:dyDescent="0.25">
      <c r="D9771"/>
      <c r="E9771"/>
      <c r="F9771" s="3"/>
      <c r="G9771" s="3"/>
      <c r="H9771" s="3"/>
      <c r="I9771" s="3"/>
      <c r="J9771" s="3"/>
    </row>
    <row r="9772" spans="4:10" x14ac:dyDescent="0.25">
      <c r="D9772"/>
      <c r="E9772"/>
      <c r="F9772" s="3"/>
      <c r="G9772" s="3"/>
      <c r="H9772" s="3"/>
      <c r="I9772" s="3"/>
      <c r="J9772" s="3"/>
    </row>
    <row r="9773" spans="4:10" x14ac:dyDescent="0.25">
      <c r="D9773"/>
      <c r="E9773"/>
      <c r="F9773" s="3"/>
      <c r="G9773" s="3"/>
      <c r="H9773" s="3"/>
      <c r="I9773" s="3"/>
      <c r="J9773" s="3"/>
    </row>
    <row r="9774" spans="4:10" x14ac:dyDescent="0.25">
      <c r="D9774"/>
      <c r="E9774"/>
      <c r="F9774" s="3"/>
      <c r="G9774" s="3"/>
      <c r="H9774" s="3"/>
      <c r="I9774" s="3"/>
      <c r="J9774" s="3"/>
    </row>
    <row r="9775" spans="4:10" x14ac:dyDescent="0.25">
      <c r="D9775"/>
      <c r="E9775"/>
      <c r="F9775" s="3"/>
      <c r="G9775" s="3"/>
      <c r="H9775" s="3"/>
      <c r="I9775" s="3"/>
      <c r="J9775" s="3"/>
    </row>
    <row r="9776" spans="4:10" x14ac:dyDescent="0.25">
      <c r="D9776"/>
      <c r="E9776"/>
      <c r="F9776" s="3"/>
      <c r="G9776" s="3"/>
      <c r="H9776" s="3"/>
      <c r="I9776" s="3"/>
      <c r="J9776" s="3"/>
    </row>
    <row r="9777" spans="4:10" x14ac:dyDescent="0.25">
      <c r="D9777"/>
      <c r="E9777"/>
      <c r="F9777" s="3"/>
      <c r="G9777" s="3"/>
      <c r="H9777" s="3"/>
      <c r="I9777" s="3"/>
      <c r="J9777" s="3"/>
    </row>
    <row r="9778" spans="4:10" x14ac:dyDescent="0.25">
      <c r="D9778"/>
      <c r="E9778"/>
      <c r="F9778" s="3"/>
      <c r="G9778" s="3"/>
      <c r="H9778" s="3"/>
      <c r="I9778" s="3"/>
      <c r="J9778" s="3"/>
    </row>
    <row r="9779" spans="4:10" x14ac:dyDescent="0.25">
      <c r="D9779"/>
      <c r="E9779"/>
      <c r="F9779" s="3"/>
      <c r="G9779" s="3"/>
      <c r="H9779" s="3"/>
      <c r="I9779" s="3"/>
      <c r="J9779" s="3"/>
    </row>
    <row r="9780" spans="4:10" x14ac:dyDescent="0.25">
      <c r="D9780"/>
      <c r="E9780"/>
      <c r="F9780" s="3"/>
      <c r="G9780" s="3"/>
      <c r="H9780" s="3"/>
      <c r="I9780" s="3"/>
      <c r="J9780" s="3"/>
    </row>
    <row r="9781" spans="4:10" x14ac:dyDescent="0.25">
      <c r="D9781"/>
      <c r="E9781"/>
      <c r="F9781" s="3"/>
      <c r="G9781" s="3"/>
      <c r="H9781" s="3"/>
      <c r="I9781" s="3"/>
      <c r="J9781" s="3"/>
    </row>
    <row r="9782" spans="4:10" x14ac:dyDescent="0.25">
      <c r="D9782"/>
      <c r="E9782"/>
      <c r="F9782" s="3"/>
      <c r="G9782" s="3"/>
      <c r="H9782" s="3"/>
      <c r="I9782" s="3"/>
      <c r="J9782" s="3"/>
    </row>
    <row r="9783" spans="4:10" x14ac:dyDescent="0.25">
      <c r="D9783"/>
      <c r="E9783"/>
      <c r="F9783" s="3"/>
      <c r="G9783" s="3"/>
      <c r="H9783" s="3"/>
      <c r="I9783" s="3"/>
      <c r="J9783" s="3"/>
    </row>
    <row r="9784" spans="4:10" x14ac:dyDescent="0.25">
      <c r="D9784"/>
      <c r="E9784"/>
      <c r="F9784" s="3"/>
      <c r="G9784" s="3"/>
      <c r="H9784" s="3"/>
      <c r="I9784" s="3"/>
      <c r="J9784" s="3"/>
    </row>
    <row r="9785" spans="4:10" x14ac:dyDescent="0.25">
      <c r="D9785"/>
      <c r="E9785"/>
      <c r="F9785" s="3"/>
      <c r="G9785" s="3"/>
      <c r="H9785" s="3"/>
      <c r="I9785" s="3"/>
      <c r="J9785" s="3"/>
    </row>
    <row r="9786" spans="4:10" x14ac:dyDescent="0.25">
      <c r="D9786"/>
      <c r="E9786"/>
      <c r="F9786" s="3"/>
      <c r="G9786" s="3"/>
      <c r="H9786" s="3"/>
      <c r="I9786" s="3"/>
      <c r="J9786" s="3"/>
    </row>
    <row r="9787" spans="4:10" x14ac:dyDescent="0.25">
      <c r="D9787"/>
      <c r="E9787"/>
      <c r="F9787" s="3"/>
      <c r="G9787" s="3"/>
      <c r="H9787" s="3"/>
      <c r="I9787" s="3"/>
      <c r="J9787" s="3"/>
    </row>
    <row r="9788" spans="4:10" x14ac:dyDescent="0.25">
      <c r="D9788"/>
      <c r="E9788"/>
      <c r="F9788" s="3"/>
      <c r="G9788" s="3"/>
      <c r="H9788" s="3"/>
      <c r="I9788" s="3"/>
      <c r="J9788" s="3"/>
    </row>
    <row r="9789" spans="4:10" x14ac:dyDescent="0.25">
      <c r="D9789"/>
      <c r="E9789"/>
      <c r="F9789" s="3"/>
      <c r="G9789" s="3"/>
      <c r="H9789" s="3"/>
      <c r="I9789" s="3"/>
      <c r="J9789" s="3"/>
    </row>
    <row r="9790" spans="4:10" x14ac:dyDescent="0.25">
      <c r="D9790"/>
      <c r="E9790"/>
      <c r="F9790" s="3"/>
      <c r="G9790" s="3"/>
      <c r="H9790" s="3"/>
      <c r="I9790" s="3"/>
      <c r="J9790" s="3"/>
    </row>
    <row r="9791" spans="4:10" x14ac:dyDescent="0.25">
      <c r="D9791"/>
      <c r="E9791"/>
      <c r="F9791" s="3"/>
      <c r="G9791" s="3"/>
      <c r="H9791" s="3"/>
      <c r="I9791" s="3"/>
      <c r="J9791" s="3"/>
    </row>
    <row r="9792" spans="4:10" x14ac:dyDescent="0.25">
      <c r="D9792"/>
      <c r="E9792"/>
      <c r="F9792" s="3"/>
      <c r="G9792" s="3"/>
      <c r="H9792" s="3"/>
      <c r="I9792" s="3"/>
      <c r="J9792" s="3"/>
    </row>
    <row r="9793" spans="4:10" x14ac:dyDescent="0.25">
      <c r="D9793"/>
      <c r="E9793"/>
      <c r="F9793" s="3"/>
      <c r="G9793" s="3"/>
      <c r="H9793" s="3"/>
      <c r="I9793" s="3"/>
      <c r="J9793" s="3"/>
    </row>
    <row r="9794" spans="4:10" x14ac:dyDescent="0.25">
      <c r="D9794"/>
      <c r="E9794"/>
      <c r="F9794" s="3"/>
      <c r="G9794" s="3"/>
      <c r="H9794" s="3"/>
      <c r="I9794" s="3"/>
      <c r="J9794" s="3"/>
    </row>
    <row r="9795" spans="4:10" x14ac:dyDescent="0.25">
      <c r="D9795"/>
      <c r="E9795"/>
      <c r="F9795" s="3"/>
      <c r="G9795" s="3"/>
      <c r="H9795" s="3"/>
      <c r="I9795" s="3"/>
      <c r="J9795" s="3"/>
    </row>
    <row r="9796" spans="4:10" x14ac:dyDescent="0.25">
      <c r="D9796"/>
      <c r="E9796"/>
      <c r="F9796" s="3"/>
      <c r="G9796" s="3"/>
      <c r="H9796" s="3"/>
      <c r="I9796" s="3"/>
      <c r="J9796" s="3"/>
    </row>
    <row r="9797" spans="4:10" x14ac:dyDescent="0.25">
      <c r="D9797"/>
      <c r="E9797"/>
      <c r="F9797" s="3"/>
      <c r="G9797" s="3"/>
      <c r="H9797" s="3"/>
      <c r="I9797" s="3"/>
      <c r="J9797" s="3"/>
    </row>
    <row r="9798" spans="4:10" x14ac:dyDescent="0.25">
      <c r="D9798"/>
      <c r="E9798"/>
      <c r="F9798" s="3"/>
      <c r="G9798" s="3"/>
      <c r="H9798" s="3"/>
      <c r="I9798" s="3"/>
      <c r="J9798" s="3"/>
    </row>
    <row r="9799" spans="4:10" x14ac:dyDescent="0.25">
      <c r="D9799"/>
      <c r="E9799"/>
      <c r="F9799" s="3"/>
      <c r="G9799" s="3"/>
      <c r="H9799" s="3"/>
      <c r="I9799" s="3"/>
      <c r="J9799" s="3"/>
    </row>
    <row r="9800" spans="4:10" x14ac:dyDescent="0.25">
      <c r="D9800"/>
      <c r="E9800"/>
      <c r="F9800" s="3"/>
      <c r="G9800" s="3"/>
      <c r="H9800" s="3"/>
      <c r="I9800" s="3"/>
      <c r="J9800" s="3"/>
    </row>
    <row r="9801" spans="4:10" x14ac:dyDescent="0.25">
      <c r="D9801"/>
      <c r="E9801"/>
      <c r="F9801" s="3"/>
      <c r="G9801" s="3"/>
      <c r="H9801" s="3"/>
      <c r="I9801" s="3"/>
      <c r="J9801" s="3"/>
    </row>
    <row r="9802" spans="4:10" x14ac:dyDescent="0.25">
      <c r="D9802"/>
      <c r="E9802"/>
      <c r="F9802" s="3"/>
      <c r="G9802" s="3"/>
      <c r="H9802" s="3"/>
      <c r="I9802" s="3"/>
      <c r="J9802" s="3"/>
    </row>
    <row r="9803" spans="4:10" x14ac:dyDescent="0.25">
      <c r="D9803"/>
      <c r="E9803"/>
      <c r="F9803" s="3"/>
      <c r="G9803" s="3"/>
      <c r="H9803" s="3"/>
      <c r="I9803" s="3"/>
      <c r="J9803" s="3"/>
    </row>
    <row r="9804" spans="4:10" x14ac:dyDescent="0.25">
      <c r="D9804"/>
      <c r="E9804"/>
      <c r="F9804" s="3"/>
      <c r="G9804" s="3"/>
      <c r="H9804" s="3"/>
      <c r="I9804" s="3"/>
      <c r="J9804" s="3"/>
    </row>
    <row r="9805" spans="4:10" x14ac:dyDescent="0.25">
      <c r="D9805"/>
      <c r="E9805"/>
      <c r="F9805" s="3"/>
      <c r="G9805" s="3"/>
      <c r="H9805" s="3"/>
      <c r="I9805" s="3"/>
      <c r="J9805" s="3"/>
    </row>
    <row r="9806" spans="4:10" x14ac:dyDescent="0.25">
      <c r="D9806"/>
      <c r="E9806"/>
      <c r="F9806" s="3"/>
      <c r="G9806" s="3"/>
      <c r="H9806" s="3"/>
      <c r="I9806" s="3"/>
      <c r="J9806" s="3"/>
    </row>
    <row r="9807" spans="4:10" x14ac:dyDescent="0.25">
      <c r="D9807"/>
      <c r="E9807"/>
      <c r="F9807" s="3"/>
      <c r="G9807" s="3"/>
      <c r="H9807" s="3"/>
      <c r="I9807" s="3"/>
      <c r="J9807" s="3"/>
    </row>
    <row r="9808" spans="4:10" x14ac:dyDescent="0.25">
      <c r="D9808"/>
      <c r="E9808"/>
      <c r="F9808" s="3"/>
      <c r="G9808" s="3"/>
      <c r="H9808" s="3"/>
      <c r="I9808" s="3"/>
      <c r="J9808" s="3"/>
    </row>
    <row r="9809" spans="4:10" x14ac:dyDescent="0.25">
      <c r="D9809"/>
      <c r="E9809"/>
      <c r="F9809" s="3"/>
      <c r="G9809" s="3"/>
      <c r="H9809" s="3"/>
      <c r="I9809" s="3"/>
      <c r="J9809" s="3"/>
    </row>
    <row r="9810" spans="4:10" x14ac:dyDescent="0.25">
      <c r="D9810"/>
      <c r="E9810"/>
      <c r="F9810" s="3"/>
      <c r="G9810" s="3"/>
      <c r="H9810" s="3"/>
      <c r="I9810" s="3"/>
      <c r="J9810" s="3"/>
    </row>
    <row r="9811" spans="4:10" x14ac:dyDescent="0.25">
      <c r="D9811"/>
      <c r="E9811"/>
      <c r="F9811" s="3"/>
      <c r="G9811" s="3"/>
      <c r="H9811" s="3"/>
      <c r="I9811" s="3"/>
      <c r="J9811" s="3"/>
    </row>
    <row r="9812" spans="4:10" x14ac:dyDescent="0.25">
      <c r="D9812"/>
      <c r="E9812"/>
      <c r="F9812" s="3"/>
      <c r="G9812" s="3"/>
      <c r="H9812" s="3"/>
      <c r="I9812" s="3"/>
      <c r="J9812" s="3"/>
    </row>
    <row r="9813" spans="4:10" x14ac:dyDescent="0.25">
      <c r="D9813"/>
      <c r="E9813"/>
      <c r="F9813" s="3"/>
      <c r="G9813" s="3"/>
      <c r="H9813" s="3"/>
      <c r="I9813" s="3"/>
      <c r="J9813" s="3"/>
    </row>
    <row r="9814" spans="4:10" x14ac:dyDescent="0.25">
      <c r="D9814"/>
      <c r="E9814"/>
      <c r="F9814" s="3"/>
      <c r="G9814" s="3"/>
      <c r="H9814" s="3"/>
      <c r="I9814" s="3"/>
      <c r="J9814" s="3"/>
    </row>
    <row r="9815" spans="4:10" x14ac:dyDescent="0.25">
      <c r="D9815"/>
      <c r="E9815"/>
      <c r="F9815" s="3"/>
      <c r="G9815" s="3"/>
      <c r="H9815" s="3"/>
      <c r="I9815" s="3"/>
      <c r="J9815" s="3"/>
    </row>
    <row r="9816" spans="4:10" x14ac:dyDescent="0.25">
      <c r="D9816"/>
      <c r="E9816"/>
      <c r="F9816" s="3"/>
      <c r="G9816" s="3"/>
      <c r="H9816" s="3"/>
      <c r="I9816" s="3"/>
      <c r="J9816" s="3"/>
    </row>
    <row r="9817" spans="4:10" x14ac:dyDescent="0.25">
      <c r="D9817"/>
      <c r="E9817"/>
      <c r="F9817" s="3"/>
      <c r="G9817" s="3"/>
      <c r="H9817" s="3"/>
      <c r="I9817" s="3"/>
      <c r="J9817" s="3"/>
    </row>
    <row r="9818" spans="4:10" x14ac:dyDescent="0.25">
      <c r="D9818"/>
      <c r="E9818"/>
      <c r="F9818" s="3"/>
      <c r="G9818" s="3"/>
      <c r="H9818" s="3"/>
      <c r="I9818" s="3"/>
      <c r="J9818" s="3"/>
    </row>
    <row r="9819" spans="4:10" x14ac:dyDescent="0.25">
      <c r="D9819"/>
      <c r="E9819"/>
      <c r="F9819" s="3"/>
      <c r="G9819" s="3"/>
      <c r="H9819" s="3"/>
      <c r="I9819" s="3"/>
      <c r="J9819" s="3"/>
    </row>
    <row r="9820" spans="4:10" x14ac:dyDescent="0.25">
      <c r="D9820"/>
      <c r="E9820"/>
      <c r="F9820" s="3"/>
      <c r="G9820" s="3"/>
      <c r="H9820" s="3"/>
      <c r="I9820" s="3"/>
      <c r="J9820" s="3"/>
    </row>
    <row r="9821" spans="4:10" x14ac:dyDescent="0.25">
      <c r="D9821"/>
      <c r="E9821"/>
      <c r="F9821" s="3"/>
      <c r="G9821" s="3"/>
      <c r="H9821" s="3"/>
      <c r="I9821" s="3"/>
      <c r="J9821" s="3"/>
    </row>
    <row r="9822" spans="4:10" x14ac:dyDescent="0.25">
      <c r="D9822"/>
      <c r="E9822"/>
      <c r="F9822" s="3"/>
      <c r="G9822" s="3"/>
      <c r="H9822" s="3"/>
      <c r="I9822" s="3"/>
      <c r="J9822" s="3"/>
    </row>
    <row r="9823" spans="4:10" x14ac:dyDescent="0.25">
      <c r="D9823"/>
      <c r="E9823"/>
      <c r="F9823" s="3"/>
      <c r="G9823" s="3"/>
      <c r="H9823" s="3"/>
      <c r="I9823" s="3"/>
      <c r="J9823" s="3"/>
    </row>
    <row r="9824" spans="4:10" x14ac:dyDescent="0.25">
      <c r="D9824"/>
      <c r="E9824"/>
      <c r="F9824" s="3"/>
      <c r="G9824" s="3"/>
      <c r="H9824" s="3"/>
      <c r="I9824" s="3"/>
      <c r="J9824" s="3"/>
    </row>
    <row r="9825" spans="4:10" x14ac:dyDescent="0.25">
      <c r="D9825"/>
      <c r="E9825"/>
      <c r="F9825" s="3"/>
      <c r="G9825" s="3"/>
      <c r="H9825" s="3"/>
      <c r="I9825" s="3"/>
      <c r="J9825" s="3"/>
    </row>
    <row r="9826" spans="4:10" x14ac:dyDescent="0.25">
      <c r="D9826"/>
      <c r="E9826"/>
      <c r="F9826" s="3"/>
      <c r="G9826" s="3"/>
      <c r="H9826" s="3"/>
      <c r="I9826" s="3"/>
      <c r="J9826" s="3"/>
    </row>
    <row r="9827" spans="4:10" x14ac:dyDescent="0.25">
      <c r="D9827"/>
      <c r="E9827"/>
      <c r="F9827" s="3"/>
      <c r="G9827" s="3"/>
      <c r="H9827" s="3"/>
      <c r="I9827" s="3"/>
      <c r="J9827" s="3"/>
    </row>
    <row r="9828" spans="4:10" x14ac:dyDescent="0.25">
      <c r="D9828"/>
      <c r="E9828"/>
      <c r="F9828" s="3"/>
      <c r="G9828" s="3"/>
      <c r="H9828" s="3"/>
      <c r="I9828" s="3"/>
      <c r="J9828" s="3"/>
    </row>
    <row r="9829" spans="4:10" x14ac:dyDescent="0.25">
      <c r="D9829"/>
      <c r="E9829"/>
      <c r="F9829" s="3"/>
      <c r="G9829" s="3"/>
      <c r="H9829" s="3"/>
      <c r="I9829" s="3"/>
      <c r="J9829" s="3"/>
    </row>
    <row r="9830" spans="4:10" x14ac:dyDescent="0.25">
      <c r="D9830"/>
      <c r="E9830"/>
      <c r="F9830" s="3"/>
      <c r="G9830" s="3"/>
      <c r="H9830" s="3"/>
      <c r="I9830" s="3"/>
      <c r="J9830" s="3"/>
    </row>
    <row r="9831" spans="4:10" x14ac:dyDescent="0.25">
      <c r="D9831"/>
      <c r="E9831"/>
      <c r="F9831" s="3"/>
      <c r="G9831" s="3"/>
      <c r="H9831" s="3"/>
      <c r="I9831" s="3"/>
      <c r="J9831" s="3"/>
    </row>
    <row r="9832" spans="4:10" x14ac:dyDescent="0.25">
      <c r="D9832"/>
      <c r="E9832"/>
      <c r="F9832" s="3"/>
      <c r="G9832" s="3"/>
      <c r="H9832" s="3"/>
      <c r="I9832" s="3"/>
      <c r="J9832" s="3"/>
    </row>
    <row r="9833" spans="4:10" x14ac:dyDescent="0.25">
      <c r="D9833"/>
      <c r="E9833"/>
      <c r="F9833" s="3"/>
      <c r="G9833" s="3"/>
      <c r="H9833" s="3"/>
      <c r="I9833" s="3"/>
      <c r="J9833" s="3"/>
    </row>
    <row r="9834" spans="4:10" x14ac:dyDescent="0.25">
      <c r="D9834"/>
      <c r="E9834"/>
      <c r="F9834" s="3"/>
      <c r="G9834" s="3"/>
      <c r="H9834" s="3"/>
      <c r="I9834" s="3"/>
      <c r="J9834" s="3"/>
    </row>
    <row r="9835" spans="4:10" x14ac:dyDescent="0.25">
      <c r="D9835"/>
      <c r="E9835"/>
      <c r="F9835" s="3"/>
      <c r="G9835" s="3"/>
      <c r="H9835" s="3"/>
      <c r="I9835" s="3"/>
      <c r="J9835" s="3"/>
    </row>
    <row r="9836" spans="4:10" x14ac:dyDescent="0.25">
      <c r="D9836"/>
      <c r="E9836"/>
      <c r="F9836" s="3"/>
      <c r="G9836" s="3"/>
      <c r="H9836" s="3"/>
      <c r="I9836" s="3"/>
      <c r="J9836" s="3"/>
    </row>
    <row r="9837" spans="4:10" x14ac:dyDescent="0.25">
      <c r="D9837"/>
      <c r="E9837"/>
      <c r="F9837" s="3"/>
      <c r="G9837" s="3"/>
      <c r="H9837" s="3"/>
      <c r="I9837" s="3"/>
      <c r="J9837" s="3"/>
    </row>
    <row r="9838" spans="4:10" x14ac:dyDescent="0.25">
      <c r="D9838"/>
      <c r="E9838"/>
      <c r="F9838" s="3"/>
      <c r="G9838" s="3"/>
      <c r="H9838" s="3"/>
      <c r="I9838" s="3"/>
      <c r="J9838" s="3"/>
    </row>
    <row r="9839" spans="4:10" x14ac:dyDescent="0.25">
      <c r="D9839"/>
      <c r="E9839"/>
      <c r="F9839" s="3"/>
      <c r="G9839" s="3"/>
      <c r="H9839" s="3"/>
      <c r="I9839" s="3"/>
      <c r="J9839" s="3"/>
    </row>
    <row r="9840" spans="4:10" x14ac:dyDescent="0.25">
      <c r="D9840"/>
      <c r="E9840"/>
      <c r="F9840" s="3"/>
      <c r="G9840" s="3"/>
      <c r="H9840" s="3"/>
      <c r="I9840" s="3"/>
      <c r="J9840" s="3"/>
    </row>
    <row r="9841" spans="4:10" x14ac:dyDescent="0.25">
      <c r="D9841"/>
      <c r="E9841"/>
      <c r="F9841" s="3"/>
      <c r="G9841" s="3"/>
      <c r="H9841" s="3"/>
      <c r="I9841" s="3"/>
      <c r="J9841" s="3"/>
    </row>
    <row r="9842" spans="4:10" x14ac:dyDescent="0.25">
      <c r="D9842"/>
      <c r="E9842"/>
      <c r="F9842" s="3"/>
      <c r="G9842" s="3"/>
      <c r="H9842" s="3"/>
      <c r="I9842" s="3"/>
      <c r="J9842" s="3"/>
    </row>
    <row r="9843" spans="4:10" x14ac:dyDescent="0.25">
      <c r="D9843"/>
      <c r="E9843"/>
      <c r="F9843" s="3"/>
      <c r="G9843" s="3"/>
      <c r="H9843" s="3"/>
      <c r="I9843" s="3"/>
      <c r="J9843" s="3"/>
    </row>
    <row r="9844" spans="4:10" x14ac:dyDescent="0.25">
      <c r="D9844"/>
      <c r="E9844"/>
      <c r="F9844" s="3"/>
      <c r="G9844" s="3"/>
      <c r="H9844" s="3"/>
      <c r="I9844" s="3"/>
      <c r="J9844" s="3"/>
    </row>
    <row r="9845" spans="4:10" x14ac:dyDescent="0.25">
      <c r="D9845"/>
      <c r="E9845"/>
      <c r="F9845" s="3"/>
      <c r="G9845" s="3"/>
      <c r="H9845" s="3"/>
      <c r="I9845" s="3"/>
      <c r="J9845" s="3"/>
    </row>
    <row r="9846" spans="4:10" x14ac:dyDescent="0.25">
      <c r="D9846"/>
      <c r="E9846"/>
      <c r="F9846" s="3"/>
      <c r="G9846" s="3"/>
      <c r="H9846" s="3"/>
      <c r="I9846" s="3"/>
      <c r="J9846" s="3"/>
    </row>
    <row r="9847" spans="4:10" x14ac:dyDescent="0.25">
      <c r="D9847"/>
      <c r="E9847"/>
      <c r="F9847" s="3"/>
      <c r="G9847" s="3"/>
      <c r="H9847" s="3"/>
      <c r="I9847" s="3"/>
      <c r="J9847" s="3"/>
    </row>
    <row r="9848" spans="4:10" x14ac:dyDescent="0.25">
      <c r="D9848"/>
      <c r="E9848"/>
      <c r="F9848" s="3"/>
      <c r="G9848" s="3"/>
      <c r="H9848" s="3"/>
      <c r="I9848" s="3"/>
      <c r="J9848" s="3"/>
    </row>
    <row r="9849" spans="4:10" x14ac:dyDescent="0.25">
      <c r="D9849"/>
      <c r="E9849"/>
      <c r="F9849" s="3"/>
      <c r="G9849" s="3"/>
      <c r="H9849" s="3"/>
      <c r="I9849" s="3"/>
      <c r="J9849" s="3"/>
    </row>
    <row r="9850" spans="4:10" x14ac:dyDescent="0.25">
      <c r="D9850"/>
      <c r="E9850"/>
      <c r="F9850" s="3"/>
      <c r="G9850" s="3"/>
      <c r="H9850" s="3"/>
      <c r="I9850" s="3"/>
      <c r="J9850" s="3"/>
    </row>
    <row r="9851" spans="4:10" x14ac:dyDescent="0.25">
      <c r="D9851"/>
      <c r="E9851"/>
      <c r="F9851" s="3"/>
      <c r="G9851" s="3"/>
      <c r="H9851" s="3"/>
      <c r="I9851" s="3"/>
      <c r="J9851" s="3"/>
    </row>
    <row r="9852" spans="4:10" x14ac:dyDescent="0.25">
      <c r="D9852"/>
      <c r="E9852"/>
      <c r="F9852" s="3"/>
      <c r="G9852" s="3"/>
      <c r="H9852" s="3"/>
      <c r="I9852" s="3"/>
      <c r="J9852" s="3"/>
    </row>
    <row r="9853" spans="4:10" x14ac:dyDescent="0.25">
      <c r="D9853"/>
      <c r="E9853"/>
      <c r="F9853" s="3"/>
      <c r="G9853" s="3"/>
      <c r="H9853" s="3"/>
      <c r="I9853" s="3"/>
      <c r="J9853" s="3"/>
    </row>
    <row r="9854" spans="4:10" x14ac:dyDescent="0.25">
      <c r="D9854"/>
      <c r="E9854"/>
      <c r="F9854" s="3"/>
      <c r="G9854" s="3"/>
      <c r="H9854" s="3"/>
      <c r="I9854" s="3"/>
      <c r="J9854" s="3"/>
    </row>
    <row r="9855" spans="4:10" x14ac:dyDescent="0.25">
      <c r="D9855"/>
      <c r="E9855"/>
      <c r="F9855" s="3"/>
      <c r="G9855" s="3"/>
      <c r="H9855" s="3"/>
      <c r="I9855" s="3"/>
      <c r="J9855" s="3"/>
    </row>
    <row r="9856" spans="4:10" x14ac:dyDescent="0.25">
      <c r="D9856"/>
      <c r="E9856"/>
      <c r="F9856" s="3"/>
      <c r="G9856" s="3"/>
      <c r="H9856" s="3"/>
      <c r="I9856" s="3"/>
      <c r="J9856" s="3"/>
    </row>
    <row r="9857" spans="4:10" x14ac:dyDescent="0.25">
      <c r="D9857"/>
      <c r="E9857"/>
      <c r="F9857" s="3"/>
      <c r="G9857" s="3"/>
      <c r="H9857" s="3"/>
      <c r="I9857" s="3"/>
      <c r="J9857" s="3"/>
    </row>
    <row r="9858" spans="4:10" x14ac:dyDescent="0.25">
      <c r="D9858"/>
      <c r="E9858"/>
      <c r="F9858" s="3"/>
      <c r="G9858" s="3"/>
      <c r="H9858" s="3"/>
      <c r="I9858" s="3"/>
      <c r="J9858" s="3"/>
    </row>
    <row r="9859" spans="4:10" x14ac:dyDescent="0.25">
      <c r="D9859"/>
      <c r="E9859"/>
      <c r="F9859" s="3"/>
      <c r="G9859" s="3"/>
      <c r="H9859" s="3"/>
      <c r="I9859" s="3"/>
      <c r="J9859" s="3"/>
    </row>
    <row r="9860" spans="4:10" x14ac:dyDescent="0.25">
      <c r="D9860"/>
      <c r="E9860"/>
      <c r="F9860" s="3"/>
      <c r="G9860" s="3"/>
      <c r="H9860" s="3"/>
      <c r="I9860" s="3"/>
      <c r="J9860" s="3"/>
    </row>
    <row r="9861" spans="4:10" x14ac:dyDescent="0.25">
      <c r="D9861"/>
      <c r="E9861"/>
      <c r="F9861" s="3"/>
      <c r="G9861" s="3"/>
      <c r="H9861" s="3"/>
      <c r="I9861" s="3"/>
      <c r="J9861" s="3"/>
    </row>
    <row r="9862" spans="4:10" x14ac:dyDescent="0.25">
      <c r="D9862"/>
      <c r="E9862"/>
      <c r="F9862" s="3"/>
      <c r="G9862" s="3"/>
      <c r="H9862" s="3"/>
      <c r="I9862" s="3"/>
      <c r="J9862" s="3"/>
    </row>
    <row r="9863" spans="4:10" x14ac:dyDescent="0.25">
      <c r="D9863"/>
      <c r="E9863"/>
      <c r="F9863" s="3"/>
      <c r="G9863" s="3"/>
      <c r="H9863" s="3"/>
      <c r="I9863" s="3"/>
      <c r="J9863" s="3"/>
    </row>
    <row r="9864" spans="4:10" x14ac:dyDescent="0.25">
      <c r="D9864"/>
      <c r="E9864"/>
      <c r="F9864" s="3"/>
      <c r="G9864" s="3"/>
      <c r="H9864" s="3"/>
      <c r="I9864" s="3"/>
      <c r="J9864" s="3"/>
    </row>
    <row r="9865" spans="4:10" x14ac:dyDescent="0.25">
      <c r="D9865"/>
      <c r="E9865"/>
      <c r="F9865" s="3"/>
      <c r="G9865" s="3"/>
      <c r="H9865" s="3"/>
      <c r="I9865" s="3"/>
      <c r="J9865" s="3"/>
    </row>
    <row r="9866" spans="4:10" x14ac:dyDescent="0.25">
      <c r="D9866"/>
      <c r="E9866"/>
      <c r="F9866" s="3"/>
      <c r="G9866" s="3"/>
      <c r="H9866" s="3"/>
      <c r="I9866" s="3"/>
      <c r="J9866" s="3"/>
    </row>
    <row r="9867" spans="4:10" x14ac:dyDescent="0.25">
      <c r="D9867"/>
      <c r="E9867"/>
      <c r="F9867" s="3"/>
      <c r="G9867" s="3"/>
      <c r="H9867" s="3"/>
      <c r="I9867" s="3"/>
      <c r="J9867" s="3"/>
    </row>
    <row r="9868" spans="4:10" x14ac:dyDescent="0.25">
      <c r="D9868"/>
      <c r="E9868"/>
      <c r="F9868" s="3"/>
      <c r="G9868" s="3"/>
      <c r="H9868" s="3"/>
      <c r="I9868" s="3"/>
      <c r="J9868" s="3"/>
    </row>
    <row r="9869" spans="4:10" x14ac:dyDescent="0.25">
      <c r="D9869"/>
      <c r="E9869"/>
      <c r="F9869" s="3"/>
      <c r="G9869" s="3"/>
      <c r="H9869" s="3"/>
      <c r="I9869" s="3"/>
      <c r="J9869" s="3"/>
    </row>
    <row r="9870" spans="4:10" x14ac:dyDescent="0.25">
      <c r="D9870"/>
      <c r="E9870"/>
      <c r="F9870" s="3"/>
      <c r="G9870" s="3"/>
      <c r="H9870" s="3"/>
      <c r="I9870" s="3"/>
      <c r="J9870" s="3"/>
    </row>
    <row r="9871" spans="4:10" x14ac:dyDescent="0.25">
      <c r="D9871"/>
      <c r="E9871"/>
      <c r="F9871" s="3"/>
      <c r="G9871" s="3"/>
      <c r="H9871" s="3"/>
      <c r="I9871" s="3"/>
      <c r="J9871" s="3"/>
    </row>
    <row r="9872" spans="4:10" x14ac:dyDescent="0.25">
      <c r="D9872"/>
      <c r="E9872"/>
      <c r="F9872" s="3"/>
      <c r="G9872" s="3"/>
      <c r="H9872" s="3"/>
      <c r="I9872" s="3"/>
      <c r="J9872" s="3"/>
    </row>
    <row r="9873" spans="4:10" x14ac:dyDescent="0.25">
      <c r="D9873"/>
      <c r="E9873"/>
      <c r="F9873" s="3"/>
      <c r="G9873" s="3"/>
      <c r="H9873" s="3"/>
      <c r="I9873" s="3"/>
      <c r="J9873" s="3"/>
    </row>
    <row r="9874" spans="4:10" x14ac:dyDescent="0.25">
      <c r="D9874"/>
      <c r="E9874"/>
      <c r="F9874" s="3"/>
      <c r="G9874" s="3"/>
      <c r="H9874" s="3"/>
      <c r="I9874" s="3"/>
      <c r="J9874" s="3"/>
    </row>
    <row r="9875" spans="4:10" x14ac:dyDescent="0.25">
      <c r="D9875"/>
      <c r="E9875"/>
      <c r="F9875" s="3"/>
      <c r="G9875" s="3"/>
      <c r="H9875" s="3"/>
      <c r="I9875" s="3"/>
      <c r="J9875" s="3"/>
    </row>
    <row r="9876" spans="4:10" x14ac:dyDescent="0.25">
      <c r="D9876"/>
      <c r="E9876"/>
      <c r="F9876" s="3"/>
      <c r="G9876" s="3"/>
      <c r="H9876" s="3"/>
      <c r="I9876" s="3"/>
      <c r="J9876" s="3"/>
    </row>
    <row r="9877" spans="4:10" x14ac:dyDescent="0.25">
      <c r="D9877"/>
      <c r="E9877"/>
      <c r="F9877" s="3"/>
      <c r="G9877" s="3"/>
      <c r="H9877" s="3"/>
      <c r="I9877" s="3"/>
      <c r="J9877" s="3"/>
    </row>
    <row r="9878" spans="4:10" x14ac:dyDescent="0.25">
      <c r="D9878"/>
      <c r="E9878"/>
      <c r="F9878" s="3"/>
      <c r="G9878" s="3"/>
      <c r="H9878" s="3"/>
      <c r="I9878" s="3"/>
      <c r="J9878" s="3"/>
    </row>
    <row r="9879" spans="4:10" x14ac:dyDescent="0.25">
      <c r="D9879"/>
      <c r="E9879"/>
      <c r="F9879" s="3"/>
      <c r="G9879" s="3"/>
      <c r="H9879" s="3"/>
      <c r="I9879" s="3"/>
      <c r="J9879" s="3"/>
    </row>
    <row r="9880" spans="4:10" x14ac:dyDescent="0.25">
      <c r="D9880"/>
      <c r="E9880"/>
      <c r="F9880" s="3"/>
      <c r="G9880" s="3"/>
      <c r="H9880" s="3"/>
      <c r="I9880" s="3"/>
      <c r="J9880" s="3"/>
    </row>
    <row r="9881" spans="4:10" x14ac:dyDescent="0.25">
      <c r="D9881"/>
      <c r="E9881"/>
      <c r="F9881" s="3"/>
      <c r="G9881" s="3"/>
      <c r="H9881" s="3"/>
      <c r="I9881" s="3"/>
      <c r="J9881" s="3"/>
    </row>
    <row r="9882" spans="4:10" x14ac:dyDescent="0.25">
      <c r="D9882"/>
      <c r="E9882"/>
      <c r="F9882" s="3"/>
      <c r="G9882" s="3"/>
      <c r="H9882" s="3"/>
      <c r="I9882" s="3"/>
      <c r="J9882" s="3"/>
    </row>
    <row r="9883" spans="4:10" x14ac:dyDescent="0.25">
      <c r="D9883"/>
      <c r="E9883"/>
      <c r="F9883" s="3"/>
      <c r="G9883" s="3"/>
      <c r="H9883" s="3"/>
      <c r="I9883" s="3"/>
      <c r="J9883" s="3"/>
    </row>
    <row r="9884" spans="4:10" x14ac:dyDescent="0.25">
      <c r="D9884"/>
      <c r="E9884"/>
      <c r="F9884" s="3"/>
      <c r="G9884" s="3"/>
      <c r="H9884" s="3"/>
      <c r="I9884" s="3"/>
      <c r="J9884" s="3"/>
    </row>
    <row r="9885" spans="4:10" x14ac:dyDescent="0.25">
      <c r="D9885"/>
      <c r="E9885"/>
      <c r="F9885" s="3"/>
      <c r="G9885" s="3"/>
      <c r="H9885" s="3"/>
      <c r="I9885" s="3"/>
      <c r="J9885" s="3"/>
    </row>
    <row r="9886" spans="4:10" x14ac:dyDescent="0.25">
      <c r="D9886"/>
      <c r="E9886"/>
      <c r="F9886" s="3"/>
      <c r="G9886" s="3"/>
      <c r="H9886" s="3"/>
      <c r="I9886" s="3"/>
      <c r="J9886" s="3"/>
    </row>
    <row r="9887" spans="4:10" x14ac:dyDescent="0.25">
      <c r="D9887"/>
      <c r="E9887"/>
      <c r="F9887" s="3"/>
      <c r="G9887" s="3"/>
      <c r="H9887" s="3"/>
      <c r="I9887" s="3"/>
      <c r="J9887" s="3"/>
    </row>
    <row r="9888" spans="4:10" x14ac:dyDescent="0.25">
      <c r="D9888"/>
      <c r="E9888"/>
      <c r="F9888" s="3"/>
      <c r="G9888" s="3"/>
      <c r="H9888" s="3"/>
      <c r="I9888" s="3"/>
      <c r="J9888" s="3"/>
    </row>
    <row r="9889" spans="4:10" x14ac:dyDescent="0.25">
      <c r="D9889"/>
      <c r="E9889"/>
      <c r="F9889" s="3"/>
      <c r="G9889" s="3"/>
      <c r="H9889" s="3"/>
      <c r="I9889" s="3"/>
      <c r="J9889" s="3"/>
    </row>
    <row r="9890" spans="4:10" x14ac:dyDescent="0.25">
      <c r="D9890"/>
      <c r="E9890"/>
      <c r="F9890" s="3"/>
      <c r="G9890" s="3"/>
      <c r="H9890" s="3"/>
      <c r="I9890" s="3"/>
      <c r="J9890" s="3"/>
    </row>
    <row r="9891" spans="4:10" x14ac:dyDescent="0.25">
      <c r="D9891"/>
      <c r="E9891"/>
      <c r="F9891" s="3"/>
      <c r="G9891" s="3"/>
      <c r="H9891" s="3"/>
      <c r="I9891" s="3"/>
      <c r="J9891" s="3"/>
    </row>
    <row r="9892" spans="4:10" x14ac:dyDescent="0.25">
      <c r="D9892"/>
      <c r="E9892"/>
      <c r="F9892" s="3"/>
      <c r="G9892" s="3"/>
      <c r="H9892" s="3"/>
      <c r="I9892" s="3"/>
      <c r="J9892" s="3"/>
    </row>
    <row r="9893" spans="4:10" x14ac:dyDescent="0.25">
      <c r="D9893"/>
      <c r="E9893"/>
      <c r="F9893" s="3"/>
      <c r="G9893" s="3"/>
      <c r="H9893" s="3"/>
      <c r="I9893" s="3"/>
      <c r="J9893" s="3"/>
    </row>
    <row r="9894" spans="4:10" x14ac:dyDescent="0.25">
      <c r="D9894"/>
      <c r="E9894"/>
      <c r="F9894" s="3"/>
      <c r="G9894" s="3"/>
      <c r="H9894" s="3"/>
      <c r="I9894" s="3"/>
      <c r="J9894" s="3"/>
    </row>
    <row r="9895" spans="4:10" x14ac:dyDescent="0.25">
      <c r="D9895"/>
      <c r="E9895"/>
      <c r="F9895" s="3"/>
      <c r="G9895" s="3"/>
      <c r="H9895" s="3"/>
      <c r="I9895" s="3"/>
      <c r="J9895" s="3"/>
    </row>
    <row r="9896" spans="4:10" x14ac:dyDescent="0.25">
      <c r="D9896"/>
      <c r="E9896"/>
      <c r="F9896" s="3"/>
      <c r="G9896" s="3"/>
      <c r="H9896" s="3"/>
      <c r="I9896" s="3"/>
      <c r="J9896" s="3"/>
    </row>
    <row r="9897" spans="4:10" x14ac:dyDescent="0.25">
      <c r="D9897"/>
      <c r="E9897"/>
      <c r="F9897" s="3"/>
      <c r="G9897" s="3"/>
      <c r="H9897" s="3"/>
      <c r="I9897" s="3"/>
      <c r="J9897" s="3"/>
    </row>
    <row r="9898" spans="4:10" x14ac:dyDescent="0.25">
      <c r="D9898"/>
      <c r="E9898"/>
      <c r="F9898" s="3"/>
      <c r="G9898" s="3"/>
      <c r="H9898" s="3"/>
      <c r="I9898" s="3"/>
      <c r="J9898" s="3"/>
    </row>
    <row r="9899" spans="4:10" x14ac:dyDescent="0.25">
      <c r="D9899"/>
      <c r="E9899"/>
      <c r="F9899" s="3"/>
      <c r="G9899" s="3"/>
      <c r="H9899" s="3"/>
      <c r="I9899" s="3"/>
      <c r="J9899" s="3"/>
    </row>
    <row r="9900" spans="4:10" x14ac:dyDescent="0.25">
      <c r="D9900"/>
      <c r="E9900"/>
      <c r="F9900" s="3"/>
      <c r="G9900" s="3"/>
      <c r="H9900" s="3"/>
      <c r="I9900" s="3"/>
      <c r="J9900" s="3"/>
    </row>
    <row r="9901" spans="4:10" x14ac:dyDescent="0.25">
      <c r="D9901"/>
      <c r="E9901"/>
      <c r="F9901" s="3"/>
      <c r="G9901" s="3"/>
      <c r="H9901" s="3"/>
      <c r="I9901" s="3"/>
      <c r="J9901" s="3"/>
    </row>
    <row r="9902" spans="4:10" x14ac:dyDescent="0.25">
      <c r="D9902"/>
      <c r="E9902"/>
      <c r="F9902" s="3"/>
      <c r="G9902" s="3"/>
      <c r="H9902" s="3"/>
      <c r="I9902" s="3"/>
      <c r="J9902" s="3"/>
    </row>
    <row r="9903" spans="4:10" x14ac:dyDescent="0.25">
      <c r="D9903"/>
      <c r="E9903"/>
      <c r="F9903" s="3"/>
      <c r="G9903" s="3"/>
      <c r="H9903" s="3"/>
      <c r="I9903" s="3"/>
      <c r="J9903" s="3"/>
    </row>
    <row r="9904" spans="4:10" x14ac:dyDescent="0.25">
      <c r="D9904"/>
      <c r="E9904"/>
      <c r="F9904" s="3"/>
      <c r="G9904" s="3"/>
      <c r="H9904" s="3"/>
      <c r="I9904" s="3"/>
      <c r="J9904" s="3"/>
    </row>
    <row r="9905" spans="4:10" x14ac:dyDescent="0.25">
      <c r="D9905"/>
      <c r="E9905"/>
      <c r="F9905" s="3"/>
      <c r="G9905" s="3"/>
      <c r="H9905" s="3"/>
      <c r="I9905" s="3"/>
      <c r="J9905" s="3"/>
    </row>
    <row r="9906" spans="4:10" x14ac:dyDescent="0.25">
      <c r="D9906"/>
      <c r="E9906"/>
      <c r="F9906" s="3"/>
      <c r="G9906" s="3"/>
      <c r="H9906" s="3"/>
      <c r="I9906" s="3"/>
      <c r="J9906" s="3"/>
    </row>
    <row r="9907" spans="4:10" x14ac:dyDescent="0.25">
      <c r="D9907"/>
      <c r="E9907"/>
      <c r="F9907" s="3"/>
      <c r="G9907" s="3"/>
      <c r="H9907" s="3"/>
      <c r="I9907" s="3"/>
      <c r="J9907" s="3"/>
    </row>
    <row r="9908" spans="4:10" x14ac:dyDescent="0.25">
      <c r="D9908"/>
      <c r="E9908"/>
      <c r="F9908" s="3"/>
      <c r="G9908" s="3"/>
      <c r="H9908" s="3"/>
      <c r="I9908" s="3"/>
      <c r="J9908" s="3"/>
    </row>
    <row r="9909" spans="4:10" x14ac:dyDescent="0.25">
      <c r="D9909"/>
      <c r="E9909"/>
      <c r="F9909" s="3"/>
      <c r="G9909" s="3"/>
      <c r="H9909" s="3"/>
      <c r="I9909" s="3"/>
      <c r="J9909" s="3"/>
    </row>
    <row r="9910" spans="4:10" x14ac:dyDescent="0.25">
      <c r="D9910"/>
      <c r="E9910"/>
      <c r="F9910" s="3"/>
      <c r="G9910" s="3"/>
      <c r="H9910" s="3"/>
      <c r="I9910" s="3"/>
      <c r="J9910" s="3"/>
    </row>
    <row r="9911" spans="4:10" x14ac:dyDescent="0.25">
      <c r="D9911"/>
      <c r="E9911"/>
      <c r="F9911" s="3"/>
      <c r="G9911" s="3"/>
      <c r="H9911" s="3"/>
      <c r="I9911" s="3"/>
      <c r="J9911" s="3"/>
    </row>
    <row r="9912" spans="4:10" x14ac:dyDescent="0.25">
      <c r="D9912"/>
      <c r="E9912"/>
      <c r="F9912" s="3"/>
      <c r="G9912" s="3"/>
      <c r="H9912" s="3"/>
      <c r="I9912" s="3"/>
      <c r="J9912" s="3"/>
    </row>
    <row r="9913" spans="4:10" x14ac:dyDescent="0.25">
      <c r="D9913"/>
      <c r="E9913"/>
      <c r="F9913" s="3"/>
      <c r="G9913" s="3"/>
      <c r="H9913" s="3"/>
      <c r="I9913" s="3"/>
      <c r="J9913" s="3"/>
    </row>
    <row r="9914" spans="4:10" x14ac:dyDescent="0.25">
      <c r="D9914"/>
      <c r="E9914"/>
      <c r="F9914" s="3"/>
      <c r="G9914" s="3"/>
      <c r="H9914" s="3"/>
      <c r="I9914" s="3"/>
      <c r="J9914" s="3"/>
    </row>
    <row r="9915" spans="4:10" x14ac:dyDescent="0.25">
      <c r="D9915"/>
      <c r="E9915"/>
      <c r="F9915" s="3"/>
      <c r="G9915" s="3"/>
      <c r="H9915" s="3"/>
      <c r="I9915" s="3"/>
      <c r="J9915" s="3"/>
    </row>
    <row r="9916" spans="4:10" x14ac:dyDescent="0.25">
      <c r="D9916"/>
      <c r="E9916"/>
      <c r="F9916" s="3"/>
      <c r="G9916" s="3"/>
      <c r="H9916" s="3"/>
      <c r="I9916" s="3"/>
      <c r="J9916" s="3"/>
    </row>
    <row r="9917" spans="4:10" x14ac:dyDescent="0.25">
      <c r="D9917"/>
      <c r="E9917"/>
      <c r="F9917" s="3"/>
      <c r="G9917" s="3"/>
      <c r="H9917" s="3"/>
      <c r="I9917" s="3"/>
      <c r="J9917" s="3"/>
    </row>
    <row r="9918" spans="4:10" x14ac:dyDescent="0.25">
      <c r="D9918"/>
      <c r="E9918"/>
      <c r="F9918" s="3"/>
      <c r="G9918" s="3"/>
      <c r="H9918" s="3"/>
      <c r="I9918" s="3"/>
      <c r="J9918" s="3"/>
    </row>
    <row r="9919" spans="4:10" x14ac:dyDescent="0.25">
      <c r="D9919"/>
      <c r="E9919"/>
      <c r="F9919" s="3"/>
      <c r="G9919" s="3"/>
      <c r="H9919" s="3"/>
      <c r="I9919" s="3"/>
      <c r="J9919" s="3"/>
    </row>
    <row r="9920" spans="4:10" x14ac:dyDescent="0.25">
      <c r="D9920"/>
      <c r="E9920"/>
      <c r="F9920" s="3"/>
      <c r="G9920" s="3"/>
      <c r="H9920" s="3"/>
      <c r="I9920" s="3"/>
      <c r="J9920" s="3"/>
    </row>
    <row r="9921" spans="4:10" x14ac:dyDescent="0.25">
      <c r="D9921"/>
      <c r="E9921"/>
      <c r="F9921" s="3"/>
      <c r="G9921" s="3"/>
      <c r="H9921" s="3"/>
      <c r="I9921" s="3"/>
      <c r="J9921" s="3"/>
    </row>
    <row r="9922" spans="4:10" x14ac:dyDescent="0.25">
      <c r="D9922"/>
      <c r="E9922"/>
      <c r="F9922" s="3"/>
      <c r="G9922" s="3"/>
      <c r="H9922" s="3"/>
      <c r="I9922" s="3"/>
      <c r="J9922" s="3"/>
    </row>
    <row r="9923" spans="4:10" x14ac:dyDescent="0.25">
      <c r="D9923"/>
      <c r="E9923"/>
      <c r="F9923" s="3"/>
      <c r="G9923" s="3"/>
      <c r="H9923" s="3"/>
      <c r="I9923" s="3"/>
      <c r="J9923" s="3"/>
    </row>
    <row r="9924" spans="4:10" x14ac:dyDescent="0.25">
      <c r="D9924"/>
      <c r="E9924"/>
      <c r="F9924" s="3"/>
      <c r="G9924" s="3"/>
      <c r="H9924" s="3"/>
      <c r="I9924" s="3"/>
      <c r="J9924" s="3"/>
    </row>
    <row r="9925" spans="4:10" x14ac:dyDescent="0.25">
      <c r="D9925"/>
      <c r="E9925"/>
      <c r="F9925" s="3"/>
      <c r="G9925" s="3"/>
      <c r="H9925" s="3"/>
      <c r="I9925" s="3"/>
      <c r="J9925" s="3"/>
    </row>
    <row r="9926" spans="4:10" x14ac:dyDescent="0.25">
      <c r="D9926"/>
      <c r="E9926"/>
      <c r="F9926" s="3"/>
      <c r="G9926" s="3"/>
      <c r="H9926" s="3"/>
      <c r="I9926" s="3"/>
      <c r="J9926" s="3"/>
    </row>
    <row r="9927" spans="4:10" x14ac:dyDescent="0.25">
      <c r="D9927"/>
      <c r="E9927"/>
      <c r="F9927" s="3"/>
      <c r="G9927" s="3"/>
      <c r="H9927" s="3"/>
      <c r="I9927" s="3"/>
      <c r="J9927" s="3"/>
    </row>
    <row r="9928" spans="4:10" x14ac:dyDescent="0.25">
      <c r="D9928"/>
      <c r="E9928"/>
      <c r="F9928" s="3"/>
      <c r="G9928" s="3"/>
      <c r="H9928" s="3"/>
      <c r="I9928" s="3"/>
      <c r="J9928" s="3"/>
    </row>
    <row r="9929" spans="4:10" x14ac:dyDescent="0.25">
      <c r="D9929"/>
      <c r="E9929"/>
      <c r="F9929" s="3"/>
      <c r="G9929" s="3"/>
      <c r="H9929" s="3"/>
      <c r="I9929" s="3"/>
      <c r="J9929" s="3"/>
    </row>
    <row r="9930" spans="4:10" x14ac:dyDescent="0.25">
      <c r="D9930"/>
      <c r="E9930"/>
      <c r="F9930" s="3"/>
      <c r="G9930" s="3"/>
      <c r="H9930" s="3"/>
      <c r="I9930" s="3"/>
      <c r="J9930" s="3"/>
    </row>
    <row r="9931" spans="4:10" x14ac:dyDescent="0.25">
      <c r="D9931"/>
      <c r="E9931"/>
      <c r="F9931" s="3"/>
      <c r="G9931" s="3"/>
      <c r="H9931" s="3"/>
      <c r="I9931" s="3"/>
      <c r="J9931" s="3"/>
    </row>
    <row r="9932" spans="4:10" x14ac:dyDescent="0.25">
      <c r="D9932"/>
      <c r="E9932"/>
      <c r="F9932" s="3"/>
      <c r="G9932" s="3"/>
      <c r="H9932" s="3"/>
      <c r="I9932" s="3"/>
      <c r="J9932" s="3"/>
    </row>
    <row r="9933" spans="4:10" x14ac:dyDescent="0.25">
      <c r="D9933"/>
      <c r="E9933"/>
      <c r="F9933" s="3"/>
      <c r="G9933" s="3"/>
      <c r="H9933" s="3"/>
      <c r="I9933" s="3"/>
      <c r="J9933" s="3"/>
    </row>
    <row r="9934" spans="4:10" x14ac:dyDescent="0.25">
      <c r="D9934"/>
      <c r="E9934"/>
      <c r="F9934" s="3"/>
      <c r="G9934" s="3"/>
      <c r="H9934" s="3"/>
      <c r="I9934" s="3"/>
      <c r="J9934" s="3"/>
    </row>
    <row r="9935" spans="4:10" x14ac:dyDescent="0.25">
      <c r="D9935"/>
      <c r="E9935"/>
      <c r="F9935" s="3"/>
      <c r="G9935" s="3"/>
      <c r="H9935" s="3"/>
      <c r="I9935" s="3"/>
      <c r="J9935" s="3"/>
    </row>
    <row r="9936" spans="4:10" x14ac:dyDescent="0.25">
      <c r="D9936"/>
      <c r="E9936"/>
      <c r="F9936" s="3"/>
      <c r="G9936" s="3"/>
      <c r="H9936" s="3"/>
      <c r="I9936" s="3"/>
      <c r="J9936" s="3"/>
    </row>
    <row r="9937" spans="4:10" x14ac:dyDescent="0.25">
      <c r="D9937"/>
      <c r="E9937"/>
      <c r="F9937" s="3"/>
      <c r="G9937" s="3"/>
      <c r="H9937" s="3"/>
      <c r="I9937" s="3"/>
      <c r="J9937" s="3"/>
    </row>
    <row r="9938" spans="4:10" x14ac:dyDescent="0.25">
      <c r="D9938"/>
      <c r="E9938"/>
      <c r="F9938" s="3"/>
      <c r="G9938" s="3"/>
      <c r="H9938" s="3"/>
      <c r="I9938" s="3"/>
      <c r="J9938" s="3"/>
    </row>
    <row r="9939" spans="4:10" x14ac:dyDescent="0.25">
      <c r="D9939"/>
      <c r="E9939"/>
      <c r="F9939" s="3"/>
      <c r="G9939" s="3"/>
      <c r="H9939" s="3"/>
      <c r="I9939" s="3"/>
      <c r="J9939" s="3"/>
    </row>
    <row r="9940" spans="4:10" x14ac:dyDescent="0.25">
      <c r="D9940"/>
      <c r="E9940"/>
      <c r="F9940" s="3"/>
      <c r="G9940" s="3"/>
      <c r="H9940" s="3"/>
      <c r="I9940" s="3"/>
      <c r="J9940" s="3"/>
    </row>
    <row r="9941" spans="4:10" x14ac:dyDescent="0.25">
      <c r="D9941"/>
      <c r="E9941"/>
      <c r="F9941" s="3"/>
      <c r="G9941" s="3"/>
      <c r="H9941" s="3"/>
      <c r="I9941" s="3"/>
      <c r="J9941" s="3"/>
    </row>
    <row r="9942" spans="4:10" x14ac:dyDescent="0.25">
      <c r="D9942"/>
      <c r="E9942"/>
      <c r="F9942" s="3"/>
      <c r="G9942" s="3"/>
      <c r="H9942" s="3"/>
      <c r="I9942" s="3"/>
      <c r="J9942" s="3"/>
    </row>
    <row r="9943" spans="4:10" x14ac:dyDescent="0.25">
      <c r="D9943"/>
      <c r="E9943"/>
      <c r="F9943" s="3"/>
      <c r="G9943" s="3"/>
      <c r="H9943" s="3"/>
      <c r="I9943" s="3"/>
      <c r="J9943" s="3"/>
    </row>
    <row r="9944" spans="4:10" x14ac:dyDescent="0.25">
      <c r="D9944"/>
      <c r="E9944"/>
      <c r="F9944" s="3"/>
      <c r="G9944" s="3"/>
      <c r="H9944" s="3"/>
      <c r="I9944" s="3"/>
      <c r="J9944" s="3"/>
    </row>
    <row r="9945" spans="4:10" x14ac:dyDescent="0.25">
      <c r="D9945"/>
      <c r="E9945"/>
      <c r="F9945" s="3"/>
      <c r="G9945" s="3"/>
      <c r="H9945" s="3"/>
      <c r="I9945" s="3"/>
      <c r="J9945" s="3"/>
    </row>
    <row r="9946" spans="4:10" x14ac:dyDescent="0.25">
      <c r="D9946"/>
      <c r="E9946"/>
      <c r="F9946" s="3"/>
      <c r="G9946" s="3"/>
      <c r="H9946" s="3"/>
      <c r="I9946" s="3"/>
      <c r="J9946" s="3"/>
    </row>
    <row r="9947" spans="4:10" x14ac:dyDescent="0.25">
      <c r="D9947"/>
      <c r="E9947"/>
      <c r="F9947" s="3"/>
      <c r="G9947" s="3"/>
      <c r="H9947" s="3"/>
      <c r="I9947" s="3"/>
      <c r="J9947" s="3"/>
    </row>
    <row r="9948" spans="4:10" x14ac:dyDescent="0.25">
      <c r="D9948"/>
      <c r="E9948"/>
    </row>
    <row r="9949" spans="4:10" x14ac:dyDescent="0.25">
      <c r="D9949"/>
      <c r="E9949"/>
    </row>
    <row r="9950" spans="4:10" x14ac:dyDescent="0.25">
      <c r="D9950"/>
      <c r="E9950"/>
    </row>
    <row r="9951" spans="4:10" x14ac:dyDescent="0.25">
      <c r="D9951"/>
      <c r="E9951"/>
    </row>
    <row r="9952" spans="4:10" x14ac:dyDescent="0.25">
      <c r="D9952"/>
      <c r="E9952"/>
    </row>
    <row r="9953" spans="4:10" x14ac:dyDescent="0.25">
      <c r="D9953"/>
      <c r="E9953"/>
      <c r="F9953" s="3"/>
      <c r="G9953" s="3"/>
      <c r="H9953" s="3"/>
      <c r="I9953" s="3"/>
      <c r="J9953" s="3"/>
    </row>
    <row r="9954" spans="4:10" x14ac:dyDescent="0.25">
      <c r="D9954"/>
      <c r="E9954"/>
      <c r="F9954" s="3"/>
      <c r="G9954" s="3"/>
      <c r="H9954" s="3"/>
      <c r="I9954" s="3"/>
      <c r="J9954" s="3"/>
    </row>
    <row r="9955" spans="4:10" x14ac:dyDescent="0.25">
      <c r="D9955"/>
      <c r="E9955"/>
      <c r="F9955" s="3"/>
      <c r="G9955" s="3"/>
      <c r="H9955" s="3"/>
      <c r="I9955" s="3"/>
      <c r="J9955" s="3"/>
    </row>
    <row r="9956" spans="4:10" x14ac:dyDescent="0.25">
      <c r="D9956"/>
      <c r="E9956"/>
      <c r="F9956" s="3"/>
      <c r="G9956" s="3"/>
      <c r="H9956" s="3"/>
      <c r="I9956" s="3"/>
      <c r="J9956" s="3"/>
    </row>
    <row r="9957" spans="4:10" x14ac:dyDescent="0.25">
      <c r="D9957"/>
      <c r="E9957"/>
      <c r="F9957" s="3"/>
      <c r="G9957" s="3"/>
      <c r="H9957" s="3"/>
      <c r="I9957" s="3"/>
      <c r="J9957" s="3"/>
    </row>
    <row r="9958" spans="4:10" x14ac:dyDescent="0.25">
      <c r="D9958"/>
      <c r="E9958"/>
      <c r="F9958" s="3"/>
      <c r="G9958" s="3"/>
      <c r="H9958" s="3"/>
      <c r="I9958" s="3"/>
      <c r="J9958" s="3"/>
    </row>
    <row r="9959" spans="4:10" x14ac:dyDescent="0.25">
      <c r="D9959"/>
      <c r="E9959"/>
      <c r="F9959" s="3"/>
      <c r="G9959" s="3"/>
      <c r="H9959" s="3"/>
      <c r="I9959" s="3"/>
      <c r="J9959" s="3"/>
    </row>
    <row r="9960" spans="4:10" x14ac:dyDescent="0.25">
      <c r="D9960"/>
      <c r="E9960"/>
      <c r="F9960" s="3"/>
      <c r="G9960" s="3"/>
      <c r="H9960" s="3"/>
      <c r="I9960" s="3"/>
      <c r="J9960" s="3"/>
    </row>
    <row r="9961" spans="4:10" x14ac:dyDescent="0.25">
      <c r="D9961"/>
      <c r="E9961"/>
      <c r="F9961" s="3"/>
      <c r="G9961" s="3"/>
      <c r="H9961" s="3"/>
      <c r="I9961" s="3"/>
      <c r="J9961" s="3"/>
    </row>
    <row r="9962" spans="4:10" x14ac:dyDescent="0.25">
      <c r="D9962"/>
      <c r="E9962"/>
      <c r="F9962" s="3"/>
      <c r="G9962" s="3"/>
      <c r="H9962" s="3"/>
      <c r="I9962" s="3"/>
      <c r="J9962" s="3"/>
    </row>
    <row r="9963" spans="4:10" x14ac:dyDescent="0.25">
      <c r="D9963"/>
      <c r="E9963"/>
      <c r="F9963" s="3"/>
      <c r="G9963" s="3"/>
      <c r="H9963" s="3"/>
      <c r="I9963" s="3"/>
      <c r="J9963" s="3"/>
    </row>
    <row r="9964" spans="4:10" x14ac:dyDescent="0.25">
      <c r="D9964"/>
      <c r="E9964"/>
      <c r="F9964" s="3"/>
      <c r="G9964" s="3"/>
      <c r="H9964" s="3"/>
      <c r="I9964" s="3"/>
      <c r="J9964" s="3"/>
    </row>
    <row r="9965" spans="4:10" x14ac:dyDescent="0.25">
      <c r="D9965"/>
      <c r="E9965"/>
      <c r="F9965" s="3"/>
      <c r="G9965" s="3"/>
      <c r="H9965" s="3"/>
      <c r="I9965" s="3"/>
      <c r="J9965" s="3"/>
    </row>
    <row r="9966" spans="4:10" x14ac:dyDescent="0.25">
      <c r="D9966"/>
      <c r="E9966"/>
      <c r="F9966" s="3"/>
      <c r="G9966" s="3"/>
      <c r="H9966" s="3"/>
      <c r="I9966" s="3"/>
      <c r="J9966" s="3"/>
    </row>
    <row r="9967" spans="4:10" x14ac:dyDescent="0.25">
      <c r="D9967"/>
      <c r="E9967"/>
      <c r="F9967" s="3"/>
      <c r="G9967" s="3"/>
      <c r="H9967" s="3"/>
      <c r="I9967" s="3"/>
      <c r="J9967" s="3"/>
    </row>
    <row r="9968" spans="4:10" x14ac:dyDescent="0.25">
      <c r="D9968"/>
      <c r="E9968"/>
      <c r="F9968" s="3"/>
      <c r="G9968" s="3"/>
      <c r="H9968" s="3"/>
      <c r="I9968" s="3"/>
      <c r="J9968" s="3"/>
    </row>
    <row r="9969" spans="4:10" x14ac:dyDescent="0.25">
      <c r="D9969"/>
      <c r="E9969"/>
      <c r="F9969" s="3"/>
      <c r="G9969" s="3"/>
      <c r="H9969" s="3"/>
      <c r="I9969" s="3"/>
      <c r="J9969" s="3"/>
    </row>
    <row r="9970" spans="4:10" x14ac:dyDescent="0.25">
      <c r="D9970"/>
      <c r="E9970"/>
      <c r="F9970" s="3"/>
      <c r="G9970" s="3"/>
      <c r="H9970" s="3"/>
      <c r="I9970" s="3"/>
      <c r="J9970" s="3"/>
    </row>
    <row r="9971" spans="4:10" x14ac:dyDescent="0.25">
      <c r="D9971"/>
      <c r="E9971"/>
      <c r="F9971" s="3"/>
      <c r="G9971" s="3"/>
      <c r="H9971" s="3"/>
      <c r="I9971" s="3"/>
      <c r="J9971" s="3"/>
    </row>
    <row r="9972" spans="4:10" x14ac:dyDescent="0.25">
      <c r="D9972"/>
      <c r="E9972"/>
      <c r="F9972" s="3"/>
      <c r="G9972" s="3"/>
      <c r="H9972" s="3"/>
      <c r="I9972" s="3"/>
      <c r="J9972" s="3"/>
    </row>
    <row r="9973" spans="4:10" x14ac:dyDescent="0.25">
      <c r="D9973"/>
      <c r="E9973"/>
      <c r="F9973" s="3"/>
      <c r="G9973" s="3"/>
      <c r="H9973" s="3"/>
      <c r="I9973" s="3"/>
      <c r="J9973" s="3"/>
    </row>
    <row r="9974" spans="4:10" x14ac:dyDescent="0.25">
      <c r="D9974"/>
      <c r="E9974"/>
      <c r="F9974" s="3"/>
      <c r="G9974" s="3"/>
      <c r="H9974" s="3"/>
      <c r="I9974" s="3"/>
      <c r="J9974" s="3"/>
    </row>
    <row r="9975" spans="4:10" x14ac:dyDescent="0.25">
      <c r="D9975"/>
      <c r="E9975"/>
      <c r="F9975" s="3"/>
      <c r="G9975" s="3"/>
      <c r="H9975" s="3"/>
      <c r="I9975" s="3"/>
      <c r="J9975" s="3"/>
    </row>
    <row r="9976" spans="4:10" x14ac:dyDescent="0.25">
      <c r="D9976"/>
      <c r="E9976"/>
      <c r="F9976" s="3"/>
      <c r="G9976" s="3"/>
      <c r="H9976" s="3"/>
      <c r="I9976" s="3"/>
      <c r="J9976" s="3"/>
    </row>
    <row r="9977" spans="4:10" x14ac:dyDescent="0.25">
      <c r="D9977"/>
      <c r="E9977"/>
      <c r="F9977" s="3"/>
      <c r="G9977" s="3"/>
      <c r="H9977" s="3"/>
      <c r="I9977" s="3"/>
      <c r="J9977" s="3"/>
    </row>
    <row r="9978" spans="4:10" x14ac:dyDescent="0.25">
      <c r="D9978"/>
      <c r="E9978"/>
      <c r="F9978" s="3"/>
      <c r="G9978" s="3"/>
      <c r="H9978" s="3"/>
      <c r="I9978" s="3"/>
      <c r="J9978" s="3"/>
    </row>
    <row r="9979" spans="4:10" x14ac:dyDescent="0.25">
      <c r="D9979"/>
      <c r="E9979"/>
      <c r="F9979" s="3"/>
      <c r="G9979" s="3"/>
      <c r="H9979" s="3"/>
      <c r="I9979" s="3"/>
      <c r="J9979" s="3"/>
    </row>
    <row r="9980" spans="4:10" x14ac:dyDescent="0.25">
      <c r="D9980"/>
      <c r="E9980"/>
      <c r="F9980" s="3"/>
      <c r="G9980" s="3"/>
      <c r="H9980" s="3"/>
      <c r="I9980" s="3"/>
      <c r="J9980" s="3"/>
    </row>
    <row r="9981" spans="4:10" x14ac:dyDescent="0.25">
      <c r="D9981"/>
      <c r="E9981"/>
      <c r="F9981" s="3"/>
      <c r="G9981" s="3"/>
      <c r="H9981" s="3"/>
      <c r="I9981" s="3"/>
      <c r="J9981" s="3"/>
    </row>
    <row r="9982" spans="4:10" x14ac:dyDescent="0.25">
      <c r="D9982"/>
      <c r="E9982"/>
      <c r="F9982" s="3"/>
      <c r="G9982" s="3"/>
      <c r="H9982" s="3"/>
      <c r="I9982" s="3"/>
      <c r="J9982" s="3"/>
    </row>
    <row r="9983" spans="4:10" x14ac:dyDescent="0.25">
      <c r="D9983"/>
      <c r="E9983"/>
      <c r="F9983" s="3"/>
      <c r="G9983" s="3"/>
      <c r="H9983" s="3"/>
      <c r="I9983" s="3"/>
      <c r="J9983" s="3"/>
    </row>
    <row r="9984" spans="4:10" x14ac:dyDescent="0.25">
      <c r="D9984"/>
      <c r="E9984"/>
      <c r="F9984" s="3"/>
      <c r="G9984" s="3"/>
      <c r="H9984" s="3"/>
      <c r="I9984" s="3"/>
      <c r="J9984" s="3"/>
    </row>
    <row r="9985" spans="4:10" x14ac:dyDescent="0.25">
      <c r="D9985"/>
      <c r="E9985"/>
      <c r="F9985" s="3"/>
      <c r="G9985" s="3"/>
      <c r="H9985" s="3"/>
      <c r="I9985" s="3"/>
      <c r="J9985" s="3"/>
    </row>
    <row r="9986" spans="4:10" x14ac:dyDescent="0.25">
      <c r="D9986"/>
      <c r="E9986"/>
      <c r="F9986" s="3"/>
      <c r="G9986" s="3"/>
      <c r="H9986" s="3"/>
      <c r="I9986" s="3"/>
      <c r="J9986" s="3"/>
    </row>
    <row r="9987" spans="4:10" x14ac:dyDescent="0.25">
      <c r="D9987"/>
      <c r="E9987"/>
      <c r="F9987" s="3"/>
      <c r="G9987" s="3"/>
      <c r="H9987" s="3"/>
      <c r="I9987" s="3"/>
      <c r="J9987" s="3"/>
    </row>
    <row r="9988" spans="4:10" x14ac:dyDescent="0.25">
      <c r="D9988"/>
      <c r="E9988"/>
      <c r="F9988" s="3"/>
      <c r="G9988" s="3"/>
      <c r="H9988" s="3"/>
      <c r="I9988" s="3"/>
      <c r="J9988" s="3"/>
    </row>
    <row r="9989" spans="4:10" x14ac:dyDescent="0.25">
      <c r="D9989"/>
      <c r="E9989"/>
      <c r="F9989" s="3"/>
      <c r="G9989" s="3"/>
      <c r="H9989" s="3"/>
      <c r="I9989" s="3"/>
      <c r="J9989" s="3"/>
    </row>
    <row r="9990" spans="4:10" x14ac:dyDescent="0.25">
      <c r="D9990"/>
      <c r="E9990"/>
      <c r="F9990" s="3"/>
      <c r="G9990" s="3"/>
      <c r="H9990" s="3"/>
      <c r="I9990" s="3"/>
      <c r="J9990" s="3"/>
    </row>
    <row r="9991" spans="4:10" x14ac:dyDescent="0.25">
      <c r="D9991"/>
      <c r="E9991"/>
      <c r="F9991" s="3"/>
      <c r="G9991" s="3"/>
      <c r="H9991" s="3"/>
      <c r="I9991" s="3"/>
      <c r="J9991" s="3"/>
    </row>
    <row r="9992" spans="4:10" x14ac:dyDescent="0.25">
      <c r="D9992"/>
      <c r="E9992"/>
      <c r="F9992" s="3"/>
      <c r="G9992" s="3"/>
      <c r="H9992" s="3"/>
      <c r="I9992" s="3"/>
      <c r="J9992" s="3"/>
    </row>
    <row r="9993" spans="4:10" x14ac:dyDescent="0.25">
      <c r="D9993"/>
      <c r="E9993"/>
      <c r="F9993" s="3"/>
      <c r="G9993" s="3"/>
      <c r="H9993" s="3"/>
      <c r="I9993" s="3"/>
      <c r="J9993" s="3"/>
    </row>
    <row r="9994" spans="4:10" x14ac:dyDescent="0.25">
      <c r="D9994"/>
      <c r="E9994"/>
      <c r="F9994" s="3"/>
      <c r="G9994" s="3"/>
      <c r="H9994" s="3"/>
      <c r="I9994" s="3"/>
      <c r="J9994" s="3"/>
    </row>
    <row r="9995" spans="4:10" x14ac:dyDescent="0.25">
      <c r="D9995"/>
      <c r="E9995"/>
      <c r="F9995" s="3"/>
      <c r="G9995" s="3"/>
      <c r="H9995" s="3"/>
      <c r="I9995" s="3"/>
      <c r="J9995" s="3"/>
    </row>
    <row r="9996" spans="4:10" x14ac:dyDescent="0.25">
      <c r="D9996"/>
      <c r="E9996"/>
      <c r="F9996" s="3"/>
      <c r="G9996" s="3"/>
      <c r="H9996" s="3"/>
      <c r="I9996" s="3"/>
      <c r="J9996" s="3"/>
    </row>
    <row r="9997" spans="4:10" x14ac:dyDescent="0.25">
      <c r="D9997"/>
      <c r="E9997"/>
      <c r="F9997" s="3"/>
      <c r="G9997" s="3"/>
      <c r="H9997" s="3"/>
      <c r="I9997" s="3"/>
      <c r="J9997" s="3"/>
    </row>
    <row r="9998" spans="4:10" x14ac:dyDescent="0.25">
      <c r="D9998"/>
      <c r="E9998"/>
      <c r="F9998" s="3"/>
      <c r="G9998" s="3"/>
      <c r="H9998" s="3"/>
      <c r="I9998" s="3"/>
      <c r="J9998" s="3"/>
    </row>
    <row r="9999" spans="4:10" x14ac:dyDescent="0.25">
      <c r="D9999"/>
      <c r="E9999"/>
      <c r="F9999" s="3"/>
      <c r="G9999" s="3"/>
      <c r="H9999" s="3"/>
      <c r="I9999" s="3"/>
      <c r="J9999" s="3"/>
    </row>
    <row r="10000" spans="4:10" x14ac:dyDescent="0.25">
      <c r="D10000"/>
      <c r="E10000"/>
      <c r="F10000" s="3"/>
      <c r="G10000" s="3"/>
      <c r="H10000" s="3"/>
      <c r="I10000" s="3"/>
      <c r="J10000" s="3"/>
    </row>
    <row r="10001" spans="3:10" x14ac:dyDescent="0.25">
      <c r="D10001"/>
      <c r="E10001"/>
      <c r="F10001" s="3"/>
      <c r="G10001" s="3"/>
      <c r="H10001" s="3"/>
      <c r="I10001" s="3"/>
      <c r="J10001" s="3"/>
    </row>
    <row r="10002" spans="3:10" x14ac:dyDescent="0.25">
      <c r="D10002"/>
      <c r="E10002"/>
      <c r="F10002" s="3"/>
      <c r="G10002" s="3"/>
      <c r="H10002" s="3"/>
      <c r="I10002" s="3"/>
      <c r="J10002" s="3"/>
    </row>
    <row r="10003" spans="3:10" x14ac:dyDescent="0.25">
      <c r="D10003"/>
      <c r="E10003"/>
      <c r="F10003" s="3"/>
      <c r="G10003" s="3"/>
      <c r="H10003" s="3"/>
      <c r="I10003" s="3"/>
      <c r="J10003" s="3"/>
    </row>
    <row r="10004" spans="3:10" x14ac:dyDescent="0.25">
      <c r="D10004"/>
      <c r="E10004"/>
      <c r="F10004" s="3"/>
      <c r="G10004" s="3"/>
      <c r="H10004" s="3"/>
      <c r="I10004" s="3"/>
      <c r="J10004" s="3"/>
    </row>
    <row r="10005" spans="3:10" x14ac:dyDescent="0.25">
      <c r="D10005"/>
      <c r="E10005"/>
      <c r="F10005" s="3"/>
      <c r="G10005" s="3"/>
      <c r="H10005" s="3"/>
      <c r="I10005" s="3"/>
      <c r="J10005" s="3"/>
    </row>
    <row r="10006" spans="3:10" x14ac:dyDescent="0.25">
      <c r="D10006"/>
      <c r="E10006"/>
      <c r="F10006" s="3"/>
      <c r="G10006" s="3"/>
      <c r="H10006" s="3"/>
      <c r="I10006" s="3"/>
      <c r="J10006" s="3"/>
    </row>
    <row r="10007" spans="3:10" x14ac:dyDescent="0.25">
      <c r="D10007"/>
      <c r="E10007"/>
      <c r="F10007" s="3"/>
      <c r="G10007" s="3"/>
      <c r="H10007" s="3"/>
      <c r="I10007" s="3"/>
      <c r="J10007" s="3"/>
    </row>
    <row r="10008" spans="3:10" x14ac:dyDescent="0.25">
      <c r="D10008"/>
      <c r="E10008"/>
      <c r="F10008" s="3"/>
      <c r="G10008" s="3"/>
      <c r="H10008" s="3"/>
      <c r="I10008" s="3"/>
      <c r="J10008" s="3"/>
    </row>
    <row r="10009" spans="3:10" x14ac:dyDescent="0.25">
      <c r="D10009"/>
      <c r="E10009"/>
      <c r="F10009" s="3"/>
      <c r="G10009" s="3"/>
      <c r="H10009" s="3"/>
      <c r="I10009" s="3"/>
      <c r="J10009" s="3"/>
    </row>
    <row r="10010" spans="3:10" x14ac:dyDescent="0.25">
      <c r="D10010"/>
      <c r="E10010"/>
      <c r="F10010" s="3"/>
      <c r="G10010" s="3"/>
      <c r="H10010" s="3"/>
      <c r="I10010" s="3"/>
      <c r="J10010" s="3"/>
    </row>
    <row r="10011" spans="3:10" x14ac:dyDescent="0.25">
      <c r="D10011"/>
      <c r="E10011"/>
      <c r="F10011" s="3"/>
      <c r="G10011" s="3"/>
      <c r="H10011" s="3"/>
      <c r="I10011" s="3"/>
      <c r="J10011" s="3"/>
    </row>
    <row r="10012" spans="3:10" x14ac:dyDescent="0.25">
      <c r="D10012"/>
      <c r="E10012"/>
      <c r="F10012" s="3"/>
      <c r="G10012" s="3"/>
      <c r="H10012" s="3"/>
      <c r="I10012" s="3"/>
      <c r="J10012" s="3"/>
    </row>
    <row r="10013" spans="3:10" x14ac:dyDescent="0.25">
      <c r="C10013" s="2" t="s">
        <v>16</v>
      </c>
      <c r="D10013">
        <v>0</v>
      </c>
      <c r="E10013" s="4">
        <v>2.1700000000000001E-20</v>
      </c>
      <c r="F10013" s="3"/>
      <c r="G10013" s="3"/>
      <c r="H10013" s="3"/>
      <c r="I10013" s="3"/>
      <c r="J10013" s="3"/>
    </row>
    <row r="10014" spans="3:10" x14ac:dyDescent="0.25">
      <c r="D10014">
        <v>2.0000000000000001E-4</v>
      </c>
      <c r="E10014" s="4">
        <v>2.1700000000000001E-20</v>
      </c>
      <c r="F10014" s="3"/>
      <c r="G10014" s="3"/>
      <c r="H10014" s="3"/>
      <c r="I10014" s="3"/>
      <c r="J10014" s="3"/>
    </row>
    <row r="10015" spans="3:10" x14ac:dyDescent="0.25">
      <c r="D10015">
        <v>5.0000000000000001E-4</v>
      </c>
      <c r="E10015" s="4">
        <v>2.1700000000000001E-20</v>
      </c>
      <c r="F10015" s="3"/>
      <c r="G10015" s="3"/>
      <c r="H10015" s="3"/>
      <c r="I10015" s="3"/>
      <c r="J10015" s="3"/>
    </row>
    <row r="10016" spans="3:10" x14ac:dyDescent="0.25">
      <c r="D10016">
        <v>6.9999999999999999E-4</v>
      </c>
      <c r="E10016" s="4">
        <v>2.1700000000000001E-20</v>
      </c>
      <c r="F10016" s="3"/>
      <c r="G10016" s="3"/>
      <c r="H10016" s="3"/>
      <c r="I10016" s="3"/>
      <c r="J10016" s="3"/>
    </row>
    <row r="10017" spans="4:10" x14ac:dyDescent="0.25">
      <c r="D10017">
        <v>8.9999999999999998E-4</v>
      </c>
      <c r="E10017" s="4">
        <v>2.1700000000000001E-20</v>
      </c>
      <c r="F10017" s="3"/>
      <c r="G10017" s="3"/>
      <c r="H10017" s="3"/>
      <c r="I10017" s="3"/>
      <c r="J10017" s="3"/>
    </row>
    <row r="10018" spans="4:10" x14ac:dyDescent="0.25">
      <c r="D10018">
        <v>1.1999999999999999E-3</v>
      </c>
      <c r="E10018" s="4">
        <v>2.1700000000000001E-20</v>
      </c>
      <c r="F10018" s="3"/>
      <c r="G10018" s="3"/>
      <c r="H10018" s="3"/>
      <c r="I10018" s="3"/>
      <c r="J10018" s="3"/>
    </row>
    <row r="10019" spans="4:10" x14ac:dyDescent="0.25">
      <c r="D10019">
        <v>1.4E-3</v>
      </c>
      <c r="E10019" s="4">
        <v>2.1700000000000001E-20</v>
      </c>
      <c r="F10019" s="3"/>
      <c r="G10019" s="3"/>
      <c r="H10019" s="3"/>
      <c r="I10019" s="3"/>
      <c r="J10019" s="3"/>
    </row>
    <row r="10020" spans="4:10" x14ac:dyDescent="0.25">
      <c r="D10020">
        <v>1.6999999999999999E-3</v>
      </c>
      <c r="E10020" s="4">
        <v>2.1700000000000001E-20</v>
      </c>
      <c r="F10020" s="3"/>
      <c r="G10020" s="3"/>
      <c r="H10020" s="3"/>
      <c r="I10020" s="3"/>
      <c r="J10020" s="3"/>
    </row>
    <row r="10021" spans="4:10" x14ac:dyDescent="0.25">
      <c r="D10021">
        <v>1.9E-3</v>
      </c>
      <c r="E10021" s="4">
        <v>2.1700000000000001E-20</v>
      </c>
      <c r="F10021" s="3"/>
      <c r="G10021" s="3"/>
      <c r="H10021" s="3"/>
      <c r="I10021" s="3"/>
      <c r="J10021" s="3"/>
    </row>
    <row r="10022" spans="4:10" x14ac:dyDescent="0.25">
      <c r="D10022">
        <v>2.0999999999999999E-3</v>
      </c>
      <c r="E10022" s="4">
        <v>2.1700000000000001E-20</v>
      </c>
      <c r="F10022" s="3"/>
      <c r="G10022" s="3"/>
      <c r="H10022" s="3"/>
      <c r="I10022" s="3"/>
      <c r="J10022" s="3"/>
    </row>
    <row r="10023" spans="4:10" x14ac:dyDescent="0.25">
      <c r="D10023">
        <v>2.3999999999999998E-3</v>
      </c>
      <c r="E10023" s="4">
        <v>2.1700000000000001E-20</v>
      </c>
      <c r="F10023" s="3"/>
      <c r="G10023" s="3"/>
      <c r="H10023" s="3"/>
      <c r="I10023" s="3"/>
      <c r="J10023" s="3"/>
    </row>
    <row r="10024" spans="4:10" x14ac:dyDescent="0.25">
      <c r="D10024">
        <v>2.5999999999999999E-3</v>
      </c>
      <c r="E10024" s="4">
        <v>2.1700000000000001E-20</v>
      </c>
      <c r="F10024" s="3"/>
      <c r="G10024" s="3"/>
      <c r="H10024" s="3"/>
      <c r="I10024" s="3"/>
      <c r="J10024" s="3"/>
    </row>
    <row r="10025" spans="4:10" x14ac:dyDescent="0.25">
      <c r="D10025">
        <v>2.8E-3</v>
      </c>
      <c r="E10025" s="4">
        <v>2.1700000000000001E-20</v>
      </c>
      <c r="F10025" s="3"/>
      <c r="G10025" s="3"/>
      <c r="H10025" s="3"/>
      <c r="I10025" s="3"/>
      <c r="J10025" s="3"/>
    </row>
    <row r="10026" spans="4:10" x14ac:dyDescent="0.25">
      <c r="D10026">
        <v>3.0999999999999999E-3</v>
      </c>
      <c r="E10026" s="4">
        <v>2.1700000000000001E-20</v>
      </c>
      <c r="F10026" s="3"/>
      <c r="G10026" s="3"/>
      <c r="H10026" s="3"/>
      <c r="I10026" s="3"/>
      <c r="J10026" s="3"/>
    </row>
    <row r="10027" spans="4:10" x14ac:dyDescent="0.25">
      <c r="D10027">
        <v>3.3E-3</v>
      </c>
      <c r="E10027" s="4">
        <v>2.1700000000000001E-20</v>
      </c>
      <c r="F10027" s="3"/>
      <c r="G10027" s="3"/>
      <c r="H10027" s="3"/>
      <c r="I10027" s="3"/>
      <c r="J10027" s="3"/>
    </row>
    <row r="10028" spans="4:10" x14ac:dyDescent="0.25">
      <c r="D10028">
        <v>3.5000000000000001E-3</v>
      </c>
      <c r="E10028" s="4">
        <v>2.1700000000000001E-20</v>
      </c>
      <c r="F10028" s="3"/>
      <c r="G10028" s="3"/>
      <c r="H10028" s="3"/>
      <c r="I10028" s="3"/>
      <c r="J10028" s="3"/>
    </row>
    <row r="10029" spans="4:10" x14ac:dyDescent="0.25">
      <c r="D10029">
        <v>3.8E-3</v>
      </c>
      <c r="E10029" s="4">
        <v>2.1700000000000001E-20</v>
      </c>
      <c r="F10029" s="3"/>
      <c r="G10029" s="3"/>
      <c r="H10029" s="3"/>
      <c r="I10029" s="3"/>
      <c r="J10029" s="3"/>
    </row>
    <row r="10030" spans="4:10" x14ac:dyDescent="0.25">
      <c r="D10030">
        <v>4.0000000000000001E-3</v>
      </c>
      <c r="E10030" s="4">
        <v>2.1700000000000001E-20</v>
      </c>
      <c r="F10030" s="3"/>
      <c r="G10030" s="3"/>
      <c r="H10030" s="3"/>
      <c r="I10030" s="3"/>
      <c r="J10030" s="3"/>
    </row>
    <row r="10031" spans="4:10" x14ac:dyDescent="0.25">
      <c r="D10031">
        <v>4.3E-3</v>
      </c>
      <c r="E10031" s="4">
        <v>2.1700000000000001E-20</v>
      </c>
      <c r="F10031" s="3"/>
      <c r="G10031" s="3"/>
      <c r="H10031" s="3"/>
      <c r="I10031" s="3"/>
      <c r="J10031" s="3"/>
    </row>
    <row r="10032" spans="4:10" x14ac:dyDescent="0.25">
      <c r="D10032">
        <v>4.4999999999999997E-3</v>
      </c>
      <c r="E10032" s="4">
        <v>2.1700000000000001E-20</v>
      </c>
      <c r="F10032" s="3"/>
      <c r="G10032" s="3"/>
      <c r="H10032" s="3"/>
      <c r="I10032" s="3"/>
      <c r="J10032" s="3"/>
    </row>
    <row r="10033" spans="4:10" x14ac:dyDescent="0.25">
      <c r="D10033">
        <v>4.7000000000000002E-3</v>
      </c>
      <c r="E10033" s="4">
        <v>2.1700000000000001E-20</v>
      </c>
      <c r="F10033" s="3"/>
      <c r="G10033" s="3"/>
      <c r="H10033" s="3"/>
      <c r="I10033" s="3"/>
      <c r="J10033" s="3"/>
    </row>
    <row r="10034" spans="4:10" x14ac:dyDescent="0.25">
      <c r="D10034">
        <v>5.0000000000000001E-3</v>
      </c>
      <c r="E10034" s="4">
        <v>2.1700000000000001E-20</v>
      </c>
      <c r="F10034" s="3"/>
      <c r="G10034" s="3"/>
      <c r="H10034" s="3"/>
      <c r="I10034" s="3"/>
      <c r="J10034" s="3"/>
    </row>
    <row r="10035" spans="4:10" x14ac:dyDescent="0.25">
      <c r="D10035">
        <v>5.1999999999999998E-3</v>
      </c>
      <c r="E10035" s="4">
        <v>2.1700000000000001E-20</v>
      </c>
      <c r="F10035" s="3"/>
      <c r="G10035" s="3"/>
      <c r="H10035" s="3"/>
      <c r="I10035" s="3"/>
      <c r="J10035" s="3"/>
    </row>
    <row r="10036" spans="4:10" x14ac:dyDescent="0.25">
      <c r="D10036">
        <v>5.4000000000000003E-3</v>
      </c>
      <c r="E10036" s="4">
        <v>2.1700000000000001E-20</v>
      </c>
      <c r="F10036" s="3"/>
      <c r="G10036" s="3"/>
      <c r="H10036" s="3"/>
      <c r="I10036" s="3"/>
      <c r="J10036" s="3"/>
    </row>
    <row r="10037" spans="4:10" x14ac:dyDescent="0.25">
      <c r="D10037">
        <v>5.7000000000000002E-3</v>
      </c>
      <c r="E10037" s="4">
        <v>2.1700000000000001E-20</v>
      </c>
      <c r="F10037" s="3"/>
      <c r="G10037" s="3"/>
      <c r="H10037" s="3"/>
      <c r="I10037" s="3"/>
      <c r="J10037" s="3"/>
    </row>
    <row r="10038" spans="4:10" x14ac:dyDescent="0.25">
      <c r="D10038">
        <v>5.8999999999999999E-3</v>
      </c>
      <c r="E10038" s="4">
        <v>2.1700000000000001E-20</v>
      </c>
      <c r="F10038" s="3"/>
      <c r="G10038" s="3"/>
      <c r="H10038" s="3"/>
      <c r="I10038" s="3"/>
      <c r="J10038" s="3"/>
    </row>
    <row r="10039" spans="4:10" x14ac:dyDescent="0.25">
      <c r="D10039">
        <v>6.1000000000000004E-3</v>
      </c>
      <c r="E10039" s="4">
        <v>2.1700000000000001E-20</v>
      </c>
      <c r="F10039" s="3"/>
      <c r="G10039" s="3"/>
      <c r="H10039" s="3"/>
      <c r="I10039" s="3"/>
      <c r="J10039" s="3"/>
    </row>
    <row r="10040" spans="4:10" x14ac:dyDescent="0.25">
      <c r="D10040">
        <v>6.4000000000000003E-3</v>
      </c>
      <c r="E10040" s="4">
        <v>2.1700000000000001E-20</v>
      </c>
      <c r="F10040" s="3"/>
      <c r="G10040" s="3"/>
      <c r="H10040" s="3"/>
      <c r="I10040" s="3"/>
      <c r="J10040" s="3"/>
    </row>
    <row r="10041" spans="4:10" x14ac:dyDescent="0.25">
      <c r="D10041">
        <v>6.6E-3</v>
      </c>
      <c r="E10041" s="4">
        <v>2.1700000000000001E-20</v>
      </c>
      <c r="F10041" s="3"/>
      <c r="G10041" s="3"/>
      <c r="H10041" s="3"/>
      <c r="I10041" s="3"/>
      <c r="J10041" s="3"/>
    </row>
    <row r="10042" spans="4:10" x14ac:dyDescent="0.25">
      <c r="D10042">
        <v>6.8999999999999999E-3</v>
      </c>
      <c r="E10042" s="4">
        <v>2.1700000000000001E-20</v>
      </c>
      <c r="F10042" s="3"/>
      <c r="G10042" s="3"/>
      <c r="H10042" s="3"/>
      <c r="I10042" s="3"/>
      <c r="J10042" s="3"/>
    </row>
    <row r="10043" spans="4:10" x14ac:dyDescent="0.25">
      <c r="D10043">
        <v>7.1000000000000004E-3</v>
      </c>
      <c r="E10043" s="4">
        <v>2.1700000000000001E-20</v>
      </c>
      <c r="F10043" s="3"/>
      <c r="G10043" s="3"/>
      <c r="H10043" s="3"/>
      <c r="I10043" s="3"/>
      <c r="J10043" s="3"/>
    </row>
    <row r="10044" spans="4:10" x14ac:dyDescent="0.25">
      <c r="D10044">
        <v>7.3000000000000001E-3</v>
      </c>
      <c r="E10044" s="4">
        <v>2.1700000000000001E-20</v>
      </c>
      <c r="F10044" s="3"/>
      <c r="G10044" s="3"/>
      <c r="H10044" s="3"/>
      <c r="I10044" s="3"/>
      <c r="J10044" s="3"/>
    </row>
    <row r="10045" spans="4:10" x14ac:dyDescent="0.25">
      <c r="D10045">
        <v>7.6E-3</v>
      </c>
      <c r="E10045" s="4">
        <v>2.1700000000000001E-20</v>
      </c>
      <c r="F10045" s="3"/>
      <c r="G10045" s="3"/>
      <c r="H10045" s="3"/>
      <c r="I10045" s="3"/>
      <c r="J10045" s="3"/>
    </row>
    <row r="10046" spans="4:10" x14ac:dyDescent="0.25">
      <c r="D10046">
        <v>7.7999999999999996E-3</v>
      </c>
      <c r="E10046" s="4">
        <v>2.1700000000000001E-20</v>
      </c>
      <c r="F10046" s="3"/>
      <c r="G10046" s="3"/>
      <c r="H10046" s="3"/>
      <c r="I10046" s="3"/>
      <c r="J10046" s="3"/>
    </row>
    <row r="10047" spans="4:10" x14ac:dyDescent="0.25">
      <c r="D10047">
        <v>8.0000000000000002E-3</v>
      </c>
      <c r="E10047" s="4">
        <v>2.1700000000000001E-20</v>
      </c>
      <c r="F10047" s="3"/>
      <c r="G10047" s="3"/>
      <c r="H10047" s="3"/>
      <c r="I10047" s="3"/>
      <c r="J10047" s="3"/>
    </row>
    <row r="10048" spans="4:10" x14ac:dyDescent="0.25">
      <c r="D10048">
        <v>8.3000000000000001E-3</v>
      </c>
      <c r="E10048" s="4">
        <v>2.1700000000000001E-20</v>
      </c>
      <c r="F10048" s="3"/>
      <c r="G10048" s="3"/>
      <c r="H10048" s="3"/>
      <c r="I10048" s="3"/>
      <c r="J10048" s="3"/>
    </row>
    <row r="10049" spans="4:10" x14ac:dyDescent="0.25">
      <c r="D10049">
        <v>8.5000000000000006E-3</v>
      </c>
      <c r="E10049" s="4">
        <v>2.1700000000000001E-20</v>
      </c>
      <c r="F10049" s="3"/>
      <c r="G10049" s="3"/>
      <c r="H10049" s="3"/>
      <c r="I10049" s="3"/>
      <c r="J10049" s="3"/>
    </row>
    <row r="10050" spans="4:10" x14ac:dyDescent="0.25">
      <c r="D10050">
        <v>8.8000000000000005E-3</v>
      </c>
      <c r="E10050" s="4">
        <v>2.1700000000000001E-20</v>
      </c>
      <c r="F10050" s="3"/>
      <c r="G10050" s="3"/>
      <c r="H10050" s="3"/>
      <c r="I10050" s="3"/>
      <c r="J10050" s="3"/>
    </row>
    <row r="10051" spans="4:10" x14ac:dyDescent="0.25">
      <c r="D10051">
        <v>8.9999999999999993E-3</v>
      </c>
      <c r="E10051" s="4">
        <v>2.1700000000000001E-20</v>
      </c>
      <c r="F10051" s="3"/>
      <c r="G10051" s="3"/>
      <c r="H10051" s="3"/>
      <c r="I10051" s="3"/>
      <c r="J10051" s="3"/>
    </row>
    <row r="10052" spans="4:10" x14ac:dyDescent="0.25">
      <c r="D10052">
        <v>9.1999999999999998E-3</v>
      </c>
      <c r="E10052" s="4">
        <v>2.1700000000000001E-20</v>
      </c>
      <c r="F10052" s="3"/>
      <c r="G10052" s="3"/>
      <c r="H10052" s="3"/>
      <c r="I10052" s="3"/>
      <c r="J10052" s="3"/>
    </row>
    <row r="10053" spans="4:10" x14ac:dyDescent="0.25">
      <c r="D10053">
        <v>9.4999999999999998E-3</v>
      </c>
      <c r="E10053" s="4">
        <v>2.1700000000000001E-20</v>
      </c>
      <c r="F10053" s="3"/>
      <c r="G10053" s="3"/>
      <c r="H10053" s="3"/>
      <c r="I10053" s="3"/>
      <c r="J10053" s="3"/>
    </row>
    <row r="10054" spans="4:10" x14ac:dyDescent="0.25">
      <c r="D10054">
        <v>9.7000000000000003E-3</v>
      </c>
      <c r="E10054" s="4">
        <v>2.1700000000000001E-20</v>
      </c>
      <c r="F10054" s="3"/>
      <c r="G10054" s="3"/>
      <c r="H10054" s="3"/>
      <c r="I10054" s="3"/>
      <c r="J10054" s="3"/>
    </row>
    <row r="10055" spans="4:10" x14ac:dyDescent="0.25">
      <c r="D10055">
        <v>9.9000000000000008E-3</v>
      </c>
      <c r="E10055" s="4">
        <v>2.1700000000000001E-20</v>
      </c>
      <c r="F10055" s="3"/>
      <c r="G10055" s="3"/>
      <c r="H10055" s="3"/>
      <c r="I10055" s="3"/>
      <c r="J10055" s="3"/>
    </row>
    <row r="10056" spans="4:10" x14ac:dyDescent="0.25">
      <c r="D10056">
        <v>1.0200000000000001E-2</v>
      </c>
      <c r="E10056" s="4">
        <v>2.1700000000000001E-20</v>
      </c>
      <c r="F10056" s="3"/>
      <c r="G10056" s="3"/>
      <c r="H10056" s="3"/>
      <c r="I10056" s="3"/>
      <c r="J10056" s="3"/>
    </row>
    <row r="10057" spans="4:10" x14ac:dyDescent="0.25">
      <c r="D10057">
        <v>1.04E-2</v>
      </c>
      <c r="E10057" s="4">
        <v>2.1700000000000001E-20</v>
      </c>
      <c r="F10057" s="3"/>
      <c r="G10057" s="3"/>
      <c r="H10057" s="3"/>
      <c r="I10057" s="3"/>
      <c r="J10057" s="3"/>
    </row>
    <row r="10058" spans="4:10" x14ac:dyDescent="0.25">
      <c r="D10058">
        <v>1.06E-2</v>
      </c>
      <c r="E10058" s="4">
        <v>2.1700000000000001E-20</v>
      </c>
      <c r="F10058" s="3"/>
      <c r="G10058" s="3"/>
      <c r="H10058" s="3"/>
      <c r="I10058" s="3"/>
      <c r="J10058" s="3"/>
    </row>
    <row r="10059" spans="4:10" x14ac:dyDescent="0.25">
      <c r="D10059">
        <v>1.09E-2</v>
      </c>
      <c r="E10059" s="4">
        <v>2.1700000000000001E-20</v>
      </c>
      <c r="F10059" s="3"/>
      <c r="G10059" s="3"/>
      <c r="H10059" s="3"/>
      <c r="I10059" s="3"/>
      <c r="J10059" s="3"/>
    </row>
    <row r="10060" spans="4:10" x14ac:dyDescent="0.25">
      <c r="D10060">
        <v>1.11E-2</v>
      </c>
      <c r="E10060" s="4">
        <v>2.1700000000000001E-20</v>
      </c>
      <c r="F10060" s="3"/>
      <c r="G10060" s="3"/>
      <c r="H10060" s="3"/>
      <c r="I10060" s="3"/>
      <c r="J10060" s="3"/>
    </row>
    <row r="10061" spans="4:10" x14ac:dyDescent="0.25">
      <c r="D10061">
        <v>1.14E-2</v>
      </c>
      <c r="E10061" s="4">
        <v>2.1700000000000001E-20</v>
      </c>
      <c r="F10061" s="3"/>
      <c r="G10061" s="3"/>
      <c r="H10061" s="3"/>
      <c r="I10061" s="3"/>
      <c r="J10061" s="3"/>
    </row>
    <row r="10062" spans="4:10" x14ac:dyDescent="0.25">
      <c r="D10062">
        <v>1.1599999999999999E-2</v>
      </c>
      <c r="E10062" s="4">
        <v>2.1700000000000001E-20</v>
      </c>
      <c r="F10062" s="3"/>
      <c r="G10062" s="3"/>
      <c r="H10062" s="3"/>
      <c r="I10062" s="3"/>
      <c r="J10062" s="3"/>
    </row>
    <row r="10063" spans="4:10" x14ac:dyDescent="0.25">
      <c r="D10063">
        <v>1.18E-2</v>
      </c>
      <c r="E10063" s="4">
        <v>2.1700000000000001E-20</v>
      </c>
      <c r="F10063" s="3"/>
      <c r="G10063" s="3"/>
      <c r="H10063" s="3"/>
      <c r="I10063" s="3"/>
      <c r="J10063" s="3"/>
    </row>
    <row r="10064" spans="4:10" x14ac:dyDescent="0.25">
      <c r="D10064">
        <v>1.21E-2</v>
      </c>
      <c r="E10064" s="4">
        <v>2.1700000000000001E-20</v>
      </c>
      <c r="F10064" s="3"/>
      <c r="G10064" s="3"/>
      <c r="H10064" s="3"/>
      <c r="I10064" s="3"/>
      <c r="J10064" s="3"/>
    </row>
    <row r="10065" spans="4:10" x14ac:dyDescent="0.25">
      <c r="D10065">
        <v>1.23E-2</v>
      </c>
      <c r="E10065" s="4">
        <v>2.1700000000000001E-20</v>
      </c>
      <c r="F10065" s="3"/>
      <c r="G10065" s="3"/>
      <c r="H10065" s="3"/>
      <c r="I10065" s="3"/>
      <c r="J10065" s="3"/>
    </row>
    <row r="10066" spans="4:10" x14ac:dyDescent="0.25">
      <c r="D10066">
        <v>1.2500000000000001E-2</v>
      </c>
      <c r="E10066" s="4">
        <v>2.1700000000000001E-20</v>
      </c>
      <c r="F10066" s="3"/>
      <c r="G10066" s="3"/>
      <c r="H10066" s="3"/>
      <c r="I10066" s="3"/>
      <c r="J10066" s="3"/>
    </row>
    <row r="10067" spans="4:10" x14ac:dyDescent="0.25">
      <c r="D10067">
        <v>1.2800000000000001E-2</v>
      </c>
      <c r="E10067" s="4">
        <v>2.1700000000000001E-20</v>
      </c>
      <c r="F10067" s="3"/>
      <c r="G10067" s="3"/>
      <c r="H10067" s="3"/>
      <c r="I10067" s="3"/>
      <c r="J10067" s="3"/>
    </row>
    <row r="10068" spans="4:10" x14ac:dyDescent="0.25">
      <c r="D10068">
        <v>1.2999999999999999E-2</v>
      </c>
      <c r="E10068" s="4">
        <v>2.1700000000000001E-20</v>
      </c>
      <c r="F10068" s="3"/>
      <c r="G10068" s="3"/>
      <c r="H10068" s="3"/>
      <c r="I10068" s="3"/>
      <c r="J10068" s="3"/>
    </row>
    <row r="10069" spans="4:10" x14ac:dyDescent="0.25">
      <c r="D10069">
        <v>1.32E-2</v>
      </c>
      <c r="E10069" s="4">
        <v>2.1700000000000001E-20</v>
      </c>
      <c r="F10069" s="3"/>
      <c r="G10069" s="3"/>
      <c r="H10069" s="3"/>
      <c r="I10069" s="3"/>
      <c r="J10069" s="3"/>
    </row>
    <row r="10070" spans="4:10" x14ac:dyDescent="0.25">
      <c r="D10070">
        <v>1.35E-2</v>
      </c>
      <c r="E10070" s="4">
        <v>2.1700000000000001E-20</v>
      </c>
      <c r="F10070" s="3"/>
      <c r="G10070" s="3"/>
      <c r="H10070" s="3"/>
      <c r="I10070" s="3"/>
      <c r="J10070" s="3"/>
    </row>
    <row r="10071" spans="4:10" x14ac:dyDescent="0.25">
      <c r="D10071">
        <v>1.37E-2</v>
      </c>
      <c r="E10071" s="4">
        <v>2.1700000000000001E-20</v>
      </c>
      <c r="F10071" s="3"/>
      <c r="G10071" s="3"/>
      <c r="H10071" s="3"/>
      <c r="I10071" s="3"/>
      <c r="J10071" s="3"/>
    </row>
    <row r="10072" spans="4:10" x14ac:dyDescent="0.25">
      <c r="D10072">
        <v>1.4E-2</v>
      </c>
      <c r="E10072" s="4">
        <v>2.1700000000000001E-20</v>
      </c>
      <c r="F10072" s="3"/>
      <c r="G10072" s="3"/>
      <c r="H10072" s="3"/>
      <c r="I10072" s="3"/>
      <c r="J10072" s="3"/>
    </row>
    <row r="10073" spans="4:10" x14ac:dyDescent="0.25">
      <c r="D10073">
        <v>1.4200000000000001E-2</v>
      </c>
      <c r="E10073" s="4">
        <v>2.1700000000000001E-20</v>
      </c>
      <c r="F10073" s="3"/>
      <c r="G10073" s="3"/>
      <c r="H10073" s="3"/>
      <c r="I10073" s="3"/>
      <c r="J10073" s="3"/>
    </row>
    <row r="10074" spans="4:10" x14ac:dyDescent="0.25">
      <c r="D10074">
        <v>1.44E-2</v>
      </c>
      <c r="E10074" s="4">
        <v>2.1700000000000001E-20</v>
      </c>
      <c r="F10074" s="3"/>
      <c r="G10074" s="3"/>
      <c r="H10074" s="3"/>
      <c r="I10074" s="3"/>
      <c r="J10074" s="3"/>
    </row>
    <row r="10075" spans="4:10" x14ac:dyDescent="0.25">
      <c r="D10075">
        <v>1.47E-2</v>
      </c>
      <c r="E10075" s="4">
        <v>2.1700000000000001E-20</v>
      </c>
      <c r="F10075" s="3"/>
      <c r="G10075" s="3"/>
      <c r="H10075" s="3"/>
      <c r="I10075" s="3"/>
      <c r="J10075" s="3"/>
    </row>
    <row r="10076" spans="4:10" x14ac:dyDescent="0.25">
      <c r="D10076">
        <v>1.49E-2</v>
      </c>
      <c r="E10076" s="4">
        <v>2.1700000000000001E-20</v>
      </c>
      <c r="F10076" s="3"/>
      <c r="G10076" s="3"/>
      <c r="H10076" s="3"/>
      <c r="I10076" s="3"/>
      <c r="J10076" s="3"/>
    </row>
    <row r="10077" spans="4:10" x14ac:dyDescent="0.25">
      <c r="D10077">
        <v>1.5100000000000001E-2</v>
      </c>
      <c r="E10077" s="4">
        <v>2.1700000000000001E-20</v>
      </c>
      <c r="F10077" s="3"/>
      <c r="G10077" s="3"/>
      <c r="H10077" s="3"/>
      <c r="I10077" s="3"/>
      <c r="J10077" s="3"/>
    </row>
    <row r="10078" spans="4:10" x14ac:dyDescent="0.25">
      <c r="D10078">
        <v>1.54E-2</v>
      </c>
      <c r="E10078" s="4">
        <v>2.1700000000000001E-20</v>
      </c>
      <c r="F10078" s="3"/>
      <c r="G10078" s="3"/>
      <c r="H10078" s="3"/>
      <c r="I10078" s="3"/>
      <c r="J10078" s="3"/>
    </row>
    <row r="10079" spans="4:10" x14ac:dyDescent="0.25">
      <c r="D10079">
        <v>1.5599999999999999E-2</v>
      </c>
      <c r="E10079" s="4">
        <v>2.1700000000000001E-20</v>
      </c>
      <c r="F10079" s="3"/>
      <c r="G10079" s="3"/>
      <c r="H10079" s="3"/>
      <c r="I10079" s="3"/>
      <c r="J10079" s="3"/>
    </row>
    <row r="10080" spans="4:10" x14ac:dyDescent="0.25">
      <c r="D10080">
        <v>1.5800000000000002E-2</v>
      </c>
      <c r="E10080" s="4">
        <v>2.1700000000000001E-20</v>
      </c>
      <c r="F10080" s="3"/>
      <c r="G10080" s="3"/>
      <c r="H10080" s="3"/>
      <c r="I10080" s="3"/>
      <c r="J10080" s="3"/>
    </row>
    <row r="10081" spans="4:10" x14ac:dyDescent="0.25">
      <c r="D10081">
        <v>1.61E-2</v>
      </c>
      <c r="E10081" s="4">
        <v>2.1700000000000001E-20</v>
      </c>
      <c r="F10081" s="3"/>
      <c r="G10081" s="3"/>
      <c r="H10081" s="3"/>
      <c r="I10081" s="3"/>
      <c r="J10081" s="3"/>
    </row>
    <row r="10082" spans="4:10" x14ac:dyDescent="0.25">
      <c r="D10082">
        <v>1.6299999999999999E-2</v>
      </c>
      <c r="E10082" s="4">
        <v>2.1700000000000001E-20</v>
      </c>
      <c r="F10082" s="3"/>
      <c r="G10082" s="3"/>
      <c r="H10082" s="3"/>
      <c r="I10082" s="3"/>
      <c r="J10082" s="3"/>
    </row>
    <row r="10083" spans="4:10" x14ac:dyDescent="0.25">
      <c r="D10083">
        <v>1.66E-2</v>
      </c>
      <c r="E10083" s="4">
        <v>2.1700000000000001E-20</v>
      </c>
      <c r="F10083" s="3"/>
      <c r="G10083" s="3"/>
      <c r="H10083" s="3"/>
      <c r="I10083" s="3"/>
      <c r="J10083" s="3"/>
    </row>
    <row r="10084" spans="4:10" x14ac:dyDescent="0.25">
      <c r="D10084">
        <v>1.6799999999999999E-2</v>
      </c>
      <c r="E10084" s="4">
        <v>2.1700000000000001E-20</v>
      </c>
      <c r="F10084" s="3"/>
      <c r="G10084" s="3"/>
      <c r="H10084" s="3"/>
      <c r="I10084" s="3"/>
      <c r="J10084" s="3"/>
    </row>
    <row r="10085" spans="4:10" x14ac:dyDescent="0.25">
      <c r="D10085">
        <v>1.7000000000000001E-2</v>
      </c>
      <c r="E10085" s="4">
        <v>2.1700000000000001E-20</v>
      </c>
      <c r="F10085" s="3"/>
      <c r="G10085" s="3"/>
      <c r="H10085" s="3"/>
      <c r="I10085" s="3"/>
      <c r="J10085" s="3"/>
    </row>
    <row r="10086" spans="4:10" x14ac:dyDescent="0.25">
      <c r="D10086">
        <v>1.7299999999999999E-2</v>
      </c>
      <c r="E10086" s="4">
        <v>2.1700000000000001E-20</v>
      </c>
      <c r="F10086" s="3"/>
      <c r="G10086" s="3"/>
      <c r="H10086" s="3"/>
      <c r="I10086" s="3"/>
      <c r="J10086" s="3"/>
    </row>
    <row r="10087" spans="4:10" x14ac:dyDescent="0.25">
      <c r="D10087">
        <v>1.7500000000000002E-2</v>
      </c>
      <c r="E10087" s="4">
        <v>2.1700000000000001E-20</v>
      </c>
      <c r="F10087" s="3"/>
      <c r="G10087" s="3"/>
      <c r="H10087" s="3"/>
      <c r="I10087" s="3"/>
      <c r="J10087" s="3"/>
    </row>
    <row r="10088" spans="4:10" x14ac:dyDescent="0.25">
      <c r="D10088">
        <v>1.77E-2</v>
      </c>
      <c r="E10088" s="4">
        <v>2.1700000000000001E-20</v>
      </c>
      <c r="F10088" s="3"/>
      <c r="G10088" s="3"/>
      <c r="H10088" s="3"/>
      <c r="I10088" s="3"/>
      <c r="J10088" s="3"/>
    </row>
    <row r="10089" spans="4:10" x14ac:dyDescent="0.25">
      <c r="D10089">
        <v>1.7999999999999999E-2</v>
      </c>
      <c r="E10089" s="4">
        <v>2.1700000000000001E-20</v>
      </c>
      <c r="F10089" s="3"/>
      <c r="G10089" s="3"/>
      <c r="H10089" s="3"/>
      <c r="I10089" s="3"/>
      <c r="J10089" s="3"/>
    </row>
    <row r="10090" spans="4:10" x14ac:dyDescent="0.25">
      <c r="D10090">
        <v>1.8200000000000001E-2</v>
      </c>
      <c r="E10090" s="4">
        <v>2.1700000000000001E-20</v>
      </c>
      <c r="F10090" s="3"/>
      <c r="G10090" s="3"/>
      <c r="H10090" s="3"/>
      <c r="I10090" s="3"/>
      <c r="J10090" s="3"/>
    </row>
    <row r="10091" spans="4:10" x14ac:dyDescent="0.25">
      <c r="D10091">
        <v>1.84E-2</v>
      </c>
      <c r="E10091" s="4">
        <v>2.1700000000000001E-20</v>
      </c>
      <c r="F10091" s="3"/>
      <c r="G10091" s="3"/>
      <c r="H10091" s="3"/>
      <c r="I10091" s="3"/>
      <c r="J10091" s="3"/>
    </row>
    <row r="10092" spans="4:10" x14ac:dyDescent="0.25">
      <c r="D10092">
        <v>1.8700000000000001E-2</v>
      </c>
      <c r="E10092" s="4">
        <v>2.1700000000000001E-20</v>
      </c>
      <c r="F10092" s="3"/>
      <c r="G10092" s="3"/>
      <c r="H10092" s="3"/>
      <c r="I10092" s="3"/>
      <c r="J10092" s="3"/>
    </row>
    <row r="10093" spans="4:10" x14ac:dyDescent="0.25">
      <c r="D10093">
        <v>1.89E-2</v>
      </c>
      <c r="E10093" s="4">
        <v>2.1700000000000001E-20</v>
      </c>
      <c r="F10093" s="3"/>
      <c r="G10093" s="3"/>
      <c r="H10093" s="3"/>
      <c r="I10093" s="3"/>
      <c r="J10093" s="3"/>
    </row>
    <row r="10094" spans="4:10" x14ac:dyDescent="0.25">
      <c r="D10094">
        <v>1.9199999999999998E-2</v>
      </c>
      <c r="E10094" s="4">
        <v>2.1700000000000001E-20</v>
      </c>
      <c r="F10094" s="3"/>
      <c r="G10094" s="3"/>
      <c r="H10094" s="3"/>
      <c r="I10094" s="3"/>
      <c r="J10094" s="3"/>
    </row>
    <row r="10095" spans="4:10" x14ac:dyDescent="0.25">
      <c r="D10095">
        <v>1.9400000000000001E-2</v>
      </c>
      <c r="E10095" s="4">
        <v>2.1700000000000001E-20</v>
      </c>
      <c r="F10095" s="3"/>
      <c r="G10095" s="3"/>
      <c r="H10095" s="3"/>
      <c r="I10095" s="3"/>
      <c r="J10095" s="3"/>
    </row>
    <row r="10096" spans="4:10" x14ac:dyDescent="0.25">
      <c r="D10096">
        <v>1.9599999999999999E-2</v>
      </c>
      <c r="E10096" s="4">
        <v>2.1700000000000001E-20</v>
      </c>
      <c r="F10096" s="3"/>
      <c r="G10096" s="3"/>
      <c r="H10096" s="3"/>
      <c r="I10096" s="3"/>
      <c r="J10096" s="3"/>
    </row>
    <row r="10097" spans="4:10" x14ac:dyDescent="0.25">
      <c r="D10097">
        <v>1.9900000000000001E-2</v>
      </c>
      <c r="E10097" s="4">
        <v>2.1700000000000001E-20</v>
      </c>
      <c r="F10097" s="3"/>
      <c r="G10097" s="3"/>
      <c r="H10097" s="3"/>
      <c r="I10097" s="3"/>
      <c r="J10097" s="3"/>
    </row>
    <row r="10098" spans="4:10" x14ac:dyDescent="0.25">
      <c r="D10098">
        <v>2.01E-2</v>
      </c>
      <c r="E10098" s="4">
        <v>2.1700000000000001E-20</v>
      </c>
      <c r="F10098" s="3"/>
      <c r="G10098" s="3"/>
      <c r="H10098" s="3"/>
      <c r="I10098" s="3"/>
      <c r="J10098" s="3"/>
    </row>
    <row r="10099" spans="4:10" x14ac:dyDescent="0.25">
      <c r="D10099">
        <v>2.0299999999999999E-2</v>
      </c>
      <c r="E10099" s="4">
        <v>2.1700000000000001E-20</v>
      </c>
      <c r="F10099" s="3"/>
      <c r="G10099" s="3"/>
      <c r="H10099" s="3"/>
      <c r="I10099" s="3"/>
      <c r="J10099" s="3"/>
    </row>
    <row r="10100" spans="4:10" x14ac:dyDescent="0.25">
      <c r="D10100">
        <v>2.06E-2</v>
      </c>
      <c r="E10100" s="4">
        <v>2.1700000000000001E-20</v>
      </c>
      <c r="F10100" s="3"/>
      <c r="G10100" s="3"/>
      <c r="H10100" s="3"/>
      <c r="I10100" s="3"/>
      <c r="J10100" s="3"/>
    </row>
    <row r="10101" spans="4:10" x14ac:dyDescent="0.25">
      <c r="D10101">
        <v>2.0799999999999999E-2</v>
      </c>
      <c r="E10101" s="4">
        <v>2.1700000000000001E-20</v>
      </c>
      <c r="F10101" s="3"/>
      <c r="G10101" s="3"/>
      <c r="H10101" s="3"/>
      <c r="I10101" s="3"/>
      <c r="J10101" s="3"/>
    </row>
    <row r="10102" spans="4:10" x14ac:dyDescent="0.25">
      <c r="D10102">
        <v>2.1100000000000001E-2</v>
      </c>
      <c r="E10102" s="4">
        <v>2.1700000000000001E-20</v>
      </c>
      <c r="F10102" s="3"/>
      <c r="G10102" s="3"/>
      <c r="H10102" s="3"/>
      <c r="I10102" s="3"/>
      <c r="J10102" s="3"/>
    </row>
    <row r="10103" spans="4:10" x14ac:dyDescent="0.25">
      <c r="D10103">
        <v>2.1299999999999999E-2</v>
      </c>
      <c r="E10103" s="4">
        <v>2.1700000000000001E-20</v>
      </c>
      <c r="F10103" s="3"/>
      <c r="G10103" s="3"/>
      <c r="H10103" s="3"/>
      <c r="I10103" s="3"/>
      <c r="J10103" s="3"/>
    </row>
    <row r="10104" spans="4:10" x14ac:dyDescent="0.25">
      <c r="D10104">
        <v>2.1499999999999998E-2</v>
      </c>
      <c r="E10104" s="4">
        <v>2.1700000000000001E-20</v>
      </c>
      <c r="F10104" s="3"/>
      <c r="G10104" s="3"/>
      <c r="H10104" s="3"/>
      <c r="I10104" s="3"/>
      <c r="J10104" s="3"/>
    </row>
    <row r="10105" spans="4:10" x14ac:dyDescent="0.25">
      <c r="D10105">
        <v>2.18E-2</v>
      </c>
      <c r="E10105" s="4">
        <v>2.1700000000000001E-20</v>
      </c>
      <c r="F10105" s="3"/>
      <c r="G10105" s="3"/>
      <c r="H10105" s="3"/>
      <c r="I10105" s="3"/>
      <c r="J10105" s="3"/>
    </row>
    <row r="10106" spans="4:10" x14ac:dyDescent="0.25">
      <c r="D10106">
        <v>2.1999999999999999E-2</v>
      </c>
      <c r="E10106" s="4">
        <v>2.1700000000000001E-20</v>
      </c>
      <c r="F10106" s="3"/>
      <c r="G10106" s="3"/>
      <c r="H10106" s="3"/>
      <c r="I10106" s="3"/>
      <c r="J10106" s="3"/>
    </row>
    <row r="10107" spans="4:10" x14ac:dyDescent="0.25">
      <c r="D10107">
        <v>2.2200000000000001E-2</v>
      </c>
      <c r="E10107" s="4">
        <v>2.1700000000000001E-20</v>
      </c>
      <c r="F10107" s="3"/>
      <c r="G10107" s="3"/>
      <c r="H10107" s="3"/>
      <c r="I10107" s="3"/>
      <c r="J10107" s="3"/>
    </row>
    <row r="10108" spans="4:10" x14ac:dyDescent="0.25">
      <c r="D10108">
        <v>2.2499999999999999E-2</v>
      </c>
      <c r="E10108" s="4">
        <v>2.1700000000000001E-20</v>
      </c>
      <c r="F10108" s="3"/>
      <c r="G10108" s="3"/>
      <c r="H10108" s="3"/>
      <c r="I10108" s="3"/>
      <c r="J10108" s="3"/>
    </row>
    <row r="10109" spans="4:10" x14ac:dyDescent="0.25">
      <c r="D10109">
        <v>2.2700000000000001E-2</v>
      </c>
      <c r="E10109" s="4">
        <v>2.1700000000000001E-20</v>
      </c>
      <c r="F10109" s="3"/>
      <c r="G10109" s="3"/>
      <c r="H10109" s="3"/>
      <c r="I10109" s="3"/>
      <c r="J10109" s="3"/>
    </row>
    <row r="10110" spans="4:10" x14ac:dyDescent="0.25">
      <c r="D10110">
        <v>2.29E-2</v>
      </c>
      <c r="E10110" s="4">
        <v>2.1700000000000001E-20</v>
      </c>
      <c r="F10110" s="3"/>
      <c r="G10110" s="3"/>
      <c r="H10110" s="3"/>
      <c r="I10110" s="3"/>
      <c r="J10110" s="3"/>
    </row>
    <row r="10111" spans="4:10" x14ac:dyDescent="0.25">
      <c r="D10111">
        <v>2.3199999999999998E-2</v>
      </c>
      <c r="E10111" s="4">
        <v>2.1700000000000001E-20</v>
      </c>
      <c r="F10111" s="3"/>
      <c r="G10111" s="3"/>
      <c r="H10111" s="3"/>
      <c r="I10111" s="3"/>
      <c r="J10111" s="3"/>
    </row>
    <row r="10112" spans="4:10" x14ac:dyDescent="0.25">
      <c r="D10112">
        <v>2.3400000000000001E-2</v>
      </c>
      <c r="E10112" s="4">
        <v>2.1700000000000001E-20</v>
      </c>
      <c r="F10112" s="3"/>
      <c r="G10112" s="3"/>
      <c r="H10112" s="3"/>
      <c r="I10112" s="3"/>
      <c r="J10112" s="3"/>
    </row>
    <row r="10113" spans="4:10" x14ac:dyDescent="0.25">
      <c r="D10113">
        <v>2.3699999999999999E-2</v>
      </c>
      <c r="E10113" s="4">
        <v>2.1700000000000001E-20</v>
      </c>
      <c r="F10113" s="3"/>
      <c r="G10113" s="3"/>
      <c r="H10113" s="3"/>
      <c r="I10113" s="3"/>
      <c r="J10113" s="3"/>
    </row>
    <row r="10114" spans="4:10" x14ac:dyDescent="0.25">
      <c r="D10114">
        <v>2.3900000000000001E-2</v>
      </c>
      <c r="E10114" s="4">
        <v>2.1700000000000001E-20</v>
      </c>
      <c r="F10114" s="3"/>
      <c r="G10114" s="3"/>
      <c r="H10114" s="3"/>
      <c r="I10114" s="3"/>
      <c r="J10114" s="3"/>
    </row>
    <row r="10115" spans="4:10" x14ac:dyDescent="0.25">
      <c r="D10115">
        <v>2.41E-2</v>
      </c>
      <c r="E10115" s="4">
        <v>2.1700000000000001E-20</v>
      </c>
      <c r="F10115" s="3"/>
      <c r="G10115" s="3"/>
      <c r="H10115" s="3"/>
      <c r="I10115" s="3"/>
      <c r="J10115" s="3"/>
    </row>
    <row r="10116" spans="4:10" x14ac:dyDescent="0.25">
      <c r="D10116">
        <v>2.4400000000000002E-2</v>
      </c>
      <c r="E10116" s="4">
        <v>2.1700000000000001E-20</v>
      </c>
      <c r="F10116" s="3"/>
      <c r="G10116" s="3"/>
      <c r="H10116" s="3"/>
      <c r="I10116" s="3"/>
      <c r="J10116" s="3"/>
    </row>
    <row r="10117" spans="4:10" x14ac:dyDescent="0.25">
      <c r="D10117">
        <v>2.46E-2</v>
      </c>
      <c r="E10117" s="4">
        <v>2.1700000000000001E-20</v>
      </c>
      <c r="F10117" s="3"/>
      <c r="G10117" s="3"/>
      <c r="H10117" s="3"/>
      <c r="I10117" s="3"/>
      <c r="J10117" s="3"/>
    </row>
    <row r="10118" spans="4:10" x14ac:dyDescent="0.25">
      <c r="D10118">
        <v>2.4799999999999999E-2</v>
      </c>
      <c r="E10118" s="4">
        <v>2.1700000000000001E-20</v>
      </c>
      <c r="F10118" s="3"/>
      <c r="G10118" s="3"/>
      <c r="H10118" s="3"/>
      <c r="I10118" s="3"/>
      <c r="J10118" s="3"/>
    </row>
    <row r="10119" spans="4:10" x14ac:dyDescent="0.25">
      <c r="D10119">
        <v>2.5100000000000001E-2</v>
      </c>
      <c r="E10119" s="4">
        <v>2.1700000000000001E-20</v>
      </c>
      <c r="F10119" s="3"/>
      <c r="G10119" s="3"/>
      <c r="H10119" s="3"/>
      <c r="I10119" s="3"/>
      <c r="J10119" s="3"/>
    </row>
    <row r="10120" spans="4:10" x14ac:dyDescent="0.25">
      <c r="D10120">
        <v>2.53E-2</v>
      </c>
      <c r="E10120" s="4">
        <v>2.1700000000000001E-20</v>
      </c>
      <c r="F10120" s="3"/>
      <c r="G10120" s="3"/>
      <c r="H10120" s="3"/>
      <c r="I10120" s="3"/>
      <c r="J10120" s="3"/>
    </row>
    <row r="10121" spans="4:10" x14ac:dyDescent="0.25">
      <c r="D10121">
        <v>2.5499999999999998E-2</v>
      </c>
      <c r="E10121" s="4">
        <v>2.1700000000000001E-20</v>
      </c>
      <c r="F10121" s="3"/>
      <c r="G10121" s="3"/>
      <c r="H10121" s="3"/>
      <c r="I10121" s="3"/>
      <c r="J10121" s="3"/>
    </row>
    <row r="10122" spans="4:10" x14ac:dyDescent="0.25">
      <c r="D10122">
        <v>2.58E-2</v>
      </c>
      <c r="E10122" s="4">
        <v>2.1700000000000001E-20</v>
      </c>
      <c r="F10122" s="3"/>
      <c r="G10122" s="3"/>
      <c r="H10122" s="3"/>
      <c r="I10122" s="3"/>
      <c r="J10122" s="3"/>
    </row>
    <row r="10123" spans="4:10" x14ac:dyDescent="0.25">
      <c r="D10123">
        <v>2.5999999999999999E-2</v>
      </c>
      <c r="E10123" s="4">
        <v>2.1700000000000001E-20</v>
      </c>
      <c r="F10123" s="3"/>
      <c r="G10123" s="3"/>
      <c r="H10123" s="3"/>
      <c r="I10123" s="3"/>
      <c r="J10123" s="3"/>
    </row>
    <row r="10124" spans="4:10" x14ac:dyDescent="0.25">
      <c r="D10124">
        <v>2.63E-2</v>
      </c>
      <c r="E10124" s="4">
        <v>2.1700000000000001E-20</v>
      </c>
      <c r="F10124" s="3"/>
      <c r="G10124" s="3"/>
      <c r="H10124" s="3"/>
      <c r="I10124" s="3"/>
      <c r="J10124" s="3"/>
    </row>
    <row r="10125" spans="4:10" x14ac:dyDescent="0.25">
      <c r="D10125">
        <v>2.6499999999999999E-2</v>
      </c>
      <c r="E10125" s="4">
        <v>2.1700000000000001E-20</v>
      </c>
      <c r="F10125" s="3"/>
      <c r="G10125" s="3"/>
      <c r="H10125" s="3"/>
      <c r="I10125" s="3"/>
      <c r="J10125" s="3"/>
    </row>
    <row r="10126" spans="4:10" x14ac:dyDescent="0.25">
      <c r="D10126">
        <v>2.6700000000000002E-2</v>
      </c>
      <c r="E10126" s="4">
        <v>2.1700000000000001E-20</v>
      </c>
      <c r="F10126" s="3"/>
      <c r="G10126" s="3"/>
      <c r="H10126" s="3"/>
      <c r="I10126" s="3"/>
      <c r="J10126" s="3"/>
    </row>
    <row r="10127" spans="4:10" x14ac:dyDescent="0.25">
      <c r="D10127">
        <v>2.7E-2</v>
      </c>
      <c r="E10127" s="4">
        <v>2.1700000000000001E-20</v>
      </c>
      <c r="F10127" s="3"/>
      <c r="G10127" s="3"/>
      <c r="H10127" s="3"/>
      <c r="I10127" s="3"/>
      <c r="J10127" s="3"/>
    </row>
    <row r="10128" spans="4:10" x14ac:dyDescent="0.25">
      <c r="D10128">
        <v>2.7199999999999998E-2</v>
      </c>
      <c r="E10128" s="4">
        <v>2.1700000000000001E-20</v>
      </c>
      <c r="F10128" s="3"/>
      <c r="G10128" s="3"/>
      <c r="H10128" s="3"/>
      <c r="I10128" s="3"/>
      <c r="J10128" s="3"/>
    </row>
    <row r="10129" spans="4:10" x14ac:dyDescent="0.25">
      <c r="D10129">
        <v>2.7400000000000001E-2</v>
      </c>
      <c r="E10129" s="4">
        <v>2.1700000000000001E-20</v>
      </c>
      <c r="F10129" s="3"/>
      <c r="G10129" s="3"/>
      <c r="H10129" s="3"/>
      <c r="I10129" s="3"/>
      <c r="J10129" s="3"/>
    </row>
    <row r="10130" spans="4:10" x14ac:dyDescent="0.25">
      <c r="D10130">
        <v>2.7699999999999999E-2</v>
      </c>
      <c r="E10130" s="4">
        <v>2.1700000000000001E-20</v>
      </c>
      <c r="F10130" s="3"/>
      <c r="G10130" s="3"/>
      <c r="H10130" s="3"/>
      <c r="I10130" s="3"/>
      <c r="J10130" s="3"/>
    </row>
    <row r="10131" spans="4:10" x14ac:dyDescent="0.25">
      <c r="D10131">
        <v>2.7900000000000001E-2</v>
      </c>
      <c r="E10131" s="4">
        <v>2.1700000000000001E-20</v>
      </c>
      <c r="F10131" s="3"/>
      <c r="G10131" s="3"/>
      <c r="H10131" s="3"/>
      <c r="I10131" s="3"/>
      <c r="J10131" s="3"/>
    </row>
    <row r="10132" spans="4:10" x14ac:dyDescent="0.25">
      <c r="D10132">
        <v>2.81E-2</v>
      </c>
      <c r="E10132" s="4">
        <v>2.1700000000000001E-20</v>
      </c>
      <c r="F10132" s="3"/>
      <c r="G10132" s="3"/>
      <c r="H10132" s="3"/>
      <c r="I10132" s="3"/>
      <c r="J10132" s="3"/>
    </row>
    <row r="10133" spans="4:10" x14ac:dyDescent="0.25">
      <c r="D10133">
        <v>2.8400000000000002E-2</v>
      </c>
      <c r="E10133" s="4">
        <v>2.1700000000000001E-20</v>
      </c>
      <c r="F10133" s="3"/>
      <c r="G10133" s="3"/>
      <c r="H10133" s="3"/>
      <c r="I10133" s="3"/>
      <c r="J10133" s="3"/>
    </row>
    <row r="10134" spans="4:10" x14ac:dyDescent="0.25">
      <c r="D10134">
        <v>2.86E-2</v>
      </c>
      <c r="E10134" s="4">
        <v>2.1700000000000001E-20</v>
      </c>
      <c r="F10134" s="3"/>
      <c r="G10134" s="3"/>
      <c r="H10134" s="3"/>
      <c r="I10134" s="3"/>
      <c r="J10134" s="3"/>
    </row>
    <row r="10135" spans="4:10" x14ac:dyDescent="0.25">
      <c r="D10135">
        <v>2.8899999999999999E-2</v>
      </c>
      <c r="E10135" s="4">
        <v>2.1700000000000001E-20</v>
      </c>
      <c r="F10135" s="3"/>
      <c r="G10135" s="3"/>
      <c r="H10135" s="3"/>
      <c r="I10135" s="3"/>
      <c r="J10135" s="3"/>
    </row>
    <row r="10136" spans="4:10" x14ac:dyDescent="0.25">
      <c r="D10136">
        <v>2.9100000000000001E-2</v>
      </c>
      <c r="E10136" s="4">
        <v>2.1700000000000001E-20</v>
      </c>
      <c r="F10136" s="3"/>
      <c r="G10136" s="3"/>
      <c r="H10136" s="3"/>
      <c r="I10136" s="3"/>
      <c r="J10136" s="3"/>
    </row>
    <row r="10137" spans="4:10" x14ac:dyDescent="0.25">
      <c r="D10137">
        <v>2.93E-2</v>
      </c>
      <c r="E10137" s="4">
        <v>2.1700000000000001E-20</v>
      </c>
      <c r="F10137" s="3"/>
      <c r="G10137" s="3"/>
      <c r="H10137" s="3"/>
      <c r="I10137" s="3"/>
      <c r="J10137" s="3"/>
    </row>
    <row r="10138" spans="4:10" x14ac:dyDescent="0.25">
      <c r="D10138">
        <v>2.9600000000000001E-2</v>
      </c>
      <c r="E10138" s="4">
        <v>2.1700000000000001E-20</v>
      </c>
      <c r="F10138" s="3"/>
      <c r="G10138" s="3"/>
      <c r="H10138" s="3"/>
      <c r="I10138" s="3"/>
      <c r="J10138" s="3"/>
    </row>
    <row r="10139" spans="4:10" x14ac:dyDescent="0.25">
      <c r="D10139">
        <v>2.98E-2</v>
      </c>
      <c r="E10139" s="4">
        <v>2.1700000000000001E-20</v>
      </c>
      <c r="F10139" s="3"/>
      <c r="G10139" s="3"/>
      <c r="H10139" s="3"/>
      <c r="I10139" s="3"/>
      <c r="J10139" s="3"/>
    </row>
    <row r="10140" spans="4:10" x14ac:dyDescent="0.25">
      <c r="D10140">
        <v>0.03</v>
      </c>
      <c r="E10140" s="4">
        <v>2.1700000000000001E-20</v>
      </c>
      <c r="F10140" s="3"/>
      <c r="G10140" s="3"/>
      <c r="H10140" s="3"/>
      <c r="I10140" s="3"/>
      <c r="J10140" s="3"/>
    </row>
    <row r="10141" spans="4:10" x14ac:dyDescent="0.25">
      <c r="D10141">
        <v>3.0300000000000001E-2</v>
      </c>
      <c r="E10141" s="4">
        <v>2.1700000000000001E-20</v>
      </c>
      <c r="F10141" s="3"/>
      <c r="G10141" s="3"/>
      <c r="H10141" s="3"/>
      <c r="I10141" s="3"/>
      <c r="J10141" s="3"/>
    </row>
    <row r="10142" spans="4:10" x14ac:dyDescent="0.25">
      <c r="D10142">
        <v>3.0499999999999999E-2</v>
      </c>
      <c r="E10142" s="4">
        <v>2.1700000000000001E-20</v>
      </c>
      <c r="F10142" s="3"/>
      <c r="G10142" s="3"/>
      <c r="H10142" s="3"/>
      <c r="I10142" s="3"/>
      <c r="J10142" s="3"/>
    </row>
    <row r="10143" spans="4:10" x14ac:dyDescent="0.25">
      <c r="D10143">
        <v>3.0700000000000002E-2</v>
      </c>
      <c r="E10143" s="4">
        <v>2.1700000000000001E-20</v>
      </c>
      <c r="F10143" s="3"/>
      <c r="G10143" s="3"/>
      <c r="H10143" s="3"/>
      <c r="I10143" s="3"/>
      <c r="J10143" s="3"/>
    </row>
    <row r="10144" spans="4:10" x14ac:dyDescent="0.25">
      <c r="D10144">
        <v>3.1E-2</v>
      </c>
      <c r="E10144" s="4">
        <v>2.1700000000000001E-20</v>
      </c>
      <c r="F10144" s="3"/>
      <c r="G10144" s="3"/>
      <c r="H10144" s="3"/>
      <c r="I10144" s="3"/>
      <c r="J10144" s="3"/>
    </row>
    <row r="10145" spans="4:10" x14ac:dyDescent="0.25">
      <c r="D10145">
        <v>3.1199999999999999E-2</v>
      </c>
      <c r="E10145" s="4">
        <v>2.1700000000000001E-20</v>
      </c>
      <c r="F10145" s="3"/>
      <c r="G10145" s="3"/>
      <c r="H10145" s="3"/>
      <c r="I10145" s="3"/>
      <c r="J10145" s="3"/>
    </row>
    <row r="10146" spans="4:10" x14ac:dyDescent="0.25">
      <c r="D10146">
        <v>3.15E-2</v>
      </c>
      <c r="E10146" s="4">
        <v>2.1700000000000001E-20</v>
      </c>
      <c r="F10146" s="3"/>
      <c r="G10146" s="3"/>
      <c r="H10146" s="3"/>
      <c r="I10146" s="3"/>
      <c r="J10146" s="3"/>
    </row>
    <row r="10147" spans="4:10" x14ac:dyDescent="0.25">
      <c r="D10147">
        <v>3.1699999999999999E-2</v>
      </c>
      <c r="E10147" s="4">
        <v>2.1700000000000001E-20</v>
      </c>
      <c r="F10147" s="3"/>
      <c r="G10147" s="3"/>
      <c r="H10147" s="3"/>
      <c r="I10147" s="3"/>
      <c r="J10147" s="3"/>
    </row>
    <row r="10148" spans="4:10" x14ac:dyDescent="0.25">
      <c r="D10148">
        <v>3.1899999999999998E-2</v>
      </c>
      <c r="E10148" s="4">
        <v>2.1700000000000001E-20</v>
      </c>
      <c r="F10148" s="3"/>
      <c r="G10148" s="3"/>
      <c r="H10148" s="3"/>
      <c r="I10148" s="3"/>
      <c r="J10148" s="3"/>
    </row>
    <row r="10149" spans="4:10" x14ac:dyDescent="0.25">
      <c r="D10149">
        <v>3.2199999999999999E-2</v>
      </c>
      <c r="E10149" s="4">
        <v>2.1700000000000001E-20</v>
      </c>
      <c r="F10149" s="3"/>
      <c r="G10149" s="3"/>
      <c r="H10149" s="3"/>
      <c r="I10149" s="3"/>
      <c r="J10149" s="3"/>
    </row>
    <row r="10150" spans="4:10" x14ac:dyDescent="0.25">
      <c r="D10150">
        <v>3.2399999999999998E-2</v>
      </c>
      <c r="E10150" s="4">
        <v>2.1700000000000001E-20</v>
      </c>
      <c r="F10150" s="3"/>
      <c r="G10150" s="3"/>
      <c r="H10150" s="3"/>
      <c r="I10150" s="3"/>
      <c r="J10150" s="3"/>
    </row>
    <row r="10151" spans="4:10" x14ac:dyDescent="0.25">
      <c r="D10151">
        <v>3.2599999999999997E-2</v>
      </c>
      <c r="E10151" s="4">
        <v>2.1700000000000001E-20</v>
      </c>
      <c r="F10151" s="3"/>
      <c r="G10151" s="3"/>
      <c r="H10151" s="3"/>
      <c r="I10151" s="3"/>
      <c r="J10151" s="3"/>
    </row>
    <row r="10152" spans="4:10" x14ac:dyDescent="0.25">
      <c r="D10152">
        <v>3.2899999999999999E-2</v>
      </c>
      <c r="E10152" s="4">
        <v>2.1700000000000001E-20</v>
      </c>
      <c r="F10152" s="3"/>
      <c r="G10152" s="3"/>
      <c r="H10152" s="3"/>
      <c r="I10152" s="3"/>
      <c r="J10152" s="3"/>
    </row>
    <row r="10153" spans="4:10" x14ac:dyDescent="0.25">
      <c r="D10153">
        <v>3.3099999999999997E-2</v>
      </c>
      <c r="E10153" s="4">
        <v>2.1700000000000001E-20</v>
      </c>
      <c r="F10153" s="3"/>
      <c r="G10153" s="3"/>
      <c r="H10153" s="3"/>
      <c r="I10153" s="3"/>
      <c r="J10153" s="3"/>
    </row>
    <row r="10154" spans="4:10" x14ac:dyDescent="0.25">
      <c r="D10154">
        <v>3.3300000000000003E-2</v>
      </c>
      <c r="E10154" s="4">
        <v>2.1700000000000001E-20</v>
      </c>
      <c r="F10154" s="3"/>
      <c r="G10154" s="3"/>
      <c r="H10154" s="3"/>
      <c r="I10154" s="3"/>
      <c r="J10154" s="3"/>
    </row>
    <row r="10155" spans="4:10" x14ac:dyDescent="0.25">
      <c r="D10155">
        <v>3.3599999999999998E-2</v>
      </c>
      <c r="E10155" s="4">
        <v>2.1700000000000001E-20</v>
      </c>
      <c r="F10155" s="3"/>
      <c r="G10155" s="3"/>
      <c r="H10155" s="3"/>
      <c r="I10155" s="3"/>
      <c r="J10155" s="3"/>
    </row>
    <row r="10156" spans="4:10" x14ac:dyDescent="0.25">
      <c r="D10156">
        <v>3.3799999999999997E-2</v>
      </c>
      <c r="E10156" s="4">
        <v>2.1700000000000001E-20</v>
      </c>
      <c r="F10156" s="3"/>
      <c r="G10156" s="3"/>
      <c r="H10156" s="3"/>
      <c r="I10156" s="3"/>
      <c r="J10156" s="3"/>
    </row>
    <row r="10157" spans="4:10" x14ac:dyDescent="0.25">
      <c r="D10157">
        <v>3.4099999999999998E-2</v>
      </c>
      <c r="E10157" s="4">
        <v>2.1700000000000001E-20</v>
      </c>
      <c r="F10157" s="3"/>
      <c r="G10157" s="3"/>
      <c r="H10157" s="3"/>
      <c r="I10157" s="3"/>
      <c r="J10157" s="3"/>
    </row>
    <row r="10158" spans="4:10" x14ac:dyDescent="0.25">
      <c r="D10158">
        <v>3.4299999999999997E-2</v>
      </c>
      <c r="E10158" s="4">
        <v>2.1700000000000001E-20</v>
      </c>
      <c r="F10158" s="3"/>
      <c r="G10158" s="3"/>
      <c r="H10158" s="3"/>
      <c r="I10158" s="3"/>
      <c r="J10158" s="3"/>
    </row>
    <row r="10159" spans="4:10" x14ac:dyDescent="0.25">
      <c r="D10159">
        <v>3.4500000000000003E-2</v>
      </c>
      <c r="E10159" s="4">
        <v>2.1700000000000001E-20</v>
      </c>
      <c r="F10159" s="3"/>
      <c r="G10159" s="3"/>
      <c r="H10159" s="3"/>
      <c r="I10159" s="3"/>
      <c r="J10159" s="3"/>
    </row>
    <row r="10160" spans="4:10" x14ac:dyDescent="0.25">
      <c r="D10160">
        <v>3.4799999999999998E-2</v>
      </c>
      <c r="E10160" s="4">
        <v>2.1700000000000001E-20</v>
      </c>
      <c r="F10160" s="3"/>
      <c r="G10160" s="3"/>
      <c r="H10160" s="3"/>
      <c r="I10160" s="3"/>
      <c r="J10160" s="3"/>
    </row>
    <row r="10161" spans="4:10" x14ac:dyDescent="0.25">
      <c r="D10161">
        <v>3.5000000000000003E-2</v>
      </c>
      <c r="E10161" s="4">
        <v>2.1700000000000001E-20</v>
      </c>
      <c r="F10161" s="3"/>
      <c r="G10161" s="3"/>
      <c r="H10161" s="3"/>
      <c r="I10161" s="3"/>
      <c r="J10161" s="3"/>
    </row>
    <row r="10162" spans="4:10" x14ac:dyDescent="0.25">
      <c r="D10162">
        <v>3.5200000000000002E-2</v>
      </c>
      <c r="E10162" s="4">
        <v>2.1700000000000001E-20</v>
      </c>
      <c r="F10162" s="3"/>
      <c r="G10162" s="3"/>
      <c r="H10162" s="3"/>
      <c r="I10162" s="3"/>
      <c r="J10162" s="3"/>
    </row>
    <row r="10163" spans="4:10" x14ac:dyDescent="0.25">
      <c r="D10163">
        <v>3.5499999999999997E-2</v>
      </c>
      <c r="E10163" s="4">
        <v>2.1700000000000001E-20</v>
      </c>
      <c r="F10163" s="3"/>
      <c r="G10163" s="3"/>
      <c r="H10163" s="3"/>
      <c r="I10163" s="3"/>
      <c r="J10163" s="3"/>
    </row>
    <row r="10164" spans="4:10" x14ac:dyDescent="0.25">
      <c r="D10164">
        <v>3.5700000000000003E-2</v>
      </c>
      <c r="E10164" s="4">
        <v>2.1700000000000001E-20</v>
      </c>
      <c r="F10164" s="3"/>
      <c r="G10164" s="3"/>
      <c r="H10164" s="3"/>
      <c r="I10164" s="3"/>
      <c r="J10164" s="3"/>
    </row>
    <row r="10165" spans="4:10" x14ac:dyDescent="0.25">
      <c r="D10165">
        <v>3.5999999999999997E-2</v>
      </c>
      <c r="E10165" s="4">
        <v>2.1700000000000001E-20</v>
      </c>
      <c r="F10165" s="3"/>
      <c r="G10165" s="3"/>
      <c r="H10165" s="3"/>
      <c r="I10165" s="3"/>
      <c r="J10165" s="3"/>
    </row>
    <row r="10166" spans="4:10" x14ac:dyDescent="0.25">
      <c r="D10166">
        <v>3.6200000000000003E-2</v>
      </c>
      <c r="E10166" s="4">
        <v>2.1700000000000001E-20</v>
      </c>
      <c r="F10166" s="3"/>
      <c r="G10166" s="3"/>
      <c r="H10166" s="3"/>
      <c r="I10166" s="3"/>
      <c r="J10166" s="3"/>
    </row>
    <row r="10167" spans="4:10" x14ac:dyDescent="0.25">
      <c r="D10167">
        <v>3.6400000000000002E-2</v>
      </c>
      <c r="E10167" s="4">
        <v>2.1700000000000001E-20</v>
      </c>
      <c r="F10167" s="3"/>
      <c r="G10167" s="3"/>
      <c r="H10167" s="3"/>
      <c r="I10167" s="3"/>
      <c r="J10167" s="3"/>
    </row>
    <row r="10168" spans="4:10" x14ac:dyDescent="0.25">
      <c r="D10168">
        <v>3.6700000000000003E-2</v>
      </c>
      <c r="E10168" s="4">
        <v>2.1700000000000001E-20</v>
      </c>
      <c r="F10168" s="3"/>
      <c r="G10168" s="3"/>
      <c r="H10168" s="3"/>
      <c r="I10168" s="3"/>
      <c r="J10168" s="3"/>
    </row>
    <row r="10169" spans="4:10" x14ac:dyDescent="0.25">
      <c r="D10169">
        <v>3.6900000000000002E-2</v>
      </c>
      <c r="E10169" s="4">
        <v>2.1700000000000001E-20</v>
      </c>
      <c r="F10169" s="3"/>
      <c r="G10169" s="3"/>
      <c r="H10169" s="3"/>
      <c r="I10169" s="3"/>
      <c r="J10169" s="3"/>
    </row>
    <row r="10170" spans="4:10" x14ac:dyDescent="0.25">
      <c r="D10170">
        <v>3.7100000000000001E-2</v>
      </c>
      <c r="E10170" s="4">
        <v>2.1700000000000001E-20</v>
      </c>
      <c r="F10170" s="3"/>
      <c r="G10170" s="3"/>
      <c r="H10170" s="3"/>
      <c r="I10170" s="3"/>
      <c r="J10170" s="3"/>
    </row>
    <row r="10171" spans="4:10" x14ac:dyDescent="0.25">
      <c r="D10171">
        <v>3.7400000000000003E-2</v>
      </c>
      <c r="E10171" s="4">
        <v>2.1700000000000001E-20</v>
      </c>
      <c r="F10171" s="3"/>
      <c r="G10171" s="3"/>
      <c r="H10171" s="3"/>
      <c r="I10171" s="3"/>
      <c r="J10171" s="3"/>
    </row>
    <row r="10172" spans="4:10" x14ac:dyDescent="0.25">
      <c r="D10172">
        <v>3.7600000000000001E-2</v>
      </c>
      <c r="E10172" s="4">
        <v>2.1700000000000001E-20</v>
      </c>
      <c r="F10172" s="3"/>
      <c r="G10172" s="3"/>
      <c r="H10172" s="3"/>
      <c r="I10172" s="3"/>
      <c r="J10172" s="3"/>
    </row>
    <row r="10173" spans="4:10" x14ac:dyDescent="0.25">
      <c r="D10173">
        <v>3.78E-2</v>
      </c>
      <c r="E10173" s="4">
        <v>2.1700000000000001E-20</v>
      </c>
      <c r="F10173" s="3"/>
      <c r="G10173" s="3"/>
      <c r="H10173" s="3"/>
      <c r="I10173" s="3"/>
      <c r="J10173" s="3"/>
    </row>
    <row r="10174" spans="4:10" x14ac:dyDescent="0.25">
      <c r="D10174">
        <v>3.8100000000000002E-2</v>
      </c>
      <c r="E10174" s="4">
        <v>2.1700000000000001E-20</v>
      </c>
      <c r="F10174" s="3"/>
      <c r="G10174" s="3"/>
      <c r="H10174" s="3"/>
      <c r="I10174" s="3"/>
      <c r="J10174" s="3"/>
    </row>
    <row r="10175" spans="4:10" x14ac:dyDescent="0.25">
      <c r="D10175">
        <v>3.8300000000000001E-2</v>
      </c>
      <c r="E10175" s="4">
        <v>2.1700000000000001E-20</v>
      </c>
      <c r="F10175" s="3"/>
      <c r="G10175" s="3"/>
      <c r="H10175" s="3"/>
      <c r="I10175" s="3"/>
      <c r="J10175" s="3"/>
    </row>
    <row r="10176" spans="4:10" x14ac:dyDescent="0.25">
      <c r="D10176">
        <v>3.8600000000000002E-2</v>
      </c>
      <c r="E10176" s="4">
        <v>2.1700000000000001E-20</v>
      </c>
      <c r="F10176" s="3"/>
      <c r="G10176" s="3"/>
      <c r="H10176" s="3"/>
      <c r="I10176" s="3"/>
      <c r="J10176" s="3"/>
    </row>
    <row r="10177" spans="4:10" x14ac:dyDescent="0.25">
      <c r="D10177">
        <v>3.8800000000000001E-2</v>
      </c>
      <c r="E10177" s="4">
        <v>2.1700000000000001E-20</v>
      </c>
      <c r="F10177" s="3"/>
      <c r="G10177" s="3"/>
      <c r="H10177" s="3"/>
      <c r="I10177" s="3"/>
      <c r="J10177" s="3"/>
    </row>
    <row r="10178" spans="4:10" x14ac:dyDescent="0.25">
      <c r="D10178">
        <v>3.9E-2</v>
      </c>
      <c r="E10178" s="4">
        <v>2.1700000000000001E-20</v>
      </c>
      <c r="F10178" s="3"/>
      <c r="G10178" s="3"/>
      <c r="H10178" s="3"/>
      <c r="I10178" s="3"/>
      <c r="J10178" s="3"/>
    </row>
    <row r="10179" spans="4:10" x14ac:dyDescent="0.25">
      <c r="D10179">
        <v>3.9300000000000002E-2</v>
      </c>
      <c r="E10179" s="4">
        <v>2.1700000000000001E-20</v>
      </c>
      <c r="F10179" s="3"/>
      <c r="G10179" s="3"/>
      <c r="H10179" s="3"/>
      <c r="I10179" s="3"/>
      <c r="J10179" s="3"/>
    </row>
    <row r="10180" spans="4:10" x14ac:dyDescent="0.25">
      <c r="D10180">
        <v>3.95E-2</v>
      </c>
      <c r="E10180" s="4">
        <v>2.1700000000000001E-20</v>
      </c>
      <c r="F10180" s="3"/>
      <c r="G10180" s="3"/>
      <c r="H10180" s="3"/>
      <c r="I10180" s="3"/>
      <c r="J10180" s="3"/>
    </row>
    <row r="10181" spans="4:10" x14ac:dyDescent="0.25">
      <c r="D10181">
        <v>3.9699999999999999E-2</v>
      </c>
      <c r="E10181" s="4">
        <v>2.1700000000000001E-20</v>
      </c>
      <c r="F10181" s="3"/>
      <c r="G10181" s="3"/>
      <c r="H10181" s="3"/>
      <c r="I10181" s="3"/>
      <c r="J10181" s="3"/>
    </row>
    <row r="10182" spans="4:10" x14ac:dyDescent="0.25">
      <c r="D10182">
        <v>0.04</v>
      </c>
      <c r="E10182" s="4">
        <v>2.1700000000000001E-20</v>
      </c>
      <c r="F10182" s="3"/>
      <c r="G10182" s="3"/>
      <c r="H10182" s="3"/>
      <c r="I10182" s="3"/>
      <c r="J10182" s="3"/>
    </row>
    <row r="10183" spans="4:10" x14ac:dyDescent="0.25">
      <c r="D10183">
        <v>4.02E-2</v>
      </c>
      <c r="E10183" s="4">
        <v>2.1700000000000001E-20</v>
      </c>
      <c r="F10183" s="3"/>
      <c r="G10183" s="3"/>
      <c r="H10183" s="3"/>
      <c r="I10183" s="3"/>
      <c r="J10183" s="3"/>
    </row>
    <row r="10184" spans="4:10" x14ac:dyDescent="0.25">
      <c r="D10184">
        <v>4.0399999999999998E-2</v>
      </c>
      <c r="E10184" s="4">
        <v>2.1700000000000001E-20</v>
      </c>
      <c r="F10184" s="3"/>
      <c r="G10184" s="3"/>
      <c r="H10184" s="3"/>
      <c r="I10184" s="3"/>
      <c r="J10184" s="3"/>
    </row>
    <row r="10185" spans="4:10" x14ac:dyDescent="0.25">
      <c r="D10185">
        <v>4.07E-2</v>
      </c>
      <c r="E10185" s="4">
        <v>2.1700000000000001E-20</v>
      </c>
      <c r="F10185" s="3"/>
      <c r="G10185" s="3"/>
      <c r="H10185" s="3"/>
      <c r="I10185" s="3"/>
      <c r="J10185" s="3"/>
    </row>
    <row r="10186" spans="4:10" x14ac:dyDescent="0.25">
      <c r="D10186">
        <v>4.0899999999999999E-2</v>
      </c>
      <c r="E10186" s="4">
        <v>2.1700000000000001E-20</v>
      </c>
      <c r="F10186" s="3"/>
      <c r="G10186" s="3"/>
      <c r="H10186" s="3"/>
      <c r="I10186" s="3"/>
      <c r="J10186" s="3"/>
    </row>
    <row r="10187" spans="4:10" x14ac:dyDescent="0.25">
      <c r="D10187">
        <v>4.1200000000000001E-2</v>
      </c>
      <c r="E10187" s="4">
        <v>2.1700000000000001E-20</v>
      </c>
      <c r="F10187" s="3"/>
      <c r="G10187" s="3"/>
      <c r="H10187" s="3"/>
      <c r="I10187" s="3"/>
      <c r="J10187" s="3"/>
    </row>
    <row r="10188" spans="4:10" x14ac:dyDescent="0.25">
      <c r="D10188">
        <v>4.1399999999999999E-2</v>
      </c>
      <c r="E10188" s="4">
        <v>2.1700000000000001E-20</v>
      </c>
      <c r="F10188" s="3"/>
      <c r="G10188" s="3"/>
      <c r="H10188" s="3"/>
      <c r="I10188" s="3"/>
      <c r="J10188" s="3"/>
    </row>
    <row r="10189" spans="4:10" x14ac:dyDescent="0.25">
      <c r="D10189">
        <v>4.1599999999999998E-2</v>
      </c>
      <c r="E10189" s="4">
        <v>2.1700000000000001E-20</v>
      </c>
      <c r="F10189" s="3"/>
      <c r="G10189" s="3"/>
      <c r="H10189" s="3"/>
      <c r="I10189" s="3"/>
      <c r="J10189" s="3"/>
    </row>
    <row r="10190" spans="4:10" x14ac:dyDescent="0.25">
      <c r="D10190">
        <v>4.19E-2</v>
      </c>
      <c r="E10190" s="4">
        <v>2.1700000000000001E-20</v>
      </c>
      <c r="F10190" s="3"/>
      <c r="G10190" s="3"/>
      <c r="H10190" s="3"/>
      <c r="I10190" s="3"/>
      <c r="J10190" s="3"/>
    </row>
    <row r="10191" spans="4:10" x14ac:dyDescent="0.25">
      <c r="D10191">
        <v>4.2099999999999999E-2</v>
      </c>
      <c r="E10191" s="4">
        <v>2.1700000000000001E-20</v>
      </c>
      <c r="F10191" s="3"/>
      <c r="G10191" s="3"/>
      <c r="H10191" s="3"/>
      <c r="I10191" s="3"/>
      <c r="J10191" s="3"/>
    </row>
    <row r="10192" spans="4:10" x14ac:dyDescent="0.25">
      <c r="D10192">
        <v>4.2299999999999997E-2</v>
      </c>
      <c r="E10192" s="4">
        <v>2.1700000000000001E-20</v>
      </c>
      <c r="F10192" s="3"/>
      <c r="G10192" s="3"/>
      <c r="H10192" s="3"/>
      <c r="I10192" s="3"/>
      <c r="J10192" s="3"/>
    </row>
    <row r="10193" spans="4:10" x14ac:dyDescent="0.25">
      <c r="D10193">
        <v>4.2599999999999999E-2</v>
      </c>
      <c r="E10193" s="4">
        <v>2.1700000000000001E-20</v>
      </c>
      <c r="F10193" s="3"/>
      <c r="G10193" s="3"/>
      <c r="H10193" s="3"/>
      <c r="I10193" s="3"/>
      <c r="J10193" s="3"/>
    </row>
    <row r="10194" spans="4:10" x14ac:dyDescent="0.25">
      <c r="D10194">
        <v>4.2799999999999998E-2</v>
      </c>
      <c r="E10194" s="4">
        <v>2.1700000000000001E-20</v>
      </c>
      <c r="F10194" s="3"/>
      <c r="G10194" s="3"/>
      <c r="H10194" s="3"/>
      <c r="I10194" s="3"/>
      <c r="J10194" s="3"/>
    </row>
    <row r="10195" spans="4:10" x14ac:dyDescent="0.25">
      <c r="D10195">
        <v>4.2999999999999997E-2</v>
      </c>
      <c r="E10195" s="4">
        <v>2.1700000000000001E-20</v>
      </c>
      <c r="F10195" s="3"/>
      <c r="G10195" s="3"/>
      <c r="H10195" s="3"/>
      <c r="I10195" s="3"/>
      <c r="J10195" s="3"/>
    </row>
    <row r="10196" spans="4:10" x14ac:dyDescent="0.25">
      <c r="D10196">
        <v>4.3299999999999998E-2</v>
      </c>
      <c r="E10196" s="4">
        <v>2.1700000000000001E-20</v>
      </c>
      <c r="F10196" s="3"/>
      <c r="G10196" s="3"/>
      <c r="H10196" s="3"/>
      <c r="I10196" s="3"/>
      <c r="J10196" s="3"/>
    </row>
    <row r="10197" spans="4:10" x14ac:dyDescent="0.25">
      <c r="D10197">
        <v>4.3499999999999997E-2</v>
      </c>
      <c r="E10197" s="4">
        <v>2.1700000000000001E-20</v>
      </c>
      <c r="F10197" s="3"/>
      <c r="G10197" s="3"/>
      <c r="H10197" s="3"/>
      <c r="I10197" s="3"/>
      <c r="J10197" s="3"/>
    </row>
    <row r="10198" spans="4:10" x14ac:dyDescent="0.25">
      <c r="D10198">
        <v>4.3799999999999999E-2</v>
      </c>
      <c r="E10198" s="4">
        <v>2.1700000000000001E-20</v>
      </c>
      <c r="F10198" s="3"/>
      <c r="G10198" s="3"/>
      <c r="H10198" s="3"/>
      <c r="I10198" s="3"/>
      <c r="J10198" s="3"/>
    </row>
    <row r="10199" spans="4:10" x14ac:dyDescent="0.25">
      <c r="D10199">
        <v>4.3999999999999997E-2</v>
      </c>
      <c r="E10199" s="4">
        <v>2.1700000000000001E-20</v>
      </c>
      <c r="F10199" s="3"/>
      <c r="G10199" s="3"/>
      <c r="H10199" s="3"/>
      <c r="I10199" s="3"/>
      <c r="J10199" s="3"/>
    </row>
    <row r="10200" spans="4:10" x14ac:dyDescent="0.25">
      <c r="D10200">
        <v>4.4200000000000003E-2</v>
      </c>
      <c r="E10200" s="4">
        <v>2.1700000000000001E-20</v>
      </c>
      <c r="F10200" s="3"/>
      <c r="G10200" s="3"/>
      <c r="H10200" s="3"/>
      <c r="I10200" s="3"/>
      <c r="J10200" s="3"/>
    </row>
    <row r="10201" spans="4:10" x14ac:dyDescent="0.25">
      <c r="D10201">
        <v>4.4499999999999998E-2</v>
      </c>
      <c r="E10201" s="4">
        <v>2.1700000000000001E-20</v>
      </c>
      <c r="F10201" s="3"/>
      <c r="G10201" s="3"/>
      <c r="H10201" s="3"/>
      <c r="I10201" s="3"/>
      <c r="J10201" s="3"/>
    </row>
    <row r="10202" spans="4:10" x14ac:dyDescent="0.25">
      <c r="D10202">
        <v>4.4699999999999997E-2</v>
      </c>
      <c r="E10202" s="4">
        <v>2.1700000000000001E-20</v>
      </c>
      <c r="F10202" s="3"/>
      <c r="G10202" s="3"/>
      <c r="H10202" s="3"/>
      <c r="I10202" s="3"/>
      <c r="J10202" s="3"/>
    </row>
    <row r="10203" spans="4:10" x14ac:dyDescent="0.25">
      <c r="D10203">
        <v>4.4900000000000002E-2</v>
      </c>
      <c r="E10203" s="4">
        <v>2.1700000000000001E-20</v>
      </c>
      <c r="F10203" s="3"/>
      <c r="G10203" s="3"/>
      <c r="H10203" s="3"/>
      <c r="I10203" s="3"/>
      <c r="J10203" s="3"/>
    </row>
    <row r="10204" spans="4:10" x14ac:dyDescent="0.25">
      <c r="D10204">
        <v>4.5199999999999997E-2</v>
      </c>
      <c r="E10204" s="4">
        <v>2.1700000000000001E-20</v>
      </c>
      <c r="F10204" s="3"/>
      <c r="G10204" s="3"/>
      <c r="H10204" s="3"/>
      <c r="I10204" s="3"/>
      <c r="J10204" s="3"/>
    </row>
    <row r="10205" spans="4:10" x14ac:dyDescent="0.25">
      <c r="D10205">
        <v>4.5400000000000003E-2</v>
      </c>
      <c r="E10205" s="4">
        <v>2.1700000000000001E-20</v>
      </c>
      <c r="F10205" s="3"/>
      <c r="G10205" s="3"/>
      <c r="H10205" s="3"/>
      <c r="I10205" s="3"/>
      <c r="J10205" s="3"/>
    </row>
    <row r="10206" spans="4:10" x14ac:dyDescent="0.25">
      <c r="D10206">
        <v>4.5600000000000002E-2</v>
      </c>
      <c r="E10206" s="4">
        <v>2.1700000000000001E-20</v>
      </c>
      <c r="F10206" s="3"/>
      <c r="G10206" s="3"/>
      <c r="H10206" s="3"/>
      <c r="I10206" s="3"/>
      <c r="J10206" s="3"/>
    </row>
    <row r="10207" spans="4:10" x14ac:dyDescent="0.25">
      <c r="D10207">
        <v>4.5900000000000003E-2</v>
      </c>
      <c r="E10207" s="4">
        <v>2.1700000000000001E-20</v>
      </c>
      <c r="F10207" s="3"/>
      <c r="G10207" s="3"/>
      <c r="H10207" s="3"/>
      <c r="I10207" s="3"/>
      <c r="J10207" s="3"/>
    </row>
    <row r="10208" spans="4:10" x14ac:dyDescent="0.25">
      <c r="D10208">
        <v>4.6100000000000002E-2</v>
      </c>
      <c r="E10208" s="4">
        <v>2.1700000000000001E-20</v>
      </c>
      <c r="F10208" s="3"/>
      <c r="G10208" s="3"/>
      <c r="H10208" s="3"/>
      <c r="I10208" s="3"/>
      <c r="J10208" s="3"/>
    </row>
    <row r="10209" spans="4:10" x14ac:dyDescent="0.25">
      <c r="D10209">
        <v>4.6399999999999997E-2</v>
      </c>
      <c r="E10209" s="4">
        <v>2.1700000000000001E-20</v>
      </c>
      <c r="F10209" s="3"/>
      <c r="G10209" s="3"/>
      <c r="H10209" s="3"/>
      <c r="I10209" s="3"/>
      <c r="J10209" s="3"/>
    </row>
    <row r="10210" spans="4:10" x14ac:dyDescent="0.25">
      <c r="D10210">
        <v>4.6600000000000003E-2</v>
      </c>
      <c r="E10210" s="4">
        <v>2.1700000000000001E-20</v>
      </c>
      <c r="F10210" s="3"/>
      <c r="G10210" s="3"/>
      <c r="H10210" s="3"/>
      <c r="I10210" s="3"/>
      <c r="J10210" s="3"/>
    </row>
    <row r="10211" spans="4:10" x14ac:dyDescent="0.25">
      <c r="D10211">
        <v>4.6800000000000001E-2</v>
      </c>
      <c r="E10211" s="4">
        <v>2.1700000000000001E-20</v>
      </c>
      <c r="F10211" s="3"/>
      <c r="G10211" s="3"/>
      <c r="H10211" s="3"/>
      <c r="I10211" s="3"/>
      <c r="J10211" s="3"/>
    </row>
    <row r="10212" spans="4:10" x14ac:dyDescent="0.25">
      <c r="D10212">
        <v>4.7100000000000003E-2</v>
      </c>
      <c r="E10212" s="4">
        <v>2.1700000000000001E-20</v>
      </c>
      <c r="F10212" s="3"/>
      <c r="G10212" s="3"/>
      <c r="H10212" s="3"/>
      <c r="I10212" s="3"/>
      <c r="J10212" s="3"/>
    </row>
    <row r="10213" spans="4:10" x14ac:dyDescent="0.25">
      <c r="D10213">
        <v>4.7300000000000002E-2</v>
      </c>
      <c r="E10213" s="4">
        <v>2.1700000000000001E-20</v>
      </c>
      <c r="F10213" s="3"/>
      <c r="G10213" s="3"/>
      <c r="H10213" s="3"/>
      <c r="I10213" s="3"/>
      <c r="J10213" s="3"/>
    </row>
    <row r="10214" spans="4:10" x14ac:dyDescent="0.25">
      <c r="D10214">
        <v>4.7500000000000001E-2</v>
      </c>
      <c r="E10214" s="4">
        <v>2.1700000000000001E-20</v>
      </c>
      <c r="F10214" s="3"/>
      <c r="G10214" s="3"/>
      <c r="H10214" s="3"/>
      <c r="I10214" s="3"/>
      <c r="J10214" s="3"/>
    </row>
    <row r="10215" spans="4:10" x14ac:dyDescent="0.25">
      <c r="D10215">
        <v>4.7800000000000002E-2</v>
      </c>
      <c r="E10215" s="4">
        <v>2.1700000000000001E-20</v>
      </c>
      <c r="F10215" s="3"/>
      <c r="G10215" s="3"/>
      <c r="H10215" s="3"/>
      <c r="I10215" s="3"/>
      <c r="J10215" s="3"/>
    </row>
    <row r="10216" spans="4:10" x14ac:dyDescent="0.25">
      <c r="D10216">
        <v>4.8000000000000001E-2</v>
      </c>
      <c r="E10216" s="4">
        <v>2.1700000000000001E-20</v>
      </c>
      <c r="F10216" s="3"/>
      <c r="G10216" s="3"/>
      <c r="H10216" s="3"/>
      <c r="I10216" s="3"/>
      <c r="J10216" s="3"/>
    </row>
    <row r="10217" spans="4:10" x14ac:dyDescent="0.25">
      <c r="D10217">
        <v>4.82E-2</v>
      </c>
      <c r="E10217" s="4">
        <v>2.1700000000000001E-20</v>
      </c>
      <c r="F10217" s="3"/>
      <c r="G10217" s="3"/>
      <c r="H10217" s="3"/>
      <c r="I10217" s="3"/>
      <c r="J10217" s="3"/>
    </row>
    <row r="10218" spans="4:10" x14ac:dyDescent="0.25">
      <c r="D10218">
        <v>4.8500000000000001E-2</v>
      </c>
      <c r="E10218" s="4">
        <v>2.1700000000000001E-20</v>
      </c>
      <c r="F10218" s="3"/>
      <c r="G10218" s="3"/>
      <c r="H10218" s="3"/>
      <c r="I10218" s="3"/>
      <c r="J10218" s="3"/>
    </row>
    <row r="10219" spans="4:10" x14ac:dyDescent="0.25">
      <c r="D10219">
        <v>4.87E-2</v>
      </c>
      <c r="E10219" s="4">
        <v>2.1700000000000001E-20</v>
      </c>
      <c r="F10219" s="3"/>
      <c r="G10219" s="3"/>
      <c r="H10219" s="3"/>
      <c r="I10219" s="3"/>
      <c r="J10219" s="3"/>
    </row>
    <row r="10220" spans="4:10" x14ac:dyDescent="0.25">
      <c r="D10220">
        <v>4.9000000000000002E-2</v>
      </c>
      <c r="E10220" s="4">
        <v>2.1700000000000001E-20</v>
      </c>
      <c r="F10220" s="3"/>
      <c r="G10220" s="3"/>
      <c r="H10220" s="3"/>
      <c r="I10220" s="3"/>
      <c r="J10220" s="3"/>
    </row>
    <row r="10221" spans="4:10" x14ac:dyDescent="0.25">
      <c r="D10221">
        <v>4.9200000000000001E-2</v>
      </c>
      <c r="E10221" s="4">
        <v>2.1700000000000001E-20</v>
      </c>
      <c r="F10221" s="3"/>
      <c r="G10221" s="3"/>
      <c r="H10221" s="3"/>
      <c r="I10221" s="3"/>
      <c r="J10221" s="3"/>
    </row>
    <row r="10222" spans="4:10" x14ac:dyDescent="0.25">
      <c r="D10222">
        <v>4.9399999999999999E-2</v>
      </c>
      <c r="E10222" s="4">
        <v>2.1700000000000001E-20</v>
      </c>
      <c r="F10222" s="3"/>
      <c r="G10222" s="3"/>
      <c r="H10222" s="3"/>
      <c r="I10222" s="3"/>
      <c r="J10222" s="3"/>
    </row>
    <row r="10223" spans="4:10" x14ac:dyDescent="0.25">
      <c r="D10223">
        <v>4.9700000000000001E-2</v>
      </c>
      <c r="E10223" s="4">
        <v>2.1700000000000001E-20</v>
      </c>
      <c r="F10223" s="3"/>
      <c r="G10223" s="3"/>
      <c r="H10223" s="3"/>
      <c r="I10223" s="3"/>
      <c r="J10223" s="3"/>
    </row>
    <row r="10224" spans="4:10" x14ac:dyDescent="0.25">
      <c r="D10224">
        <v>4.99E-2</v>
      </c>
      <c r="E10224" s="4">
        <v>2.1700000000000001E-20</v>
      </c>
      <c r="F10224" s="3"/>
      <c r="G10224" s="3"/>
      <c r="H10224" s="3"/>
      <c r="I10224" s="3"/>
      <c r="J10224" s="3"/>
    </row>
    <row r="10225" spans="4:10" x14ac:dyDescent="0.25">
      <c r="D10225">
        <v>5.0099999999999999E-2</v>
      </c>
      <c r="E10225" s="4">
        <v>2.1700000000000001E-20</v>
      </c>
      <c r="F10225" s="3"/>
      <c r="G10225" s="3"/>
      <c r="H10225" s="3"/>
      <c r="I10225" s="3"/>
      <c r="J10225" s="3"/>
    </row>
    <row r="10226" spans="4:10" x14ac:dyDescent="0.25">
      <c r="D10226">
        <v>5.04E-2</v>
      </c>
      <c r="E10226" s="4">
        <v>2.1700000000000001E-20</v>
      </c>
      <c r="F10226" s="3"/>
      <c r="G10226" s="3"/>
      <c r="H10226" s="3"/>
      <c r="I10226" s="3"/>
      <c r="J10226" s="3"/>
    </row>
    <row r="10227" spans="4:10" x14ac:dyDescent="0.25">
      <c r="D10227">
        <v>5.0599999999999999E-2</v>
      </c>
      <c r="E10227" s="4">
        <v>2.1700000000000001E-20</v>
      </c>
      <c r="F10227" s="3"/>
      <c r="G10227" s="3"/>
      <c r="H10227" s="3"/>
      <c r="I10227" s="3"/>
      <c r="J10227" s="3"/>
    </row>
    <row r="10228" spans="4:10" x14ac:dyDescent="0.25">
      <c r="D10228">
        <v>5.0900000000000001E-2</v>
      </c>
      <c r="E10228" s="4">
        <v>2.1700000000000001E-20</v>
      </c>
      <c r="F10228" s="3"/>
      <c r="G10228" s="3"/>
      <c r="H10228" s="3"/>
      <c r="I10228" s="3"/>
      <c r="J10228" s="3"/>
    </row>
    <row r="10229" spans="4:10" x14ac:dyDescent="0.25">
      <c r="D10229">
        <v>5.11E-2</v>
      </c>
      <c r="E10229" s="4">
        <v>2.1700000000000001E-20</v>
      </c>
      <c r="F10229" s="3"/>
      <c r="G10229" s="3"/>
      <c r="H10229" s="3"/>
      <c r="I10229" s="3"/>
      <c r="J10229" s="3"/>
    </row>
    <row r="10230" spans="4:10" x14ac:dyDescent="0.25">
      <c r="D10230">
        <v>5.1299999999999998E-2</v>
      </c>
      <c r="E10230" s="4">
        <v>2.1700000000000001E-20</v>
      </c>
      <c r="F10230" s="3"/>
      <c r="G10230" s="3"/>
      <c r="H10230" s="3"/>
      <c r="I10230" s="3"/>
      <c r="J10230" s="3"/>
    </row>
    <row r="10231" spans="4:10" x14ac:dyDescent="0.25">
      <c r="D10231">
        <v>5.16E-2</v>
      </c>
      <c r="E10231" s="4">
        <v>2.1700000000000001E-20</v>
      </c>
      <c r="F10231" s="3"/>
      <c r="G10231" s="3"/>
      <c r="H10231" s="3"/>
      <c r="I10231" s="3"/>
      <c r="J10231" s="3"/>
    </row>
    <row r="10232" spans="4:10" x14ac:dyDescent="0.25">
      <c r="D10232">
        <v>5.1799999999999999E-2</v>
      </c>
      <c r="E10232" s="4">
        <v>2.1700000000000001E-20</v>
      </c>
      <c r="F10232" s="3"/>
      <c r="G10232" s="3"/>
      <c r="H10232" s="3"/>
      <c r="I10232" s="3"/>
      <c r="J10232" s="3"/>
    </row>
    <row r="10233" spans="4:10" x14ac:dyDescent="0.25">
      <c r="D10233">
        <v>5.1999999999999998E-2</v>
      </c>
      <c r="E10233" s="4">
        <v>2.1700000000000001E-20</v>
      </c>
      <c r="F10233" s="3"/>
      <c r="G10233" s="3"/>
      <c r="H10233" s="3"/>
      <c r="I10233" s="3"/>
      <c r="J10233" s="3"/>
    </row>
    <row r="10234" spans="4:10" x14ac:dyDescent="0.25">
      <c r="D10234">
        <v>5.2299999999999999E-2</v>
      </c>
      <c r="E10234" s="4">
        <v>2.1700000000000001E-20</v>
      </c>
      <c r="F10234" s="3"/>
      <c r="G10234" s="3"/>
      <c r="H10234" s="3"/>
      <c r="I10234" s="3"/>
      <c r="J10234" s="3"/>
    </row>
    <row r="10235" spans="4:10" x14ac:dyDescent="0.25">
      <c r="D10235">
        <v>5.2499999999999998E-2</v>
      </c>
      <c r="E10235" s="4">
        <v>2.1700000000000001E-20</v>
      </c>
      <c r="F10235" s="3"/>
      <c r="G10235" s="3"/>
      <c r="H10235" s="3"/>
      <c r="I10235" s="3"/>
      <c r="J10235" s="3"/>
    </row>
    <row r="10236" spans="4:10" x14ac:dyDescent="0.25">
      <c r="D10236">
        <v>5.2699999999999997E-2</v>
      </c>
      <c r="E10236" s="4">
        <v>2.1700000000000001E-20</v>
      </c>
      <c r="F10236" s="3"/>
      <c r="G10236" s="3"/>
      <c r="H10236" s="3"/>
      <c r="I10236" s="3"/>
      <c r="J10236" s="3"/>
    </row>
    <row r="10237" spans="4:10" x14ac:dyDescent="0.25">
      <c r="D10237">
        <v>5.2999999999999999E-2</v>
      </c>
      <c r="E10237" s="4">
        <v>2.1700000000000001E-20</v>
      </c>
      <c r="F10237" s="3"/>
      <c r="G10237" s="3"/>
      <c r="H10237" s="3"/>
      <c r="I10237" s="3"/>
      <c r="J10237" s="3"/>
    </row>
    <row r="10238" spans="4:10" x14ac:dyDescent="0.25">
      <c r="D10238">
        <v>5.3199999999999997E-2</v>
      </c>
      <c r="E10238" s="4">
        <v>2.1700000000000001E-20</v>
      </c>
      <c r="F10238" s="3"/>
      <c r="G10238" s="3"/>
      <c r="H10238" s="3"/>
      <c r="I10238" s="3"/>
      <c r="J10238" s="3"/>
    </row>
    <row r="10239" spans="4:10" x14ac:dyDescent="0.25">
      <c r="D10239">
        <v>5.3499999999999999E-2</v>
      </c>
      <c r="E10239" s="4">
        <v>2.1700000000000001E-20</v>
      </c>
      <c r="F10239" s="3"/>
      <c r="G10239" s="3"/>
      <c r="H10239" s="3"/>
      <c r="I10239" s="3"/>
      <c r="J10239" s="3"/>
    </row>
    <row r="10240" spans="4:10" x14ac:dyDescent="0.25">
      <c r="D10240">
        <v>5.3699999999999998E-2</v>
      </c>
      <c r="E10240" s="4">
        <v>2.1700000000000001E-20</v>
      </c>
      <c r="F10240" s="3"/>
      <c r="G10240" s="3"/>
      <c r="H10240" s="3"/>
      <c r="I10240" s="3"/>
      <c r="J10240" s="3"/>
    </row>
    <row r="10241" spans="4:10" x14ac:dyDescent="0.25">
      <c r="D10241">
        <v>5.3900000000000003E-2</v>
      </c>
      <c r="E10241" s="4">
        <v>2.1700000000000001E-20</v>
      </c>
      <c r="F10241" s="3"/>
      <c r="G10241" s="3"/>
      <c r="H10241" s="3"/>
      <c r="I10241" s="3"/>
      <c r="J10241" s="3"/>
    </row>
    <row r="10242" spans="4:10" x14ac:dyDescent="0.25">
      <c r="D10242">
        <v>5.4199999999999998E-2</v>
      </c>
      <c r="E10242" s="4">
        <v>2.1700000000000001E-20</v>
      </c>
      <c r="F10242" s="3"/>
      <c r="G10242" s="3"/>
      <c r="H10242" s="3"/>
      <c r="I10242" s="3"/>
      <c r="J10242" s="3"/>
    </row>
    <row r="10243" spans="4:10" x14ac:dyDescent="0.25">
      <c r="D10243">
        <v>5.4399999999999997E-2</v>
      </c>
      <c r="E10243" s="4">
        <v>2.1700000000000001E-20</v>
      </c>
      <c r="F10243" s="3"/>
      <c r="G10243" s="3"/>
      <c r="H10243" s="3"/>
      <c r="I10243" s="3"/>
      <c r="J10243" s="3"/>
    </row>
    <row r="10244" spans="4:10" x14ac:dyDescent="0.25">
      <c r="D10244">
        <v>5.4600000000000003E-2</v>
      </c>
      <c r="E10244" s="4">
        <v>2.1700000000000001E-20</v>
      </c>
      <c r="F10244" s="3"/>
      <c r="G10244" s="3"/>
      <c r="H10244" s="3"/>
      <c r="I10244" s="3"/>
      <c r="J10244" s="3"/>
    </row>
    <row r="10245" spans="4:10" x14ac:dyDescent="0.25">
      <c r="D10245">
        <v>5.4899999999999997E-2</v>
      </c>
      <c r="E10245" s="4">
        <v>2.1700000000000001E-20</v>
      </c>
      <c r="F10245" s="3"/>
      <c r="G10245" s="3"/>
      <c r="H10245" s="3"/>
      <c r="I10245" s="3"/>
      <c r="J10245" s="3"/>
    </row>
    <row r="10246" spans="4:10" x14ac:dyDescent="0.25">
      <c r="D10246">
        <v>5.5100000000000003E-2</v>
      </c>
      <c r="E10246" s="4">
        <v>2.1700000000000001E-20</v>
      </c>
      <c r="F10246" s="3"/>
      <c r="G10246" s="3"/>
      <c r="H10246" s="3"/>
      <c r="I10246" s="3"/>
      <c r="J10246" s="3"/>
    </row>
    <row r="10247" spans="4:10" x14ac:dyDescent="0.25">
      <c r="D10247">
        <v>5.5300000000000002E-2</v>
      </c>
      <c r="E10247" s="4">
        <v>2.1700000000000001E-20</v>
      </c>
      <c r="F10247" s="3"/>
      <c r="G10247" s="3"/>
      <c r="H10247" s="3"/>
      <c r="I10247" s="3"/>
      <c r="J10247" s="3"/>
    </row>
    <row r="10248" spans="4:10" x14ac:dyDescent="0.25">
      <c r="D10248">
        <v>5.5599999999999997E-2</v>
      </c>
      <c r="E10248" s="4">
        <v>2.1700000000000001E-20</v>
      </c>
      <c r="F10248" s="3"/>
      <c r="G10248" s="3"/>
      <c r="H10248" s="3"/>
      <c r="I10248" s="3"/>
      <c r="J10248" s="3"/>
    </row>
    <row r="10249" spans="4:10" x14ac:dyDescent="0.25">
      <c r="D10249">
        <v>5.5800000000000002E-2</v>
      </c>
      <c r="E10249" s="4">
        <v>2.1700000000000001E-20</v>
      </c>
      <c r="F10249" s="3"/>
      <c r="G10249" s="3"/>
      <c r="H10249" s="3"/>
      <c r="I10249" s="3"/>
      <c r="J10249" s="3"/>
    </row>
    <row r="10250" spans="4:10" x14ac:dyDescent="0.25">
      <c r="D10250">
        <v>5.6099999999999997E-2</v>
      </c>
      <c r="E10250" s="4">
        <v>2.1700000000000001E-20</v>
      </c>
      <c r="F10250" s="3"/>
      <c r="G10250" s="3"/>
      <c r="H10250" s="3"/>
      <c r="I10250" s="3"/>
      <c r="J10250" s="3"/>
    </row>
    <row r="10251" spans="4:10" x14ac:dyDescent="0.25">
      <c r="D10251">
        <v>5.6300000000000003E-2</v>
      </c>
      <c r="E10251" s="4">
        <v>2.1700000000000001E-20</v>
      </c>
      <c r="F10251" s="3"/>
      <c r="G10251" s="3"/>
      <c r="H10251" s="3"/>
      <c r="I10251" s="3"/>
      <c r="J10251" s="3"/>
    </row>
    <row r="10252" spans="4:10" x14ac:dyDescent="0.25">
      <c r="D10252">
        <v>5.6500000000000002E-2</v>
      </c>
      <c r="E10252" s="4">
        <v>2.1700000000000001E-20</v>
      </c>
      <c r="F10252" s="3"/>
      <c r="G10252" s="3"/>
      <c r="H10252" s="3"/>
      <c r="I10252" s="3"/>
      <c r="J10252" s="3"/>
    </row>
    <row r="10253" spans="4:10" x14ac:dyDescent="0.25">
      <c r="D10253">
        <v>5.6800000000000003E-2</v>
      </c>
      <c r="E10253" s="4">
        <v>2.1700000000000001E-20</v>
      </c>
      <c r="F10253" s="3"/>
      <c r="G10253" s="3"/>
      <c r="H10253" s="3"/>
      <c r="I10253" s="3"/>
      <c r="J10253" s="3"/>
    </row>
    <row r="10254" spans="4:10" x14ac:dyDescent="0.25">
      <c r="D10254">
        <v>5.7000000000000002E-2</v>
      </c>
      <c r="E10254" s="4">
        <v>2.1700000000000001E-20</v>
      </c>
      <c r="F10254" s="3"/>
      <c r="G10254" s="3"/>
      <c r="H10254" s="3"/>
      <c r="I10254" s="3"/>
      <c r="J10254" s="3"/>
    </row>
    <row r="10255" spans="4:10" x14ac:dyDescent="0.25">
      <c r="D10255">
        <v>5.7200000000000001E-2</v>
      </c>
      <c r="E10255" s="4">
        <v>2.1700000000000001E-20</v>
      </c>
      <c r="F10255" s="3"/>
      <c r="G10255" s="3"/>
      <c r="H10255" s="3"/>
      <c r="I10255" s="3"/>
      <c r="J10255" s="3"/>
    </row>
    <row r="10256" spans="4:10" x14ac:dyDescent="0.25">
      <c r="D10256">
        <v>5.7500000000000002E-2</v>
      </c>
      <c r="E10256" s="4">
        <v>2.1700000000000001E-20</v>
      </c>
      <c r="F10256" s="3"/>
      <c r="G10256" s="3"/>
      <c r="H10256" s="3"/>
      <c r="I10256" s="3"/>
      <c r="J10256" s="3"/>
    </row>
    <row r="10257" spans="4:10" x14ac:dyDescent="0.25">
      <c r="D10257">
        <v>5.7700000000000001E-2</v>
      </c>
      <c r="E10257" s="4">
        <v>2.1700000000000001E-20</v>
      </c>
      <c r="F10257" s="3"/>
      <c r="G10257" s="3"/>
      <c r="H10257" s="3"/>
      <c r="I10257" s="3"/>
      <c r="J10257" s="3"/>
    </row>
    <row r="10258" spans="4:10" x14ac:dyDescent="0.25">
      <c r="D10258">
        <v>5.79E-2</v>
      </c>
      <c r="E10258" s="4">
        <v>2.1700000000000001E-20</v>
      </c>
      <c r="F10258" s="3"/>
      <c r="G10258" s="3"/>
      <c r="H10258" s="3"/>
      <c r="I10258" s="3"/>
      <c r="J10258" s="3"/>
    </row>
    <row r="10259" spans="4:10" x14ac:dyDescent="0.25">
      <c r="D10259">
        <v>5.8200000000000002E-2</v>
      </c>
      <c r="E10259" s="4">
        <v>2.1700000000000001E-20</v>
      </c>
      <c r="F10259" s="3"/>
      <c r="G10259" s="3"/>
      <c r="H10259" s="3"/>
      <c r="I10259" s="3"/>
      <c r="J10259" s="3"/>
    </row>
    <row r="10260" spans="4:10" x14ac:dyDescent="0.25">
      <c r="D10260">
        <v>5.8400000000000001E-2</v>
      </c>
      <c r="E10260" s="4">
        <v>2.1700000000000001E-20</v>
      </c>
      <c r="F10260" s="3"/>
      <c r="G10260" s="3"/>
      <c r="H10260" s="3"/>
      <c r="I10260" s="3"/>
      <c r="J10260" s="3"/>
    </row>
    <row r="10261" spans="4:10" x14ac:dyDescent="0.25">
      <c r="D10261">
        <v>5.8700000000000002E-2</v>
      </c>
      <c r="E10261" s="4">
        <v>2.1700000000000001E-20</v>
      </c>
      <c r="F10261" s="3"/>
      <c r="G10261" s="3"/>
      <c r="H10261" s="3"/>
      <c r="I10261" s="3"/>
      <c r="J10261" s="3"/>
    </row>
    <row r="10262" spans="4:10" x14ac:dyDescent="0.25">
      <c r="D10262">
        <v>5.8900000000000001E-2</v>
      </c>
      <c r="E10262" s="4">
        <v>2.1700000000000001E-20</v>
      </c>
      <c r="F10262" s="3"/>
      <c r="G10262" s="3"/>
      <c r="H10262" s="3"/>
      <c r="I10262" s="3"/>
      <c r="J10262" s="3"/>
    </row>
    <row r="10263" spans="4:10" x14ac:dyDescent="0.25">
      <c r="D10263">
        <v>5.91E-2</v>
      </c>
      <c r="E10263" s="4">
        <v>2.1700000000000001E-20</v>
      </c>
      <c r="F10263" s="3"/>
      <c r="G10263" s="3"/>
      <c r="H10263" s="3"/>
      <c r="I10263" s="3"/>
      <c r="J10263" s="3"/>
    </row>
    <row r="10264" spans="4:10" x14ac:dyDescent="0.25">
      <c r="D10264">
        <v>5.9400000000000001E-2</v>
      </c>
      <c r="E10264" s="4">
        <v>2.1700000000000001E-20</v>
      </c>
      <c r="F10264" s="3"/>
      <c r="G10264" s="3"/>
      <c r="H10264" s="3"/>
      <c r="I10264" s="3"/>
      <c r="J10264" s="3"/>
    </row>
    <row r="10265" spans="4:10" x14ac:dyDescent="0.25">
      <c r="D10265">
        <v>5.96E-2</v>
      </c>
      <c r="E10265" s="4">
        <v>2.1700000000000001E-20</v>
      </c>
      <c r="F10265" s="3"/>
      <c r="G10265" s="3"/>
      <c r="H10265" s="3"/>
      <c r="I10265" s="3"/>
      <c r="J10265" s="3"/>
    </row>
    <row r="10266" spans="4:10" x14ac:dyDescent="0.25">
      <c r="D10266">
        <v>5.9799999999999999E-2</v>
      </c>
      <c r="E10266" s="4">
        <v>2.1700000000000001E-20</v>
      </c>
      <c r="F10266" s="3"/>
      <c r="G10266" s="3"/>
      <c r="H10266" s="3"/>
      <c r="I10266" s="3"/>
      <c r="J10266" s="3"/>
    </row>
    <row r="10267" spans="4:10" x14ac:dyDescent="0.25">
      <c r="D10267">
        <v>6.0100000000000001E-2</v>
      </c>
      <c r="E10267" s="4">
        <v>2.1700000000000001E-20</v>
      </c>
      <c r="F10267" s="3"/>
      <c r="G10267" s="3"/>
      <c r="H10267" s="3"/>
      <c r="I10267" s="3"/>
      <c r="J10267" s="3"/>
    </row>
    <row r="10268" spans="4:10" x14ac:dyDescent="0.25">
      <c r="D10268">
        <v>6.0299999999999999E-2</v>
      </c>
      <c r="E10268" s="4">
        <v>2.1700000000000001E-20</v>
      </c>
      <c r="F10268" s="3"/>
      <c r="G10268" s="3"/>
      <c r="H10268" s="3"/>
      <c r="I10268" s="3"/>
      <c r="J10268" s="3"/>
    </row>
    <row r="10269" spans="4:10" x14ac:dyDescent="0.25">
      <c r="D10269">
        <v>6.0499999999999998E-2</v>
      </c>
      <c r="E10269" s="4">
        <v>2.1700000000000001E-20</v>
      </c>
      <c r="F10269" s="3"/>
      <c r="G10269" s="3"/>
      <c r="H10269" s="3"/>
      <c r="I10269" s="3"/>
      <c r="J10269" s="3"/>
    </row>
    <row r="10270" spans="4:10" x14ac:dyDescent="0.25">
      <c r="D10270">
        <v>6.08E-2</v>
      </c>
      <c r="E10270" s="4">
        <v>2.1700000000000001E-20</v>
      </c>
      <c r="F10270" s="3"/>
      <c r="G10270" s="3"/>
      <c r="H10270" s="3"/>
      <c r="I10270" s="3"/>
      <c r="J10270" s="3"/>
    </row>
    <row r="10271" spans="4:10" x14ac:dyDescent="0.25">
      <c r="D10271">
        <v>6.0999999999999999E-2</v>
      </c>
      <c r="E10271" s="4">
        <v>2.1700000000000001E-20</v>
      </c>
      <c r="F10271" s="3"/>
      <c r="G10271" s="3"/>
      <c r="H10271" s="3"/>
      <c r="I10271" s="3"/>
      <c r="J10271" s="3"/>
    </row>
    <row r="10272" spans="4:10" x14ac:dyDescent="0.25">
      <c r="D10272">
        <v>6.13E-2</v>
      </c>
      <c r="E10272" s="4">
        <v>2.1700000000000001E-20</v>
      </c>
      <c r="F10272" s="3"/>
      <c r="G10272" s="3"/>
      <c r="H10272" s="3"/>
      <c r="I10272" s="3"/>
      <c r="J10272" s="3"/>
    </row>
    <row r="10273" spans="4:10" x14ac:dyDescent="0.25">
      <c r="D10273">
        <v>6.1499999999999999E-2</v>
      </c>
      <c r="E10273" s="4">
        <v>2.1700000000000001E-20</v>
      </c>
      <c r="F10273" s="3"/>
      <c r="G10273" s="3"/>
      <c r="H10273" s="3"/>
      <c r="I10273" s="3"/>
      <c r="J10273" s="3"/>
    </row>
    <row r="10274" spans="4:10" x14ac:dyDescent="0.25">
      <c r="D10274">
        <v>6.1699999999999998E-2</v>
      </c>
      <c r="E10274" s="4">
        <v>2.1700000000000001E-20</v>
      </c>
      <c r="F10274" s="3"/>
      <c r="G10274" s="3"/>
      <c r="H10274" s="3"/>
      <c r="I10274" s="3"/>
      <c r="J10274" s="3"/>
    </row>
    <row r="10275" spans="4:10" x14ac:dyDescent="0.25">
      <c r="D10275">
        <v>6.2E-2</v>
      </c>
      <c r="E10275" s="4">
        <v>2.1700000000000001E-20</v>
      </c>
      <c r="F10275" s="3"/>
      <c r="G10275" s="3"/>
      <c r="H10275" s="3"/>
      <c r="I10275" s="3"/>
      <c r="J10275" s="3"/>
    </row>
    <row r="10276" spans="4:10" x14ac:dyDescent="0.25">
      <c r="D10276">
        <v>6.2199999999999998E-2</v>
      </c>
      <c r="E10276" s="4">
        <v>2.1700000000000001E-20</v>
      </c>
      <c r="F10276" s="3"/>
      <c r="G10276" s="3"/>
      <c r="H10276" s="3"/>
      <c r="I10276" s="3"/>
      <c r="J10276" s="3"/>
    </row>
    <row r="10277" spans="4:10" x14ac:dyDescent="0.25">
      <c r="D10277">
        <v>6.2399999999999997E-2</v>
      </c>
      <c r="E10277" s="4">
        <v>2.1700000000000001E-20</v>
      </c>
      <c r="F10277" s="3"/>
      <c r="G10277" s="3"/>
      <c r="H10277" s="3"/>
      <c r="I10277" s="3"/>
      <c r="J10277" s="3"/>
    </row>
    <row r="10278" spans="4:10" x14ac:dyDescent="0.25">
      <c r="D10278">
        <v>6.2700000000000006E-2</v>
      </c>
      <c r="E10278" s="4">
        <v>2.1700000000000001E-20</v>
      </c>
      <c r="F10278" s="3"/>
      <c r="G10278" s="3"/>
      <c r="H10278" s="3"/>
      <c r="I10278" s="3"/>
      <c r="J10278" s="3"/>
    </row>
    <row r="10279" spans="4:10" x14ac:dyDescent="0.25">
      <c r="D10279">
        <v>6.2899999999999998E-2</v>
      </c>
      <c r="E10279" s="4">
        <v>2.1700000000000001E-20</v>
      </c>
      <c r="F10279" s="3"/>
      <c r="G10279" s="3"/>
      <c r="H10279" s="3"/>
      <c r="I10279" s="3"/>
      <c r="J10279" s="3"/>
    </row>
    <row r="10280" spans="4:10" x14ac:dyDescent="0.25">
      <c r="D10280">
        <v>6.3200000000000006E-2</v>
      </c>
      <c r="E10280" s="4">
        <v>2.1700000000000001E-20</v>
      </c>
      <c r="F10280" s="3"/>
      <c r="G10280" s="3"/>
      <c r="H10280" s="3"/>
      <c r="I10280" s="3"/>
      <c r="J10280" s="3"/>
    </row>
    <row r="10281" spans="4:10" x14ac:dyDescent="0.25">
      <c r="D10281">
        <v>6.3399999999999998E-2</v>
      </c>
      <c r="E10281" s="4">
        <v>2.1700000000000001E-20</v>
      </c>
      <c r="F10281" s="3"/>
      <c r="G10281" s="3"/>
      <c r="H10281" s="3"/>
      <c r="I10281" s="3"/>
      <c r="J10281" s="3"/>
    </row>
    <row r="10282" spans="4:10" x14ac:dyDescent="0.25">
      <c r="D10282">
        <v>6.3600000000000004E-2</v>
      </c>
      <c r="E10282" s="4">
        <v>2.1700000000000001E-20</v>
      </c>
      <c r="F10282" s="3"/>
      <c r="G10282" s="3"/>
      <c r="H10282" s="3"/>
      <c r="I10282" s="3"/>
      <c r="J10282" s="3"/>
    </row>
    <row r="10283" spans="4:10" x14ac:dyDescent="0.25">
      <c r="D10283">
        <v>6.3899999999999998E-2</v>
      </c>
      <c r="E10283" s="4">
        <v>2.1700000000000001E-20</v>
      </c>
      <c r="F10283" s="3"/>
      <c r="G10283" s="3"/>
      <c r="H10283" s="3"/>
      <c r="I10283" s="3"/>
      <c r="J10283" s="3"/>
    </row>
    <row r="10284" spans="4:10" x14ac:dyDescent="0.25">
      <c r="D10284">
        <v>6.4100000000000004E-2</v>
      </c>
      <c r="E10284" s="4">
        <v>2.1700000000000001E-20</v>
      </c>
      <c r="F10284" s="3"/>
      <c r="G10284" s="3"/>
      <c r="H10284" s="3"/>
      <c r="I10284" s="3"/>
      <c r="J10284" s="3"/>
    </row>
    <row r="10285" spans="4:10" x14ac:dyDescent="0.25">
      <c r="D10285">
        <v>6.4299999999999996E-2</v>
      </c>
      <c r="E10285" s="4">
        <v>2.1700000000000001E-20</v>
      </c>
      <c r="F10285" s="3"/>
      <c r="G10285" s="3"/>
      <c r="H10285" s="3"/>
      <c r="I10285" s="3"/>
      <c r="J10285" s="3"/>
    </row>
    <row r="10286" spans="4:10" x14ac:dyDescent="0.25">
      <c r="D10286">
        <v>6.4600000000000005E-2</v>
      </c>
      <c r="E10286" s="4">
        <v>2.1700000000000001E-20</v>
      </c>
      <c r="F10286" s="3"/>
      <c r="G10286" s="3"/>
      <c r="H10286" s="3"/>
      <c r="I10286" s="3"/>
      <c r="J10286" s="3"/>
    </row>
    <row r="10287" spans="4:10" x14ac:dyDescent="0.25">
      <c r="D10287">
        <v>6.4799999999999996E-2</v>
      </c>
      <c r="E10287" s="4">
        <v>2.1700000000000001E-20</v>
      </c>
      <c r="F10287" s="3"/>
      <c r="G10287" s="3"/>
      <c r="H10287" s="3"/>
      <c r="I10287" s="3"/>
      <c r="J10287" s="3"/>
    </row>
    <row r="10288" spans="4:10" x14ac:dyDescent="0.25">
      <c r="D10288">
        <v>6.5000000000000002E-2</v>
      </c>
      <c r="E10288" s="4">
        <v>2.1700000000000001E-20</v>
      </c>
      <c r="F10288" s="3"/>
      <c r="G10288" s="3"/>
      <c r="H10288" s="3"/>
      <c r="I10288" s="3"/>
      <c r="J10288" s="3"/>
    </row>
    <row r="10289" spans="4:10" x14ac:dyDescent="0.25">
      <c r="D10289">
        <v>6.5299999999999997E-2</v>
      </c>
      <c r="E10289" s="4">
        <v>2.1700000000000001E-20</v>
      </c>
      <c r="F10289" s="3"/>
      <c r="G10289" s="3"/>
      <c r="H10289" s="3"/>
      <c r="I10289" s="3"/>
      <c r="J10289" s="3"/>
    </row>
    <row r="10290" spans="4:10" x14ac:dyDescent="0.25">
      <c r="D10290">
        <v>6.5500000000000003E-2</v>
      </c>
      <c r="E10290" s="4">
        <v>2.1700000000000001E-20</v>
      </c>
      <c r="F10290" s="3"/>
      <c r="G10290" s="3"/>
      <c r="H10290" s="3"/>
      <c r="I10290" s="3"/>
      <c r="J10290" s="3"/>
    </row>
    <row r="10291" spans="4:10" x14ac:dyDescent="0.25">
      <c r="D10291">
        <v>6.5799999999999997E-2</v>
      </c>
      <c r="E10291" s="4">
        <v>2.1700000000000001E-20</v>
      </c>
      <c r="F10291" s="3"/>
      <c r="G10291" s="3"/>
      <c r="H10291" s="3"/>
      <c r="I10291" s="3"/>
      <c r="J10291" s="3"/>
    </row>
    <row r="10292" spans="4:10" x14ac:dyDescent="0.25">
      <c r="D10292">
        <v>6.6000000000000003E-2</v>
      </c>
      <c r="E10292" s="4">
        <v>2.1700000000000001E-20</v>
      </c>
      <c r="F10292" s="3"/>
      <c r="G10292" s="3"/>
      <c r="H10292" s="3"/>
      <c r="I10292" s="3"/>
      <c r="J10292" s="3"/>
    </row>
    <row r="10293" spans="4:10" x14ac:dyDescent="0.25">
      <c r="D10293">
        <v>6.6199999999999995E-2</v>
      </c>
      <c r="E10293" s="4">
        <v>2.1700000000000001E-20</v>
      </c>
      <c r="F10293" s="3"/>
      <c r="G10293" s="3"/>
      <c r="H10293" s="3"/>
      <c r="I10293" s="3"/>
      <c r="J10293" s="3"/>
    </row>
    <row r="10294" spans="4:10" x14ac:dyDescent="0.25">
      <c r="D10294">
        <v>6.6500000000000004E-2</v>
      </c>
      <c r="E10294" s="4">
        <v>2.1700000000000001E-20</v>
      </c>
      <c r="F10294" s="3"/>
      <c r="G10294" s="3"/>
      <c r="H10294" s="3"/>
      <c r="I10294" s="3"/>
      <c r="J10294" s="3"/>
    </row>
    <row r="10295" spans="4:10" x14ac:dyDescent="0.25">
      <c r="D10295">
        <v>6.6699999999999995E-2</v>
      </c>
      <c r="E10295" s="4">
        <v>2.1700000000000001E-20</v>
      </c>
      <c r="F10295" s="3"/>
      <c r="G10295" s="3"/>
      <c r="H10295" s="3"/>
      <c r="I10295" s="3"/>
      <c r="J10295" s="3"/>
    </row>
    <row r="10296" spans="4:10" x14ac:dyDescent="0.25">
      <c r="D10296">
        <v>6.6900000000000001E-2</v>
      </c>
      <c r="E10296" s="4">
        <v>2.1700000000000001E-20</v>
      </c>
      <c r="F10296" s="3"/>
      <c r="G10296" s="3"/>
      <c r="H10296" s="3"/>
      <c r="I10296" s="3"/>
      <c r="J10296" s="3"/>
    </row>
    <row r="10297" spans="4:10" x14ac:dyDescent="0.25">
      <c r="D10297">
        <v>6.7199999999999996E-2</v>
      </c>
      <c r="E10297" s="4">
        <v>2.1700000000000001E-20</v>
      </c>
      <c r="F10297" s="3"/>
      <c r="G10297" s="3"/>
      <c r="H10297" s="3"/>
      <c r="I10297" s="3"/>
      <c r="J10297" s="3"/>
    </row>
    <row r="10298" spans="4:10" x14ac:dyDescent="0.25">
      <c r="D10298">
        <v>6.7400000000000002E-2</v>
      </c>
      <c r="E10298" s="4">
        <v>2.1700000000000001E-20</v>
      </c>
      <c r="F10298" s="3"/>
      <c r="G10298" s="3"/>
      <c r="H10298" s="3"/>
      <c r="I10298" s="3"/>
      <c r="J10298" s="3"/>
    </row>
    <row r="10299" spans="4:10" x14ac:dyDescent="0.25">
      <c r="D10299">
        <v>6.7599999999999993E-2</v>
      </c>
      <c r="E10299" s="4">
        <v>2.1700000000000001E-20</v>
      </c>
      <c r="F10299" s="3"/>
      <c r="G10299" s="3"/>
      <c r="H10299" s="3"/>
      <c r="I10299" s="3"/>
      <c r="J10299" s="3"/>
    </row>
    <row r="10300" spans="4:10" x14ac:dyDescent="0.25">
      <c r="D10300">
        <v>6.7900000000000002E-2</v>
      </c>
      <c r="E10300" s="4">
        <v>2.1700000000000001E-20</v>
      </c>
      <c r="F10300" s="3"/>
      <c r="G10300" s="3"/>
      <c r="H10300" s="3"/>
      <c r="I10300" s="3"/>
      <c r="J10300" s="3"/>
    </row>
    <row r="10301" spans="4:10" x14ac:dyDescent="0.25">
      <c r="D10301">
        <v>6.8099999999999994E-2</v>
      </c>
      <c r="E10301" s="4">
        <v>2.1700000000000001E-20</v>
      </c>
      <c r="F10301" s="3"/>
      <c r="G10301" s="3"/>
      <c r="H10301" s="3"/>
      <c r="I10301" s="3"/>
      <c r="J10301" s="3"/>
    </row>
    <row r="10302" spans="4:10" x14ac:dyDescent="0.25">
      <c r="D10302">
        <v>6.8400000000000002E-2</v>
      </c>
      <c r="E10302" s="4">
        <v>2.1700000000000001E-20</v>
      </c>
      <c r="F10302" s="3"/>
      <c r="G10302" s="3"/>
      <c r="H10302" s="3"/>
      <c r="I10302" s="3"/>
      <c r="J10302" s="3"/>
    </row>
    <row r="10303" spans="4:10" x14ac:dyDescent="0.25">
      <c r="D10303">
        <v>6.8599999999999994E-2</v>
      </c>
      <c r="E10303" s="4">
        <v>2.1700000000000001E-20</v>
      </c>
    </row>
    <row r="10304" spans="4:10" x14ac:dyDescent="0.25">
      <c r="D10304">
        <v>6.88E-2</v>
      </c>
      <c r="E10304" s="4">
        <v>2.1700000000000001E-20</v>
      </c>
    </row>
    <row r="10305" spans="4:10" x14ac:dyDescent="0.25">
      <c r="D10305">
        <v>6.9099999999999995E-2</v>
      </c>
      <c r="E10305" s="4">
        <v>2.1700000000000001E-20</v>
      </c>
    </row>
    <row r="10306" spans="4:10" x14ac:dyDescent="0.25">
      <c r="D10306">
        <v>6.93E-2</v>
      </c>
      <c r="E10306" s="4">
        <v>2.1700000000000001E-20</v>
      </c>
    </row>
    <row r="10307" spans="4:10" x14ac:dyDescent="0.25">
      <c r="D10307">
        <v>6.9500000000000006E-2</v>
      </c>
      <c r="E10307" s="4">
        <v>2.1700000000000001E-20</v>
      </c>
    </row>
    <row r="10308" spans="4:10" x14ac:dyDescent="0.25">
      <c r="D10308">
        <v>6.9800000000000001E-2</v>
      </c>
      <c r="E10308" s="4">
        <v>2.1700000000000001E-20</v>
      </c>
      <c r="F10308" s="3"/>
      <c r="G10308" s="3"/>
      <c r="H10308" s="3"/>
      <c r="I10308" s="3"/>
      <c r="J10308" s="3"/>
    </row>
    <row r="10309" spans="4:10" x14ac:dyDescent="0.25">
      <c r="D10309">
        <v>7.0000000000000007E-2</v>
      </c>
      <c r="E10309" s="4">
        <v>2.1700000000000001E-20</v>
      </c>
      <c r="F10309" s="3"/>
      <c r="G10309" s="3"/>
      <c r="H10309" s="3"/>
      <c r="I10309" s="3"/>
      <c r="J10309" s="3"/>
    </row>
    <row r="10310" spans="4:10" x14ac:dyDescent="0.25">
      <c r="D10310">
        <v>7.0199999999999999E-2</v>
      </c>
      <c r="E10310" s="4">
        <v>2.1700000000000001E-20</v>
      </c>
      <c r="F10310" s="3"/>
      <c r="G10310" s="3"/>
      <c r="H10310" s="3"/>
      <c r="I10310" s="3"/>
      <c r="J10310" s="3"/>
    </row>
    <row r="10311" spans="4:10" x14ac:dyDescent="0.25">
      <c r="D10311">
        <v>7.0499999999999993E-2</v>
      </c>
      <c r="E10311" s="4">
        <v>2.1700000000000001E-20</v>
      </c>
      <c r="F10311" s="3"/>
      <c r="G10311" s="3"/>
      <c r="H10311" s="3"/>
      <c r="I10311" s="3"/>
      <c r="J10311" s="3"/>
    </row>
    <row r="10312" spans="4:10" x14ac:dyDescent="0.25">
      <c r="D10312">
        <v>7.0699999999999999E-2</v>
      </c>
      <c r="E10312" s="4">
        <v>2.1700000000000001E-20</v>
      </c>
      <c r="F10312" s="3"/>
      <c r="G10312" s="3"/>
      <c r="H10312" s="3"/>
      <c r="I10312" s="3"/>
      <c r="J10312" s="3"/>
    </row>
    <row r="10313" spans="4:10" x14ac:dyDescent="0.25">
      <c r="D10313">
        <v>7.0999999999999994E-2</v>
      </c>
      <c r="E10313" s="4">
        <v>2.1700000000000001E-20</v>
      </c>
      <c r="F10313" s="3"/>
      <c r="G10313" s="3"/>
      <c r="H10313" s="3"/>
      <c r="I10313" s="3"/>
      <c r="J10313" s="3"/>
    </row>
    <row r="10314" spans="4:10" x14ac:dyDescent="0.25">
      <c r="D10314">
        <v>7.1199999999999999E-2</v>
      </c>
      <c r="E10314" s="4">
        <v>2.1700000000000001E-20</v>
      </c>
      <c r="F10314" s="3"/>
      <c r="G10314" s="3"/>
      <c r="H10314" s="3"/>
      <c r="I10314" s="3"/>
      <c r="J10314" s="3"/>
    </row>
    <row r="10315" spans="4:10" x14ac:dyDescent="0.25">
      <c r="D10315">
        <v>7.1400000000000005E-2</v>
      </c>
      <c r="E10315" s="4">
        <v>2.1700000000000001E-20</v>
      </c>
      <c r="F10315" s="3"/>
      <c r="G10315" s="3"/>
      <c r="H10315" s="3"/>
      <c r="I10315" s="3"/>
      <c r="J10315" s="3"/>
    </row>
    <row r="10316" spans="4:10" x14ac:dyDescent="0.25">
      <c r="D10316">
        <v>7.17E-2</v>
      </c>
      <c r="E10316" s="4">
        <v>2.1700000000000001E-20</v>
      </c>
      <c r="F10316" s="3"/>
      <c r="G10316" s="3"/>
      <c r="H10316" s="3"/>
      <c r="I10316" s="3"/>
      <c r="J10316" s="3"/>
    </row>
    <row r="10317" spans="4:10" x14ac:dyDescent="0.25">
      <c r="D10317">
        <v>7.1900000000000006E-2</v>
      </c>
      <c r="E10317" s="4">
        <v>2.1700000000000001E-20</v>
      </c>
      <c r="F10317" s="3"/>
      <c r="G10317" s="3"/>
      <c r="H10317" s="3"/>
      <c r="I10317" s="3"/>
      <c r="J10317" s="3"/>
    </row>
    <row r="10318" spans="4:10" x14ac:dyDescent="0.25">
      <c r="D10318">
        <v>7.2099999999999997E-2</v>
      </c>
      <c r="E10318" s="4">
        <v>2.1700000000000001E-20</v>
      </c>
      <c r="F10318" s="3"/>
      <c r="G10318" s="3"/>
      <c r="H10318" s="3"/>
      <c r="I10318" s="3"/>
      <c r="J10318" s="3"/>
    </row>
    <row r="10319" spans="4:10" x14ac:dyDescent="0.25">
      <c r="D10319">
        <v>7.2400000000000006E-2</v>
      </c>
      <c r="E10319" s="4">
        <v>2.1700000000000001E-20</v>
      </c>
      <c r="F10319" s="3"/>
      <c r="G10319" s="3"/>
      <c r="H10319" s="3"/>
      <c r="I10319" s="3"/>
      <c r="J10319" s="3"/>
    </row>
    <row r="10320" spans="4:10" x14ac:dyDescent="0.25">
      <c r="D10320">
        <v>7.2599999999999998E-2</v>
      </c>
      <c r="E10320" s="4">
        <v>2.1700000000000001E-20</v>
      </c>
      <c r="F10320" s="3"/>
      <c r="G10320" s="3"/>
      <c r="H10320" s="3"/>
      <c r="I10320" s="3"/>
      <c r="J10320" s="3"/>
    </row>
    <row r="10321" spans="4:10" x14ac:dyDescent="0.25">
      <c r="D10321">
        <v>7.2800000000000004E-2</v>
      </c>
      <c r="E10321" s="4">
        <v>2.1700000000000001E-20</v>
      </c>
      <c r="F10321" s="3"/>
      <c r="G10321" s="3"/>
      <c r="H10321" s="3"/>
      <c r="I10321" s="3"/>
      <c r="J10321" s="3"/>
    </row>
    <row r="10322" spans="4:10" x14ac:dyDescent="0.25">
      <c r="D10322">
        <v>7.3099999999999998E-2</v>
      </c>
      <c r="E10322" s="4">
        <v>2.1700000000000001E-20</v>
      </c>
      <c r="F10322" s="3"/>
      <c r="G10322" s="3"/>
      <c r="H10322" s="3"/>
      <c r="I10322" s="3"/>
      <c r="J10322" s="3"/>
    </row>
    <row r="10323" spans="4:10" x14ac:dyDescent="0.25">
      <c r="D10323">
        <v>7.3300000000000004E-2</v>
      </c>
      <c r="E10323" s="4">
        <v>2.1700000000000001E-20</v>
      </c>
      <c r="F10323" s="3"/>
      <c r="G10323" s="3"/>
      <c r="H10323" s="3"/>
      <c r="I10323" s="3"/>
      <c r="J10323" s="3"/>
    </row>
    <row r="10324" spans="4:10" x14ac:dyDescent="0.25">
      <c r="D10324">
        <v>7.3599999999999999E-2</v>
      </c>
      <c r="E10324" s="4">
        <v>2.1700000000000001E-20</v>
      </c>
      <c r="F10324" s="3"/>
      <c r="G10324" s="3"/>
      <c r="H10324" s="3"/>
      <c r="I10324" s="3"/>
      <c r="J10324" s="3"/>
    </row>
    <row r="10325" spans="4:10" x14ac:dyDescent="0.25">
      <c r="D10325">
        <v>7.3800000000000004E-2</v>
      </c>
      <c r="E10325" s="4">
        <v>2.1700000000000001E-20</v>
      </c>
      <c r="F10325" s="3"/>
      <c r="G10325" s="3"/>
      <c r="H10325" s="3"/>
      <c r="I10325" s="3"/>
      <c r="J10325" s="3"/>
    </row>
    <row r="10326" spans="4:10" x14ac:dyDescent="0.25">
      <c r="D10326">
        <v>7.3999999999999996E-2</v>
      </c>
      <c r="E10326" s="4">
        <v>2.1700000000000001E-20</v>
      </c>
      <c r="F10326" s="3"/>
      <c r="G10326" s="3"/>
      <c r="H10326" s="3"/>
      <c r="I10326" s="3"/>
      <c r="J10326" s="3"/>
    </row>
    <row r="10327" spans="4:10" x14ac:dyDescent="0.25">
      <c r="D10327">
        <v>7.4300000000000005E-2</v>
      </c>
      <c r="E10327" s="4">
        <v>2.1700000000000001E-20</v>
      </c>
      <c r="F10327" s="3"/>
      <c r="G10327" s="3"/>
      <c r="H10327" s="3"/>
      <c r="I10327" s="3"/>
      <c r="J10327" s="3"/>
    </row>
    <row r="10328" spans="4:10" x14ac:dyDescent="0.25">
      <c r="D10328">
        <v>7.4499999999999997E-2</v>
      </c>
      <c r="E10328" s="4">
        <v>2.1700000000000001E-20</v>
      </c>
      <c r="F10328" s="3"/>
      <c r="G10328" s="3"/>
      <c r="H10328" s="3"/>
      <c r="I10328" s="3"/>
      <c r="J10328" s="3"/>
    </row>
    <row r="10329" spans="4:10" x14ac:dyDescent="0.25">
      <c r="D10329">
        <v>7.4700000000000003E-2</v>
      </c>
      <c r="E10329" s="4">
        <v>2.1700000000000001E-20</v>
      </c>
      <c r="F10329" s="3"/>
      <c r="G10329" s="3"/>
      <c r="H10329" s="3"/>
      <c r="I10329" s="3"/>
      <c r="J10329" s="3"/>
    </row>
    <row r="10330" spans="4:10" x14ac:dyDescent="0.25">
      <c r="D10330">
        <v>7.4999999999999997E-2</v>
      </c>
      <c r="E10330" s="4">
        <v>2.1700000000000001E-20</v>
      </c>
      <c r="F10330" s="3"/>
      <c r="G10330" s="3"/>
      <c r="H10330" s="3"/>
      <c r="I10330" s="3"/>
      <c r="J10330" s="3"/>
    </row>
    <row r="10331" spans="4:10" x14ac:dyDescent="0.25">
      <c r="D10331">
        <v>7.5200000000000003E-2</v>
      </c>
      <c r="E10331" s="4">
        <v>2.1700000000000001E-20</v>
      </c>
      <c r="F10331" s="3"/>
      <c r="G10331" s="3"/>
      <c r="H10331" s="3"/>
      <c r="I10331" s="3"/>
      <c r="J10331" s="3"/>
    </row>
    <row r="10332" spans="4:10" x14ac:dyDescent="0.25">
      <c r="D10332">
        <v>7.5399999999999995E-2</v>
      </c>
      <c r="E10332" s="4">
        <v>2.1700000000000001E-20</v>
      </c>
      <c r="F10332" s="3"/>
      <c r="G10332" s="3"/>
      <c r="H10332" s="3"/>
      <c r="I10332" s="3"/>
      <c r="J10332" s="3"/>
    </row>
    <row r="10333" spans="4:10" x14ac:dyDescent="0.25">
      <c r="D10333">
        <v>7.5700000000000003E-2</v>
      </c>
      <c r="E10333" s="4">
        <v>2.1700000000000001E-20</v>
      </c>
      <c r="F10333" s="3"/>
      <c r="G10333" s="3"/>
      <c r="H10333" s="3"/>
      <c r="I10333" s="3"/>
      <c r="J10333" s="3"/>
    </row>
    <row r="10334" spans="4:10" x14ac:dyDescent="0.25">
      <c r="D10334">
        <v>7.5899999999999995E-2</v>
      </c>
      <c r="E10334" s="4">
        <v>2.1700000000000001E-20</v>
      </c>
      <c r="F10334" s="3"/>
      <c r="G10334" s="3"/>
      <c r="H10334" s="3"/>
      <c r="I10334" s="3"/>
      <c r="J10334" s="3"/>
    </row>
    <row r="10335" spans="4:10" x14ac:dyDescent="0.25">
      <c r="D10335">
        <v>7.6200000000000004E-2</v>
      </c>
      <c r="E10335" s="4">
        <v>2.1700000000000001E-20</v>
      </c>
      <c r="F10335" s="3"/>
      <c r="G10335" s="3"/>
      <c r="H10335" s="3"/>
      <c r="I10335" s="3"/>
      <c r="J10335" s="3"/>
    </row>
    <row r="10336" spans="4:10" x14ac:dyDescent="0.25">
      <c r="D10336">
        <v>7.6399999999999996E-2</v>
      </c>
      <c r="E10336" s="4">
        <v>2.1700000000000001E-20</v>
      </c>
      <c r="F10336" s="3"/>
      <c r="G10336" s="3"/>
      <c r="H10336" s="3"/>
      <c r="I10336" s="3"/>
      <c r="J10336" s="3"/>
    </row>
    <row r="10337" spans="4:10" x14ac:dyDescent="0.25">
      <c r="D10337">
        <v>7.6600000000000001E-2</v>
      </c>
      <c r="E10337" s="4">
        <v>2.1700000000000001E-20</v>
      </c>
      <c r="F10337" s="3"/>
      <c r="G10337" s="3"/>
      <c r="H10337" s="3"/>
      <c r="I10337" s="3"/>
      <c r="J10337" s="3"/>
    </row>
    <row r="10338" spans="4:10" x14ac:dyDescent="0.25">
      <c r="D10338">
        <v>7.6899999999999996E-2</v>
      </c>
      <c r="E10338" s="4">
        <v>2.1700000000000001E-20</v>
      </c>
      <c r="F10338" s="3"/>
      <c r="G10338" s="3"/>
      <c r="H10338" s="3"/>
      <c r="I10338" s="3"/>
      <c r="J10338" s="3"/>
    </row>
    <row r="10339" spans="4:10" x14ac:dyDescent="0.25">
      <c r="D10339">
        <v>7.7100000000000002E-2</v>
      </c>
      <c r="E10339" s="4">
        <v>2.1700000000000001E-20</v>
      </c>
      <c r="F10339" s="3"/>
      <c r="G10339" s="3"/>
      <c r="H10339" s="3"/>
      <c r="I10339" s="3"/>
      <c r="J10339" s="3"/>
    </row>
    <row r="10340" spans="4:10" x14ac:dyDescent="0.25">
      <c r="D10340">
        <v>7.7299999999999994E-2</v>
      </c>
      <c r="E10340" s="4">
        <v>2.1700000000000001E-20</v>
      </c>
      <c r="F10340" s="3"/>
      <c r="G10340" s="3"/>
      <c r="H10340" s="3"/>
      <c r="I10340" s="3"/>
      <c r="J10340" s="3"/>
    </row>
    <row r="10341" spans="4:10" x14ac:dyDescent="0.25">
      <c r="D10341">
        <v>7.7600000000000002E-2</v>
      </c>
      <c r="E10341" s="4">
        <v>2.1700000000000001E-20</v>
      </c>
      <c r="F10341" s="3"/>
      <c r="G10341" s="3"/>
      <c r="H10341" s="3"/>
      <c r="I10341" s="3"/>
      <c r="J10341" s="3"/>
    </row>
    <row r="10342" spans="4:10" x14ac:dyDescent="0.25">
      <c r="D10342">
        <v>7.7799999999999994E-2</v>
      </c>
      <c r="E10342" s="4">
        <v>2.1700000000000001E-20</v>
      </c>
      <c r="F10342" s="3"/>
      <c r="G10342" s="3"/>
      <c r="H10342" s="3"/>
      <c r="I10342" s="3"/>
      <c r="J10342" s="3"/>
    </row>
    <row r="10343" spans="4:10" x14ac:dyDescent="0.25">
      <c r="D10343">
        <v>7.8100000000000003E-2</v>
      </c>
      <c r="E10343" s="4">
        <v>2.1700000000000001E-20</v>
      </c>
      <c r="F10343" s="3"/>
      <c r="G10343" s="3"/>
      <c r="H10343" s="3"/>
      <c r="I10343" s="3"/>
      <c r="J10343" s="3"/>
    </row>
    <row r="10344" spans="4:10" x14ac:dyDescent="0.25">
      <c r="D10344">
        <v>7.8299999999999995E-2</v>
      </c>
      <c r="E10344" s="4">
        <v>2.1700000000000001E-20</v>
      </c>
      <c r="F10344" s="3"/>
      <c r="G10344" s="3"/>
      <c r="H10344" s="3"/>
      <c r="I10344" s="3"/>
      <c r="J10344" s="3"/>
    </row>
    <row r="10345" spans="4:10" x14ac:dyDescent="0.25">
      <c r="D10345">
        <v>7.85E-2</v>
      </c>
      <c r="E10345" s="4">
        <v>2.1700000000000001E-20</v>
      </c>
      <c r="F10345" s="3"/>
      <c r="G10345" s="3"/>
      <c r="H10345" s="3"/>
      <c r="I10345" s="3"/>
      <c r="J10345" s="3"/>
    </row>
    <row r="10346" spans="4:10" x14ac:dyDescent="0.25">
      <c r="D10346">
        <v>7.8799999999999995E-2</v>
      </c>
      <c r="E10346" s="4">
        <v>2.1700000000000001E-20</v>
      </c>
      <c r="F10346" s="3"/>
      <c r="G10346" s="3"/>
      <c r="H10346" s="3"/>
      <c r="I10346" s="3"/>
      <c r="J10346" s="3"/>
    </row>
    <row r="10347" spans="4:10" x14ac:dyDescent="0.25">
      <c r="D10347">
        <v>7.9000000000000001E-2</v>
      </c>
      <c r="E10347" s="4">
        <v>2.1700000000000001E-20</v>
      </c>
      <c r="F10347" s="3"/>
      <c r="G10347" s="3"/>
      <c r="H10347" s="3"/>
      <c r="I10347" s="3"/>
      <c r="J10347" s="3"/>
    </row>
    <row r="10348" spans="4:10" x14ac:dyDescent="0.25">
      <c r="D10348">
        <v>7.9200000000000007E-2</v>
      </c>
      <c r="E10348" s="4">
        <v>2.1700000000000001E-20</v>
      </c>
      <c r="F10348" s="3"/>
      <c r="G10348" s="3"/>
      <c r="H10348" s="3"/>
      <c r="I10348" s="3"/>
      <c r="J10348" s="3"/>
    </row>
    <row r="10349" spans="4:10" x14ac:dyDescent="0.25">
      <c r="D10349">
        <v>7.9500000000000001E-2</v>
      </c>
      <c r="E10349" s="4">
        <v>2.1700000000000001E-20</v>
      </c>
      <c r="F10349" s="3"/>
      <c r="G10349" s="3"/>
      <c r="H10349" s="3"/>
      <c r="I10349" s="3"/>
      <c r="J10349" s="3"/>
    </row>
    <row r="10350" spans="4:10" x14ac:dyDescent="0.25">
      <c r="D10350">
        <v>7.9699999999999993E-2</v>
      </c>
      <c r="E10350" s="4">
        <v>2.1700000000000001E-20</v>
      </c>
      <c r="F10350" s="3"/>
      <c r="G10350" s="3"/>
      <c r="H10350" s="3"/>
      <c r="I10350" s="3"/>
      <c r="J10350" s="3"/>
    </row>
    <row r="10351" spans="4:10" x14ac:dyDescent="0.25">
      <c r="D10351">
        <v>7.9899999999999999E-2</v>
      </c>
      <c r="E10351" s="4">
        <v>2.1700000000000001E-20</v>
      </c>
      <c r="F10351" s="3"/>
      <c r="G10351" s="3"/>
      <c r="H10351" s="3"/>
      <c r="I10351" s="3"/>
      <c r="J10351" s="3"/>
    </row>
    <row r="10352" spans="4:10" x14ac:dyDescent="0.25">
      <c r="D10352">
        <v>8.0199999999999994E-2</v>
      </c>
      <c r="E10352" s="4">
        <v>2.1700000000000001E-20</v>
      </c>
      <c r="F10352" s="3"/>
      <c r="G10352" s="3"/>
      <c r="H10352" s="3"/>
      <c r="I10352" s="3"/>
      <c r="J10352" s="3"/>
    </row>
    <row r="10353" spans="4:10" x14ac:dyDescent="0.25">
      <c r="D10353">
        <v>8.0399999999999999E-2</v>
      </c>
      <c r="E10353" s="4">
        <v>2.1700000000000001E-20</v>
      </c>
      <c r="F10353" s="3"/>
      <c r="G10353" s="3"/>
      <c r="H10353" s="3"/>
      <c r="I10353" s="3"/>
      <c r="J10353" s="3"/>
    </row>
    <row r="10354" spans="4:10" x14ac:dyDescent="0.25">
      <c r="D10354">
        <v>8.0699999999999994E-2</v>
      </c>
      <c r="E10354" s="4">
        <v>2.1700000000000001E-20</v>
      </c>
      <c r="F10354" s="3"/>
      <c r="G10354" s="3"/>
      <c r="H10354" s="3"/>
      <c r="I10354" s="3"/>
      <c r="J10354" s="3"/>
    </row>
    <row r="10355" spans="4:10" x14ac:dyDescent="0.25">
      <c r="D10355">
        <v>8.09E-2</v>
      </c>
      <c r="E10355" s="4">
        <v>2.1700000000000001E-20</v>
      </c>
      <c r="F10355" s="3"/>
      <c r="G10355" s="3"/>
      <c r="H10355" s="3"/>
      <c r="I10355" s="3"/>
      <c r="J10355" s="3"/>
    </row>
    <row r="10356" spans="4:10" x14ac:dyDescent="0.25">
      <c r="D10356">
        <v>8.1100000000000005E-2</v>
      </c>
      <c r="E10356" s="4">
        <v>2.1700000000000001E-20</v>
      </c>
      <c r="F10356" s="3"/>
      <c r="G10356" s="3"/>
      <c r="H10356" s="3"/>
      <c r="I10356" s="3"/>
      <c r="J10356" s="3"/>
    </row>
    <row r="10357" spans="4:10" x14ac:dyDescent="0.25">
      <c r="D10357">
        <v>8.14E-2</v>
      </c>
      <c r="E10357" s="4">
        <v>2.1700000000000001E-20</v>
      </c>
      <c r="F10357" s="3"/>
      <c r="G10357" s="3"/>
      <c r="H10357" s="3"/>
      <c r="I10357" s="3"/>
      <c r="J10357" s="3"/>
    </row>
    <row r="10358" spans="4:10" x14ac:dyDescent="0.25">
      <c r="D10358">
        <v>8.1600000000000006E-2</v>
      </c>
      <c r="E10358" s="4">
        <v>2.1700000000000001E-20</v>
      </c>
      <c r="F10358" s="3"/>
      <c r="G10358" s="3"/>
      <c r="H10358" s="3"/>
      <c r="I10358" s="3"/>
      <c r="J10358" s="3"/>
    </row>
    <row r="10359" spans="4:10" x14ac:dyDescent="0.25">
      <c r="D10359">
        <v>8.1799999999999998E-2</v>
      </c>
      <c r="E10359" s="4">
        <v>2.1700000000000001E-20</v>
      </c>
      <c r="F10359" s="3"/>
      <c r="G10359" s="3"/>
      <c r="H10359" s="3"/>
      <c r="I10359" s="3"/>
      <c r="J10359" s="3"/>
    </row>
    <row r="10360" spans="4:10" x14ac:dyDescent="0.25">
      <c r="D10360">
        <v>8.2100000000000006E-2</v>
      </c>
      <c r="E10360" s="4">
        <v>2.1700000000000001E-20</v>
      </c>
      <c r="F10360" s="3"/>
      <c r="G10360" s="3"/>
      <c r="H10360" s="3"/>
      <c r="I10360" s="3"/>
      <c r="J10360" s="3"/>
    </row>
    <row r="10361" spans="4:10" x14ac:dyDescent="0.25">
      <c r="D10361">
        <v>8.2299999999999998E-2</v>
      </c>
      <c r="E10361" s="4">
        <v>2.1700000000000001E-20</v>
      </c>
      <c r="F10361" s="3"/>
      <c r="G10361" s="3"/>
      <c r="H10361" s="3"/>
      <c r="I10361" s="3"/>
      <c r="J10361" s="3"/>
    </row>
    <row r="10362" spans="4:10" x14ac:dyDescent="0.25">
      <c r="D10362">
        <v>8.2500000000000004E-2</v>
      </c>
      <c r="E10362" s="4">
        <v>2.1700000000000001E-20</v>
      </c>
      <c r="F10362" s="3"/>
      <c r="G10362" s="3"/>
      <c r="H10362" s="3"/>
      <c r="I10362" s="3"/>
      <c r="J10362" s="3"/>
    </row>
    <row r="10363" spans="4:10" x14ac:dyDescent="0.25">
      <c r="D10363">
        <v>8.2799999999999999E-2</v>
      </c>
      <c r="E10363" s="4">
        <v>2.1700000000000001E-20</v>
      </c>
      <c r="F10363" s="3"/>
      <c r="G10363" s="3"/>
      <c r="H10363" s="3"/>
      <c r="I10363" s="3"/>
      <c r="J10363" s="3"/>
    </row>
    <row r="10364" spans="4:10" x14ac:dyDescent="0.25">
      <c r="D10364">
        <v>8.3000000000000004E-2</v>
      </c>
      <c r="E10364" s="4">
        <v>2.1700000000000001E-20</v>
      </c>
      <c r="F10364" s="3"/>
      <c r="G10364" s="3"/>
      <c r="H10364" s="3"/>
      <c r="I10364" s="3"/>
      <c r="J10364" s="3"/>
    </row>
    <row r="10365" spans="4:10" x14ac:dyDescent="0.25">
      <c r="D10365">
        <v>8.3299999999999999E-2</v>
      </c>
      <c r="E10365" s="4">
        <v>2.1700000000000001E-20</v>
      </c>
      <c r="F10365" s="3"/>
      <c r="G10365" s="3"/>
      <c r="H10365" s="3"/>
      <c r="I10365" s="3"/>
      <c r="J10365" s="3"/>
    </row>
    <row r="10366" spans="4:10" x14ac:dyDescent="0.25">
      <c r="D10366">
        <v>8.3500000000000005E-2</v>
      </c>
      <c r="E10366" s="4">
        <v>2.1700000000000001E-20</v>
      </c>
      <c r="F10366" s="3"/>
      <c r="G10366" s="3"/>
      <c r="H10366" s="3"/>
      <c r="I10366" s="3"/>
      <c r="J10366" s="3"/>
    </row>
    <row r="10367" spans="4:10" x14ac:dyDescent="0.25">
      <c r="D10367">
        <v>8.3699999999999997E-2</v>
      </c>
      <c r="E10367" s="4">
        <v>2.1700000000000001E-20</v>
      </c>
      <c r="F10367" s="3"/>
      <c r="G10367" s="3"/>
      <c r="H10367" s="3"/>
      <c r="I10367" s="3"/>
      <c r="J10367" s="3"/>
    </row>
    <row r="10368" spans="4:10" x14ac:dyDescent="0.25">
      <c r="D10368">
        <v>8.4000000000000005E-2</v>
      </c>
      <c r="E10368" s="4">
        <v>2.1700000000000001E-20</v>
      </c>
      <c r="F10368" s="3"/>
      <c r="G10368" s="3"/>
      <c r="H10368" s="3"/>
      <c r="I10368" s="3"/>
      <c r="J10368" s="3"/>
    </row>
    <row r="10369" spans="4:10" x14ac:dyDescent="0.25">
      <c r="D10369">
        <v>8.4199999999999997E-2</v>
      </c>
      <c r="E10369" s="4">
        <v>2.1700000000000001E-20</v>
      </c>
      <c r="F10369" s="3"/>
      <c r="G10369" s="3"/>
      <c r="H10369" s="3"/>
      <c r="I10369" s="3"/>
      <c r="J10369" s="3"/>
    </row>
    <row r="10370" spans="4:10" x14ac:dyDescent="0.25">
      <c r="D10370">
        <v>8.4400000000000003E-2</v>
      </c>
      <c r="E10370" s="4">
        <v>2.1700000000000001E-20</v>
      </c>
      <c r="F10370" s="3"/>
      <c r="G10370" s="3"/>
      <c r="H10370" s="3"/>
      <c r="I10370" s="3"/>
      <c r="J10370" s="3"/>
    </row>
    <row r="10371" spans="4:10" x14ac:dyDescent="0.25">
      <c r="D10371">
        <v>8.4699999999999998E-2</v>
      </c>
      <c r="E10371" s="4">
        <v>2.1700000000000001E-20</v>
      </c>
      <c r="F10371" s="3"/>
      <c r="G10371" s="3"/>
      <c r="H10371" s="3"/>
      <c r="I10371" s="3"/>
      <c r="J10371" s="3"/>
    </row>
    <row r="10372" spans="4:10" x14ac:dyDescent="0.25">
      <c r="D10372">
        <v>8.4900000000000003E-2</v>
      </c>
      <c r="E10372" s="4">
        <v>2.1700000000000001E-20</v>
      </c>
      <c r="F10372" s="3"/>
      <c r="G10372" s="3"/>
      <c r="H10372" s="3"/>
      <c r="I10372" s="3"/>
      <c r="J10372" s="3"/>
    </row>
    <row r="10373" spans="4:10" x14ac:dyDescent="0.25">
      <c r="D10373">
        <v>8.5099999999999995E-2</v>
      </c>
      <c r="E10373" s="4">
        <v>2.1700000000000001E-20</v>
      </c>
      <c r="F10373" s="3"/>
      <c r="G10373" s="3"/>
      <c r="H10373" s="3"/>
      <c r="I10373" s="3"/>
      <c r="J10373" s="3"/>
    </row>
    <row r="10374" spans="4:10" x14ac:dyDescent="0.25">
      <c r="D10374">
        <v>8.5400000000000004E-2</v>
      </c>
      <c r="E10374" s="4">
        <v>2.1700000000000001E-20</v>
      </c>
      <c r="F10374" s="3"/>
      <c r="G10374" s="3"/>
      <c r="H10374" s="3"/>
      <c r="I10374" s="3"/>
      <c r="J10374" s="3"/>
    </row>
    <row r="10375" spans="4:10" x14ac:dyDescent="0.25">
      <c r="D10375">
        <v>8.5599999999999996E-2</v>
      </c>
      <c r="E10375" s="4">
        <v>2.1700000000000001E-20</v>
      </c>
      <c r="F10375" s="3"/>
      <c r="G10375" s="3"/>
      <c r="H10375" s="3"/>
      <c r="I10375" s="3"/>
      <c r="J10375" s="3"/>
    </row>
    <row r="10376" spans="4:10" x14ac:dyDescent="0.25">
      <c r="D10376">
        <v>8.5900000000000004E-2</v>
      </c>
      <c r="E10376" s="4">
        <v>2.1700000000000001E-20</v>
      </c>
      <c r="F10376" s="3"/>
      <c r="G10376" s="3"/>
      <c r="H10376" s="3"/>
      <c r="I10376" s="3"/>
      <c r="J10376" s="3"/>
    </row>
    <row r="10377" spans="4:10" x14ac:dyDescent="0.25">
      <c r="D10377">
        <v>8.6099999999999996E-2</v>
      </c>
      <c r="E10377" s="4">
        <v>2.1700000000000001E-20</v>
      </c>
      <c r="F10377" s="3"/>
      <c r="G10377" s="3"/>
      <c r="H10377" s="3"/>
      <c r="I10377" s="3"/>
      <c r="J10377" s="3"/>
    </row>
    <row r="10378" spans="4:10" x14ac:dyDescent="0.25">
      <c r="D10378">
        <v>8.6300000000000002E-2</v>
      </c>
      <c r="E10378" s="4">
        <v>2.1700000000000001E-20</v>
      </c>
      <c r="F10378" s="3"/>
      <c r="G10378" s="3"/>
      <c r="H10378" s="3"/>
      <c r="I10378" s="3"/>
      <c r="J10378" s="3"/>
    </row>
    <row r="10379" spans="4:10" x14ac:dyDescent="0.25">
      <c r="D10379">
        <v>8.6599999999999996E-2</v>
      </c>
      <c r="E10379" s="4">
        <v>2.1700000000000001E-20</v>
      </c>
      <c r="F10379" s="3"/>
      <c r="G10379" s="3"/>
      <c r="H10379" s="3"/>
      <c r="I10379" s="3"/>
      <c r="J10379" s="3"/>
    </row>
    <row r="10380" spans="4:10" x14ac:dyDescent="0.25">
      <c r="D10380">
        <v>8.6800000000000002E-2</v>
      </c>
      <c r="E10380" s="4">
        <v>2.1700000000000001E-20</v>
      </c>
      <c r="F10380" s="3"/>
      <c r="G10380" s="3"/>
      <c r="H10380" s="3"/>
      <c r="I10380" s="3"/>
      <c r="J10380" s="3"/>
    </row>
    <row r="10381" spans="4:10" x14ac:dyDescent="0.25">
      <c r="D10381">
        <v>8.6999999999999994E-2</v>
      </c>
      <c r="E10381" s="4">
        <v>2.1700000000000001E-20</v>
      </c>
      <c r="F10381" s="3"/>
      <c r="G10381" s="3"/>
      <c r="H10381" s="3"/>
      <c r="I10381" s="3"/>
      <c r="J10381" s="3"/>
    </row>
    <row r="10382" spans="4:10" x14ac:dyDescent="0.25">
      <c r="D10382">
        <v>8.7300000000000003E-2</v>
      </c>
      <c r="E10382" s="4">
        <v>2.1700000000000001E-20</v>
      </c>
      <c r="F10382" s="3"/>
      <c r="G10382" s="3"/>
      <c r="H10382" s="3"/>
      <c r="I10382" s="3"/>
      <c r="J10382" s="3"/>
    </row>
    <row r="10383" spans="4:10" x14ac:dyDescent="0.25">
      <c r="D10383">
        <v>8.7499999999999994E-2</v>
      </c>
      <c r="E10383" s="4">
        <v>2.1700000000000001E-20</v>
      </c>
      <c r="F10383" s="3"/>
      <c r="G10383" s="3"/>
      <c r="H10383" s="3"/>
      <c r="I10383" s="3"/>
      <c r="J10383" s="3"/>
    </row>
    <row r="10384" spans="4:10" x14ac:dyDescent="0.25">
      <c r="D10384">
        <v>8.77E-2</v>
      </c>
      <c r="E10384" s="4">
        <v>2.1700000000000001E-20</v>
      </c>
      <c r="F10384" s="3"/>
      <c r="G10384" s="3"/>
      <c r="H10384" s="3"/>
      <c r="I10384" s="3"/>
      <c r="J10384" s="3"/>
    </row>
    <row r="10385" spans="4:10" x14ac:dyDescent="0.25">
      <c r="D10385">
        <v>8.7999999999999995E-2</v>
      </c>
      <c r="E10385" s="4">
        <v>2.1700000000000001E-20</v>
      </c>
      <c r="F10385" s="3"/>
      <c r="G10385" s="3"/>
      <c r="H10385" s="3"/>
      <c r="I10385" s="3"/>
      <c r="J10385" s="3"/>
    </row>
    <row r="10386" spans="4:10" x14ac:dyDescent="0.25">
      <c r="D10386">
        <v>8.8200000000000001E-2</v>
      </c>
      <c r="E10386" s="4">
        <v>2.1700000000000001E-20</v>
      </c>
      <c r="F10386" s="3"/>
      <c r="G10386" s="3"/>
      <c r="H10386" s="3"/>
      <c r="I10386" s="3"/>
      <c r="J10386" s="3"/>
    </row>
    <row r="10387" spans="4:10" x14ac:dyDescent="0.25">
      <c r="D10387">
        <v>8.8499999999999995E-2</v>
      </c>
      <c r="E10387" s="4">
        <v>2.1700000000000001E-20</v>
      </c>
      <c r="F10387" s="3"/>
      <c r="G10387" s="3"/>
      <c r="H10387" s="3"/>
      <c r="I10387" s="3"/>
      <c r="J10387" s="3"/>
    </row>
    <row r="10388" spans="4:10" x14ac:dyDescent="0.25">
      <c r="D10388">
        <v>8.8700000000000001E-2</v>
      </c>
      <c r="E10388" s="4">
        <v>2.1700000000000001E-20</v>
      </c>
      <c r="F10388" s="3"/>
      <c r="G10388" s="3"/>
      <c r="H10388" s="3"/>
      <c r="I10388" s="3"/>
      <c r="J10388" s="3"/>
    </row>
    <row r="10389" spans="4:10" x14ac:dyDescent="0.25">
      <c r="D10389">
        <v>8.8900000000000007E-2</v>
      </c>
      <c r="E10389" s="4">
        <v>2.1700000000000001E-20</v>
      </c>
      <c r="F10389" s="3"/>
      <c r="G10389" s="3"/>
      <c r="H10389" s="3"/>
      <c r="I10389" s="3"/>
      <c r="J10389" s="3"/>
    </row>
    <row r="10390" spans="4:10" x14ac:dyDescent="0.25">
      <c r="D10390">
        <v>8.9200000000000002E-2</v>
      </c>
      <c r="E10390" s="4">
        <v>2.1700000000000001E-20</v>
      </c>
      <c r="F10390" s="3"/>
      <c r="G10390" s="3"/>
      <c r="H10390" s="3"/>
      <c r="I10390" s="3"/>
      <c r="J10390" s="3"/>
    </row>
    <row r="10391" spans="4:10" x14ac:dyDescent="0.25">
      <c r="D10391">
        <v>8.9399999999999993E-2</v>
      </c>
      <c r="E10391" s="4">
        <v>2.1700000000000001E-20</v>
      </c>
      <c r="F10391" s="3"/>
      <c r="G10391" s="3"/>
      <c r="H10391" s="3"/>
      <c r="I10391" s="3"/>
      <c r="J10391" s="3"/>
    </row>
    <row r="10392" spans="4:10" x14ac:dyDescent="0.25">
      <c r="D10392">
        <v>8.9599999999999999E-2</v>
      </c>
      <c r="E10392" s="4">
        <v>2.1700000000000001E-20</v>
      </c>
      <c r="F10392" s="3"/>
      <c r="G10392" s="3"/>
      <c r="H10392" s="3"/>
      <c r="I10392" s="3"/>
      <c r="J10392" s="3"/>
    </row>
    <row r="10393" spans="4:10" x14ac:dyDescent="0.25">
      <c r="D10393">
        <v>8.9899999999999994E-2</v>
      </c>
      <c r="E10393" s="4">
        <v>2.1700000000000001E-20</v>
      </c>
      <c r="F10393" s="3"/>
      <c r="G10393" s="3"/>
      <c r="H10393" s="3"/>
      <c r="I10393" s="3"/>
      <c r="J10393" s="3"/>
    </row>
    <row r="10394" spans="4:10" x14ac:dyDescent="0.25">
      <c r="D10394">
        <v>9.01E-2</v>
      </c>
      <c r="E10394" s="4">
        <v>2.1700000000000001E-20</v>
      </c>
      <c r="F10394" s="3"/>
      <c r="G10394" s="3"/>
      <c r="H10394" s="3"/>
      <c r="I10394" s="3"/>
      <c r="J10394" s="3"/>
    </row>
    <row r="10395" spans="4:10" x14ac:dyDescent="0.25">
      <c r="D10395">
        <v>9.0399999999999994E-2</v>
      </c>
      <c r="E10395" s="4">
        <v>2.1700000000000001E-20</v>
      </c>
      <c r="F10395" s="3"/>
      <c r="G10395" s="3"/>
      <c r="H10395" s="3"/>
      <c r="I10395" s="3"/>
      <c r="J10395" s="3"/>
    </row>
    <row r="10396" spans="4:10" x14ac:dyDescent="0.25">
      <c r="D10396">
        <v>9.06E-2</v>
      </c>
      <c r="E10396" s="4">
        <v>2.1700000000000001E-20</v>
      </c>
      <c r="F10396" s="3"/>
      <c r="G10396" s="3"/>
      <c r="H10396" s="3"/>
      <c r="I10396" s="3"/>
      <c r="J10396" s="3"/>
    </row>
    <row r="10397" spans="4:10" x14ac:dyDescent="0.25">
      <c r="D10397">
        <v>9.0800000000000006E-2</v>
      </c>
      <c r="E10397" s="4">
        <v>2.1700000000000001E-20</v>
      </c>
      <c r="F10397" s="3"/>
      <c r="G10397" s="3"/>
      <c r="H10397" s="3"/>
      <c r="I10397" s="3"/>
      <c r="J10397" s="3"/>
    </row>
    <row r="10398" spans="4:10" x14ac:dyDescent="0.25">
      <c r="D10398">
        <v>9.11E-2</v>
      </c>
      <c r="E10398" s="4">
        <v>2.1700000000000001E-20</v>
      </c>
      <c r="F10398" s="3"/>
      <c r="G10398" s="3"/>
      <c r="H10398" s="3"/>
      <c r="I10398" s="3"/>
      <c r="J10398" s="3"/>
    </row>
    <row r="10399" spans="4:10" x14ac:dyDescent="0.25">
      <c r="D10399">
        <v>9.1300000000000006E-2</v>
      </c>
      <c r="E10399" s="4">
        <v>2.1700000000000001E-20</v>
      </c>
      <c r="F10399" s="3"/>
      <c r="G10399" s="3"/>
      <c r="H10399" s="3"/>
      <c r="I10399" s="3"/>
      <c r="J10399" s="3"/>
    </row>
    <row r="10400" spans="4:10" x14ac:dyDescent="0.25">
      <c r="D10400">
        <v>9.1499999999999998E-2</v>
      </c>
      <c r="E10400" s="4">
        <v>2.1700000000000001E-20</v>
      </c>
      <c r="F10400" s="3"/>
      <c r="G10400" s="3"/>
      <c r="H10400" s="3"/>
      <c r="I10400" s="3"/>
      <c r="J10400" s="3"/>
    </row>
    <row r="10401" spans="4:10" x14ac:dyDescent="0.25">
      <c r="D10401">
        <v>9.1800000000000007E-2</v>
      </c>
      <c r="E10401" s="4">
        <v>2.1700000000000001E-20</v>
      </c>
      <c r="F10401" s="3"/>
      <c r="G10401" s="3"/>
      <c r="H10401" s="3"/>
      <c r="I10401" s="3"/>
      <c r="J10401" s="3"/>
    </row>
    <row r="10402" spans="4:10" x14ac:dyDescent="0.25">
      <c r="D10402">
        <v>9.1999999999999998E-2</v>
      </c>
      <c r="E10402" s="4">
        <v>2.1700000000000001E-20</v>
      </c>
      <c r="F10402" s="3"/>
      <c r="G10402" s="3"/>
      <c r="H10402" s="3"/>
      <c r="I10402" s="3"/>
      <c r="J10402" s="3"/>
    </row>
    <row r="10403" spans="4:10" x14ac:dyDescent="0.25">
      <c r="D10403">
        <v>9.2200000000000004E-2</v>
      </c>
      <c r="E10403" s="4">
        <v>2.1700000000000001E-20</v>
      </c>
      <c r="F10403" s="3"/>
      <c r="G10403" s="3"/>
      <c r="H10403" s="3"/>
      <c r="I10403" s="3"/>
      <c r="J10403" s="3"/>
    </row>
    <row r="10404" spans="4:10" x14ac:dyDescent="0.25">
      <c r="D10404">
        <v>9.2499999999999999E-2</v>
      </c>
      <c r="E10404" s="4">
        <v>2.1700000000000001E-20</v>
      </c>
      <c r="F10404" s="3"/>
      <c r="G10404" s="3"/>
      <c r="H10404" s="3"/>
      <c r="I10404" s="3"/>
      <c r="J10404" s="3"/>
    </row>
    <row r="10405" spans="4:10" x14ac:dyDescent="0.25">
      <c r="D10405">
        <v>9.2700000000000005E-2</v>
      </c>
      <c r="E10405" s="4">
        <v>2.1700000000000001E-20</v>
      </c>
      <c r="F10405" s="3"/>
      <c r="G10405" s="3"/>
      <c r="H10405" s="3"/>
      <c r="I10405" s="3"/>
      <c r="J10405" s="3"/>
    </row>
    <row r="10406" spans="4:10" x14ac:dyDescent="0.25">
      <c r="D10406">
        <v>9.2999999999999999E-2</v>
      </c>
      <c r="E10406" s="4">
        <v>2.1700000000000001E-20</v>
      </c>
      <c r="F10406" s="3"/>
      <c r="G10406" s="3"/>
      <c r="H10406" s="3"/>
      <c r="I10406" s="3"/>
      <c r="J10406" s="3"/>
    </row>
    <row r="10407" spans="4:10" x14ac:dyDescent="0.25">
      <c r="D10407">
        <v>9.3200000000000005E-2</v>
      </c>
      <c r="E10407" s="4">
        <v>2.1700000000000001E-20</v>
      </c>
      <c r="F10407" s="3"/>
      <c r="G10407" s="3"/>
      <c r="H10407" s="3"/>
      <c r="I10407" s="3"/>
      <c r="J10407" s="3"/>
    </row>
    <row r="10408" spans="4:10" x14ac:dyDescent="0.25">
      <c r="D10408">
        <v>9.3399999999999997E-2</v>
      </c>
      <c r="E10408" s="4">
        <v>2.1700000000000001E-20</v>
      </c>
      <c r="F10408" s="3"/>
      <c r="G10408" s="3"/>
      <c r="H10408" s="3"/>
      <c r="I10408" s="3"/>
      <c r="J10408" s="3"/>
    </row>
    <row r="10409" spans="4:10" x14ac:dyDescent="0.25">
      <c r="D10409">
        <v>9.3700000000000006E-2</v>
      </c>
      <c r="E10409" s="4">
        <v>2.1700000000000001E-20</v>
      </c>
      <c r="F10409" s="3"/>
      <c r="G10409" s="3"/>
      <c r="H10409" s="3"/>
      <c r="I10409" s="3"/>
      <c r="J10409" s="3"/>
    </row>
    <row r="10410" spans="4:10" x14ac:dyDescent="0.25">
      <c r="D10410">
        <v>9.3899999999999997E-2</v>
      </c>
      <c r="E10410" s="4">
        <v>2.1700000000000001E-20</v>
      </c>
      <c r="F10410" s="3"/>
      <c r="G10410" s="3"/>
      <c r="H10410" s="3"/>
      <c r="I10410" s="3"/>
      <c r="J10410" s="3"/>
    </row>
    <row r="10411" spans="4:10" x14ac:dyDescent="0.25">
      <c r="D10411">
        <v>9.4100000000000003E-2</v>
      </c>
      <c r="E10411" s="4">
        <v>2.1700000000000001E-20</v>
      </c>
      <c r="F10411" s="3"/>
      <c r="G10411" s="3"/>
      <c r="H10411" s="3"/>
      <c r="I10411" s="3"/>
      <c r="J10411" s="3"/>
    </row>
    <row r="10412" spans="4:10" x14ac:dyDescent="0.25">
      <c r="D10412">
        <v>9.4399999999999998E-2</v>
      </c>
      <c r="E10412" s="4">
        <v>2.1700000000000001E-20</v>
      </c>
      <c r="F10412" s="3"/>
      <c r="G10412" s="3"/>
      <c r="H10412" s="3"/>
      <c r="I10412" s="3"/>
      <c r="J10412" s="3"/>
    </row>
    <row r="10413" spans="4:10" x14ac:dyDescent="0.25">
      <c r="D10413">
        <v>9.4600000000000004E-2</v>
      </c>
      <c r="E10413" s="4">
        <v>2.1700000000000001E-20</v>
      </c>
      <c r="F10413" s="3"/>
      <c r="G10413" s="3"/>
      <c r="H10413" s="3"/>
      <c r="I10413" s="3"/>
      <c r="J10413" s="3"/>
    </row>
    <row r="10414" spans="4:10" x14ac:dyDescent="0.25">
      <c r="D10414">
        <v>9.4799999999999995E-2</v>
      </c>
      <c r="E10414" s="4">
        <v>2.1700000000000001E-20</v>
      </c>
      <c r="F10414" s="3"/>
      <c r="G10414" s="3"/>
      <c r="H10414" s="3"/>
      <c r="I10414" s="3"/>
      <c r="J10414" s="3"/>
    </row>
    <row r="10415" spans="4:10" x14ac:dyDescent="0.25">
      <c r="D10415">
        <v>9.5100000000000004E-2</v>
      </c>
      <c r="E10415" s="4">
        <v>2.1700000000000001E-20</v>
      </c>
      <c r="F10415" s="3"/>
      <c r="G10415" s="3"/>
      <c r="H10415" s="3"/>
      <c r="I10415" s="3"/>
      <c r="J10415" s="3"/>
    </row>
    <row r="10416" spans="4:10" x14ac:dyDescent="0.25">
      <c r="D10416">
        <v>9.5299999999999996E-2</v>
      </c>
      <c r="E10416" s="4">
        <v>2.1700000000000001E-20</v>
      </c>
      <c r="F10416" s="3"/>
      <c r="G10416" s="3"/>
      <c r="H10416" s="3"/>
      <c r="I10416" s="3"/>
      <c r="J10416" s="3"/>
    </row>
    <row r="10417" spans="4:10" x14ac:dyDescent="0.25">
      <c r="D10417">
        <v>9.5600000000000004E-2</v>
      </c>
      <c r="E10417" s="4">
        <v>2.1700000000000001E-20</v>
      </c>
      <c r="F10417" s="3"/>
      <c r="G10417" s="3"/>
      <c r="H10417" s="3"/>
      <c r="I10417" s="3"/>
      <c r="J10417" s="3"/>
    </row>
    <row r="10418" spans="4:10" x14ac:dyDescent="0.25">
      <c r="D10418">
        <v>9.5799999999999996E-2</v>
      </c>
      <c r="E10418" s="4">
        <v>2.1700000000000001E-20</v>
      </c>
      <c r="F10418" s="3"/>
      <c r="G10418" s="3"/>
      <c r="H10418" s="3"/>
      <c r="I10418" s="3"/>
      <c r="J10418" s="3"/>
    </row>
    <row r="10419" spans="4:10" x14ac:dyDescent="0.25">
      <c r="D10419">
        <v>9.6000000000000002E-2</v>
      </c>
      <c r="E10419" s="4">
        <v>2.1700000000000001E-20</v>
      </c>
      <c r="F10419" s="3"/>
      <c r="G10419" s="3"/>
      <c r="H10419" s="3"/>
      <c r="I10419" s="3"/>
      <c r="J10419" s="3"/>
    </row>
    <row r="10420" spans="4:10" x14ac:dyDescent="0.25">
      <c r="D10420">
        <v>9.6299999999999997E-2</v>
      </c>
      <c r="E10420" s="4">
        <v>2.1700000000000001E-20</v>
      </c>
      <c r="F10420" s="3"/>
      <c r="G10420" s="3"/>
      <c r="H10420" s="3"/>
      <c r="I10420" s="3"/>
      <c r="J10420" s="3"/>
    </row>
    <row r="10421" spans="4:10" x14ac:dyDescent="0.25">
      <c r="D10421">
        <v>9.6500000000000002E-2</v>
      </c>
      <c r="E10421" s="4">
        <v>2.1700000000000001E-20</v>
      </c>
      <c r="F10421" s="3"/>
      <c r="G10421" s="3"/>
      <c r="H10421" s="3"/>
      <c r="I10421" s="3"/>
      <c r="J10421" s="3"/>
    </row>
    <row r="10422" spans="4:10" x14ac:dyDescent="0.25">
      <c r="D10422">
        <v>9.6699999999999994E-2</v>
      </c>
      <c r="E10422" s="4">
        <v>2.1700000000000001E-20</v>
      </c>
      <c r="F10422" s="3"/>
      <c r="G10422" s="3"/>
      <c r="H10422" s="3"/>
      <c r="I10422" s="3"/>
      <c r="J10422" s="3"/>
    </row>
    <row r="10423" spans="4:10" x14ac:dyDescent="0.25">
      <c r="D10423">
        <v>9.7000000000000003E-2</v>
      </c>
      <c r="E10423" s="4">
        <v>2.1700000000000001E-20</v>
      </c>
      <c r="F10423" s="3"/>
      <c r="G10423" s="3"/>
      <c r="H10423" s="3"/>
      <c r="I10423" s="3"/>
      <c r="J10423" s="3"/>
    </row>
    <row r="10424" spans="4:10" x14ac:dyDescent="0.25">
      <c r="D10424">
        <v>9.7199999999999995E-2</v>
      </c>
      <c r="E10424" s="4">
        <v>2.1700000000000001E-20</v>
      </c>
      <c r="F10424" s="3"/>
      <c r="G10424" s="3"/>
      <c r="H10424" s="3"/>
      <c r="I10424" s="3"/>
      <c r="J10424" s="3"/>
    </row>
    <row r="10425" spans="4:10" x14ac:dyDescent="0.25">
      <c r="D10425">
        <v>9.74E-2</v>
      </c>
      <c r="E10425" s="4">
        <v>2.1700000000000001E-20</v>
      </c>
      <c r="F10425" s="3"/>
      <c r="G10425" s="3"/>
      <c r="H10425" s="3"/>
      <c r="I10425" s="3"/>
      <c r="J10425" s="3"/>
    </row>
    <row r="10426" spans="4:10" x14ac:dyDescent="0.25">
      <c r="D10426">
        <v>9.7699999999999995E-2</v>
      </c>
      <c r="E10426" s="4">
        <v>2.1700000000000001E-20</v>
      </c>
      <c r="F10426" s="3"/>
      <c r="G10426" s="3"/>
      <c r="H10426" s="3"/>
      <c r="I10426" s="3"/>
      <c r="J10426" s="3"/>
    </row>
    <row r="10427" spans="4:10" x14ac:dyDescent="0.25">
      <c r="D10427">
        <v>9.7900000000000001E-2</v>
      </c>
      <c r="E10427" s="4">
        <v>2.1700000000000001E-20</v>
      </c>
      <c r="F10427" s="3"/>
      <c r="G10427" s="3"/>
      <c r="H10427" s="3"/>
      <c r="I10427" s="3"/>
      <c r="J10427" s="3"/>
    </row>
    <row r="10428" spans="4:10" x14ac:dyDescent="0.25">
      <c r="D10428">
        <v>9.8199999999999996E-2</v>
      </c>
      <c r="E10428" s="4">
        <v>2.1700000000000001E-20</v>
      </c>
      <c r="F10428" s="3"/>
      <c r="G10428" s="3"/>
      <c r="H10428" s="3"/>
      <c r="I10428" s="3"/>
      <c r="J10428" s="3"/>
    </row>
    <row r="10429" spans="4:10" x14ac:dyDescent="0.25">
      <c r="D10429">
        <v>9.8400000000000001E-2</v>
      </c>
      <c r="E10429" s="4">
        <v>2.1700000000000001E-20</v>
      </c>
      <c r="F10429" s="3"/>
      <c r="G10429" s="3"/>
      <c r="H10429" s="3"/>
      <c r="I10429" s="3"/>
      <c r="J10429" s="3"/>
    </row>
    <row r="10430" spans="4:10" x14ac:dyDescent="0.25">
      <c r="D10430">
        <v>9.8599999999999993E-2</v>
      </c>
      <c r="E10430" s="4">
        <v>2.1700000000000001E-20</v>
      </c>
      <c r="F10430" s="3"/>
      <c r="G10430" s="3"/>
      <c r="H10430" s="3"/>
      <c r="I10430" s="3"/>
      <c r="J10430" s="3"/>
    </row>
    <row r="10431" spans="4:10" x14ac:dyDescent="0.25">
      <c r="D10431">
        <v>9.8900000000000002E-2</v>
      </c>
      <c r="E10431" s="4">
        <v>2.1700000000000001E-20</v>
      </c>
      <c r="F10431" s="3"/>
      <c r="G10431" s="3"/>
      <c r="H10431" s="3"/>
      <c r="I10431" s="3"/>
      <c r="J10431" s="3"/>
    </row>
    <row r="10432" spans="4:10" x14ac:dyDescent="0.25">
      <c r="D10432">
        <v>9.9099999999999994E-2</v>
      </c>
      <c r="E10432" s="4">
        <v>2.1700000000000001E-20</v>
      </c>
      <c r="F10432" s="3"/>
      <c r="G10432" s="3"/>
      <c r="H10432" s="3"/>
      <c r="I10432" s="3"/>
      <c r="J10432" s="3"/>
    </row>
    <row r="10433" spans="4:10" x14ac:dyDescent="0.25">
      <c r="D10433">
        <v>9.9299999999999999E-2</v>
      </c>
      <c r="E10433" s="4">
        <v>2.1700000000000001E-20</v>
      </c>
      <c r="F10433" s="3"/>
      <c r="G10433" s="3"/>
      <c r="H10433" s="3"/>
      <c r="I10433" s="3"/>
      <c r="J10433" s="3"/>
    </row>
    <row r="10434" spans="4:10" x14ac:dyDescent="0.25">
      <c r="D10434">
        <v>9.9599999999999994E-2</v>
      </c>
      <c r="E10434" s="4">
        <v>2.1700000000000001E-20</v>
      </c>
      <c r="F10434" s="3"/>
      <c r="G10434" s="3"/>
      <c r="H10434" s="3"/>
      <c r="I10434" s="3"/>
      <c r="J10434" s="3"/>
    </row>
    <row r="10435" spans="4:10" x14ac:dyDescent="0.25">
      <c r="D10435">
        <v>9.98E-2</v>
      </c>
      <c r="E10435" s="4">
        <v>2.1700000000000001E-20</v>
      </c>
      <c r="F10435" s="3"/>
      <c r="G10435" s="3"/>
      <c r="H10435" s="3"/>
      <c r="I10435" s="3"/>
      <c r="J10435" s="3"/>
    </row>
    <row r="10436" spans="4:10" x14ac:dyDescent="0.25">
      <c r="D10436">
        <v>0.1</v>
      </c>
      <c r="E10436" s="4">
        <v>2.1700000000000001E-20</v>
      </c>
      <c r="F10436" s="3"/>
      <c r="G10436" s="3"/>
      <c r="H10436" s="3"/>
      <c r="I10436" s="3"/>
      <c r="J10436" s="3"/>
    </row>
    <row r="10437" spans="4:10" x14ac:dyDescent="0.25">
      <c r="D10437">
        <v>0.1003</v>
      </c>
      <c r="E10437" s="4">
        <v>2.1700000000000001E-20</v>
      </c>
      <c r="F10437" s="3"/>
      <c r="G10437" s="3"/>
      <c r="H10437" s="3"/>
      <c r="I10437" s="3"/>
      <c r="J10437" s="3"/>
    </row>
    <row r="10438" spans="4:10" x14ac:dyDescent="0.25">
      <c r="D10438">
        <v>0.10050000000000001</v>
      </c>
      <c r="E10438" s="4">
        <v>2.1700000000000001E-20</v>
      </c>
      <c r="F10438" s="3"/>
      <c r="G10438" s="3"/>
      <c r="H10438" s="3"/>
      <c r="I10438" s="3"/>
      <c r="J10438" s="3"/>
    </row>
    <row r="10439" spans="4:10" x14ac:dyDescent="0.25">
      <c r="D10439">
        <v>0.1008</v>
      </c>
      <c r="E10439" s="4">
        <v>2.1700000000000001E-20</v>
      </c>
      <c r="F10439" s="3"/>
      <c r="G10439" s="3"/>
      <c r="H10439" s="3"/>
      <c r="I10439" s="3"/>
      <c r="J10439" s="3"/>
    </row>
    <row r="10440" spans="4:10" x14ac:dyDescent="0.25">
      <c r="D10440">
        <v>0.10100000000000001</v>
      </c>
      <c r="E10440" s="4">
        <v>2.1700000000000001E-20</v>
      </c>
      <c r="F10440" s="3"/>
      <c r="G10440" s="3"/>
      <c r="H10440" s="3"/>
      <c r="I10440" s="3"/>
      <c r="J10440" s="3"/>
    </row>
    <row r="10441" spans="4:10" x14ac:dyDescent="0.25">
      <c r="D10441">
        <v>0.1012</v>
      </c>
      <c r="E10441" s="4">
        <v>2.1700000000000001E-20</v>
      </c>
      <c r="F10441" s="3"/>
      <c r="G10441" s="3"/>
      <c r="H10441" s="3"/>
      <c r="I10441" s="3"/>
      <c r="J10441" s="3"/>
    </row>
    <row r="10442" spans="4:10" x14ac:dyDescent="0.25">
      <c r="D10442">
        <v>0.10150000000000001</v>
      </c>
      <c r="E10442" s="4">
        <v>2.1700000000000001E-20</v>
      </c>
      <c r="F10442" s="3"/>
      <c r="G10442" s="3"/>
      <c r="H10442" s="3"/>
      <c r="I10442" s="3"/>
      <c r="J10442" s="3"/>
    </row>
    <row r="10443" spans="4:10" x14ac:dyDescent="0.25">
      <c r="D10443">
        <v>0.1017</v>
      </c>
      <c r="E10443" s="4">
        <v>2.1700000000000001E-20</v>
      </c>
      <c r="F10443" s="3"/>
      <c r="G10443" s="3"/>
      <c r="H10443" s="3"/>
      <c r="I10443" s="3"/>
      <c r="J10443" s="3"/>
    </row>
    <row r="10444" spans="4:10" x14ac:dyDescent="0.25">
      <c r="D10444">
        <v>0.1019</v>
      </c>
      <c r="E10444" s="4">
        <v>2.1700000000000001E-20</v>
      </c>
      <c r="F10444" s="3"/>
      <c r="G10444" s="3"/>
      <c r="H10444" s="3"/>
      <c r="I10444" s="3"/>
      <c r="J10444" s="3"/>
    </row>
    <row r="10445" spans="4:10" x14ac:dyDescent="0.25">
      <c r="D10445">
        <v>0.1022</v>
      </c>
      <c r="E10445" s="4">
        <v>2.1700000000000001E-20</v>
      </c>
      <c r="F10445" s="3"/>
      <c r="G10445" s="3"/>
      <c r="H10445" s="3"/>
      <c r="I10445" s="3"/>
      <c r="J10445" s="3"/>
    </row>
    <row r="10446" spans="4:10" x14ac:dyDescent="0.25">
      <c r="D10446">
        <v>0.1024</v>
      </c>
      <c r="E10446" s="4">
        <v>2.1700000000000001E-20</v>
      </c>
      <c r="F10446" s="3"/>
      <c r="G10446" s="3"/>
      <c r="H10446" s="3"/>
      <c r="I10446" s="3"/>
      <c r="J10446" s="3"/>
    </row>
    <row r="10447" spans="4:10" x14ac:dyDescent="0.25">
      <c r="D10447">
        <v>0.1026</v>
      </c>
      <c r="E10447" s="4">
        <v>2.1700000000000001E-20</v>
      </c>
      <c r="F10447" s="3"/>
      <c r="G10447" s="3"/>
      <c r="H10447" s="3"/>
      <c r="I10447" s="3"/>
      <c r="J10447" s="3"/>
    </row>
    <row r="10448" spans="4:10" x14ac:dyDescent="0.25">
      <c r="D10448">
        <v>0.10290000000000001</v>
      </c>
      <c r="E10448" s="4">
        <v>2.1700000000000001E-20</v>
      </c>
      <c r="F10448" s="3"/>
      <c r="G10448" s="3"/>
      <c r="H10448" s="3"/>
      <c r="I10448" s="3"/>
      <c r="J10448" s="3"/>
    </row>
    <row r="10449" spans="4:10" x14ac:dyDescent="0.25">
      <c r="D10449">
        <v>0.1031</v>
      </c>
      <c r="E10449" s="4">
        <v>2.1700000000000001E-20</v>
      </c>
      <c r="F10449" s="3"/>
      <c r="G10449" s="3"/>
      <c r="H10449" s="3"/>
      <c r="I10449" s="3"/>
      <c r="J10449" s="3"/>
    </row>
    <row r="10450" spans="4:10" x14ac:dyDescent="0.25">
      <c r="D10450">
        <v>0.10340000000000001</v>
      </c>
      <c r="E10450" s="4">
        <v>2.1700000000000001E-20</v>
      </c>
      <c r="F10450" s="3"/>
      <c r="G10450" s="3"/>
      <c r="H10450" s="3"/>
      <c r="I10450" s="3"/>
      <c r="J10450" s="3"/>
    </row>
    <row r="10451" spans="4:10" x14ac:dyDescent="0.25">
      <c r="D10451">
        <v>0.1036</v>
      </c>
      <c r="E10451" s="4">
        <v>2.1700000000000001E-20</v>
      </c>
      <c r="F10451" s="3"/>
      <c r="G10451" s="3"/>
      <c r="H10451" s="3"/>
      <c r="I10451" s="3"/>
      <c r="J10451" s="3"/>
    </row>
    <row r="10452" spans="4:10" x14ac:dyDescent="0.25">
      <c r="D10452">
        <v>0.1038</v>
      </c>
      <c r="E10452" s="4">
        <v>2.1700000000000001E-20</v>
      </c>
      <c r="F10452" s="3"/>
      <c r="G10452" s="3"/>
      <c r="H10452" s="3"/>
      <c r="I10452" s="3"/>
      <c r="J10452" s="3"/>
    </row>
    <row r="10453" spans="4:10" x14ac:dyDescent="0.25">
      <c r="D10453">
        <v>0.1041</v>
      </c>
      <c r="E10453" s="4">
        <v>2.1700000000000001E-20</v>
      </c>
      <c r="F10453" s="3"/>
      <c r="G10453" s="3"/>
      <c r="H10453" s="3"/>
      <c r="I10453" s="3"/>
      <c r="J10453" s="3"/>
    </row>
    <row r="10454" spans="4:10" x14ac:dyDescent="0.25">
      <c r="D10454">
        <v>0.1043</v>
      </c>
      <c r="E10454" s="4">
        <v>2.1700000000000001E-20</v>
      </c>
      <c r="F10454" s="3"/>
      <c r="G10454" s="3"/>
      <c r="H10454" s="3"/>
      <c r="I10454" s="3"/>
      <c r="J10454" s="3"/>
    </row>
    <row r="10455" spans="4:10" x14ac:dyDescent="0.25">
      <c r="D10455">
        <v>0.1045</v>
      </c>
      <c r="E10455" s="4">
        <v>2.1700000000000001E-20</v>
      </c>
      <c r="F10455" s="3"/>
      <c r="G10455" s="3"/>
      <c r="H10455" s="3"/>
      <c r="I10455" s="3"/>
      <c r="J10455" s="3"/>
    </row>
    <row r="10456" spans="4:10" x14ac:dyDescent="0.25">
      <c r="D10456">
        <v>0.1048</v>
      </c>
      <c r="E10456" s="4">
        <v>2.1700000000000001E-20</v>
      </c>
      <c r="F10456" s="3"/>
      <c r="G10456" s="3"/>
      <c r="H10456" s="3"/>
      <c r="I10456" s="3"/>
      <c r="J10456" s="3"/>
    </row>
    <row r="10457" spans="4:10" x14ac:dyDescent="0.25">
      <c r="D10457">
        <v>0.105</v>
      </c>
      <c r="E10457" s="4">
        <v>2.1700000000000001E-20</v>
      </c>
      <c r="F10457" s="3"/>
      <c r="G10457" s="3"/>
      <c r="H10457" s="3"/>
      <c r="I10457" s="3"/>
      <c r="J10457" s="3"/>
    </row>
    <row r="10458" spans="4:10" x14ac:dyDescent="0.25">
      <c r="D10458">
        <v>0.1053</v>
      </c>
      <c r="E10458" s="4">
        <v>2.1700000000000001E-20</v>
      </c>
      <c r="F10458" s="3"/>
      <c r="G10458" s="3"/>
      <c r="H10458" s="3"/>
      <c r="I10458" s="3"/>
      <c r="J10458" s="3"/>
    </row>
    <row r="10459" spans="4:10" x14ac:dyDescent="0.25">
      <c r="D10459">
        <v>0.1055</v>
      </c>
      <c r="E10459" s="4">
        <v>2.1700000000000001E-20</v>
      </c>
      <c r="F10459" s="3"/>
      <c r="G10459" s="3"/>
      <c r="H10459" s="3"/>
      <c r="I10459" s="3"/>
      <c r="J10459" s="3"/>
    </row>
    <row r="10460" spans="4:10" x14ac:dyDescent="0.25">
      <c r="D10460">
        <v>0.1057</v>
      </c>
      <c r="E10460" s="4">
        <v>2.1700000000000001E-20</v>
      </c>
      <c r="F10460" s="3"/>
      <c r="G10460" s="3"/>
      <c r="H10460" s="3"/>
      <c r="I10460" s="3"/>
      <c r="J10460" s="3"/>
    </row>
    <row r="10461" spans="4:10" x14ac:dyDescent="0.25">
      <c r="D10461">
        <v>0.106</v>
      </c>
      <c r="E10461" s="4">
        <v>2.1700000000000001E-20</v>
      </c>
      <c r="F10461" s="3"/>
      <c r="G10461" s="3"/>
      <c r="H10461" s="3"/>
      <c r="I10461" s="3"/>
      <c r="J10461" s="3"/>
    </row>
    <row r="10462" spans="4:10" x14ac:dyDescent="0.25">
      <c r="D10462">
        <v>0.1062</v>
      </c>
      <c r="E10462" s="4">
        <v>2.1700000000000001E-20</v>
      </c>
      <c r="F10462" s="3"/>
      <c r="G10462" s="3"/>
      <c r="H10462" s="3"/>
      <c r="I10462" s="3"/>
      <c r="J10462" s="3"/>
    </row>
    <row r="10463" spans="4:10" x14ac:dyDescent="0.25">
      <c r="D10463">
        <v>0.10639999999999999</v>
      </c>
      <c r="E10463" s="4">
        <v>2.1700000000000001E-20</v>
      </c>
      <c r="F10463" s="3"/>
      <c r="G10463" s="3"/>
      <c r="H10463" s="3"/>
      <c r="I10463" s="3"/>
      <c r="J10463" s="3"/>
    </row>
    <row r="10464" spans="4:10" x14ac:dyDescent="0.25">
      <c r="D10464">
        <v>0.1067</v>
      </c>
      <c r="E10464" s="4">
        <v>2.1700000000000001E-20</v>
      </c>
      <c r="F10464" s="3"/>
      <c r="G10464" s="3"/>
      <c r="H10464" s="3"/>
      <c r="I10464" s="3"/>
      <c r="J10464" s="3"/>
    </row>
    <row r="10465" spans="4:10" x14ac:dyDescent="0.25">
      <c r="D10465">
        <v>0.1069</v>
      </c>
      <c r="E10465" s="4">
        <v>2.1700000000000001E-20</v>
      </c>
      <c r="F10465" s="3"/>
      <c r="G10465" s="3"/>
      <c r="H10465" s="3"/>
      <c r="I10465" s="3"/>
      <c r="J10465" s="3"/>
    </row>
    <row r="10466" spans="4:10" x14ac:dyDescent="0.25">
      <c r="D10466">
        <v>0.1071</v>
      </c>
      <c r="E10466" s="4">
        <v>2.1700000000000001E-20</v>
      </c>
      <c r="F10466" s="3"/>
      <c r="G10466" s="3"/>
      <c r="H10466" s="3"/>
      <c r="I10466" s="3"/>
      <c r="J10466" s="3"/>
    </row>
    <row r="10467" spans="4:10" x14ac:dyDescent="0.25">
      <c r="D10467">
        <v>0.1074</v>
      </c>
      <c r="E10467" s="4">
        <v>2.1700000000000001E-20</v>
      </c>
      <c r="F10467" s="3"/>
      <c r="G10467" s="3"/>
      <c r="H10467" s="3"/>
      <c r="I10467" s="3"/>
      <c r="J10467" s="3"/>
    </row>
    <row r="10468" spans="4:10" x14ac:dyDescent="0.25">
      <c r="D10468">
        <v>0.1076</v>
      </c>
      <c r="E10468" s="4">
        <v>2.1700000000000001E-20</v>
      </c>
      <c r="F10468" s="3"/>
      <c r="G10468" s="3"/>
      <c r="H10468" s="3"/>
      <c r="I10468" s="3"/>
      <c r="J10468" s="3"/>
    </row>
    <row r="10469" spans="4:10" x14ac:dyDescent="0.25">
      <c r="D10469">
        <v>0.1079</v>
      </c>
      <c r="E10469" s="4">
        <v>2.1700000000000001E-20</v>
      </c>
      <c r="F10469" s="3"/>
      <c r="G10469" s="3"/>
      <c r="H10469" s="3"/>
      <c r="I10469" s="3"/>
      <c r="J10469" s="3"/>
    </row>
    <row r="10470" spans="4:10" x14ac:dyDescent="0.25">
      <c r="D10470">
        <v>0.1081</v>
      </c>
      <c r="E10470" s="4">
        <v>2.1700000000000001E-20</v>
      </c>
      <c r="F10470" s="3"/>
      <c r="G10470" s="3"/>
      <c r="H10470" s="3"/>
      <c r="I10470" s="3"/>
      <c r="J10470" s="3"/>
    </row>
    <row r="10471" spans="4:10" x14ac:dyDescent="0.25">
      <c r="D10471">
        <v>0.10829999999999999</v>
      </c>
      <c r="E10471" s="4">
        <v>2.1700000000000001E-20</v>
      </c>
      <c r="F10471" s="3"/>
      <c r="G10471" s="3"/>
      <c r="H10471" s="3"/>
      <c r="I10471" s="3"/>
      <c r="J10471" s="3"/>
    </row>
    <row r="10472" spans="4:10" x14ac:dyDescent="0.25">
      <c r="D10472">
        <v>0.1086</v>
      </c>
      <c r="E10472" s="4">
        <v>2.1700000000000001E-20</v>
      </c>
      <c r="F10472" s="3"/>
      <c r="G10472" s="3"/>
      <c r="H10472" s="3"/>
      <c r="I10472" s="3"/>
      <c r="J10472" s="3"/>
    </row>
    <row r="10473" spans="4:10" x14ac:dyDescent="0.25">
      <c r="D10473">
        <v>0.10879999999999999</v>
      </c>
      <c r="E10473" s="4">
        <v>2.1700000000000001E-20</v>
      </c>
      <c r="F10473" s="3"/>
      <c r="G10473" s="3"/>
      <c r="H10473" s="3"/>
      <c r="I10473" s="3"/>
      <c r="J10473" s="3"/>
    </row>
    <row r="10474" spans="4:10" x14ac:dyDescent="0.25">
      <c r="D10474">
        <v>0.109</v>
      </c>
      <c r="E10474" s="4">
        <v>2.1700000000000001E-20</v>
      </c>
      <c r="F10474" s="3"/>
      <c r="G10474" s="3"/>
      <c r="H10474" s="3"/>
      <c r="I10474" s="3"/>
      <c r="J10474" s="3"/>
    </row>
    <row r="10475" spans="4:10" x14ac:dyDescent="0.25">
      <c r="D10475">
        <v>0.10929999999999999</v>
      </c>
      <c r="E10475" s="4">
        <v>2.1700000000000001E-20</v>
      </c>
      <c r="F10475" s="3"/>
      <c r="G10475" s="3"/>
      <c r="H10475" s="3"/>
      <c r="I10475" s="3"/>
      <c r="J10475" s="3"/>
    </row>
    <row r="10476" spans="4:10" x14ac:dyDescent="0.25">
      <c r="D10476">
        <v>0.1095</v>
      </c>
      <c r="E10476" s="4">
        <v>2.1700000000000001E-20</v>
      </c>
      <c r="F10476" s="3"/>
      <c r="G10476" s="3"/>
      <c r="H10476" s="3"/>
      <c r="I10476" s="3"/>
      <c r="J10476" s="3"/>
    </row>
    <row r="10477" spans="4:10" x14ac:dyDescent="0.25">
      <c r="D10477">
        <v>0.10970000000000001</v>
      </c>
      <c r="E10477" s="4">
        <v>2.1700000000000001E-20</v>
      </c>
      <c r="F10477" s="3"/>
      <c r="G10477" s="3"/>
      <c r="H10477" s="3"/>
      <c r="I10477" s="3"/>
      <c r="J10477" s="3"/>
    </row>
    <row r="10478" spans="4:10" x14ac:dyDescent="0.25">
      <c r="D10478">
        <v>0.11</v>
      </c>
      <c r="E10478" s="4">
        <v>2.1700000000000001E-20</v>
      </c>
      <c r="F10478" s="3"/>
      <c r="G10478" s="3"/>
      <c r="H10478" s="3"/>
      <c r="I10478" s="3"/>
      <c r="J10478" s="3"/>
    </row>
    <row r="10479" spans="4:10" x14ac:dyDescent="0.25">
      <c r="D10479">
        <v>0.11020000000000001</v>
      </c>
      <c r="E10479" s="4">
        <v>2.1700000000000001E-20</v>
      </c>
      <c r="F10479" s="3"/>
      <c r="G10479" s="3"/>
      <c r="H10479" s="3"/>
      <c r="I10479" s="3"/>
      <c r="J10479" s="3"/>
    </row>
    <row r="10480" spans="4:10" x14ac:dyDescent="0.25">
      <c r="D10480">
        <v>0.1105</v>
      </c>
      <c r="E10480" s="4">
        <v>2.1700000000000001E-20</v>
      </c>
      <c r="F10480" s="3"/>
      <c r="G10480" s="3"/>
      <c r="H10480" s="3"/>
      <c r="I10480" s="3"/>
      <c r="J10480" s="3"/>
    </row>
    <row r="10481" spans="4:10" x14ac:dyDescent="0.25">
      <c r="D10481">
        <v>0.11070000000000001</v>
      </c>
      <c r="E10481" s="4">
        <v>2.1700000000000001E-20</v>
      </c>
      <c r="F10481" s="3"/>
      <c r="G10481" s="3"/>
      <c r="H10481" s="3"/>
      <c r="I10481" s="3"/>
      <c r="J10481" s="3"/>
    </row>
    <row r="10482" spans="4:10" x14ac:dyDescent="0.25">
      <c r="D10482">
        <v>0.1109</v>
      </c>
      <c r="E10482" s="4">
        <v>2.1700000000000001E-20</v>
      </c>
      <c r="F10482" s="3"/>
      <c r="G10482" s="3"/>
      <c r="H10482" s="3"/>
      <c r="I10482" s="3"/>
      <c r="J10482" s="3"/>
    </row>
    <row r="10483" spans="4:10" x14ac:dyDescent="0.25">
      <c r="D10483">
        <v>0.11119999999999999</v>
      </c>
      <c r="E10483" s="4">
        <v>2.1700000000000001E-20</v>
      </c>
      <c r="F10483" s="3"/>
      <c r="G10483" s="3"/>
      <c r="H10483" s="3"/>
      <c r="I10483" s="3"/>
      <c r="J10483" s="3"/>
    </row>
    <row r="10484" spans="4:10" x14ac:dyDescent="0.25">
      <c r="D10484">
        <v>0.1114</v>
      </c>
      <c r="E10484" s="4">
        <v>2.1700000000000001E-20</v>
      </c>
      <c r="F10484" s="3"/>
      <c r="G10484" s="3"/>
      <c r="H10484" s="3"/>
      <c r="I10484" s="3"/>
      <c r="J10484" s="3"/>
    </row>
    <row r="10485" spans="4:10" x14ac:dyDescent="0.25">
      <c r="D10485">
        <v>0.1116</v>
      </c>
      <c r="E10485" s="4">
        <v>2.1700000000000001E-20</v>
      </c>
      <c r="F10485" s="3"/>
      <c r="G10485" s="3"/>
      <c r="H10485" s="3"/>
      <c r="I10485" s="3"/>
      <c r="J10485" s="3"/>
    </row>
    <row r="10486" spans="4:10" x14ac:dyDescent="0.25">
      <c r="D10486">
        <v>0.1119</v>
      </c>
      <c r="E10486" s="4">
        <v>2.1700000000000001E-20</v>
      </c>
      <c r="F10486" s="3"/>
      <c r="G10486" s="3"/>
      <c r="H10486" s="3"/>
      <c r="I10486" s="3"/>
      <c r="J10486" s="3"/>
    </row>
    <row r="10487" spans="4:10" x14ac:dyDescent="0.25">
      <c r="D10487">
        <v>0.11210000000000001</v>
      </c>
      <c r="E10487" s="4">
        <v>2.1700000000000001E-20</v>
      </c>
      <c r="F10487" s="3"/>
      <c r="G10487" s="3"/>
      <c r="H10487" s="3"/>
      <c r="I10487" s="3"/>
      <c r="J10487" s="3"/>
    </row>
    <row r="10488" spans="4:10" x14ac:dyDescent="0.25">
      <c r="D10488">
        <v>0.1123</v>
      </c>
      <c r="E10488" s="4">
        <v>2.1700000000000001E-20</v>
      </c>
      <c r="F10488" s="3"/>
      <c r="G10488" s="3"/>
      <c r="H10488" s="3"/>
      <c r="I10488" s="3"/>
      <c r="J10488" s="3"/>
    </row>
    <row r="10489" spans="4:10" x14ac:dyDescent="0.25">
      <c r="D10489">
        <v>0.11260000000000001</v>
      </c>
      <c r="E10489" s="4">
        <v>2.1700000000000001E-20</v>
      </c>
      <c r="F10489" s="3"/>
      <c r="G10489" s="3"/>
      <c r="H10489" s="3"/>
      <c r="I10489" s="3"/>
      <c r="J10489" s="3"/>
    </row>
    <row r="10490" spans="4:10" x14ac:dyDescent="0.25">
      <c r="D10490">
        <v>0.1128</v>
      </c>
      <c r="E10490" s="4">
        <v>2.1700000000000001E-20</v>
      </c>
      <c r="F10490" s="3"/>
      <c r="G10490" s="3"/>
      <c r="H10490" s="3"/>
      <c r="I10490" s="3"/>
      <c r="J10490" s="3"/>
    </row>
    <row r="10491" spans="4:10" x14ac:dyDescent="0.25">
      <c r="D10491">
        <v>0.11310000000000001</v>
      </c>
      <c r="E10491" s="4">
        <v>2.1700000000000001E-20</v>
      </c>
      <c r="F10491" s="3"/>
      <c r="G10491" s="3"/>
      <c r="H10491" s="3"/>
      <c r="I10491" s="3"/>
      <c r="J10491" s="3"/>
    </row>
    <row r="10492" spans="4:10" x14ac:dyDescent="0.25">
      <c r="D10492">
        <v>0.1133</v>
      </c>
      <c r="E10492" s="4">
        <v>2.1700000000000001E-20</v>
      </c>
      <c r="F10492" s="3"/>
      <c r="G10492" s="3"/>
      <c r="H10492" s="3"/>
      <c r="I10492" s="3"/>
      <c r="J10492" s="3"/>
    </row>
    <row r="10493" spans="4:10" x14ac:dyDescent="0.25">
      <c r="D10493">
        <v>0.1135</v>
      </c>
      <c r="E10493" s="4">
        <v>2.1700000000000001E-20</v>
      </c>
      <c r="F10493" s="3"/>
      <c r="G10493" s="3"/>
      <c r="H10493" s="3"/>
      <c r="I10493" s="3"/>
      <c r="J10493" s="3"/>
    </row>
    <row r="10494" spans="4:10" x14ac:dyDescent="0.25">
      <c r="D10494">
        <v>0.1138</v>
      </c>
      <c r="E10494" s="4">
        <v>2.1700000000000001E-20</v>
      </c>
      <c r="F10494" s="3"/>
      <c r="G10494" s="3"/>
      <c r="H10494" s="3"/>
      <c r="I10494" s="3"/>
      <c r="J10494" s="3"/>
    </row>
    <row r="10495" spans="4:10" x14ac:dyDescent="0.25">
      <c r="D10495">
        <v>0.114</v>
      </c>
      <c r="E10495" s="4">
        <v>2.1700000000000001E-20</v>
      </c>
      <c r="F10495" s="3"/>
      <c r="G10495" s="3"/>
      <c r="H10495" s="3"/>
      <c r="I10495" s="3"/>
      <c r="J10495" s="3"/>
    </row>
    <row r="10496" spans="4:10" x14ac:dyDescent="0.25">
      <c r="D10496">
        <v>0.1142</v>
      </c>
      <c r="E10496" s="4">
        <v>2.1700000000000001E-20</v>
      </c>
      <c r="F10496" s="3"/>
      <c r="G10496" s="3"/>
      <c r="H10496" s="3"/>
      <c r="I10496" s="3"/>
      <c r="J10496" s="3"/>
    </row>
    <row r="10497" spans="4:10" x14ac:dyDescent="0.25">
      <c r="D10497">
        <v>0.1145</v>
      </c>
      <c r="E10497" s="4">
        <v>2.1700000000000001E-20</v>
      </c>
      <c r="F10497" s="3"/>
      <c r="G10497" s="3"/>
      <c r="H10497" s="3"/>
      <c r="I10497" s="3"/>
      <c r="J10497" s="3"/>
    </row>
    <row r="10498" spans="4:10" x14ac:dyDescent="0.25">
      <c r="D10498">
        <v>0.1147</v>
      </c>
      <c r="E10498" s="4">
        <v>2.1700000000000001E-20</v>
      </c>
      <c r="F10498" s="3"/>
      <c r="G10498" s="3"/>
      <c r="H10498" s="3"/>
      <c r="I10498" s="3"/>
      <c r="J10498" s="3"/>
    </row>
    <row r="10499" spans="4:10" x14ac:dyDescent="0.25">
      <c r="D10499">
        <v>0.1149</v>
      </c>
      <c r="E10499" s="4">
        <v>2.1700000000000001E-20</v>
      </c>
      <c r="F10499" s="3"/>
      <c r="G10499" s="3"/>
      <c r="H10499" s="3"/>
      <c r="I10499" s="3"/>
      <c r="J10499" s="3"/>
    </row>
    <row r="10500" spans="4:10" x14ac:dyDescent="0.25">
      <c r="D10500">
        <v>0.1152</v>
      </c>
      <c r="E10500" s="4">
        <v>2.1700000000000001E-20</v>
      </c>
      <c r="F10500" s="3"/>
      <c r="G10500" s="3"/>
      <c r="H10500" s="3"/>
      <c r="I10500" s="3"/>
      <c r="J10500" s="3"/>
    </row>
    <row r="10501" spans="4:10" x14ac:dyDescent="0.25">
      <c r="D10501">
        <v>0.1154</v>
      </c>
      <c r="E10501" s="4">
        <v>2.1700000000000001E-20</v>
      </c>
      <c r="F10501" s="3"/>
      <c r="G10501" s="3"/>
      <c r="H10501" s="3"/>
      <c r="I10501" s="3"/>
      <c r="J10501" s="3"/>
    </row>
    <row r="10502" spans="4:10" x14ac:dyDescent="0.25">
      <c r="D10502">
        <v>0.1157</v>
      </c>
      <c r="E10502" s="4">
        <v>2.1700000000000001E-20</v>
      </c>
      <c r="F10502" s="3"/>
      <c r="G10502" s="3"/>
      <c r="H10502" s="3"/>
      <c r="I10502" s="3"/>
      <c r="J10502" s="3"/>
    </row>
    <row r="10503" spans="4:10" x14ac:dyDescent="0.25">
      <c r="D10503">
        <v>0.1159</v>
      </c>
      <c r="E10503" s="4">
        <v>2.1700000000000001E-20</v>
      </c>
      <c r="F10503" s="3"/>
      <c r="G10503" s="3"/>
      <c r="H10503" s="3"/>
      <c r="I10503" s="3"/>
      <c r="J10503" s="3"/>
    </row>
    <row r="10504" spans="4:10" x14ac:dyDescent="0.25">
      <c r="D10504">
        <v>0.11609999999999999</v>
      </c>
      <c r="E10504" s="4">
        <v>2.1700000000000001E-20</v>
      </c>
      <c r="F10504" s="3"/>
      <c r="G10504" s="3"/>
      <c r="H10504" s="3"/>
      <c r="I10504" s="3"/>
      <c r="J10504" s="3"/>
    </row>
    <row r="10505" spans="4:10" x14ac:dyDescent="0.25">
      <c r="D10505">
        <v>0.1164</v>
      </c>
      <c r="E10505" s="4">
        <v>2.1700000000000001E-20</v>
      </c>
      <c r="F10505" s="3"/>
      <c r="G10505" s="3"/>
      <c r="H10505" s="3"/>
      <c r="I10505" s="3"/>
      <c r="J10505" s="3"/>
    </row>
    <row r="10506" spans="4:10" x14ac:dyDescent="0.25">
      <c r="D10506">
        <v>0.1166</v>
      </c>
      <c r="E10506" s="4">
        <v>2.1700000000000001E-20</v>
      </c>
      <c r="F10506" s="3"/>
      <c r="G10506" s="3"/>
      <c r="H10506" s="3"/>
      <c r="I10506" s="3"/>
      <c r="J10506" s="3"/>
    </row>
    <row r="10507" spans="4:10" x14ac:dyDescent="0.25">
      <c r="D10507">
        <v>0.1168</v>
      </c>
      <c r="E10507" s="4">
        <v>2.1700000000000001E-20</v>
      </c>
      <c r="F10507" s="3"/>
      <c r="G10507" s="3"/>
      <c r="H10507" s="3"/>
      <c r="I10507" s="3"/>
      <c r="J10507" s="3"/>
    </row>
    <row r="10508" spans="4:10" x14ac:dyDescent="0.25">
      <c r="D10508">
        <v>0.1171</v>
      </c>
      <c r="E10508" s="4">
        <v>2.1700000000000001E-20</v>
      </c>
      <c r="F10508" s="3"/>
      <c r="G10508" s="3"/>
      <c r="H10508" s="3"/>
      <c r="I10508" s="3"/>
      <c r="J10508" s="3"/>
    </row>
    <row r="10509" spans="4:10" x14ac:dyDescent="0.25">
      <c r="D10509">
        <v>0.1173</v>
      </c>
      <c r="E10509" s="4">
        <v>2.1700000000000001E-20</v>
      </c>
      <c r="F10509" s="3"/>
      <c r="G10509" s="3"/>
      <c r="H10509" s="3"/>
      <c r="I10509" s="3"/>
      <c r="J10509" s="3"/>
    </row>
    <row r="10510" spans="4:10" x14ac:dyDescent="0.25">
      <c r="D10510">
        <v>0.11749999999999999</v>
      </c>
      <c r="E10510" s="4">
        <v>2.1700000000000001E-20</v>
      </c>
      <c r="F10510" s="3"/>
      <c r="G10510" s="3"/>
      <c r="H10510" s="3"/>
      <c r="I10510" s="3"/>
      <c r="J10510" s="3"/>
    </row>
    <row r="10511" spans="4:10" x14ac:dyDescent="0.25">
      <c r="D10511">
        <v>0.1178</v>
      </c>
      <c r="E10511" s="4">
        <v>2.1700000000000001E-20</v>
      </c>
      <c r="F10511" s="3"/>
      <c r="G10511" s="3"/>
      <c r="H10511" s="3"/>
      <c r="I10511" s="3"/>
      <c r="J10511" s="3"/>
    </row>
    <row r="10512" spans="4:10" x14ac:dyDescent="0.25">
      <c r="D10512">
        <v>0.11799999999999999</v>
      </c>
      <c r="E10512" s="4">
        <v>2.1700000000000001E-20</v>
      </c>
      <c r="F10512" s="3"/>
      <c r="G10512" s="3"/>
      <c r="H10512" s="3"/>
      <c r="I10512" s="3"/>
      <c r="J10512" s="3"/>
    </row>
    <row r="10513" spans="4:10" x14ac:dyDescent="0.25">
      <c r="D10513">
        <v>0.1183</v>
      </c>
      <c r="E10513" s="4">
        <v>2.1700000000000001E-20</v>
      </c>
      <c r="F10513" s="3"/>
      <c r="G10513" s="3"/>
      <c r="H10513" s="3"/>
      <c r="I10513" s="3"/>
      <c r="J10513" s="3"/>
    </row>
    <row r="10514" spans="4:10" x14ac:dyDescent="0.25">
      <c r="D10514">
        <v>0.11849999999999999</v>
      </c>
      <c r="E10514" s="4">
        <v>2.1700000000000001E-20</v>
      </c>
      <c r="F10514" s="3"/>
      <c r="G10514" s="3"/>
      <c r="H10514" s="3"/>
      <c r="I10514" s="3"/>
      <c r="J10514" s="3"/>
    </row>
    <row r="10515" spans="4:10" x14ac:dyDescent="0.25">
      <c r="D10515">
        <v>0.1187</v>
      </c>
      <c r="E10515" s="4">
        <v>2.1700000000000001E-20</v>
      </c>
      <c r="F10515" s="3"/>
      <c r="G10515" s="3"/>
      <c r="H10515" s="3"/>
      <c r="I10515" s="3"/>
      <c r="J10515" s="3"/>
    </row>
    <row r="10516" spans="4:10" x14ac:dyDescent="0.25">
      <c r="D10516">
        <v>0.11899999999999999</v>
      </c>
      <c r="E10516" s="4">
        <v>2.1700000000000001E-20</v>
      </c>
      <c r="F10516" s="3"/>
      <c r="G10516" s="3"/>
      <c r="H10516" s="3"/>
      <c r="I10516" s="3"/>
      <c r="J10516" s="3"/>
    </row>
    <row r="10517" spans="4:10" x14ac:dyDescent="0.25">
      <c r="D10517">
        <v>0.1192</v>
      </c>
      <c r="E10517" s="4">
        <v>2.1700000000000001E-20</v>
      </c>
      <c r="F10517" s="3"/>
      <c r="G10517" s="3"/>
      <c r="H10517" s="3"/>
      <c r="I10517" s="3"/>
      <c r="J10517" s="3"/>
    </row>
    <row r="10518" spans="4:10" x14ac:dyDescent="0.25">
      <c r="D10518">
        <v>0.11940000000000001</v>
      </c>
      <c r="E10518" s="4">
        <v>2.1700000000000001E-20</v>
      </c>
      <c r="F10518" s="3"/>
      <c r="G10518" s="3"/>
      <c r="H10518" s="3"/>
      <c r="I10518" s="3"/>
      <c r="J10518" s="3"/>
    </row>
    <row r="10519" spans="4:10" x14ac:dyDescent="0.25">
      <c r="D10519">
        <v>0.1197</v>
      </c>
      <c r="E10519" s="4">
        <v>2.1700000000000001E-20</v>
      </c>
      <c r="F10519" s="3"/>
      <c r="G10519" s="3"/>
      <c r="H10519" s="3"/>
      <c r="I10519" s="3"/>
      <c r="J10519" s="3"/>
    </row>
    <row r="10520" spans="4:10" x14ac:dyDescent="0.25">
      <c r="D10520">
        <v>0.11990000000000001</v>
      </c>
      <c r="E10520" s="4">
        <v>2.1700000000000001E-20</v>
      </c>
      <c r="F10520" s="3"/>
      <c r="G10520" s="3"/>
      <c r="H10520" s="3"/>
      <c r="I10520" s="3"/>
      <c r="J10520" s="3"/>
    </row>
    <row r="10521" spans="4:10" x14ac:dyDescent="0.25">
      <c r="D10521">
        <v>0.1202</v>
      </c>
      <c r="E10521" s="4">
        <v>2.1700000000000001E-20</v>
      </c>
      <c r="F10521" s="3"/>
      <c r="G10521" s="3"/>
      <c r="H10521" s="3"/>
      <c r="I10521" s="3"/>
      <c r="J10521" s="3"/>
    </row>
    <row r="10522" spans="4:10" x14ac:dyDescent="0.25">
      <c r="D10522">
        <v>0.12039999999999999</v>
      </c>
      <c r="E10522" s="4">
        <v>2.1700000000000001E-20</v>
      </c>
      <c r="F10522" s="3"/>
      <c r="G10522" s="3"/>
      <c r="H10522" s="3"/>
      <c r="I10522" s="3"/>
      <c r="J10522" s="3"/>
    </row>
    <row r="10523" spans="4:10" x14ac:dyDescent="0.25">
      <c r="D10523">
        <v>0.1206</v>
      </c>
      <c r="E10523" s="4">
        <v>2.1700000000000001E-20</v>
      </c>
      <c r="F10523" s="3"/>
      <c r="G10523" s="3"/>
      <c r="H10523" s="3"/>
      <c r="I10523" s="3"/>
      <c r="J10523" s="3"/>
    </row>
    <row r="10524" spans="4:10" x14ac:dyDescent="0.25">
      <c r="D10524">
        <v>0.12089999999999999</v>
      </c>
      <c r="E10524" s="4">
        <v>2.1700000000000001E-20</v>
      </c>
      <c r="F10524" s="3"/>
      <c r="G10524" s="3"/>
      <c r="H10524" s="3"/>
      <c r="I10524" s="3"/>
      <c r="J10524" s="3"/>
    </row>
    <row r="10525" spans="4:10" x14ac:dyDescent="0.25">
      <c r="D10525">
        <v>0.1211</v>
      </c>
      <c r="E10525" s="4">
        <v>2.1700000000000001E-20</v>
      </c>
      <c r="F10525" s="3"/>
      <c r="G10525" s="3"/>
      <c r="H10525" s="3"/>
      <c r="I10525" s="3"/>
      <c r="J10525" s="3"/>
    </row>
    <row r="10526" spans="4:10" x14ac:dyDescent="0.25">
      <c r="D10526">
        <v>0.12130000000000001</v>
      </c>
      <c r="E10526" s="4">
        <v>2.1700000000000001E-20</v>
      </c>
      <c r="F10526" s="3"/>
      <c r="G10526" s="3"/>
      <c r="H10526" s="3"/>
      <c r="I10526" s="3"/>
      <c r="J10526" s="3"/>
    </row>
    <row r="10527" spans="4:10" x14ac:dyDescent="0.25">
      <c r="D10527">
        <v>0.1216</v>
      </c>
      <c r="E10527" s="4">
        <v>2.1700000000000001E-20</v>
      </c>
      <c r="F10527" s="3"/>
      <c r="G10527" s="3"/>
      <c r="H10527" s="3"/>
      <c r="I10527" s="3"/>
      <c r="J10527" s="3"/>
    </row>
    <row r="10528" spans="4:10" x14ac:dyDescent="0.25">
      <c r="D10528">
        <v>0.12180000000000001</v>
      </c>
      <c r="E10528" s="4">
        <v>2.1700000000000001E-20</v>
      </c>
      <c r="F10528" s="3"/>
      <c r="G10528" s="3"/>
      <c r="H10528" s="3"/>
      <c r="I10528" s="3"/>
      <c r="J10528" s="3"/>
    </row>
    <row r="10529" spans="4:10" x14ac:dyDescent="0.25">
      <c r="D10529">
        <v>0.122</v>
      </c>
      <c r="E10529" s="4">
        <v>2.1700000000000001E-20</v>
      </c>
      <c r="F10529" s="3"/>
      <c r="G10529" s="3"/>
      <c r="H10529" s="3"/>
      <c r="I10529" s="3"/>
      <c r="J10529" s="3"/>
    </row>
    <row r="10530" spans="4:10" x14ac:dyDescent="0.25">
      <c r="D10530">
        <v>0.12230000000000001</v>
      </c>
      <c r="E10530" s="4">
        <v>2.1700000000000001E-20</v>
      </c>
      <c r="F10530" s="3"/>
      <c r="G10530" s="3"/>
      <c r="H10530" s="3"/>
      <c r="I10530" s="3"/>
      <c r="J10530" s="3"/>
    </row>
    <row r="10531" spans="4:10" x14ac:dyDescent="0.25">
      <c r="D10531">
        <v>0.1225</v>
      </c>
      <c r="E10531" s="4">
        <v>2.1700000000000001E-20</v>
      </c>
      <c r="F10531" s="3"/>
      <c r="G10531" s="3"/>
      <c r="H10531" s="3"/>
      <c r="I10531" s="3"/>
      <c r="J10531" s="3"/>
    </row>
    <row r="10532" spans="4:10" x14ac:dyDescent="0.25">
      <c r="D10532">
        <v>0.12280000000000001</v>
      </c>
      <c r="E10532" s="4">
        <v>2.1700000000000001E-20</v>
      </c>
      <c r="F10532" s="3"/>
      <c r="G10532" s="3"/>
      <c r="H10532" s="3"/>
      <c r="I10532" s="3"/>
      <c r="J10532" s="3"/>
    </row>
    <row r="10533" spans="4:10" x14ac:dyDescent="0.25">
      <c r="D10533">
        <v>0.123</v>
      </c>
      <c r="E10533" s="4">
        <v>2.1700000000000001E-20</v>
      </c>
      <c r="F10533" s="3"/>
      <c r="G10533" s="3"/>
      <c r="H10533" s="3"/>
      <c r="I10533" s="3"/>
      <c r="J10533" s="3"/>
    </row>
    <row r="10534" spans="4:10" x14ac:dyDescent="0.25">
      <c r="D10534">
        <v>0.1232</v>
      </c>
      <c r="E10534" s="4">
        <v>2.1700000000000001E-20</v>
      </c>
      <c r="F10534" s="3"/>
      <c r="G10534" s="3"/>
      <c r="H10534" s="3"/>
      <c r="I10534" s="3"/>
      <c r="J10534" s="3"/>
    </row>
    <row r="10535" spans="4:10" x14ac:dyDescent="0.25">
      <c r="D10535">
        <v>0.1235</v>
      </c>
      <c r="E10535" s="4">
        <v>3.6000000000000001E-18</v>
      </c>
      <c r="F10535" s="3"/>
      <c r="G10535" s="3"/>
      <c r="H10535" s="3"/>
      <c r="I10535" s="3"/>
      <c r="J10535" s="3"/>
    </row>
    <row r="10536" spans="4:10" x14ac:dyDescent="0.25">
      <c r="D10536">
        <v>0.1237</v>
      </c>
      <c r="E10536" s="4">
        <v>5.5500000000000004E-12</v>
      </c>
      <c r="F10536" s="3"/>
      <c r="G10536" s="3"/>
      <c r="H10536" s="3"/>
      <c r="I10536" s="3"/>
      <c r="J10536" s="3"/>
    </row>
    <row r="10537" spans="4:10" x14ac:dyDescent="0.25">
      <c r="D10537">
        <v>0.1239</v>
      </c>
      <c r="E10537" s="4">
        <v>2.2900000000000002E-9</v>
      </c>
      <c r="F10537" s="3"/>
      <c r="G10537" s="3"/>
      <c r="H10537" s="3"/>
      <c r="I10537" s="3"/>
      <c r="J10537" s="3"/>
    </row>
    <row r="10538" spans="4:10" x14ac:dyDescent="0.25">
      <c r="D10538">
        <v>0.1242</v>
      </c>
      <c r="E10538" s="4">
        <v>1.14E-9</v>
      </c>
      <c r="F10538" s="3"/>
      <c r="G10538" s="3"/>
      <c r="H10538" s="3"/>
      <c r="I10538" s="3"/>
      <c r="J10538" s="3"/>
    </row>
    <row r="10539" spans="4:10" x14ac:dyDescent="0.25">
      <c r="D10539">
        <v>0.1244</v>
      </c>
      <c r="E10539" s="4">
        <v>1.08E-10</v>
      </c>
      <c r="F10539" s="3"/>
      <c r="G10539" s="3"/>
      <c r="H10539" s="3"/>
      <c r="I10539" s="3"/>
      <c r="J10539" s="3"/>
    </row>
    <row r="10540" spans="4:10" x14ac:dyDescent="0.25">
      <c r="D10540">
        <v>0.1246</v>
      </c>
      <c r="E10540" s="4">
        <v>4.1800000000000004E-12</v>
      </c>
      <c r="F10540" s="3"/>
      <c r="G10540" s="3"/>
      <c r="H10540" s="3"/>
      <c r="I10540" s="3"/>
      <c r="J10540" s="3"/>
    </row>
    <row r="10541" spans="4:10" x14ac:dyDescent="0.25">
      <c r="D10541">
        <v>0.1249</v>
      </c>
      <c r="E10541" s="4">
        <v>3.7100000000000001E-14</v>
      </c>
      <c r="F10541" s="3"/>
      <c r="G10541" s="3"/>
      <c r="H10541" s="3"/>
      <c r="I10541" s="3"/>
      <c r="J10541" s="3"/>
    </row>
    <row r="10542" spans="4:10" x14ac:dyDescent="0.25">
      <c r="D10542">
        <v>0.12509999999999999</v>
      </c>
      <c r="E10542" s="4">
        <v>2.6400000000000001E-17</v>
      </c>
      <c r="F10542" s="3"/>
      <c r="G10542" s="3"/>
      <c r="H10542" s="3"/>
      <c r="I10542" s="3"/>
      <c r="J10542" s="3"/>
    </row>
    <row r="10543" spans="4:10" x14ac:dyDescent="0.25">
      <c r="D10543">
        <v>0.12540000000000001</v>
      </c>
      <c r="E10543" s="4">
        <v>2.1800000000000001E-20</v>
      </c>
      <c r="F10543" s="3"/>
      <c r="G10543" s="3"/>
      <c r="H10543" s="3"/>
      <c r="I10543" s="3"/>
      <c r="J10543" s="3"/>
    </row>
    <row r="10544" spans="4:10" x14ac:dyDescent="0.25">
      <c r="D10544">
        <v>0.12559999999999999</v>
      </c>
      <c r="E10544" s="4">
        <v>2.1700000000000001E-20</v>
      </c>
      <c r="F10544" s="3"/>
      <c r="G10544" s="3"/>
      <c r="H10544" s="3"/>
      <c r="I10544" s="3"/>
      <c r="J10544" s="3"/>
    </row>
    <row r="10545" spans="4:10" x14ac:dyDescent="0.25">
      <c r="D10545">
        <v>0.1258</v>
      </c>
      <c r="E10545" s="4">
        <v>2.1700000000000001E-20</v>
      </c>
      <c r="F10545" s="3"/>
      <c r="G10545" s="3"/>
      <c r="H10545" s="3"/>
      <c r="I10545" s="3"/>
      <c r="J10545" s="3"/>
    </row>
    <row r="10546" spans="4:10" x14ac:dyDescent="0.25">
      <c r="D10546">
        <v>0.12609999999999999</v>
      </c>
      <c r="E10546" s="4">
        <v>2.1700000000000001E-20</v>
      </c>
      <c r="F10546" s="3"/>
      <c r="G10546" s="3"/>
      <c r="H10546" s="3"/>
      <c r="I10546" s="3"/>
      <c r="J10546" s="3"/>
    </row>
    <row r="10547" spans="4:10" x14ac:dyDescent="0.25">
      <c r="D10547">
        <v>0.1263</v>
      </c>
      <c r="E10547" s="4">
        <v>2.1700000000000001E-20</v>
      </c>
      <c r="F10547" s="3"/>
      <c r="G10547" s="3"/>
      <c r="H10547" s="3"/>
      <c r="I10547" s="3"/>
      <c r="J10547" s="3"/>
    </row>
    <row r="10548" spans="4:10" x14ac:dyDescent="0.25">
      <c r="D10548">
        <v>0.1265</v>
      </c>
      <c r="E10548" s="4">
        <v>2.1700000000000001E-20</v>
      </c>
      <c r="F10548" s="3"/>
      <c r="G10548" s="3"/>
      <c r="H10548" s="3"/>
      <c r="I10548" s="3"/>
      <c r="J10548" s="3"/>
    </row>
    <row r="10549" spans="4:10" x14ac:dyDescent="0.25">
      <c r="D10549">
        <v>0.1268</v>
      </c>
      <c r="E10549" s="4">
        <v>2.1700000000000001E-20</v>
      </c>
      <c r="F10549" s="3"/>
      <c r="G10549" s="3"/>
      <c r="H10549" s="3"/>
      <c r="I10549" s="3"/>
      <c r="J10549" s="3"/>
    </row>
    <row r="10550" spans="4:10" x14ac:dyDescent="0.25">
      <c r="D10550">
        <v>0.127</v>
      </c>
      <c r="E10550" s="4">
        <v>2.1700000000000001E-20</v>
      </c>
      <c r="F10550" s="3"/>
      <c r="G10550" s="3"/>
      <c r="H10550" s="3"/>
      <c r="I10550" s="3"/>
      <c r="J10550" s="3"/>
    </row>
    <row r="10551" spans="4:10" x14ac:dyDescent="0.25">
      <c r="D10551">
        <v>0.12720000000000001</v>
      </c>
      <c r="E10551" s="4">
        <v>2.1700000000000001E-20</v>
      </c>
      <c r="F10551" s="3"/>
      <c r="G10551" s="3"/>
      <c r="H10551" s="3"/>
      <c r="I10551" s="3"/>
      <c r="J10551" s="3"/>
    </row>
    <row r="10552" spans="4:10" x14ac:dyDescent="0.25">
      <c r="D10552">
        <v>0.1275</v>
      </c>
      <c r="E10552" s="4">
        <v>2.1700000000000001E-20</v>
      </c>
      <c r="F10552" s="3"/>
      <c r="G10552" s="3"/>
      <c r="H10552" s="3"/>
      <c r="I10552" s="3"/>
      <c r="J10552" s="3"/>
    </row>
    <row r="10553" spans="4:10" x14ac:dyDescent="0.25">
      <c r="D10553">
        <v>0.12770000000000001</v>
      </c>
      <c r="E10553" s="4">
        <v>2.1700000000000001E-20</v>
      </c>
      <c r="F10553" s="3"/>
      <c r="G10553" s="3"/>
      <c r="H10553" s="3"/>
      <c r="I10553" s="3"/>
      <c r="J10553" s="3"/>
    </row>
    <row r="10554" spans="4:10" x14ac:dyDescent="0.25">
      <c r="D10554">
        <v>0.128</v>
      </c>
      <c r="E10554" s="4">
        <v>2.1700000000000001E-20</v>
      </c>
      <c r="F10554" s="3"/>
      <c r="G10554" s="3"/>
      <c r="H10554" s="3"/>
      <c r="I10554" s="3"/>
      <c r="J10554" s="3"/>
    </row>
    <row r="10555" spans="4:10" x14ac:dyDescent="0.25">
      <c r="D10555">
        <v>0.12820000000000001</v>
      </c>
      <c r="E10555" s="4">
        <v>2.1700000000000001E-20</v>
      </c>
      <c r="F10555" s="3"/>
      <c r="G10555" s="3"/>
      <c r="H10555" s="3"/>
      <c r="I10555" s="3"/>
      <c r="J10555" s="3"/>
    </row>
    <row r="10556" spans="4:10" x14ac:dyDescent="0.25">
      <c r="D10556">
        <v>0.12839999999999999</v>
      </c>
      <c r="E10556" s="4">
        <v>2.1700000000000001E-20</v>
      </c>
      <c r="F10556" s="3"/>
      <c r="G10556" s="3"/>
      <c r="H10556" s="3"/>
      <c r="I10556" s="3"/>
      <c r="J10556" s="3"/>
    </row>
    <row r="10557" spans="4:10" x14ac:dyDescent="0.25">
      <c r="D10557">
        <v>0.12870000000000001</v>
      </c>
      <c r="E10557" s="4">
        <v>2.1700000000000001E-20</v>
      </c>
      <c r="F10557" s="3"/>
      <c r="G10557" s="3"/>
      <c r="H10557" s="3"/>
      <c r="I10557" s="3"/>
      <c r="J10557" s="3"/>
    </row>
    <row r="10558" spans="4:10" x14ac:dyDescent="0.25">
      <c r="D10558">
        <v>0.12889999999999999</v>
      </c>
      <c r="E10558" s="4">
        <v>2.1700000000000001E-20</v>
      </c>
      <c r="F10558" s="3"/>
      <c r="G10558" s="3"/>
      <c r="H10558" s="3"/>
      <c r="I10558" s="3"/>
      <c r="J10558" s="3"/>
    </row>
    <row r="10559" spans="4:10" x14ac:dyDescent="0.25">
      <c r="D10559">
        <v>0.12909999999999999</v>
      </c>
      <c r="E10559" s="4">
        <v>2.1700000000000001E-20</v>
      </c>
      <c r="F10559" s="3"/>
      <c r="G10559" s="3"/>
      <c r="H10559" s="3"/>
      <c r="I10559" s="3"/>
      <c r="J10559" s="3"/>
    </row>
    <row r="10560" spans="4:10" x14ac:dyDescent="0.25">
      <c r="D10560">
        <v>0.12939999999999999</v>
      </c>
      <c r="E10560" s="4">
        <v>2.1700000000000001E-20</v>
      </c>
      <c r="F10560" s="3"/>
      <c r="G10560" s="3"/>
      <c r="H10560" s="3"/>
      <c r="I10560" s="3"/>
      <c r="J10560" s="3"/>
    </row>
    <row r="10561" spans="4:10" x14ac:dyDescent="0.25">
      <c r="D10561">
        <v>0.12959999999999999</v>
      </c>
      <c r="E10561" s="4">
        <v>2.1700000000000001E-20</v>
      </c>
      <c r="F10561" s="3"/>
      <c r="G10561" s="3"/>
      <c r="H10561" s="3"/>
      <c r="I10561" s="3"/>
      <c r="J10561" s="3"/>
    </row>
    <row r="10562" spans="4:10" x14ac:dyDescent="0.25">
      <c r="D10562">
        <v>0.1298</v>
      </c>
      <c r="E10562" s="4">
        <v>2.1700000000000001E-20</v>
      </c>
      <c r="F10562" s="3"/>
      <c r="G10562" s="3"/>
      <c r="H10562" s="3"/>
      <c r="I10562" s="3"/>
      <c r="J10562" s="3"/>
    </row>
    <row r="10563" spans="4:10" x14ac:dyDescent="0.25">
      <c r="D10563">
        <v>0.13009999999999999</v>
      </c>
      <c r="E10563" s="4">
        <v>2.1700000000000001E-20</v>
      </c>
      <c r="F10563" s="3"/>
      <c r="G10563" s="3"/>
      <c r="H10563" s="3"/>
      <c r="I10563" s="3"/>
      <c r="J10563" s="3"/>
    </row>
    <row r="10564" spans="4:10" x14ac:dyDescent="0.25">
      <c r="D10564">
        <v>0.1303</v>
      </c>
      <c r="E10564" s="4">
        <v>2.1700000000000001E-20</v>
      </c>
      <c r="F10564" s="3"/>
      <c r="G10564" s="3"/>
      <c r="H10564" s="3"/>
      <c r="I10564" s="3"/>
      <c r="J10564" s="3"/>
    </row>
    <row r="10565" spans="4:10" x14ac:dyDescent="0.25">
      <c r="D10565">
        <v>0.13059999999999999</v>
      </c>
      <c r="E10565" s="4">
        <v>2.1700000000000001E-20</v>
      </c>
      <c r="F10565" s="3"/>
      <c r="G10565" s="3"/>
      <c r="H10565" s="3"/>
      <c r="I10565" s="3"/>
      <c r="J10565" s="3"/>
    </row>
    <row r="10566" spans="4:10" x14ac:dyDescent="0.25">
      <c r="D10566">
        <v>0.1308</v>
      </c>
      <c r="E10566" s="4">
        <v>2.1700000000000001E-20</v>
      </c>
      <c r="F10566" s="3"/>
      <c r="G10566" s="3"/>
      <c r="H10566" s="3"/>
      <c r="I10566" s="3"/>
      <c r="J10566" s="3"/>
    </row>
    <row r="10567" spans="4:10" x14ac:dyDescent="0.25">
      <c r="D10567">
        <v>0.13100000000000001</v>
      </c>
      <c r="E10567" s="4">
        <v>2.1700000000000001E-20</v>
      </c>
      <c r="F10567" s="3"/>
      <c r="G10567" s="3"/>
      <c r="H10567" s="3"/>
      <c r="I10567" s="3"/>
      <c r="J10567" s="3"/>
    </row>
    <row r="10568" spans="4:10" x14ac:dyDescent="0.25">
      <c r="D10568">
        <v>0.1313</v>
      </c>
      <c r="E10568" s="4">
        <v>2.1700000000000001E-20</v>
      </c>
      <c r="F10568" s="3"/>
      <c r="G10568" s="3"/>
      <c r="H10568" s="3"/>
      <c r="I10568" s="3"/>
      <c r="J10568" s="3"/>
    </row>
    <row r="10569" spans="4:10" x14ac:dyDescent="0.25">
      <c r="D10569">
        <v>0.13150000000000001</v>
      </c>
      <c r="E10569" s="4">
        <v>2.1700000000000001E-20</v>
      </c>
      <c r="F10569" s="3"/>
      <c r="G10569" s="3"/>
      <c r="H10569" s="3"/>
      <c r="I10569" s="3"/>
      <c r="J10569" s="3"/>
    </row>
    <row r="10570" spans="4:10" x14ac:dyDescent="0.25">
      <c r="D10570">
        <v>0.13170000000000001</v>
      </c>
      <c r="E10570" s="4">
        <v>2.1700000000000001E-20</v>
      </c>
      <c r="F10570" s="3"/>
      <c r="G10570" s="3"/>
      <c r="H10570" s="3"/>
      <c r="I10570" s="3"/>
      <c r="J10570" s="3"/>
    </row>
    <row r="10571" spans="4:10" x14ac:dyDescent="0.25">
      <c r="D10571">
        <v>0.13200000000000001</v>
      </c>
      <c r="E10571" s="4">
        <v>2.1700000000000001E-20</v>
      </c>
      <c r="F10571" s="3"/>
      <c r="G10571" s="3"/>
      <c r="H10571" s="3"/>
      <c r="I10571" s="3"/>
      <c r="J10571" s="3"/>
    </row>
    <row r="10572" spans="4:10" x14ac:dyDescent="0.25">
      <c r="D10572">
        <v>0.13220000000000001</v>
      </c>
      <c r="E10572" s="4">
        <v>2.1700000000000001E-20</v>
      </c>
      <c r="F10572" s="3"/>
      <c r="G10572" s="3"/>
      <c r="H10572" s="3"/>
      <c r="I10572" s="3"/>
      <c r="J10572" s="3"/>
    </row>
    <row r="10573" spans="4:10" x14ac:dyDescent="0.25">
      <c r="D10573">
        <v>0.13250000000000001</v>
      </c>
      <c r="E10573" s="4">
        <v>2.1700000000000001E-20</v>
      </c>
      <c r="F10573" s="3"/>
      <c r="G10573" s="3"/>
      <c r="H10573" s="3"/>
      <c r="I10573" s="3"/>
      <c r="J10573" s="3"/>
    </row>
    <row r="10574" spans="4:10" x14ac:dyDescent="0.25">
      <c r="D10574">
        <v>0.13270000000000001</v>
      </c>
      <c r="E10574" s="4">
        <v>2.1700000000000001E-20</v>
      </c>
      <c r="F10574" s="3"/>
      <c r="G10574" s="3"/>
      <c r="H10574" s="3"/>
      <c r="I10574" s="3"/>
      <c r="J10574" s="3"/>
    </row>
    <row r="10575" spans="4:10" x14ac:dyDescent="0.25">
      <c r="D10575">
        <v>0.13289999999999999</v>
      </c>
      <c r="E10575" s="4">
        <v>2.1700000000000001E-20</v>
      </c>
      <c r="F10575" s="3"/>
      <c r="G10575" s="3"/>
      <c r="H10575" s="3"/>
      <c r="I10575" s="3"/>
      <c r="J10575" s="3"/>
    </row>
    <row r="10576" spans="4:10" x14ac:dyDescent="0.25">
      <c r="D10576">
        <v>0.13320000000000001</v>
      </c>
      <c r="E10576" s="4">
        <v>2.1700000000000001E-20</v>
      </c>
      <c r="F10576" s="3"/>
      <c r="G10576" s="3"/>
      <c r="H10576" s="3"/>
      <c r="I10576" s="3"/>
      <c r="J10576" s="3"/>
    </row>
    <row r="10577" spans="4:10" x14ac:dyDescent="0.25">
      <c r="D10577">
        <v>0.13339999999999999</v>
      </c>
      <c r="E10577" s="4">
        <v>2.1700000000000001E-20</v>
      </c>
      <c r="F10577" s="3"/>
      <c r="G10577" s="3"/>
      <c r="H10577" s="3"/>
      <c r="I10577" s="3"/>
      <c r="J10577" s="3"/>
    </row>
    <row r="10578" spans="4:10" x14ac:dyDescent="0.25">
      <c r="D10578">
        <v>0.1336</v>
      </c>
      <c r="E10578" s="4">
        <v>2.1700000000000001E-20</v>
      </c>
      <c r="F10578" s="3"/>
      <c r="G10578" s="3"/>
      <c r="H10578" s="3"/>
      <c r="I10578" s="3"/>
      <c r="J10578" s="3"/>
    </row>
    <row r="10579" spans="4:10" x14ac:dyDescent="0.25">
      <c r="D10579">
        <v>0.13389999999999999</v>
      </c>
      <c r="E10579" s="4">
        <v>2.1700000000000001E-20</v>
      </c>
      <c r="F10579" s="3"/>
      <c r="G10579" s="3"/>
      <c r="H10579" s="3"/>
      <c r="I10579" s="3"/>
      <c r="J10579" s="3"/>
    </row>
    <row r="10580" spans="4:10" x14ac:dyDescent="0.25">
      <c r="D10580">
        <v>0.1341</v>
      </c>
      <c r="E10580" s="4">
        <v>2.1700000000000001E-20</v>
      </c>
      <c r="F10580" s="3"/>
      <c r="G10580" s="3"/>
      <c r="H10580" s="3"/>
      <c r="I10580" s="3"/>
      <c r="J10580" s="3"/>
    </row>
    <row r="10581" spans="4:10" x14ac:dyDescent="0.25">
      <c r="D10581">
        <v>0.1343</v>
      </c>
      <c r="E10581" s="4">
        <v>2.1700000000000001E-20</v>
      </c>
      <c r="F10581" s="3"/>
      <c r="G10581" s="3"/>
      <c r="H10581" s="3"/>
      <c r="I10581" s="3"/>
      <c r="J10581" s="3"/>
    </row>
    <row r="10582" spans="4:10" x14ac:dyDescent="0.25">
      <c r="D10582">
        <v>0.1346</v>
      </c>
      <c r="E10582" s="4">
        <v>2.1700000000000001E-20</v>
      </c>
      <c r="F10582" s="3"/>
      <c r="G10582" s="3"/>
      <c r="H10582" s="3"/>
      <c r="I10582" s="3"/>
      <c r="J10582" s="3"/>
    </row>
    <row r="10583" spans="4:10" x14ac:dyDescent="0.25">
      <c r="D10583">
        <v>0.1348</v>
      </c>
      <c r="E10583" s="4">
        <v>2.1700000000000001E-20</v>
      </c>
      <c r="F10583" s="3"/>
      <c r="G10583" s="3"/>
      <c r="H10583" s="3"/>
      <c r="I10583" s="3"/>
      <c r="J10583" s="3"/>
    </row>
    <row r="10584" spans="4:10" x14ac:dyDescent="0.25">
      <c r="D10584">
        <v>0.1351</v>
      </c>
      <c r="E10584" s="4">
        <v>2.1700000000000001E-20</v>
      </c>
      <c r="F10584" s="3"/>
      <c r="G10584" s="3"/>
      <c r="H10584" s="3"/>
      <c r="I10584" s="3"/>
      <c r="J10584" s="3"/>
    </row>
    <row r="10585" spans="4:10" x14ac:dyDescent="0.25">
      <c r="D10585">
        <v>0.1353</v>
      </c>
      <c r="E10585" s="4">
        <v>2.1700000000000001E-20</v>
      </c>
      <c r="F10585" s="3"/>
      <c r="G10585" s="3"/>
      <c r="H10585" s="3"/>
      <c r="I10585" s="3"/>
      <c r="J10585" s="3"/>
    </row>
    <row r="10586" spans="4:10" x14ac:dyDescent="0.25">
      <c r="D10586">
        <v>0.13550000000000001</v>
      </c>
      <c r="E10586" s="4">
        <v>2.1700000000000001E-20</v>
      </c>
      <c r="F10586" s="3"/>
      <c r="G10586" s="3"/>
      <c r="H10586" s="3"/>
      <c r="I10586" s="3"/>
      <c r="J10586" s="3"/>
    </row>
    <row r="10587" spans="4:10" x14ac:dyDescent="0.25">
      <c r="D10587">
        <v>0.1358</v>
      </c>
      <c r="E10587" s="4">
        <v>2.1700000000000001E-20</v>
      </c>
      <c r="F10587" s="3"/>
      <c r="G10587" s="3"/>
      <c r="H10587" s="3"/>
      <c r="I10587" s="3"/>
      <c r="J10587" s="3"/>
    </row>
    <row r="10588" spans="4:10" x14ac:dyDescent="0.25">
      <c r="D10588">
        <v>0.13600000000000001</v>
      </c>
      <c r="E10588" s="4">
        <v>2.1700000000000001E-20</v>
      </c>
      <c r="F10588" s="3"/>
      <c r="G10588" s="3"/>
      <c r="H10588" s="3"/>
      <c r="I10588" s="3"/>
      <c r="J10588" s="3"/>
    </row>
    <row r="10589" spans="4:10" x14ac:dyDescent="0.25">
      <c r="D10589">
        <v>0.13619999999999999</v>
      </c>
      <c r="E10589" s="4">
        <v>2.1700000000000001E-20</v>
      </c>
      <c r="F10589" s="3"/>
      <c r="G10589" s="3"/>
      <c r="H10589" s="3"/>
      <c r="I10589" s="3"/>
      <c r="J10589" s="3"/>
    </row>
    <row r="10590" spans="4:10" x14ac:dyDescent="0.25">
      <c r="D10590">
        <v>0.13650000000000001</v>
      </c>
      <c r="E10590" s="4">
        <v>2.1700000000000001E-20</v>
      </c>
      <c r="F10590" s="3"/>
      <c r="G10590" s="3"/>
      <c r="H10590" s="3"/>
      <c r="I10590" s="3"/>
      <c r="J10590" s="3"/>
    </row>
    <row r="10591" spans="4:10" x14ac:dyDescent="0.25">
      <c r="D10591">
        <v>0.13669999999999999</v>
      </c>
      <c r="E10591" s="4">
        <v>2.1700000000000001E-20</v>
      </c>
      <c r="F10591" s="3"/>
      <c r="G10591" s="3"/>
      <c r="H10591" s="3"/>
      <c r="I10591" s="3"/>
      <c r="J10591" s="3"/>
    </row>
    <row r="10592" spans="4:10" x14ac:dyDescent="0.25">
      <c r="D10592">
        <v>0.13689999999999999</v>
      </c>
      <c r="E10592" s="4">
        <v>2.1700000000000001E-20</v>
      </c>
      <c r="F10592" s="3"/>
      <c r="G10592" s="3"/>
      <c r="H10592" s="3"/>
      <c r="I10592" s="3"/>
      <c r="J10592" s="3"/>
    </row>
    <row r="10593" spans="4:10" x14ac:dyDescent="0.25">
      <c r="D10593">
        <v>0.13719999999999999</v>
      </c>
      <c r="E10593" s="4">
        <v>2.1700000000000001E-20</v>
      </c>
      <c r="F10593" s="3"/>
      <c r="G10593" s="3"/>
      <c r="H10593" s="3"/>
      <c r="I10593" s="3"/>
      <c r="J10593" s="3"/>
    </row>
    <row r="10594" spans="4:10" x14ac:dyDescent="0.25">
      <c r="D10594">
        <v>0.13739999999999999</v>
      </c>
      <c r="E10594" s="4">
        <v>2.1700000000000001E-20</v>
      </c>
      <c r="F10594" s="3"/>
      <c r="G10594" s="3"/>
      <c r="H10594" s="3"/>
      <c r="I10594" s="3"/>
      <c r="J10594" s="3"/>
    </row>
    <row r="10595" spans="4:10" x14ac:dyDescent="0.25">
      <c r="D10595">
        <v>0.13769999999999999</v>
      </c>
      <c r="E10595" s="4">
        <v>2.1700000000000001E-20</v>
      </c>
      <c r="F10595" s="3"/>
      <c r="G10595" s="3"/>
      <c r="H10595" s="3"/>
      <c r="I10595" s="3"/>
      <c r="J10595" s="3"/>
    </row>
    <row r="10596" spans="4:10" x14ac:dyDescent="0.25">
      <c r="D10596">
        <v>0.13789999999999999</v>
      </c>
      <c r="E10596" s="4">
        <v>2.1700000000000001E-20</v>
      </c>
      <c r="F10596" s="3"/>
      <c r="G10596" s="3"/>
      <c r="H10596" s="3"/>
      <c r="I10596" s="3"/>
      <c r="J10596" s="3"/>
    </row>
    <row r="10597" spans="4:10" x14ac:dyDescent="0.25">
      <c r="D10597">
        <v>0.1381</v>
      </c>
      <c r="E10597" s="4">
        <v>2.1700000000000001E-20</v>
      </c>
      <c r="F10597" s="3"/>
      <c r="G10597" s="3"/>
      <c r="H10597" s="3"/>
      <c r="I10597" s="3"/>
      <c r="J10597" s="3"/>
    </row>
    <row r="10598" spans="4:10" x14ac:dyDescent="0.25">
      <c r="D10598">
        <v>0.1384</v>
      </c>
      <c r="E10598" s="4">
        <v>2.1700000000000001E-20</v>
      </c>
      <c r="F10598" s="3"/>
      <c r="G10598" s="3"/>
      <c r="H10598" s="3"/>
      <c r="I10598" s="3"/>
      <c r="J10598" s="3"/>
    </row>
    <row r="10599" spans="4:10" x14ac:dyDescent="0.25">
      <c r="D10599">
        <v>0.1386</v>
      </c>
      <c r="E10599" s="4">
        <v>2.1700000000000001E-20</v>
      </c>
      <c r="F10599" s="3"/>
      <c r="G10599" s="3"/>
      <c r="H10599" s="3"/>
      <c r="I10599" s="3"/>
      <c r="J10599" s="3"/>
    </row>
    <row r="10600" spans="4:10" x14ac:dyDescent="0.25">
      <c r="D10600">
        <v>0.13880000000000001</v>
      </c>
      <c r="E10600" s="4">
        <v>2.1700000000000001E-20</v>
      </c>
      <c r="F10600" s="3"/>
      <c r="G10600" s="3"/>
      <c r="H10600" s="3"/>
      <c r="I10600" s="3"/>
      <c r="J10600" s="3"/>
    </row>
    <row r="10601" spans="4:10" x14ac:dyDescent="0.25">
      <c r="D10601">
        <v>0.1391</v>
      </c>
      <c r="E10601" s="4">
        <v>2.1700000000000001E-20</v>
      </c>
      <c r="F10601" s="3"/>
      <c r="G10601" s="3"/>
      <c r="H10601" s="3"/>
      <c r="I10601" s="3"/>
      <c r="J10601" s="3"/>
    </row>
    <row r="10602" spans="4:10" x14ac:dyDescent="0.25">
      <c r="D10602">
        <v>0.13930000000000001</v>
      </c>
      <c r="E10602" s="4">
        <v>2.1700000000000001E-20</v>
      </c>
      <c r="F10602" s="3"/>
      <c r="G10602" s="3"/>
      <c r="H10602" s="3"/>
      <c r="I10602" s="3"/>
      <c r="J10602" s="3"/>
    </row>
    <row r="10603" spans="4:10" x14ac:dyDescent="0.25">
      <c r="D10603">
        <v>0.13950000000000001</v>
      </c>
      <c r="E10603" s="4">
        <v>2.1700000000000001E-20</v>
      </c>
      <c r="F10603" s="3"/>
      <c r="G10603" s="3"/>
      <c r="H10603" s="3"/>
      <c r="I10603" s="3"/>
      <c r="J10603" s="3"/>
    </row>
    <row r="10604" spans="4:10" x14ac:dyDescent="0.25">
      <c r="D10604">
        <v>0.13980000000000001</v>
      </c>
      <c r="E10604" s="4">
        <v>2.1700000000000001E-20</v>
      </c>
      <c r="F10604" s="3"/>
      <c r="G10604" s="3"/>
      <c r="H10604" s="3"/>
      <c r="I10604" s="3"/>
      <c r="J10604" s="3"/>
    </row>
    <row r="10605" spans="4:10" x14ac:dyDescent="0.25">
      <c r="D10605">
        <v>0.14000000000000001</v>
      </c>
      <c r="E10605" s="4">
        <v>2.1700000000000001E-20</v>
      </c>
      <c r="F10605" s="3"/>
      <c r="G10605" s="3"/>
      <c r="H10605" s="3"/>
      <c r="I10605" s="3"/>
      <c r="J10605" s="3"/>
    </row>
    <row r="10606" spans="4:10" x14ac:dyDescent="0.25">
      <c r="D10606">
        <v>0.14030000000000001</v>
      </c>
      <c r="E10606" s="4">
        <v>2.1700000000000001E-20</v>
      </c>
      <c r="F10606" s="3"/>
      <c r="G10606" s="3"/>
      <c r="H10606" s="3"/>
      <c r="I10606" s="3"/>
      <c r="J10606" s="3"/>
    </row>
    <row r="10607" spans="4:10" x14ac:dyDescent="0.25">
      <c r="D10607">
        <v>0.14050000000000001</v>
      </c>
      <c r="E10607" s="4">
        <v>2.1700000000000001E-20</v>
      </c>
      <c r="F10607" s="3"/>
      <c r="G10607" s="3"/>
      <c r="H10607" s="3"/>
      <c r="I10607" s="3"/>
      <c r="J10607" s="3"/>
    </row>
    <row r="10608" spans="4:10" x14ac:dyDescent="0.25">
      <c r="D10608">
        <v>0.14069999999999999</v>
      </c>
      <c r="E10608" s="4">
        <v>2.1700000000000001E-20</v>
      </c>
      <c r="F10608" s="3"/>
      <c r="G10608" s="3"/>
      <c r="H10608" s="3"/>
      <c r="I10608" s="3"/>
      <c r="J10608" s="3"/>
    </row>
    <row r="10609" spans="4:10" x14ac:dyDescent="0.25">
      <c r="D10609">
        <v>0.14099999999999999</v>
      </c>
      <c r="E10609" s="4">
        <v>2.1700000000000001E-20</v>
      </c>
      <c r="F10609" s="3"/>
      <c r="G10609" s="3"/>
      <c r="H10609" s="3"/>
      <c r="I10609" s="3"/>
      <c r="J10609" s="3"/>
    </row>
    <row r="10610" spans="4:10" x14ac:dyDescent="0.25">
      <c r="D10610">
        <v>0.14119999999999999</v>
      </c>
      <c r="E10610" s="4">
        <v>2.1700000000000001E-20</v>
      </c>
      <c r="F10610" s="3"/>
      <c r="G10610" s="3"/>
      <c r="H10610" s="3"/>
      <c r="I10610" s="3"/>
      <c r="J10610" s="3"/>
    </row>
    <row r="10611" spans="4:10" x14ac:dyDescent="0.25">
      <c r="D10611">
        <v>0.1414</v>
      </c>
      <c r="E10611" s="4">
        <v>2.1700000000000001E-20</v>
      </c>
      <c r="F10611" s="3"/>
      <c r="G10611" s="3"/>
      <c r="H10611" s="3"/>
      <c r="I10611" s="3"/>
      <c r="J10611" s="3"/>
    </row>
    <row r="10612" spans="4:10" x14ac:dyDescent="0.25">
      <c r="D10612">
        <v>0.14169999999999999</v>
      </c>
      <c r="E10612" s="4">
        <v>2.1700000000000001E-20</v>
      </c>
      <c r="F10612" s="3"/>
      <c r="G10612" s="3"/>
      <c r="H10612" s="3"/>
      <c r="I10612" s="3"/>
      <c r="J10612" s="3"/>
    </row>
    <row r="10613" spans="4:10" x14ac:dyDescent="0.25">
      <c r="D10613">
        <v>0.1419</v>
      </c>
      <c r="E10613" s="4">
        <v>2.1700000000000001E-20</v>
      </c>
      <c r="F10613" s="3"/>
      <c r="G10613" s="3"/>
      <c r="H10613" s="3"/>
      <c r="I10613" s="3"/>
      <c r="J10613" s="3"/>
    </row>
    <row r="10614" spans="4:10" x14ac:dyDescent="0.25">
      <c r="D10614">
        <v>0.1421</v>
      </c>
      <c r="E10614" s="4">
        <v>2.1700000000000001E-20</v>
      </c>
      <c r="F10614" s="3"/>
      <c r="G10614" s="3"/>
      <c r="H10614" s="3"/>
      <c r="I10614" s="3"/>
      <c r="J10614" s="3"/>
    </row>
    <row r="10615" spans="4:10" x14ac:dyDescent="0.25">
      <c r="D10615">
        <v>0.1424</v>
      </c>
      <c r="E10615" s="4">
        <v>2.1700000000000001E-20</v>
      </c>
      <c r="F10615" s="3"/>
      <c r="G10615" s="3"/>
      <c r="H10615" s="3"/>
      <c r="I10615" s="3"/>
      <c r="J10615" s="3"/>
    </row>
    <row r="10616" spans="4:10" x14ac:dyDescent="0.25">
      <c r="D10616">
        <v>0.1426</v>
      </c>
      <c r="E10616" s="4">
        <v>2.1700000000000001E-20</v>
      </c>
      <c r="F10616" s="3"/>
      <c r="G10616" s="3"/>
      <c r="H10616" s="3"/>
      <c r="I10616" s="3"/>
      <c r="J10616" s="3"/>
    </row>
    <row r="10617" spans="4:10" x14ac:dyDescent="0.25">
      <c r="D10617">
        <v>0.1429</v>
      </c>
      <c r="E10617" s="4">
        <v>2.1700000000000001E-20</v>
      </c>
      <c r="F10617" s="3"/>
      <c r="G10617" s="3"/>
      <c r="H10617" s="3"/>
      <c r="I10617" s="3"/>
      <c r="J10617" s="3"/>
    </row>
    <row r="10618" spans="4:10" x14ac:dyDescent="0.25">
      <c r="D10618">
        <v>0.1431</v>
      </c>
      <c r="E10618" s="4">
        <v>2.1700000000000001E-20</v>
      </c>
      <c r="F10618" s="3"/>
      <c r="G10618" s="3"/>
      <c r="H10618" s="3"/>
      <c r="I10618" s="3"/>
      <c r="J10618" s="3"/>
    </row>
    <row r="10619" spans="4:10" x14ac:dyDescent="0.25">
      <c r="D10619">
        <v>0.14330000000000001</v>
      </c>
      <c r="E10619" s="4">
        <v>2.1700000000000001E-20</v>
      </c>
      <c r="F10619" s="3"/>
      <c r="G10619" s="3"/>
      <c r="H10619" s="3"/>
      <c r="I10619" s="3"/>
      <c r="J10619" s="3"/>
    </row>
    <row r="10620" spans="4:10" x14ac:dyDescent="0.25">
      <c r="D10620">
        <v>0.14360000000000001</v>
      </c>
      <c r="E10620" s="4">
        <v>2.1700000000000001E-20</v>
      </c>
      <c r="F10620" s="3"/>
      <c r="G10620" s="3"/>
      <c r="H10620" s="3"/>
      <c r="I10620" s="3"/>
      <c r="J10620" s="3"/>
    </row>
    <row r="10621" spans="4:10" x14ac:dyDescent="0.25">
      <c r="D10621">
        <v>0.14380000000000001</v>
      </c>
      <c r="E10621" s="4">
        <v>2.1700000000000001E-20</v>
      </c>
      <c r="F10621" s="3"/>
      <c r="G10621" s="3"/>
      <c r="H10621" s="3"/>
      <c r="I10621" s="3"/>
      <c r="J10621" s="3"/>
    </row>
    <row r="10622" spans="4:10" x14ac:dyDescent="0.25">
      <c r="D10622">
        <v>0.14399999999999999</v>
      </c>
      <c r="E10622" s="4">
        <v>2.1700000000000001E-20</v>
      </c>
      <c r="F10622" s="3"/>
      <c r="G10622" s="3"/>
      <c r="H10622" s="3"/>
      <c r="I10622" s="3"/>
      <c r="J10622" s="3"/>
    </row>
    <row r="10623" spans="4:10" x14ac:dyDescent="0.25">
      <c r="D10623">
        <v>0.14430000000000001</v>
      </c>
      <c r="E10623" s="4">
        <v>2.1700000000000001E-20</v>
      </c>
      <c r="F10623" s="3"/>
      <c r="G10623" s="3"/>
      <c r="H10623" s="3"/>
      <c r="I10623" s="3"/>
      <c r="J10623" s="3"/>
    </row>
    <row r="10624" spans="4:10" x14ac:dyDescent="0.25">
      <c r="D10624">
        <v>0.14449999999999999</v>
      </c>
      <c r="E10624" s="4">
        <v>2.1700000000000001E-20</v>
      </c>
      <c r="F10624" s="3"/>
      <c r="G10624" s="3"/>
      <c r="H10624" s="3"/>
      <c r="I10624" s="3"/>
      <c r="J10624" s="3"/>
    </row>
    <row r="10625" spans="4:10" x14ac:dyDescent="0.25">
      <c r="D10625">
        <v>0.1447</v>
      </c>
      <c r="E10625" s="4">
        <v>2.1700000000000001E-20</v>
      </c>
      <c r="F10625" s="3"/>
      <c r="G10625" s="3"/>
      <c r="H10625" s="3"/>
      <c r="I10625" s="3"/>
      <c r="J10625" s="3"/>
    </row>
    <row r="10626" spans="4:10" x14ac:dyDescent="0.25">
      <c r="D10626">
        <v>0.14499999999999999</v>
      </c>
      <c r="E10626" s="4">
        <v>2.1700000000000001E-20</v>
      </c>
      <c r="F10626" s="3"/>
      <c r="G10626" s="3"/>
      <c r="H10626" s="3"/>
      <c r="I10626" s="3"/>
      <c r="J10626" s="3"/>
    </row>
    <row r="10627" spans="4:10" x14ac:dyDescent="0.25">
      <c r="D10627">
        <v>0.1452</v>
      </c>
      <c r="E10627" s="4">
        <v>2.1700000000000001E-20</v>
      </c>
      <c r="F10627" s="3"/>
      <c r="G10627" s="3"/>
      <c r="H10627" s="3"/>
      <c r="I10627" s="3"/>
      <c r="J10627" s="3"/>
    </row>
    <row r="10628" spans="4:10" x14ac:dyDescent="0.25">
      <c r="D10628">
        <v>0.14549999999999999</v>
      </c>
      <c r="E10628" s="4">
        <v>2.1700000000000001E-20</v>
      </c>
      <c r="F10628" s="3"/>
      <c r="G10628" s="3"/>
      <c r="H10628" s="3"/>
      <c r="I10628" s="3"/>
      <c r="J10628" s="3"/>
    </row>
    <row r="10629" spans="4:10" x14ac:dyDescent="0.25">
      <c r="D10629">
        <v>0.1457</v>
      </c>
      <c r="E10629" s="4">
        <v>2.1700000000000001E-20</v>
      </c>
      <c r="F10629" s="3"/>
      <c r="G10629" s="3"/>
      <c r="H10629" s="3"/>
      <c r="I10629" s="3"/>
      <c r="J10629" s="3"/>
    </row>
    <row r="10630" spans="4:10" x14ac:dyDescent="0.25">
      <c r="D10630">
        <v>0.1459</v>
      </c>
      <c r="E10630" s="4">
        <v>2.1700000000000001E-20</v>
      </c>
      <c r="F10630" s="3"/>
      <c r="G10630" s="3"/>
      <c r="H10630" s="3"/>
      <c r="I10630" s="3"/>
      <c r="J10630" s="3"/>
    </row>
    <row r="10631" spans="4:10" x14ac:dyDescent="0.25">
      <c r="D10631">
        <v>0.1462</v>
      </c>
      <c r="E10631" s="4">
        <v>2.1700000000000001E-20</v>
      </c>
      <c r="F10631" s="3"/>
      <c r="G10631" s="3"/>
      <c r="H10631" s="3"/>
      <c r="I10631" s="3"/>
      <c r="J10631" s="3"/>
    </row>
    <row r="10632" spans="4:10" x14ac:dyDescent="0.25">
      <c r="D10632">
        <v>0.1464</v>
      </c>
      <c r="E10632" s="4">
        <v>2.1700000000000001E-20</v>
      </c>
      <c r="F10632" s="3"/>
      <c r="G10632" s="3"/>
      <c r="H10632" s="3"/>
      <c r="I10632" s="3"/>
      <c r="J10632" s="3"/>
    </row>
    <row r="10633" spans="4:10" x14ac:dyDescent="0.25">
      <c r="D10633">
        <v>0.14660000000000001</v>
      </c>
      <c r="E10633" s="4">
        <v>2.1700000000000001E-20</v>
      </c>
      <c r="F10633" s="3"/>
      <c r="G10633" s="3"/>
      <c r="H10633" s="3"/>
      <c r="I10633" s="3"/>
      <c r="J10633" s="3"/>
    </row>
    <row r="10634" spans="4:10" x14ac:dyDescent="0.25">
      <c r="D10634">
        <v>0.1469</v>
      </c>
      <c r="E10634" s="4">
        <v>2.1700000000000001E-20</v>
      </c>
      <c r="F10634" s="3"/>
      <c r="G10634" s="3"/>
      <c r="H10634" s="3"/>
      <c r="I10634" s="3"/>
      <c r="J10634" s="3"/>
    </row>
    <row r="10635" spans="4:10" x14ac:dyDescent="0.25">
      <c r="D10635">
        <v>0.14710000000000001</v>
      </c>
      <c r="E10635" s="4">
        <v>2.1700000000000001E-20</v>
      </c>
      <c r="F10635" s="3"/>
      <c r="G10635" s="3"/>
      <c r="H10635" s="3"/>
      <c r="I10635" s="3"/>
      <c r="J10635" s="3"/>
    </row>
    <row r="10636" spans="4:10" x14ac:dyDescent="0.25">
      <c r="D10636">
        <v>0.1474</v>
      </c>
      <c r="E10636" s="4">
        <v>2.1700000000000001E-20</v>
      </c>
      <c r="F10636" s="3"/>
      <c r="G10636" s="3"/>
      <c r="H10636" s="3"/>
      <c r="I10636" s="3"/>
      <c r="J10636" s="3"/>
    </row>
    <row r="10637" spans="4:10" x14ac:dyDescent="0.25">
      <c r="D10637">
        <v>0.14760000000000001</v>
      </c>
      <c r="E10637" s="4">
        <v>2.1700000000000001E-20</v>
      </c>
      <c r="F10637" s="3"/>
      <c r="G10637" s="3"/>
      <c r="H10637" s="3"/>
      <c r="I10637" s="3"/>
      <c r="J10637" s="3"/>
    </row>
    <row r="10638" spans="4:10" x14ac:dyDescent="0.25">
      <c r="D10638">
        <v>0.14779999999999999</v>
      </c>
      <c r="E10638" s="4">
        <v>2.1700000000000001E-20</v>
      </c>
      <c r="F10638" s="3"/>
      <c r="G10638" s="3"/>
      <c r="H10638" s="3"/>
      <c r="I10638" s="3"/>
      <c r="J10638" s="3"/>
    </row>
    <row r="10639" spans="4:10" x14ac:dyDescent="0.25">
      <c r="D10639">
        <v>0.14810000000000001</v>
      </c>
      <c r="E10639" s="4">
        <v>2.1700000000000001E-20</v>
      </c>
      <c r="F10639" s="3"/>
      <c r="G10639" s="3"/>
      <c r="H10639" s="3"/>
      <c r="I10639" s="3"/>
      <c r="J10639" s="3"/>
    </row>
    <row r="10640" spans="4:10" x14ac:dyDescent="0.25">
      <c r="D10640">
        <v>0.14829999999999999</v>
      </c>
      <c r="E10640" s="4">
        <v>2.1700000000000001E-20</v>
      </c>
      <c r="F10640" s="3"/>
      <c r="G10640" s="3"/>
      <c r="H10640" s="3"/>
      <c r="I10640" s="3"/>
      <c r="J10640" s="3"/>
    </row>
    <row r="10641" spans="4:10" x14ac:dyDescent="0.25">
      <c r="D10641">
        <v>0.14849999999999999</v>
      </c>
      <c r="E10641" s="4">
        <v>2.1700000000000001E-20</v>
      </c>
      <c r="F10641" s="3"/>
      <c r="G10641" s="3"/>
      <c r="H10641" s="3"/>
      <c r="I10641" s="3"/>
      <c r="J10641" s="3"/>
    </row>
    <row r="10642" spans="4:10" x14ac:dyDescent="0.25">
      <c r="D10642">
        <v>0.14879999999999999</v>
      </c>
      <c r="E10642" s="4">
        <v>2.1700000000000001E-20</v>
      </c>
      <c r="F10642" s="3"/>
      <c r="G10642" s="3"/>
      <c r="H10642" s="3"/>
      <c r="I10642" s="3"/>
      <c r="J10642" s="3"/>
    </row>
    <row r="10643" spans="4:10" x14ac:dyDescent="0.25">
      <c r="D10643">
        <v>0.14899999999999999</v>
      </c>
      <c r="E10643" s="4">
        <v>2.1700000000000001E-20</v>
      </c>
      <c r="F10643" s="3"/>
      <c r="G10643" s="3"/>
      <c r="H10643" s="3"/>
      <c r="I10643" s="3"/>
      <c r="J10643" s="3"/>
    </row>
    <row r="10644" spans="4:10" x14ac:dyDescent="0.25">
      <c r="D10644">
        <v>0.1492</v>
      </c>
      <c r="E10644" s="4">
        <v>2.1700000000000001E-20</v>
      </c>
      <c r="F10644" s="3"/>
      <c r="G10644" s="3"/>
      <c r="H10644" s="3"/>
      <c r="I10644" s="3"/>
      <c r="J10644" s="3"/>
    </row>
    <row r="10645" spans="4:10" x14ac:dyDescent="0.25">
      <c r="D10645">
        <v>0.14949999999999999</v>
      </c>
      <c r="E10645" s="4">
        <v>2.1700000000000001E-20</v>
      </c>
      <c r="F10645" s="3"/>
      <c r="G10645" s="3"/>
      <c r="H10645" s="3"/>
      <c r="I10645" s="3"/>
      <c r="J10645" s="3"/>
    </row>
    <row r="10646" spans="4:10" x14ac:dyDescent="0.25">
      <c r="D10646">
        <v>0.1497</v>
      </c>
      <c r="E10646" s="4">
        <v>2.1700000000000001E-20</v>
      </c>
      <c r="F10646" s="3"/>
      <c r="G10646" s="3"/>
      <c r="H10646" s="3"/>
      <c r="I10646" s="3"/>
      <c r="J10646" s="3"/>
    </row>
    <row r="10647" spans="4:10" x14ac:dyDescent="0.25">
      <c r="D10647">
        <v>0.15</v>
      </c>
      <c r="E10647" s="4">
        <v>2.1700000000000001E-20</v>
      </c>
      <c r="F10647" s="3"/>
      <c r="G10647" s="3"/>
      <c r="H10647" s="3"/>
      <c r="I10647" s="3"/>
      <c r="J10647" s="3"/>
    </row>
    <row r="10648" spans="4:10" x14ac:dyDescent="0.25">
      <c r="D10648">
        <v>0.1502</v>
      </c>
      <c r="E10648" s="4">
        <v>2.1700000000000001E-20</v>
      </c>
      <c r="F10648" s="3"/>
      <c r="G10648" s="3"/>
      <c r="H10648" s="3"/>
      <c r="I10648" s="3"/>
      <c r="J10648" s="3"/>
    </row>
    <row r="10649" spans="4:10" x14ac:dyDescent="0.25">
      <c r="D10649">
        <v>0.15040000000000001</v>
      </c>
      <c r="E10649" s="4">
        <v>2.1700000000000001E-20</v>
      </c>
      <c r="F10649" s="3"/>
      <c r="G10649" s="3"/>
      <c r="H10649" s="3"/>
      <c r="I10649" s="3"/>
      <c r="J10649" s="3"/>
    </row>
    <row r="10650" spans="4:10" x14ac:dyDescent="0.25">
      <c r="D10650">
        <v>0.1507</v>
      </c>
      <c r="E10650" s="4">
        <v>2.1700000000000001E-20</v>
      </c>
      <c r="F10650" s="3"/>
      <c r="G10650" s="3"/>
      <c r="H10650" s="3"/>
      <c r="I10650" s="3"/>
      <c r="J10650" s="3"/>
    </row>
    <row r="10651" spans="4:10" x14ac:dyDescent="0.25">
      <c r="D10651">
        <v>0.15090000000000001</v>
      </c>
      <c r="E10651" s="4">
        <v>2.1700000000000001E-20</v>
      </c>
      <c r="F10651" s="3"/>
      <c r="G10651" s="3"/>
      <c r="H10651" s="3"/>
      <c r="I10651" s="3"/>
      <c r="J10651" s="3"/>
    </row>
    <row r="10652" spans="4:10" x14ac:dyDescent="0.25">
      <c r="D10652">
        <v>0.15110000000000001</v>
      </c>
      <c r="E10652" s="4">
        <v>2.1700000000000001E-20</v>
      </c>
      <c r="F10652" s="3"/>
      <c r="G10652" s="3"/>
      <c r="H10652" s="3"/>
      <c r="I10652" s="3"/>
      <c r="J10652" s="3"/>
    </row>
    <row r="10653" spans="4:10" x14ac:dyDescent="0.25">
      <c r="D10653">
        <v>0.15140000000000001</v>
      </c>
      <c r="E10653" s="4">
        <v>2.1700000000000001E-20</v>
      </c>
      <c r="F10653" s="3"/>
      <c r="G10653" s="3"/>
      <c r="H10653" s="3"/>
      <c r="I10653" s="3"/>
      <c r="J10653" s="3"/>
    </row>
    <row r="10654" spans="4:10" x14ac:dyDescent="0.25">
      <c r="D10654">
        <v>0.15160000000000001</v>
      </c>
      <c r="E10654" s="4">
        <v>2.1700000000000001E-20</v>
      </c>
      <c r="F10654" s="3"/>
      <c r="G10654" s="3"/>
      <c r="H10654" s="3"/>
      <c r="I10654" s="3"/>
      <c r="J10654" s="3"/>
    </row>
    <row r="10655" spans="4:10" x14ac:dyDescent="0.25">
      <c r="D10655">
        <v>0.15179999999999999</v>
      </c>
      <c r="E10655" s="4">
        <v>2.1700000000000001E-20</v>
      </c>
      <c r="F10655" s="3"/>
      <c r="G10655" s="3"/>
      <c r="H10655" s="3"/>
      <c r="I10655" s="3"/>
      <c r="J10655" s="3"/>
    </row>
    <row r="10656" spans="4:10" x14ac:dyDescent="0.25">
      <c r="D10656">
        <v>0.15210000000000001</v>
      </c>
      <c r="E10656" s="4">
        <v>2.1700000000000001E-20</v>
      </c>
      <c r="F10656" s="3"/>
      <c r="G10656" s="3"/>
      <c r="H10656" s="3"/>
      <c r="I10656" s="3"/>
      <c r="J10656" s="3"/>
    </row>
    <row r="10657" spans="4:10" x14ac:dyDescent="0.25">
      <c r="D10657">
        <v>0.15229999999999999</v>
      </c>
      <c r="E10657" s="4">
        <v>2.1700000000000001E-20</v>
      </c>
      <c r="F10657" s="3"/>
      <c r="G10657" s="3"/>
      <c r="H10657" s="3"/>
      <c r="I10657" s="3"/>
      <c r="J10657" s="3"/>
    </row>
    <row r="10658" spans="4:10" x14ac:dyDescent="0.25">
      <c r="D10658">
        <v>0.15260000000000001</v>
      </c>
      <c r="E10658" s="4">
        <v>2.1700000000000001E-20</v>
      </c>
    </row>
    <row r="10659" spans="4:10" x14ac:dyDescent="0.25">
      <c r="D10659">
        <v>0.15279999999999999</v>
      </c>
      <c r="E10659" s="4">
        <v>2.1700000000000001E-20</v>
      </c>
    </row>
    <row r="10660" spans="4:10" x14ac:dyDescent="0.25">
      <c r="D10660">
        <v>0.153</v>
      </c>
      <c r="E10660" s="4">
        <v>2.1700000000000001E-20</v>
      </c>
    </row>
    <row r="10661" spans="4:10" x14ac:dyDescent="0.25">
      <c r="D10661">
        <v>0.15329999999999999</v>
      </c>
      <c r="E10661" s="4">
        <v>2.1700000000000001E-20</v>
      </c>
    </row>
    <row r="10662" spans="4:10" x14ac:dyDescent="0.25">
      <c r="D10662">
        <v>0.1535</v>
      </c>
      <c r="E10662" s="4">
        <v>2.1700000000000001E-20</v>
      </c>
    </row>
    <row r="10663" spans="4:10" x14ac:dyDescent="0.25">
      <c r="D10663">
        <v>0.1537</v>
      </c>
      <c r="E10663" s="4">
        <v>2.1700000000000001E-20</v>
      </c>
      <c r="F10663" s="3"/>
      <c r="G10663" s="3"/>
      <c r="H10663" s="3"/>
      <c r="I10663" s="3"/>
      <c r="J10663" s="3"/>
    </row>
    <row r="10664" spans="4:10" x14ac:dyDescent="0.25">
      <c r="D10664">
        <v>0.154</v>
      </c>
      <c r="E10664" s="4">
        <v>2.1700000000000001E-20</v>
      </c>
      <c r="F10664" s="3"/>
      <c r="G10664" s="3"/>
      <c r="H10664" s="3"/>
      <c r="I10664" s="3"/>
      <c r="J10664" s="3"/>
    </row>
    <row r="10665" spans="4:10" x14ac:dyDescent="0.25">
      <c r="D10665">
        <v>0.1542</v>
      </c>
      <c r="E10665" s="4">
        <v>2.1700000000000001E-20</v>
      </c>
      <c r="F10665" s="3"/>
      <c r="G10665" s="3"/>
      <c r="H10665" s="3"/>
      <c r="I10665" s="3"/>
      <c r="J10665" s="3"/>
    </row>
    <row r="10666" spans="4:10" x14ac:dyDescent="0.25">
      <c r="D10666">
        <v>0.15440000000000001</v>
      </c>
      <c r="E10666" s="4">
        <v>2.1700000000000001E-20</v>
      </c>
      <c r="F10666" s="3"/>
      <c r="G10666" s="3"/>
      <c r="H10666" s="3"/>
      <c r="I10666" s="3"/>
      <c r="J10666" s="3"/>
    </row>
    <row r="10667" spans="4:10" x14ac:dyDescent="0.25">
      <c r="D10667">
        <v>0.1547</v>
      </c>
      <c r="E10667" s="4">
        <v>2.1700000000000001E-20</v>
      </c>
      <c r="F10667" s="3"/>
      <c r="G10667" s="3"/>
      <c r="H10667" s="3"/>
      <c r="I10667" s="3"/>
      <c r="J10667" s="3"/>
    </row>
    <row r="10668" spans="4:10" x14ac:dyDescent="0.25">
      <c r="D10668">
        <v>0.15490000000000001</v>
      </c>
      <c r="E10668" s="4">
        <v>2.1700000000000001E-20</v>
      </c>
      <c r="F10668" s="3"/>
      <c r="G10668" s="3"/>
      <c r="H10668" s="3"/>
      <c r="I10668" s="3"/>
      <c r="J10668" s="3"/>
    </row>
    <row r="10669" spans="4:10" x14ac:dyDescent="0.25">
      <c r="D10669">
        <v>0.1552</v>
      </c>
      <c r="E10669" s="4">
        <v>2.1700000000000001E-20</v>
      </c>
      <c r="F10669" s="3"/>
      <c r="G10669" s="3"/>
      <c r="H10669" s="3"/>
      <c r="I10669" s="3"/>
      <c r="J10669" s="3"/>
    </row>
    <row r="10670" spans="4:10" x14ac:dyDescent="0.25">
      <c r="D10670">
        <v>0.15540000000000001</v>
      </c>
      <c r="E10670" s="4">
        <v>2.1700000000000001E-20</v>
      </c>
      <c r="F10670" s="3"/>
      <c r="G10670" s="3"/>
      <c r="H10670" s="3"/>
      <c r="I10670" s="3"/>
      <c r="J10670" s="3"/>
    </row>
    <row r="10671" spans="4:10" x14ac:dyDescent="0.25">
      <c r="D10671">
        <v>0.15559999999999999</v>
      </c>
      <c r="E10671" s="4">
        <v>2.1700000000000001E-20</v>
      </c>
      <c r="F10671" s="3"/>
      <c r="G10671" s="3"/>
      <c r="H10671" s="3"/>
      <c r="I10671" s="3"/>
      <c r="J10671" s="3"/>
    </row>
    <row r="10672" spans="4:10" x14ac:dyDescent="0.25">
      <c r="D10672">
        <v>0.15590000000000001</v>
      </c>
      <c r="E10672" s="4">
        <v>2.1700000000000001E-20</v>
      </c>
      <c r="F10672" s="3"/>
      <c r="G10672" s="3"/>
      <c r="H10672" s="3"/>
      <c r="I10672" s="3"/>
      <c r="J10672" s="3"/>
    </row>
    <row r="10673" spans="4:10" x14ac:dyDescent="0.25">
      <c r="D10673">
        <v>0.15609999999999999</v>
      </c>
      <c r="E10673" s="4">
        <v>2.1700000000000001E-20</v>
      </c>
      <c r="F10673" s="3"/>
      <c r="G10673" s="3"/>
      <c r="H10673" s="3"/>
      <c r="I10673" s="3"/>
      <c r="J10673" s="3"/>
    </row>
    <row r="10674" spans="4:10" x14ac:dyDescent="0.25">
      <c r="D10674">
        <v>0.15629999999999999</v>
      </c>
      <c r="E10674" s="4">
        <v>2.1700000000000001E-20</v>
      </c>
      <c r="F10674" s="3"/>
      <c r="G10674" s="3"/>
      <c r="H10674" s="3"/>
      <c r="I10674" s="3"/>
      <c r="J10674" s="3"/>
    </row>
    <row r="10675" spans="4:10" x14ac:dyDescent="0.25">
      <c r="D10675">
        <v>0.15659999999999999</v>
      </c>
      <c r="E10675" s="4">
        <v>2.1700000000000001E-20</v>
      </c>
      <c r="F10675" s="3"/>
      <c r="G10675" s="3"/>
      <c r="H10675" s="3"/>
      <c r="I10675" s="3"/>
      <c r="J10675" s="3"/>
    </row>
    <row r="10676" spans="4:10" x14ac:dyDescent="0.25">
      <c r="D10676">
        <v>0.15679999999999999</v>
      </c>
      <c r="E10676" s="4">
        <v>2.1700000000000001E-20</v>
      </c>
      <c r="F10676" s="3"/>
      <c r="G10676" s="3"/>
      <c r="H10676" s="3"/>
      <c r="I10676" s="3"/>
      <c r="J10676" s="3"/>
    </row>
    <row r="10677" spans="4:10" x14ac:dyDescent="0.25">
      <c r="D10677">
        <v>0.157</v>
      </c>
      <c r="E10677" s="4">
        <v>2.1700000000000001E-20</v>
      </c>
      <c r="F10677" s="3"/>
      <c r="G10677" s="3"/>
      <c r="H10677" s="3"/>
      <c r="I10677" s="3"/>
      <c r="J10677" s="3"/>
    </row>
    <row r="10678" spans="4:10" x14ac:dyDescent="0.25">
      <c r="D10678">
        <v>0.1573</v>
      </c>
      <c r="E10678" s="4">
        <v>2.1700000000000001E-20</v>
      </c>
      <c r="F10678" s="3"/>
      <c r="G10678" s="3"/>
      <c r="H10678" s="3"/>
      <c r="I10678" s="3"/>
      <c r="J10678" s="3"/>
    </row>
    <row r="10679" spans="4:10" x14ac:dyDescent="0.25">
      <c r="D10679">
        <v>0.1575</v>
      </c>
      <c r="E10679" s="4">
        <v>2.1700000000000001E-20</v>
      </c>
      <c r="F10679" s="3"/>
      <c r="G10679" s="3"/>
      <c r="H10679" s="3"/>
      <c r="I10679" s="3"/>
      <c r="J10679" s="3"/>
    </row>
    <row r="10680" spans="4:10" x14ac:dyDescent="0.25">
      <c r="D10680">
        <v>0.1578</v>
      </c>
      <c r="E10680" s="4">
        <v>2.1700000000000001E-20</v>
      </c>
      <c r="F10680" s="3"/>
      <c r="G10680" s="3"/>
      <c r="H10680" s="3"/>
      <c r="I10680" s="3"/>
      <c r="J10680" s="3"/>
    </row>
    <row r="10681" spans="4:10" x14ac:dyDescent="0.25">
      <c r="D10681">
        <v>0.158</v>
      </c>
      <c r="E10681" s="4">
        <v>2.1700000000000001E-20</v>
      </c>
      <c r="F10681" s="3"/>
      <c r="G10681" s="3"/>
      <c r="H10681" s="3"/>
      <c r="I10681" s="3"/>
      <c r="J10681" s="3"/>
    </row>
    <row r="10682" spans="4:10" x14ac:dyDescent="0.25">
      <c r="D10682">
        <v>0.15820000000000001</v>
      </c>
      <c r="E10682" s="4">
        <v>2.1700000000000001E-20</v>
      </c>
      <c r="F10682" s="3"/>
      <c r="G10682" s="3"/>
      <c r="H10682" s="3"/>
      <c r="I10682" s="3"/>
      <c r="J10682" s="3"/>
    </row>
    <row r="10683" spans="4:10" x14ac:dyDescent="0.25">
      <c r="D10683">
        <v>0.1585</v>
      </c>
      <c r="E10683" s="4">
        <v>2.1700000000000001E-20</v>
      </c>
      <c r="F10683" s="3"/>
      <c r="G10683" s="3"/>
      <c r="H10683" s="3"/>
      <c r="I10683" s="3"/>
      <c r="J10683" s="3"/>
    </row>
    <row r="10684" spans="4:10" x14ac:dyDescent="0.25">
      <c r="D10684">
        <v>0.15870000000000001</v>
      </c>
      <c r="E10684" s="4">
        <v>2.1700000000000001E-20</v>
      </c>
      <c r="F10684" s="3"/>
      <c r="G10684" s="3"/>
      <c r="H10684" s="3"/>
      <c r="I10684" s="3"/>
      <c r="J10684" s="3"/>
    </row>
    <row r="10685" spans="4:10" x14ac:dyDescent="0.25">
      <c r="D10685">
        <v>0.15890000000000001</v>
      </c>
      <c r="E10685" s="4">
        <v>2.1700000000000001E-20</v>
      </c>
      <c r="F10685" s="3"/>
      <c r="G10685" s="3"/>
      <c r="H10685" s="3"/>
      <c r="I10685" s="3"/>
      <c r="J10685" s="3"/>
    </row>
    <row r="10686" spans="4:10" x14ac:dyDescent="0.25">
      <c r="D10686">
        <v>0.15920000000000001</v>
      </c>
      <c r="E10686" s="4">
        <v>2.1700000000000001E-20</v>
      </c>
      <c r="F10686" s="3"/>
      <c r="G10686" s="3"/>
      <c r="H10686" s="3"/>
      <c r="I10686" s="3"/>
      <c r="J10686" s="3"/>
    </row>
    <row r="10687" spans="4:10" x14ac:dyDescent="0.25">
      <c r="D10687">
        <v>0.15939999999999999</v>
      </c>
      <c r="E10687" s="4">
        <v>2.1700000000000001E-20</v>
      </c>
      <c r="F10687" s="3"/>
      <c r="G10687" s="3"/>
      <c r="H10687" s="3"/>
      <c r="I10687" s="3"/>
      <c r="J10687" s="3"/>
    </row>
    <row r="10688" spans="4:10" x14ac:dyDescent="0.25">
      <c r="D10688">
        <v>0.15959999999999999</v>
      </c>
      <c r="E10688" s="4">
        <v>2.1700000000000001E-20</v>
      </c>
      <c r="F10688" s="3"/>
      <c r="G10688" s="3"/>
      <c r="H10688" s="3"/>
      <c r="I10688" s="3"/>
      <c r="J10688" s="3"/>
    </row>
    <row r="10689" spans="4:10" x14ac:dyDescent="0.25">
      <c r="D10689">
        <v>0.15989999999999999</v>
      </c>
      <c r="E10689" s="4">
        <v>2.1700000000000001E-20</v>
      </c>
      <c r="F10689" s="3"/>
      <c r="G10689" s="3"/>
      <c r="H10689" s="3"/>
      <c r="I10689" s="3"/>
      <c r="J10689" s="3"/>
    </row>
    <row r="10690" spans="4:10" x14ac:dyDescent="0.25">
      <c r="D10690">
        <v>0.16009999999999999</v>
      </c>
      <c r="E10690" s="4">
        <v>2.1700000000000001E-20</v>
      </c>
      <c r="F10690" s="3"/>
      <c r="G10690" s="3"/>
      <c r="H10690" s="3"/>
      <c r="I10690" s="3"/>
      <c r="J10690" s="3"/>
    </row>
    <row r="10691" spans="4:10" x14ac:dyDescent="0.25">
      <c r="D10691">
        <v>0.16039999999999999</v>
      </c>
      <c r="E10691" s="4">
        <v>2.1700000000000001E-20</v>
      </c>
      <c r="F10691" s="3"/>
      <c r="G10691" s="3"/>
      <c r="H10691" s="3"/>
      <c r="I10691" s="3"/>
      <c r="J10691" s="3"/>
    </row>
    <row r="10692" spans="4:10" x14ac:dyDescent="0.25">
      <c r="D10692">
        <v>0.16059999999999999</v>
      </c>
      <c r="E10692" s="4">
        <v>2.1700000000000001E-20</v>
      </c>
      <c r="F10692" s="3"/>
      <c r="G10692" s="3"/>
      <c r="H10692" s="3"/>
      <c r="I10692" s="3"/>
      <c r="J10692" s="3"/>
    </row>
    <row r="10693" spans="4:10" x14ac:dyDescent="0.25">
      <c r="D10693">
        <v>0.1608</v>
      </c>
      <c r="E10693" s="4">
        <v>2.1700000000000001E-20</v>
      </c>
      <c r="F10693" s="3"/>
      <c r="G10693" s="3"/>
      <c r="H10693" s="3"/>
      <c r="I10693" s="3"/>
      <c r="J10693" s="3"/>
    </row>
    <row r="10694" spans="4:10" x14ac:dyDescent="0.25">
      <c r="D10694">
        <v>0.16109999999999999</v>
      </c>
      <c r="E10694" s="4">
        <v>2.1700000000000001E-20</v>
      </c>
      <c r="F10694" s="3"/>
      <c r="G10694" s="3"/>
      <c r="H10694" s="3"/>
      <c r="I10694" s="3"/>
      <c r="J10694" s="3"/>
    </row>
    <row r="10695" spans="4:10" x14ac:dyDescent="0.25">
      <c r="D10695">
        <v>0.1613</v>
      </c>
      <c r="E10695" s="4">
        <v>2.1700000000000001E-20</v>
      </c>
      <c r="F10695" s="3"/>
      <c r="G10695" s="3"/>
      <c r="H10695" s="3"/>
      <c r="I10695" s="3"/>
      <c r="J10695" s="3"/>
    </row>
    <row r="10696" spans="4:10" x14ac:dyDescent="0.25">
      <c r="D10696">
        <v>0.1615</v>
      </c>
      <c r="E10696" s="4">
        <v>2.1700000000000001E-20</v>
      </c>
      <c r="F10696" s="3"/>
      <c r="G10696" s="3"/>
      <c r="H10696" s="3"/>
      <c r="I10696" s="3"/>
      <c r="J10696" s="3"/>
    </row>
    <row r="10697" spans="4:10" x14ac:dyDescent="0.25">
      <c r="D10697">
        <v>0.1618</v>
      </c>
      <c r="E10697" s="4">
        <v>2.1700000000000001E-20</v>
      </c>
      <c r="F10697" s="3"/>
      <c r="G10697" s="3"/>
      <c r="H10697" s="3"/>
      <c r="I10697" s="3"/>
      <c r="J10697" s="3"/>
    </row>
    <row r="10698" spans="4:10" x14ac:dyDescent="0.25">
      <c r="D10698">
        <v>0.16200000000000001</v>
      </c>
      <c r="E10698" s="4">
        <v>2.1700000000000001E-20</v>
      </c>
      <c r="F10698" s="3"/>
      <c r="G10698" s="3"/>
      <c r="H10698" s="3"/>
      <c r="I10698" s="3"/>
      <c r="J10698" s="3"/>
    </row>
    <row r="10699" spans="4:10" x14ac:dyDescent="0.25">
      <c r="D10699">
        <v>0.1623</v>
      </c>
      <c r="E10699" s="4">
        <v>2.1700000000000001E-20</v>
      </c>
      <c r="F10699" s="3"/>
      <c r="G10699" s="3"/>
      <c r="H10699" s="3"/>
      <c r="I10699" s="3"/>
      <c r="J10699" s="3"/>
    </row>
    <row r="10700" spans="4:10" x14ac:dyDescent="0.25">
      <c r="D10700">
        <v>0.16250000000000001</v>
      </c>
      <c r="E10700" s="4">
        <v>2.1700000000000001E-20</v>
      </c>
      <c r="F10700" s="3"/>
      <c r="G10700" s="3"/>
      <c r="H10700" s="3"/>
      <c r="I10700" s="3"/>
      <c r="J10700" s="3"/>
    </row>
    <row r="10701" spans="4:10" x14ac:dyDescent="0.25">
      <c r="D10701">
        <v>0.16270000000000001</v>
      </c>
      <c r="E10701" s="4">
        <v>2.1700000000000001E-20</v>
      </c>
      <c r="F10701" s="3"/>
      <c r="G10701" s="3"/>
      <c r="H10701" s="3"/>
      <c r="I10701" s="3"/>
      <c r="J10701" s="3"/>
    </row>
    <row r="10702" spans="4:10" x14ac:dyDescent="0.25">
      <c r="D10702">
        <v>0.16300000000000001</v>
      </c>
      <c r="E10702" s="4">
        <v>2.1700000000000001E-20</v>
      </c>
      <c r="F10702" s="3"/>
      <c r="G10702" s="3"/>
      <c r="H10702" s="3"/>
      <c r="I10702" s="3"/>
      <c r="J10702" s="3"/>
    </row>
    <row r="10703" spans="4:10" x14ac:dyDescent="0.25">
      <c r="D10703">
        <v>0.16320000000000001</v>
      </c>
      <c r="E10703" s="4">
        <v>2.1700000000000001E-20</v>
      </c>
      <c r="F10703" s="3"/>
      <c r="G10703" s="3"/>
      <c r="H10703" s="3"/>
      <c r="I10703" s="3"/>
      <c r="J10703" s="3"/>
    </row>
    <row r="10704" spans="4:10" x14ac:dyDescent="0.25">
      <c r="D10704">
        <v>0.16339999999999999</v>
      </c>
      <c r="E10704" s="4">
        <v>2.1700000000000001E-20</v>
      </c>
      <c r="F10704" s="3"/>
      <c r="G10704" s="3"/>
      <c r="H10704" s="3"/>
      <c r="I10704" s="3"/>
      <c r="J10704" s="3"/>
    </row>
    <row r="10705" spans="4:10" x14ac:dyDescent="0.25">
      <c r="D10705">
        <v>0.16370000000000001</v>
      </c>
      <c r="E10705" s="4">
        <v>2.1700000000000001E-20</v>
      </c>
      <c r="F10705" s="3"/>
      <c r="G10705" s="3"/>
      <c r="H10705" s="3"/>
      <c r="I10705" s="3"/>
      <c r="J10705" s="3"/>
    </row>
    <row r="10706" spans="4:10" x14ac:dyDescent="0.25">
      <c r="D10706">
        <v>0.16389999999999999</v>
      </c>
      <c r="E10706" s="4">
        <v>2.1700000000000001E-20</v>
      </c>
      <c r="F10706" s="3"/>
      <c r="G10706" s="3"/>
      <c r="H10706" s="3"/>
      <c r="I10706" s="3"/>
      <c r="J10706" s="3"/>
    </row>
    <row r="10707" spans="4:10" x14ac:dyDescent="0.25">
      <c r="D10707">
        <v>0.1641</v>
      </c>
      <c r="E10707" s="4">
        <v>2.1700000000000001E-20</v>
      </c>
      <c r="F10707" s="3"/>
      <c r="G10707" s="3"/>
      <c r="H10707" s="3"/>
      <c r="I10707" s="3"/>
      <c r="J10707" s="3"/>
    </row>
    <row r="10708" spans="4:10" x14ac:dyDescent="0.25">
      <c r="D10708">
        <v>0.16439999999999999</v>
      </c>
      <c r="E10708" s="4">
        <v>2.1700000000000001E-20</v>
      </c>
      <c r="F10708" s="3"/>
      <c r="G10708" s="3"/>
      <c r="H10708" s="3"/>
      <c r="I10708" s="3"/>
      <c r="J10708" s="3"/>
    </row>
    <row r="10709" spans="4:10" x14ac:dyDescent="0.25">
      <c r="D10709">
        <v>0.1646</v>
      </c>
      <c r="E10709" s="4">
        <v>2.1700000000000001E-20</v>
      </c>
      <c r="F10709" s="3"/>
      <c r="G10709" s="3"/>
      <c r="H10709" s="3"/>
      <c r="I10709" s="3"/>
      <c r="J10709" s="3"/>
    </row>
    <row r="10710" spans="4:10" x14ac:dyDescent="0.25">
      <c r="D10710">
        <v>0.16489999999999999</v>
      </c>
      <c r="E10710" s="4">
        <v>2.1700000000000001E-20</v>
      </c>
      <c r="F10710" s="3"/>
      <c r="G10710" s="3"/>
      <c r="H10710" s="3"/>
      <c r="I10710" s="3"/>
      <c r="J10710" s="3"/>
    </row>
    <row r="10711" spans="4:10" x14ac:dyDescent="0.25">
      <c r="D10711">
        <v>0.1651</v>
      </c>
      <c r="E10711" s="4">
        <v>2.1700000000000001E-20</v>
      </c>
      <c r="F10711" s="3"/>
      <c r="G10711" s="3"/>
      <c r="H10711" s="3"/>
      <c r="I10711" s="3"/>
      <c r="J10711" s="3"/>
    </row>
    <row r="10712" spans="4:10" x14ac:dyDescent="0.25">
      <c r="D10712">
        <v>0.1653</v>
      </c>
      <c r="E10712" s="4">
        <v>2.1700000000000001E-20</v>
      </c>
      <c r="F10712" s="3"/>
      <c r="G10712" s="3"/>
      <c r="H10712" s="3"/>
      <c r="I10712" s="3"/>
      <c r="J10712" s="3"/>
    </row>
    <row r="10713" spans="4:10" x14ac:dyDescent="0.25">
      <c r="D10713">
        <v>0.1656</v>
      </c>
      <c r="E10713" s="4">
        <v>2.1700000000000001E-20</v>
      </c>
      <c r="F10713" s="3"/>
      <c r="G10713" s="3"/>
      <c r="H10713" s="3"/>
      <c r="I10713" s="3"/>
      <c r="J10713" s="3"/>
    </row>
    <row r="10714" spans="4:10" x14ac:dyDescent="0.25">
      <c r="D10714">
        <v>0.1658</v>
      </c>
      <c r="E10714" s="4">
        <v>2.1700000000000001E-20</v>
      </c>
      <c r="F10714" s="3"/>
      <c r="G10714" s="3"/>
      <c r="H10714" s="3"/>
      <c r="I10714" s="3"/>
      <c r="J10714" s="3"/>
    </row>
    <row r="10715" spans="4:10" x14ac:dyDescent="0.25">
      <c r="D10715">
        <v>0.16600000000000001</v>
      </c>
      <c r="E10715" s="4">
        <v>2.1700000000000001E-20</v>
      </c>
      <c r="F10715" s="3"/>
      <c r="G10715" s="3"/>
      <c r="H10715" s="3"/>
      <c r="I10715" s="3"/>
      <c r="J10715" s="3"/>
    </row>
    <row r="10716" spans="4:10" x14ac:dyDescent="0.25">
      <c r="D10716">
        <v>0.1663</v>
      </c>
      <c r="E10716" s="4">
        <v>2.1700000000000001E-20</v>
      </c>
      <c r="F10716" s="3"/>
      <c r="G10716" s="3"/>
      <c r="H10716" s="3"/>
      <c r="I10716" s="3"/>
      <c r="J10716" s="3"/>
    </row>
    <row r="10717" spans="4:10" x14ac:dyDescent="0.25">
      <c r="D10717">
        <v>0.16650000000000001</v>
      </c>
      <c r="E10717" s="4">
        <v>2.1700000000000001E-20</v>
      </c>
      <c r="F10717" s="3"/>
      <c r="G10717" s="3"/>
      <c r="H10717" s="3"/>
      <c r="I10717" s="3"/>
      <c r="J10717" s="3"/>
    </row>
    <row r="10718" spans="4:10" x14ac:dyDescent="0.25">
      <c r="D10718">
        <v>0.16669999999999999</v>
      </c>
      <c r="E10718" s="4">
        <v>2.1700000000000001E-20</v>
      </c>
      <c r="F10718" s="3"/>
      <c r="G10718" s="3"/>
      <c r="H10718" s="3"/>
      <c r="I10718" s="3"/>
      <c r="J10718" s="3"/>
    </row>
    <row r="10719" spans="4:10" x14ac:dyDescent="0.25">
      <c r="D10719">
        <v>0.16700000000000001</v>
      </c>
      <c r="E10719" s="4">
        <v>2.1700000000000001E-20</v>
      </c>
      <c r="F10719" s="3"/>
      <c r="G10719" s="3"/>
      <c r="H10719" s="3"/>
      <c r="I10719" s="3"/>
      <c r="J10719" s="3"/>
    </row>
    <row r="10720" spans="4:10" x14ac:dyDescent="0.25">
      <c r="D10720">
        <v>0.16719999999999999</v>
      </c>
      <c r="E10720" s="4">
        <v>2.1700000000000001E-20</v>
      </c>
      <c r="F10720" s="3"/>
      <c r="G10720" s="3"/>
      <c r="H10720" s="3"/>
      <c r="I10720" s="3"/>
      <c r="J10720" s="3"/>
    </row>
    <row r="10721" spans="4:10" x14ac:dyDescent="0.25">
      <c r="D10721">
        <v>0.16750000000000001</v>
      </c>
      <c r="E10721" s="4">
        <v>2.1700000000000001E-20</v>
      </c>
      <c r="F10721" s="3"/>
      <c r="G10721" s="3"/>
      <c r="H10721" s="3"/>
      <c r="I10721" s="3"/>
      <c r="J10721" s="3"/>
    </row>
    <row r="10722" spans="4:10" x14ac:dyDescent="0.25">
      <c r="D10722">
        <v>0.16769999999999999</v>
      </c>
      <c r="E10722" s="4">
        <v>2.1700000000000001E-20</v>
      </c>
      <c r="F10722" s="3"/>
      <c r="G10722" s="3"/>
      <c r="H10722" s="3"/>
      <c r="I10722" s="3"/>
      <c r="J10722" s="3"/>
    </row>
    <row r="10723" spans="4:10" x14ac:dyDescent="0.25">
      <c r="D10723">
        <v>0.16789999999999999</v>
      </c>
      <c r="E10723" s="4">
        <v>2.1700000000000001E-20</v>
      </c>
      <c r="F10723" s="3"/>
      <c r="G10723" s="3"/>
      <c r="H10723" s="3"/>
      <c r="I10723" s="3"/>
      <c r="J10723" s="3"/>
    </row>
    <row r="10724" spans="4:10" x14ac:dyDescent="0.25">
      <c r="D10724">
        <v>0.16819999999999999</v>
      </c>
      <c r="E10724" s="4">
        <v>2.1700000000000001E-20</v>
      </c>
      <c r="F10724" s="3"/>
      <c r="G10724" s="3"/>
      <c r="H10724" s="3"/>
      <c r="I10724" s="3"/>
      <c r="J10724" s="3"/>
    </row>
    <row r="10725" spans="4:10" x14ac:dyDescent="0.25">
      <c r="D10725">
        <v>0.16839999999999999</v>
      </c>
      <c r="E10725" s="4">
        <v>2.1700000000000001E-20</v>
      </c>
      <c r="F10725" s="3"/>
      <c r="G10725" s="3"/>
      <c r="H10725" s="3"/>
      <c r="I10725" s="3"/>
      <c r="J10725" s="3"/>
    </row>
    <row r="10726" spans="4:10" x14ac:dyDescent="0.25">
      <c r="D10726">
        <v>0.1686</v>
      </c>
      <c r="E10726" s="4">
        <v>2.1700000000000001E-20</v>
      </c>
      <c r="F10726" s="3"/>
      <c r="G10726" s="3"/>
      <c r="H10726" s="3"/>
      <c r="I10726" s="3"/>
      <c r="J10726" s="3"/>
    </row>
    <row r="10727" spans="4:10" x14ac:dyDescent="0.25">
      <c r="D10727">
        <v>0.16889999999999999</v>
      </c>
      <c r="E10727" s="4">
        <v>2.1700000000000001E-20</v>
      </c>
      <c r="F10727" s="3"/>
      <c r="G10727" s="3"/>
      <c r="H10727" s="3"/>
      <c r="I10727" s="3"/>
      <c r="J10727" s="3"/>
    </row>
    <row r="10728" spans="4:10" x14ac:dyDescent="0.25">
      <c r="D10728">
        <v>0.1691</v>
      </c>
      <c r="E10728" s="4">
        <v>2.1700000000000001E-20</v>
      </c>
      <c r="F10728" s="3"/>
      <c r="G10728" s="3"/>
      <c r="H10728" s="3"/>
      <c r="I10728" s="3"/>
      <c r="J10728" s="3"/>
    </row>
    <row r="10729" spans="4:10" x14ac:dyDescent="0.25">
      <c r="D10729">
        <v>0.16930000000000001</v>
      </c>
      <c r="E10729" s="4">
        <v>2.1700000000000001E-20</v>
      </c>
      <c r="F10729" s="3"/>
      <c r="G10729" s="3"/>
      <c r="H10729" s="3"/>
      <c r="I10729" s="3"/>
      <c r="J10729" s="3"/>
    </row>
    <row r="10730" spans="4:10" x14ac:dyDescent="0.25">
      <c r="D10730">
        <v>0.1696</v>
      </c>
      <c r="E10730" s="4">
        <v>2.1700000000000001E-20</v>
      </c>
      <c r="F10730" s="3"/>
      <c r="G10730" s="3"/>
      <c r="H10730" s="3"/>
      <c r="I10730" s="3"/>
      <c r="J10730" s="3"/>
    </row>
    <row r="10731" spans="4:10" x14ac:dyDescent="0.25">
      <c r="D10731">
        <v>0.16980000000000001</v>
      </c>
      <c r="E10731" s="4">
        <v>2.1700000000000001E-20</v>
      </c>
      <c r="F10731" s="3"/>
      <c r="G10731" s="3"/>
      <c r="H10731" s="3"/>
      <c r="I10731" s="3"/>
      <c r="J10731" s="3"/>
    </row>
    <row r="10732" spans="4:10" x14ac:dyDescent="0.25">
      <c r="D10732">
        <v>0.1701</v>
      </c>
      <c r="E10732" s="4">
        <v>2.1700000000000001E-20</v>
      </c>
      <c r="F10732" s="3"/>
      <c r="G10732" s="3"/>
      <c r="H10732" s="3"/>
      <c r="I10732" s="3"/>
      <c r="J10732" s="3"/>
    </row>
    <row r="10733" spans="4:10" x14ac:dyDescent="0.25">
      <c r="D10733">
        <v>0.17030000000000001</v>
      </c>
      <c r="E10733" s="4">
        <v>2.1700000000000001E-20</v>
      </c>
      <c r="F10733" s="3"/>
      <c r="G10733" s="3"/>
      <c r="H10733" s="3"/>
      <c r="I10733" s="3"/>
      <c r="J10733" s="3"/>
    </row>
    <row r="10734" spans="4:10" x14ac:dyDescent="0.25">
      <c r="D10734">
        <v>0.17050000000000001</v>
      </c>
      <c r="E10734" s="4">
        <v>2.1700000000000001E-20</v>
      </c>
      <c r="F10734" s="3"/>
      <c r="G10734" s="3"/>
      <c r="H10734" s="3"/>
      <c r="I10734" s="3"/>
      <c r="J10734" s="3"/>
    </row>
    <row r="10735" spans="4:10" x14ac:dyDescent="0.25">
      <c r="D10735">
        <v>0.17080000000000001</v>
      </c>
      <c r="E10735" s="4">
        <v>2.1700000000000001E-20</v>
      </c>
      <c r="F10735" s="3"/>
      <c r="G10735" s="3"/>
      <c r="H10735" s="3"/>
      <c r="I10735" s="3"/>
      <c r="J10735" s="3"/>
    </row>
    <row r="10736" spans="4:10" x14ac:dyDescent="0.25">
      <c r="D10736">
        <v>0.17100000000000001</v>
      </c>
      <c r="E10736" s="4">
        <v>2.1700000000000001E-20</v>
      </c>
      <c r="F10736" s="3"/>
      <c r="G10736" s="3"/>
      <c r="H10736" s="3"/>
      <c r="I10736" s="3"/>
      <c r="J10736" s="3"/>
    </row>
    <row r="10737" spans="4:10" x14ac:dyDescent="0.25">
      <c r="D10737">
        <v>0.17119999999999999</v>
      </c>
      <c r="E10737" s="4">
        <v>2.1700000000000001E-20</v>
      </c>
      <c r="F10737" s="3"/>
      <c r="G10737" s="3"/>
      <c r="H10737" s="3"/>
      <c r="I10737" s="3"/>
      <c r="J10737" s="3"/>
    </row>
    <row r="10738" spans="4:10" x14ac:dyDescent="0.25">
      <c r="D10738">
        <v>0.17150000000000001</v>
      </c>
      <c r="E10738" s="4">
        <v>2.1700000000000001E-20</v>
      </c>
      <c r="F10738" s="3"/>
      <c r="G10738" s="3"/>
      <c r="H10738" s="3"/>
      <c r="I10738" s="3"/>
      <c r="J10738" s="3"/>
    </row>
    <row r="10739" spans="4:10" x14ac:dyDescent="0.25">
      <c r="D10739">
        <v>0.17169999999999999</v>
      </c>
      <c r="E10739" s="4">
        <v>2.1700000000000001E-20</v>
      </c>
      <c r="F10739" s="3"/>
      <c r="G10739" s="3"/>
      <c r="H10739" s="3"/>
      <c r="I10739" s="3"/>
      <c r="J10739" s="3"/>
    </row>
    <row r="10740" spans="4:10" x14ac:dyDescent="0.25">
      <c r="D10740">
        <v>0.1719</v>
      </c>
      <c r="E10740" s="4">
        <v>2.1700000000000001E-20</v>
      </c>
      <c r="F10740" s="3"/>
      <c r="G10740" s="3"/>
      <c r="H10740" s="3"/>
      <c r="I10740" s="3"/>
      <c r="J10740" s="3"/>
    </row>
    <row r="10741" spans="4:10" x14ac:dyDescent="0.25">
      <c r="D10741">
        <v>0.17219999999999999</v>
      </c>
      <c r="E10741" s="4">
        <v>2.1700000000000001E-20</v>
      </c>
      <c r="F10741" s="3"/>
      <c r="G10741" s="3"/>
      <c r="H10741" s="3"/>
      <c r="I10741" s="3"/>
      <c r="J10741" s="3"/>
    </row>
    <row r="10742" spans="4:10" x14ac:dyDescent="0.25">
      <c r="D10742">
        <v>0.1724</v>
      </c>
      <c r="E10742" s="4">
        <v>2.1700000000000001E-20</v>
      </c>
      <c r="F10742" s="3"/>
      <c r="G10742" s="3"/>
      <c r="H10742" s="3"/>
      <c r="I10742" s="3"/>
      <c r="J10742" s="3"/>
    </row>
    <row r="10743" spans="4:10" x14ac:dyDescent="0.25">
      <c r="D10743">
        <v>0.17269999999999999</v>
      </c>
      <c r="E10743" s="4">
        <v>2.1700000000000001E-20</v>
      </c>
      <c r="F10743" s="3"/>
      <c r="G10743" s="3"/>
      <c r="H10743" s="3"/>
      <c r="I10743" s="3"/>
      <c r="J10743" s="3"/>
    </row>
    <row r="10744" spans="4:10" x14ac:dyDescent="0.25">
      <c r="D10744">
        <v>0.1729</v>
      </c>
      <c r="E10744" s="4">
        <v>2.1700000000000001E-20</v>
      </c>
      <c r="F10744" s="3"/>
      <c r="G10744" s="3"/>
      <c r="H10744" s="3"/>
      <c r="I10744" s="3"/>
      <c r="J10744" s="3"/>
    </row>
    <row r="10745" spans="4:10" x14ac:dyDescent="0.25">
      <c r="D10745">
        <v>0.1731</v>
      </c>
      <c r="E10745" s="4">
        <v>2.1700000000000001E-20</v>
      </c>
      <c r="F10745" s="3"/>
      <c r="G10745" s="3"/>
      <c r="H10745" s="3"/>
      <c r="I10745" s="3"/>
      <c r="J10745" s="3"/>
    </row>
    <row r="10746" spans="4:10" x14ac:dyDescent="0.25">
      <c r="D10746">
        <v>0.1734</v>
      </c>
      <c r="E10746" s="4">
        <v>2.1700000000000001E-20</v>
      </c>
      <c r="F10746" s="3"/>
      <c r="G10746" s="3"/>
      <c r="H10746" s="3"/>
      <c r="I10746" s="3"/>
      <c r="J10746" s="3"/>
    </row>
    <row r="10747" spans="4:10" x14ac:dyDescent="0.25">
      <c r="D10747">
        <v>0.1736</v>
      </c>
      <c r="E10747" s="4">
        <v>2.1700000000000001E-20</v>
      </c>
      <c r="F10747" s="3"/>
      <c r="G10747" s="3"/>
      <c r="H10747" s="3"/>
      <c r="I10747" s="3"/>
      <c r="J10747" s="3"/>
    </row>
    <row r="10748" spans="4:10" x14ac:dyDescent="0.25">
      <c r="D10748">
        <v>0.17380000000000001</v>
      </c>
      <c r="E10748" s="4">
        <v>2.1700000000000001E-20</v>
      </c>
      <c r="F10748" s="3"/>
      <c r="G10748" s="3"/>
      <c r="H10748" s="3"/>
      <c r="I10748" s="3"/>
      <c r="J10748" s="3"/>
    </row>
    <row r="10749" spans="4:10" x14ac:dyDescent="0.25">
      <c r="D10749">
        <v>0.1741</v>
      </c>
      <c r="E10749" s="4">
        <v>2.1700000000000001E-20</v>
      </c>
      <c r="F10749" s="3"/>
      <c r="G10749" s="3"/>
      <c r="H10749" s="3"/>
      <c r="I10749" s="3"/>
      <c r="J10749" s="3"/>
    </row>
    <row r="10750" spans="4:10" x14ac:dyDescent="0.25">
      <c r="D10750">
        <v>0.17430000000000001</v>
      </c>
      <c r="E10750" s="4">
        <v>2.1700000000000001E-20</v>
      </c>
      <c r="F10750" s="3"/>
      <c r="G10750" s="3"/>
      <c r="H10750" s="3"/>
      <c r="I10750" s="3"/>
      <c r="J10750" s="3"/>
    </row>
    <row r="10751" spans="4:10" x14ac:dyDescent="0.25">
      <c r="D10751">
        <v>0.17460000000000001</v>
      </c>
      <c r="E10751" s="4">
        <v>2.1700000000000001E-20</v>
      </c>
      <c r="F10751" s="3"/>
      <c r="G10751" s="3"/>
      <c r="H10751" s="3"/>
      <c r="I10751" s="3"/>
      <c r="J10751" s="3"/>
    </row>
    <row r="10752" spans="4:10" x14ac:dyDescent="0.25">
      <c r="D10752">
        <v>0.17480000000000001</v>
      </c>
      <c r="E10752" s="4">
        <v>2.1700000000000001E-20</v>
      </c>
      <c r="F10752" s="3"/>
      <c r="G10752" s="3"/>
      <c r="H10752" s="3"/>
      <c r="I10752" s="3"/>
      <c r="J10752" s="3"/>
    </row>
    <row r="10753" spans="4:10" x14ac:dyDescent="0.25">
      <c r="D10753">
        <v>0.17499999999999999</v>
      </c>
      <c r="E10753" s="4">
        <v>2.1700000000000001E-20</v>
      </c>
      <c r="F10753" s="3"/>
      <c r="G10753" s="3"/>
      <c r="H10753" s="3"/>
      <c r="I10753" s="3"/>
      <c r="J10753" s="3"/>
    </row>
    <row r="10754" spans="4:10" x14ac:dyDescent="0.25">
      <c r="D10754">
        <v>0.17530000000000001</v>
      </c>
      <c r="E10754" s="4">
        <v>2.1700000000000001E-20</v>
      </c>
      <c r="F10754" s="3"/>
      <c r="G10754" s="3"/>
      <c r="H10754" s="3"/>
      <c r="I10754" s="3"/>
      <c r="J10754" s="3"/>
    </row>
    <row r="10755" spans="4:10" x14ac:dyDescent="0.25">
      <c r="D10755">
        <v>0.17549999999999999</v>
      </c>
      <c r="E10755" s="4">
        <v>2.1700000000000001E-20</v>
      </c>
      <c r="F10755" s="3"/>
      <c r="G10755" s="3"/>
      <c r="H10755" s="3"/>
      <c r="I10755" s="3"/>
      <c r="J10755" s="3"/>
    </row>
    <row r="10756" spans="4:10" x14ac:dyDescent="0.25">
      <c r="D10756">
        <v>0.1757</v>
      </c>
      <c r="E10756" s="4">
        <v>2.1700000000000001E-20</v>
      </c>
      <c r="F10756" s="3"/>
      <c r="G10756" s="3"/>
      <c r="H10756" s="3"/>
      <c r="I10756" s="3"/>
      <c r="J10756" s="3"/>
    </row>
    <row r="10757" spans="4:10" x14ac:dyDescent="0.25">
      <c r="D10757">
        <v>0.17599999999999999</v>
      </c>
      <c r="E10757" s="4">
        <v>2.1700000000000001E-20</v>
      </c>
      <c r="F10757" s="3"/>
      <c r="G10757" s="3"/>
      <c r="H10757" s="3"/>
      <c r="I10757" s="3"/>
      <c r="J10757" s="3"/>
    </row>
    <row r="10758" spans="4:10" x14ac:dyDescent="0.25">
      <c r="D10758">
        <v>0.1762</v>
      </c>
      <c r="E10758" s="4">
        <v>2.1700000000000001E-20</v>
      </c>
      <c r="F10758" s="3"/>
      <c r="G10758" s="3"/>
      <c r="H10758" s="3"/>
      <c r="I10758" s="3"/>
      <c r="J10758" s="3"/>
    </row>
    <row r="10759" spans="4:10" x14ac:dyDescent="0.25">
      <c r="D10759">
        <v>0.1764</v>
      </c>
      <c r="E10759" s="4">
        <v>2.1700000000000001E-20</v>
      </c>
      <c r="F10759" s="3"/>
      <c r="G10759" s="3"/>
      <c r="H10759" s="3"/>
      <c r="I10759" s="3"/>
      <c r="J10759" s="3"/>
    </row>
    <row r="10760" spans="4:10" x14ac:dyDescent="0.25">
      <c r="D10760">
        <v>0.1767</v>
      </c>
      <c r="E10760" s="4">
        <v>2.1700000000000001E-20</v>
      </c>
      <c r="F10760" s="3"/>
      <c r="G10760" s="3"/>
      <c r="H10760" s="3"/>
      <c r="I10760" s="3"/>
      <c r="J10760" s="3"/>
    </row>
    <row r="10761" spans="4:10" x14ac:dyDescent="0.25">
      <c r="D10761">
        <v>0.1769</v>
      </c>
      <c r="E10761" s="4">
        <v>2.1700000000000001E-20</v>
      </c>
      <c r="F10761" s="3"/>
      <c r="G10761" s="3"/>
      <c r="H10761" s="3"/>
      <c r="I10761" s="3"/>
      <c r="J10761" s="3"/>
    </row>
    <row r="10762" spans="4:10" x14ac:dyDescent="0.25">
      <c r="D10762">
        <v>0.1772</v>
      </c>
      <c r="E10762" s="4">
        <v>2.1700000000000001E-20</v>
      </c>
      <c r="F10762" s="3"/>
      <c r="G10762" s="3"/>
      <c r="H10762" s="3"/>
      <c r="I10762" s="3"/>
      <c r="J10762" s="3"/>
    </row>
    <row r="10763" spans="4:10" x14ac:dyDescent="0.25">
      <c r="D10763">
        <v>0.1774</v>
      </c>
      <c r="E10763" s="4">
        <v>2.1700000000000001E-20</v>
      </c>
      <c r="F10763" s="3"/>
      <c r="G10763" s="3"/>
      <c r="H10763" s="3"/>
      <c r="I10763" s="3"/>
      <c r="J10763" s="3"/>
    </row>
    <row r="10764" spans="4:10" x14ac:dyDescent="0.25">
      <c r="D10764">
        <v>0.17760000000000001</v>
      </c>
      <c r="E10764" s="4">
        <v>2.1700000000000001E-20</v>
      </c>
      <c r="F10764" s="3"/>
      <c r="G10764" s="3"/>
      <c r="H10764" s="3"/>
      <c r="I10764" s="3"/>
      <c r="J10764" s="3"/>
    </row>
    <row r="10765" spans="4:10" x14ac:dyDescent="0.25">
      <c r="D10765">
        <v>0.1779</v>
      </c>
      <c r="E10765" s="4">
        <v>2.1700000000000001E-20</v>
      </c>
      <c r="F10765" s="3"/>
      <c r="G10765" s="3"/>
      <c r="H10765" s="3"/>
      <c r="I10765" s="3"/>
      <c r="J10765" s="3"/>
    </row>
    <row r="10766" spans="4:10" x14ac:dyDescent="0.25">
      <c r="D10766">
        <v>0.17810000000000001</v>
      </c>
      <c r="E10766" s="4">
        <v>2.1700000000000001E-20</v>
      </c>
      <c r="F10766" s="3"/>
      <c r="G10766" s="3"/>
      <c r="H10766" s="3"/>
      <c r="I10766" s="3"/>
      <c r="J10766" s="3"/>
    </row>
    <row r="10767" spans="4:10" x14ac:dyDescent="0.25">
      <c r="D10767">
        <v>0.17829999999999999</v>
      </c>
      <c r="E10767" s="4">
        <v>2.1700000000000001E-20</v>
      </c>
      <c r="F10767" s="3"/>
      <c r="G10767" s="3"/>
      <c r="H10767" s="3"/>
      <c r="I10767" s="3"/>
      <c r="J10767" s="3"/>
    </row>
    <row r="10768" spans="4:10" x14ac:dyDescent="0.25">
      <c r="D10768">
        <v>0.17860000000000001</v>
      </c>
      <c r="E10768" s="4">
        <v>2.1700000000000001E-20</v>
      </c>
      <c r="F10768" s="3"/>
      <c r="G10768" s="3"/>
      <c r="H10768" s="3"/>
      <c r="I10768" s="3"/>
      <c r="J10768" s="3"/>
    </row>
    <row r="10769" spans="4:10" x14ac:dyDescent="0.25">
      <c r="D10769">
        <v>0.17879999999999999</v>
      </c>
      <c r="E10769" s="4">
        <v>2.1700000000000001E-20</v>
      </c>
      <c r="F10769" s="3"/>
      <c r="G10769" s="3"/>
      <c r="H10769" s="3"/>
      <c r="I10769" s="3"/>
      <c r="J10769" s="3"/>
    </row>
    <row r="10770" spans="4:10" x14ac:dyDescent="0.25">
      <c r="D10770">
        <v>0.17899999999999999</v>
      </c>
      <c r="E10770" s="4">
        <v>2.1700000000000001E-20</v>
      </c>
      <c r="F10770" s="3"/>
      <c r="G10770" s="3"/>
      <c r="H10770" s="3"/>
      <c r="I10770" s="3"/>
      <c r="J10770" s="3"/>
    </row>
    <row r="10771" spans="4:10" x14ac:dyDescent="0.25">
      <c r="D10771">
        <v>0.17929999999999999</v>
      </c>
      <c r="E10771" s="4">
        <v>2.1700000000000001E-20</v>
      </c>
      <c r="F10771" s="3"/>
      <c r="G10771" s="3"/>
      <c r="H10771" s="3"/>
      <c r="I10771" s="3"/>
      <c r="J10771" s="3"/>
    </row>
    <row r="10772" spans="4:10" x14ac:dyDescent="0.25">
      <c r="D10772">
        <v>0.17949999999999999</v>
      </c>
      <c r="E10772" s="4">
        <v>2.1700000000000001E-20</v>
      </c>
      <c r="F10772" s="3"/>
      <c r="G10772" s="3"/>
      <c r="H10772" s="3"/>
      <c r="I10772" s="3"/>
      <c r="J10772" s="3"/>
    </row>
    <row r="10773" spans="4:10" x14ac:dyDescent="0.25">
      <c r="D10773">
        <v>0.17979999999999999</v>
      </c>
      <c r="E10773" s="4">
        <v>2.1700000000000001E-20</v>
      </c>
      <c r="F10773" s="3"/>
      <c r="G10773" s="3"/>
      <c r="H10773" s="3"/>
      <c r="I10773" s="3"/>
      <c r="J10773" s="3"/>
    </row>
    <row r="10774" spans="4:10" x14ac:dyDescent="0.25">
      <c r="D10774">
        <v>0.18</v>
      </c>
      <c r="E10774" s="4">
        <v>2.1700000000000001E-20</v>
      </c>
      <c r="F10774" s="3"/>
      <c r="G10774" s="3"/>
      <c r="H10774" s="3"/>
      <c r="I10774" s="3"/>
      <c r="J10774" s="3"/>
    </row>
    <row r="10775" spans="4:10" x14ac:dyDescent="0.25">
      <c r="D10775">
        <v>0.1802</v>
      </c>
      <c r="E10775" s="4">
        <v>2.1700000000000001E-20</v>
      </c>
      <c r="F10775" s="3"/>
      <c r="G10775" s="3"/>
      <c r="H10775" s="3"/>
      <c r="I10775" s="3"/>
      <c r="J10775" s="3"/>
    </row>
    <row r="10776" spans="4:10" x14ac:dyDescent="0.25">
      <c r="D10776">
        <v>0.18049999999999999</v>
      </c>
      <c r="E10776" s="4">
        <v>2.1700000000000001E-20</v>
      </c>
      <c r="F10776" s="3"/>
      <c r="G10776" s="3"/>
      <c r="H10776" s="3"/>
      <c r="I10776" s="3"/>
      <c r="J10776" s="3"/>
    </row>
    <row r="10777" spans="4:10" x14ac:dyDescent="0.25">
      <c r="D10777">
        <v>0.1807</v>
      </c>
      <c r="E10777" s="4">
        <v>2.1700000000000001E-20</v>
      </c>
      <c r="F10777" s="3"/>
      <c r="G10777" s="3"/>
      <c r="H10777" s="3"/>
      <c r="I10777" s="3"/>
      <c r="J10777" s="3"/>
    </row>
    <row r="10778" spans="4:10" x14ac:dyDescent="0.25">
      <c r="D10778">
        <v>0.18090000000000001</v>
      </c>
      <c r="E10778" s="4">
        <v>2.1700000000000001E-20</v>
      </c>
      <c r="F10778" s="3"/>
      <c r="G10778" s="3"/>
      <c r="H10778" s="3"/>
      <c r="I10778" s="3"/>
      <c r="J10778" s="3"/>
    </row>
    <row r="10779" spans="4:10" x14ac:dyDescent="0.25">
      <c r="D10779">
        <v>0.1812</v>
      </c>
      <c r="E10779" s="4">
        <v>2.1700000000000001E-20</v>
      </c>
      <c r="F10779" s="3"/>
      <c r="G10779" s="3"/>
      <c r="H10779" s="3"/>
      <c r="I10779" s="3"/>
      <c r="J10779" s="3"/>
    </row>
    <row r="10780" spans="4:10" x14ac:dyDescent="0.25">
      <c r="D10780">
        <v>0.18140000000000001</v>
      </c>
      <c r="E10780" s="4">
        <v>2.1700000000000001E-20</v>
      </c>
      <c r="F10780" s="3"/>
      <c r="G10780" s="3"/>
      <c r="H10780" s="3"/>
      <c r="I10780" s="3"/>
      <c r="J10780" s="3"/>
    </row>
    <row r="10781" spans="4:10" x14ac:dyDescent="0.25">
      <c r="D10781">
        <v>0.18160000000000001</v>
      </c>
      <c r="E10781" s="4">
        <v>2.1700000000000001E-20</v>
      </c>
      <c r="F10781" s="3"/>
      <c r="G10781" s="3"/>
      <c r="H10781" s="3"/>
      <c r="I10781" s="3"/>
      <c r="J10781" s="3"/>
    </row>
    <row r="10782" spans="4:10" x14ac:dyDescent="0.25">
      <c r="D10782">
        <v>0.18190000000000001</v>
      </c>
      <c r="E10782" s="4">
        <v>2.1700000000000001E-20</v>
      </c>
      <c r="F10782" s="3"/>
      <c r="G10782" s="3"/>
      <c r="H10782" s="3"/>
      <c r="I10782" s="3"/>
      <c r="J10782" s="3"/>
    </row>
    <row r="10783" spans="4:10" x14ac:dyDescent="0.25">
      <c r="D10783">
        <v>0.18210000000000001</v>
      </c>
      <c r="E10783" s="4">
        <v>2.1700000000000001E-20</v>
      </c>
      <c r="F10783" s="3"/>
      <c r="G10783" s="3"/>
      <c r="H10783" s="3"/>
      <c r="I10783" s="3"/>
      <c r="J10783" s="3"/>
    </row>
    <row r="10784" spans="4:10" x14ac:dyDescent="0.25">
      <c r="D10784">
        <v>0.18240000000000001</v>
      </c>
      <c r="E10784" s="4">
        <v>2.1700000000000001E-20</v>
      </c>
      <c r="F10784" s="3"/>
      <c r="G10784" s="3"/>
      <c r="H10784" s="3"/>
      <c r="I10784" s="3"/>
      <c r="J10784" s="3"/>
    </row>
    <row r="10785" spans="4:10" x14ac:dyDescent="0.25">
      <c r="D10785">
        <v>0.18260000000000001</v>
      </c>
      <c r="E10785" s="4">
        <v>2.1700000000000001E-20</v>
      </c>
      <c r="F10785" s="3"/>
      <c r="G10785" s="3"/>
      <c r="H10785" s="3"/>
      <c r="I10785" s="3"/>
      <c r="J10785" s="3"/>
    </row>
    <row r="10786" spans="4:10" x14ac:dyDescent="0.25">
      <c r="D10786">
        <v>0.18279999999999999</v>
      </c>
      <c r="E10786" s="4">
        <v>2.1700000000000001E-20</v>
      </c>
      <c r="F10786" s="3"/>
      <c r="G10786" s="3"/>
      <c r="H10786" s="3"/>
      <c r="I10786" s="3"/>
      <c r="J10786" s="3"/>
    </row>
    <row r="10787" spans="4:10" x14ac:dyDescent="0.25">
      <c r="D10787">
        <v>0.18310000000000001</v>
      </c>
      <c r="E10787" s="4">
        <v>2.1700000000000001E-20</v>
      </c>
      <c r="F10787" s="3"/>
      <c r="G10787" s="3"/>
      <c r="H10787" s="3"/>
      <c r="I10787" s="3"/>
      <c r="J10787" s="3"/>
    </row>
    <row r="10788" spans="4:10" x14ac:dyDescent="0.25">
      <c r="D10788">
        <v>0.18329999999999999</v>
      </c>
      <c r="E10788" s="4">
        <v>2.1700000000000001E-20</v>
      </c>
      <c r="F10788" s="3"/>
      <c r="G10788" s="3"/>
      <c r="H10788" s="3"/>
      <c r="I10788" s="3"/>
      <c r="J10788" s="3"/>
    </row>
    <row r="10789" spans="4:10" x14ac:dyDescent="0.25">
      <c r="D10789">
        <v>0.1835</v>
      </c>
      <c r="E10789" s="4">
        <v>2.1700000000000001E-20</v>
      </c>
      <c r="F10789" s="3"/>
      <c r="G10789" s="3"/>
      <c r="H10789" s="3"/>
      <c r="I10789" s="3"/>
      <c r="J10789" s="3"/>
    </row>
    <row r="10790" spans="4:10" x14ac:dyDescent="0.25">
      <c r="D10790">
        <v>0.18379999999999999</v>
      </c>
      <c r="E10790" s="4">
        <v>2.1700000000000001E-20</v>
      </c>
      <c r="F10790" s="3"/>
      <c r="G10790" s="3"/>
      <c r="H10790" s="3"/>
      <c r="I10790" s="3"/>
      <c r="J10790" s="3"/>
    </row>
    <row r="10791" spans="4:10" x14ac:dyDescent="0.25">
      <c r="D10791">
        <v>0.184</v>
      </c>
      <c r="E10791" s="4">
        <v>2.1700000000000001E-20</v>
      </c>
      <c r="F10791" s="3"/>
      <c r="G10791" s="3"/>
      <c r="H10791" s="3"/>
      <c r="I10791" s="3"/>
      <c r="J10791" s="3"/>
    </row>
    <row r="10792" spans="4:10" x14ac:dyDescent="0.25">
      <c r="D10792">
        <v>0.1842</v>
      </c>
      <c r="E10792" s="4">
        <v>2.1700000000000001E-20</v>
      </c>
      <c r="F10792" s="3"/>
      <c r="G10792" s="3"/>
      <c r="H10792" s="3"/>
      <c r="I10792" s="3"/>
      <c r="J10792" s="3"/>
    </row>
    <row r="10793" spans="4:10" x14ac:dyDescent="0.25">
      <c r="D10793">
        <v>0.1845</v>
      </c>
      <c r="E10793" s="4">
        <v>2.1700000000000001E-20</v>
      </c>
      <c r="F10793" s="3"/>
      <c r="G10793" s="3"/>
      <c r="H10793" s="3"/>
      <c r="I10793" s="3"/>
      <c r="J10793" s="3"/>
    </row>
    <row r="10794" spans="4:10" x14ac:dyDescent="0.25">
      <c r="D10794">
        <v>0.1847</v>
      </c>
      <c r="E10794" s="4">
        <v>2.1700000000000001E-20</v>
      </c>
      <c r="F10794" s="3"/>
      <c r="G10794" s="3"/>
      <c r="H10794" s="3"/>
      <c r="I10794" s="3"/>
      <c r="J10794" s="3"/>
    </row>
    <row r="10795" spans="4:10" x14ac:dyDescent="0.25">
      <c r="D10795">
        <v>0.185</v>
      </c>
      <c r="E10795" s="4">
        <v>2.1700000000000001E-20</v>
      </c>
      <c r="F10795" s="3"/>
      <c r="G10795" s="3"/>
      <c r="H10795" s="3"/>
      <c r="I10795" s="3"/>
      <c r="J10795" s="3"/>
    </row>
    <row r="10796" spans="4:10" x14ac:dyDescent="0.25">
      <c r="D10796">
        <v>0.1852</v>
      </c>
      <c r="E10796" s="4">
        <v>2.1700000000000001E-20</v>
      </c>
      <c r="F10796" s="3"/>
      <c r="G10796" s="3"/>
      <c r="H10796" s="3"/>
      <c r="I10796" s="3"/>
      <c r="J10796" s="3"/>
    </row>
    <row r="10797" spans="4:10" x14ac:dyDescent="0.25">
      <c r="D10797">
        <v>0.18540000000000001</v>
      </c>
      <c r="E10797" s="4">
        <v>2.1700000000000001E-20</v>
      </c>
      <c r="F10797" s="3"/>
      <c r="G10797" s="3"/>
      <c r="H10797" s="3"/>
      <c r="I10797" s="3"/>
      <c r="J10797" s="3"/>
    </row>
    <row r="10798" spans="4:10" x14ac:dyDescent="0.25">
      <c r="D10798">
        <v>0.1857</v>
      </c>
      <c r="E10798" s="4">
        <v>2.1700000000000001E-20</v>
      </c>
      <c r="F10798" s="3"/>
      <c r="G10798" s="3"/>
      <c r="H10798" s="3"/>
      <c r="I10798" s="3"/>
      <c r="J10798" s="3"/>
    </row>
    <row r="10799" spans="4:10" x14ac:dyDescent="0.25">
      <c r="D10799">
        <v>0.18590000000000001</v>
      </c>
      <c r="E10799" s="4">
        <v>2.1700000000000001E-20</v>
      </c>
      <c r="F10799" s="3"/>
      <c r="G10799" s="3"/>
      <c r="H10799" s="3"/>
      <c r="I10799" s="3"/>
      <c r="J10799" s="3"/>
    </row>
    <row r="10800" spans="4:10" x14ac:dyDescent="0.25">
      <c r="D10800">
        <v>0.18609999999999999</v>
      </c>
      <c r="E10800" s="4">
        <v>2.1700000000000001E-20</v>
      </c>
      <c r="F10800" s="3"/>
      <c r="G10800" s="3"/>
      <c r="H10800" s="3"/>
      <c r="I10800" s="3"/>
      <c r="J10800" s="3"/>
    </row>
    <row r="10801" spans="4:10" x14ac:dyDescent="0.25">
      <c r="D10801">
        <v>0.18640000000000001</v>
      </c>
      <c r="E10801" s="4">
        <v>2.1700000000000001E-20</v>
      </c>
      <c r="F10801" s="3"/>
      <c r="G10801" s="3"/>
      <c r="H10801" s="3"/>
      <c r="I10801" s="3"/>
      <c r="J10801" s="3"/>
    </row>
    <row r="10802" spans="4:10" x14ac:dyDescent="0.25">
      <c r="D10802">
        <v>0.18659999999999999</v>
      </c>
      <c r="E10802" s="4">
        <v>2.1700000000000001E-20</v>
      </c>
      <c r="F10802" s="3"/>
      <c r="G10802" s="3"/>
      <c r="H10802" s="3"/>
      <c r="I10802" s="3"/>
      <c r="J10802" s="3"/>
    </row>
    <row r="10803" spans="4:10" x14ac:dyDescent="0.25">
      <c r="D10803">
        <v>0.18679999999999999</v>
      </c>
      <c r="E10803" s="4">
        <v>2.1700000000000001E-20</v>
      </c>
      <c r="F10803" s="3"/>
      <c r="G10803" s="3"/>
      <c r="H10803" s="3"/>
      <c r="I10803" s="3"/>
      <c r="J10803" s="3"/>
    </row>
    <row r="10804" spans="4:10" x14ac:dyDescent="0.25">
      <c r="D10804">
        <v>0.18709999999999999</v>
      </c>
      <c r="E10804" s="4">
        <v>2.1700000000000001E-20</v>
      </c>
      <c r="F10804" s="3"/>
      <c r="G10804" s="3"/>
      <c r="H10804" s="3"/>
      <c r="I10804" s="3"/>
      <c r="J10804" s="3"/>
    </row>
    <row r="10805" spans="4:10" x14ac:dyDescent="0.25">
      <c r="D10805">
        <v>0.18729999999999999</v>
      </c>
      <c r="E10805" s="4">
        <v>2.1700000000000001E-20</v>
      </c>
      <c r="F10805" s="3"/>
      <c r="G10805" s="3"/>
      <c r="H10805" s="3"/>
      <c r="I10805" s="3"/>
      <c r="J10805" s="3"/>
    </row>
    <row r="10806" spans="4:10" x14ac:dyDescent="0.25">
      <c r="D10806">
        <v>0.18759999999999999</v>
      </c>
      <c r="E10806" s="4">
        <v>2.1700000000000001E-20</v>
      </c>
      <c r="F10806" s="3"/>
      <c r="G10806" s="3"/>
      <c r="H10806" s="3"/>
      <c r="I10806" s="3"/>
      <c r="J10806" s="3"/>
    </row>
    <row r="10807" spans="4:10" x14ac:dyDescent="0.25">
      <c r="D10807">
        <v>0.18779999999999999</v>
      </c>
      <c r="E10807" s="4">
        <v>2.1700000000000001E-20</v>
      </c>
      <c r="F10807" s="3"/>
      <c r="G10807" s="3"/>
      <c r="H10807" s="3"/>
      <c r="I10807" s="3"/>
      <c r="J10807" s="3"/>
    </row>
    <row r="10808" spans="4:10" x14ac:dyDescent="0.25">
      <c r="D10808">
        <v>0.188</v>
      </c>
      <c r="E10808" s="4">
        <v>2.1700000000000001E-20</v>
      </c>
      <c r="F10808" s="3"/>
      <c r="G10808" s="3"/>
      <c r="H10808" s="3"/>
      <c r="I10808" s="3"/>
      <c r="J10808" s="3"/>
    </row>
    <row r="10809" spans="4:10" x14ac:dyDescent="0.25">
      <c r="D10809">
        <v>0.1883</v>
      </c>
      <c r="E10809" s="4">
        <v>2.1700000000000001E-20</v>
      </c>
      <c r="F10809" s="3"/>
      <c r="G10809" s="3"/>
      <c r="H10809" s="3"/>
      <c r="I10809" s="3"/>
      <c r="J10809" s="3"/>
    </row>
    <row r="10810" spans="4:10" x14ac:dyDescent="0.25">
      <c r="D10810">
        <v>0.1885</v>
      </c>
      <c r="E10810" s="4">
        <v>2.1700000000000001E-20</v>
      </c>
      <c r="F10810" s="3"/>
      <c r="G10810" s="3"/>
      <c r="H10810" s="3"/>
      <c r="I10810" s="3"/>
      <c r="J10810" s="3"/>
    </row>
    <row r="10811" spans="4:10" x14ac:dyDescent="0.25">
      <c r="D10811">
        <v>0.18870000000000001</v>
      </c>
      <c r="E10811" s="4">
        <v>2.1700000000000001E-20</v>
      </c>
      <c r="F10811" s="3"/>
      <c r="G10811" s="3"/>
      <c r="H10811" s="3"/>
      <c r="I10811" s="3"/>
      <c r="J10811" s="3"/>
    </row>
    <row r="10812" spans="4:10" x14ac:dyDescent="0.25">
      <c r="D10812">
        <v>0.189</v>
      </c>
      <c r="E10812" s="4">
        <v>2.1700000000000001E-20</v>
      </c>
      <c r="F10812" s="3"/>
      <c r="G10812" s="3"/>
      <c r="H10812" s="3"/>
      <c r="I10812" s="3"/>
      <c r="J10812" s="3"/>
    </row>
    <row r="10813" spans="4:10" x14ac:dyDescent="0.25">
      <c r="D10813">
        <v>0.18920000000000001</v>
      </c>
      <c r="E10813" s="4">
        <v>2.1700000000000001E-20</v>
      </c>
      <c r="F10813" s="3"/>
      <c r="G10813" s="3"/>
      <c r="H10813" s="3"/>
      <c r="I10813" s="3"/>
      <c r="J10813" s="3"/>
    </row>
    <row r="10814" spans="4:10" x14ac:dyDescent="0.25">
      <c r="D10814">
        <v>0.1895</v>
      </c>
      <c r="E10814" s="4">
        <v>2.1700000000000001E-20</v>
      </c>
      <c r="F10814" s="3"/>
      <c r="G10814" s="3"/>
      <c r="H10814" s="3"/>
      <c r="I10814" s="3"/>
      <c r="J10814" s="3"/>
    </row>
    <row r="10815" spans="4:10" x14ac:dyDescent="0.25">
      <c r="D10815">
        <v>0.18970000000000001</v>
      </c>
      <c r="E10815" s="4">
        <v>2.1700000000000001E-20</v>
      </c>
      <c r="F10815" s="3"/>
      <c r="G10815" s="3"/>
      <c r="H10815" s="3"/>
      <c r="I10815" s="3"/>
      <c r="J10815" s="3"/>
    </row>
    <row r="10816" spans="4:10" x14ac:dyDescent="0.25">
      <c r="D10816">
        <v>0.18990000000000001</v>
      </c>
      <c r="E10816" s="4">
        <v>2.1700000000000001E-20</v>
      </c>
      <c r="F10816" s="3"/>
      <c r="G10816" s="3"/>
      <c r="H10816" s="3"/>
      <c r="I10816" s="3"/>
      <c r="J10816" s="3"/>
    </row>
    <row r="10817" spans="4:10" x14ac:dyDescent="0.25">
      <c r="D10817">
        <v>0.19020000000000001</v>
      </c>
      <c r="E10817" s="4">
        <v>2.1700000000000001E-20</v>
      </c>
      <c r="F10817" s="3"/>
      <c r="G10817" s="3"/>
      <c r="H10817" s="3"/>
      <c r="I10817" s="3"/>
      <c r="J10817" s="3"/>
    </row>
    <row r="10818" spans="4:10" x14ac:dyDescent="0.25">
      <c r="D10818">
        <v>0.19040000000000001</v>
      </c>
      <c r="E10818" s="4">
        <v>2.1700000000000001E-20</v>
      </c>
      <c r="F10818" s="3"/>
      <c r="G10818" s="3"/>
      <c r="H10818" s="3"/>
      <c r="I10818" s="3"/>
      <c r="J10818" s="3"/>
    </row>
    <row r="10819" spans="4:10" x14ac:dyDescent="0.25">
      <c r="D10819">
        <v>0.19059999999999999</v>
      </c>
      <c r="E10819" s="4">
        <v>2.1700000000000001E-20</v>
      </c>
      <c r="F10819" s="3"/>
      <c r="G10819" s="3"/>
      <c r="H10819" s="3"/>
      <c r="I10819" s="3"/>
      <c r="J10819" s="3"/>
    </row>
    <row r="10820" spans="4:10" x14ac:dyDescent="0.25">
      <c r="D10820">
        <v>0.19089999999999999</v>
      </c>
      <c r="E10820" s="4">
        <v>2.1700000000000001E-20</v>
      </c>
      <c r="F10820" s="3"/>
      <c r="G10820" s="3"/>
      <c r="H10820" s="3"/>
      <c r="I10820" s="3"/>
      <c r="J10820" s="3"/>
    </row>
    <row r="10821" spans="4:10" x14ac:dyDescent="0.25">
      <c r="D10821">
        <v>0.19109999999999999</v>
      </c>
      <c r="E10821" s="4">
        <v>2.1700000000000001E-20</v>
      </c>
      <c r="F10821" s="3"/>
      <c r="G10821" s="3"/>
      <c r="H10821" s="3"/>
      <c r="I10821" s="3"/>
      <c r="J10821" s="3"/>
    </row>
    <row r="10822" spans="4:10" x14ac:dyDescent="0.25">
      <c r="D10822">
        <v>0.1913</v>
      </c>
      <c r="E10822" s="4">
        <v>2.1700000000000001E-20</v>
      </c>
      <c r="F10822" s="3"/>
      <c r="G10822" s="3"/>
      <c r="H10822" s="3"/>
      <c r="I10822" s="3"/>
      <c r="J10822" s="3"/>
    </row>
    <row r="10823" spans="4:10" x14ac:dyDescent="0.25">
      <c r="D10823">
        <v>0.19159999999999999</v>
      </c>
      <c r="E10823" s="4">
        <v>2.1700000000000001E-20</v>
      </c>
      <c r="F10823" s="3"/>
      <c r="G10823" s="3"/>
      <c r="H10823" s="3"/>
      <c r="I10823" s="3"/>
      <c r="J10823" s="3"/>
    </row>
    <row r="10824" spans="4:10" x14ac:dyDescent="0.25">
      <c r="D10824">
        <v>0.1918</v>
      </c>
      <c r="E10824" s="4">
        <v>2.1700000000000001E-20</v>
      </c>
      <c r="F10824" s="3"/>
      <c r="G10824" s="3"/>
      <c r="H10824" s="3"/>
      <c r="I10824" s="3"/>
      <c r="J10824" s="3"/>
    </row>
    <row r="10825" spans="4:10" x14ac:dyDescent="0.25">
      <c r="D10825">
        <v>0.19209999999999999</v>
      </c>
      <c r="E10825" s="4">
        <v>2.1700000000000001E-20</v>
      </c>
      <c r="F10825" s="3"/>
      <c r="G10825" s="3"/>
      <c r="H10825" s="3"/>
      <c r="I10825" s="3"/>
      <c r="J10825" s="3"/>
    </row>
    <row r="10826" spans="4:10" x14ac:dyDescent="0.25">
      <c r="D10826">
        <v>0.1923</v>
      </c>
      <c r="E10826" s="4">
        <v>2.1700000000000001E-20</v>
      </c>
      <c r="F10826" s="3"/>
      <c r="G10826" s="3"/>
      <c r="H10826" s="3"/>
      <c r="I10826" s="3"/>
      <c r="J10826" s="3"/>
    </row>
    <row r="10827" spans="4:10" x14ac:dyDescent="0.25">
      <c r="D10827">
        <v>0.1925</v>
      </c>
      <c r="E10827" s="4">
        <v>2.1700000000000001E-20</v>
      </c>
      <c r="F10827" s="3"/>
      <c r="G10827" s="3"/>
      <c r="H10827" s="3"/>
      <c r="I10827" s="3"/>
      <c r="J10827" s="3"/>
    </row>
    <row r="10828" spans="4:10" x14ac:dyDescent="0.25">
      <c r="D10828">
        <v>0.1928</v>
      </c>
      <c r="E10828" s="4">
        <v>2.1700000000000001E-20</v>
      </c>
      <c r="F10828" s="3"/>
      <c r="G10828" s="3"/>
      <c r="H10828" s="3"/>
      <c r="I10828" s="3"/>
      <c r="J10828" s="3"/>
    </row>
    <row r="10829" spans="4:10" x14ac:dyDescent="0.25">
      <c r="D10829">
        <v>0.193</v>
      </c>
      <c r="E10829" s="4">
        <v>2.1700000000000001E-20</v>
      </c>
      <c r="F10829" s="3"/>
      <c r="G10829" s="3"/>
      <c r="H10829" s="3"/>
      <c r="I10829" s="3"/>
      <c r="J10829" s="3"/>
    </row>
    <row r="10830" spans="4:10" x14ac:dyDescent="0.25">
      <c r="D10830">
        <v>0.19320000000000001</v>
      </c>
      <c r="E10830" s="4">
        <v>2.1700000000000001E-20</v>
      </c>
      <c r="F10830" s="3"/>
      <c r="G10830" s="3"/>
      <c r="H10830" s="3"/>
      <c r="I10830" s="3"/>
      <c r="J10830" s="3"/>
    </row>
    <row r="10831" spans="4:10" x14ac:dyDescent="0.25">
      <c r="D10831">
        <v>0.19350000000000001</v>
      </c>
      <c r="E10831" s="4">
        <v>2.1700000000000001E-20</v>
      </c>
      <c r="F10831" s="3"/>
      <c r="G10831" s="3"/>
      <c r="H10831" s="3"/>
      <c r="I10831" s="3"/>
      <c r="J10831" s="3"/>
    </row>
    <row r="10832" spans="4:10" x14ac:dyDescent="0.25">
      <c r="D10832">
        <v>0.19370000000000001</v>
      </c>
      <c r="E10832" s="4">
        <v>2.1700000000000001E-20</v>
      </c>
      <c r="F10832" s="3"/>
      <c r="G10832" s="3"/>
      <c r="H10832" s="3"/>
      <c r="I10832" s="3"/>
      <c r="J10832" s="3"/>
    </row>
    <row r="10833" spans="4:10" x14ac:dyDescent="0.25">
      <c r="D10833">
        <v>0.19389999999999999</v>
      </c>
      <c r="E10833" s="4">
        <v>2.1700000000000001E-20</v>
      </c>
      <c r="F10833" s="3"/>
      <c r="G10833" s="3"/>
      <c r="H10833" s="3"/>
      <c r="I10833" s="3"/>
      <c r="J10833" s="3"/>
    </row>
    <row r="10834" spans="4:10" x14ac:dyDescent="0.25">
      <c r="D10834">
        <v>0.19420000000000001</v>
      </c>
      <c r="E10834" s="4">
        <v>2.1700000000000001E-20</v>
      </c>
      <c r="F10834" s="3"/>
      <c r="G10834" s="3"/>
      <c r="H10834" s="3"/>
      <c r="I10834" s="3"/>
      <c r="J10834" s="3"/>
    </row>
    <row r="10835" spans="4:10" x14ac:dyDescent="0.25">
      <c r="D10835">
        <v>0.19439999999999999</v>
      </c>
      <c r="E10835" s="4">
        <v>2.1700000000000001E-20</v>
      </c>
      <c r="F10835" s="3"/>
      <c r="G10835" s="3"/>
      <c r="H10835" s="3"/>
      <c r="I10835" s="3"/>
      <c r="J10835" s="3"/>
    </row>
    <row r="10836" spans="4:10" x14ac:dyDescent="0.25">
      <c r="D10836">
        <v>0.19470000000000001</v>
      </c>
      <c r="E10836" s="4">
        <v>2.1700000000000001E-20</v>
      </c>
      <c r="F10836" s="3"/>
      <c r="G10836" s="3"/>
      <c r="H10836" s="3"/>
      <c r="I10836" s="3"/>
      <c r="J10836" s="3"/>
    </row>
    <row r="10837" spans="4:10" x14ac:dyDescent="0.25">
      <c r="D10837">
        <v>0.19489999999999999</v>
      </c>
      <c r="E10837" s="4">
        <v>2.1700000000000001E-20</v>
      </c>
      <c r="F10837" s="3"/>
      <c r="G10837" s="3"/>
      <c r="H10837" s="3"/>
      <c r="I10837" s="3"/>
      <c r="J10837" s="3"/>
    </row>
    <row r="10838" spans="4:10" x14ac:dyDescent="0.25">
      <c r="D10838">
        <v>0.1951</v>
      </c>
      <c r="E10838" s="4">
        <v>2.1700000000000001E-20</v>
      </c>
      <c r="F10838" s="3"/>
      <c r="G10838" s="3"/>
      <c r="H10838" s="3"/>
      <c r="I10838" s="3"/>
      <c r="J10838" s="3"/>
    </row>
    <row r="10839" spans="4:10" x14ac:dyDescent="0.25">
      <c r="D10839">
        <v>0.19539999999999999</v>
      </c>
      <c r="E10839" s="4">
        <v>2.1700000000000001E-20</v>
      </c>
      <c r="F10839" s="3"/>
      <c r="G10839" s="3"/>
      <c r="H10839" s="3"/>
      <c r="I10839" s="3"/>
      <c r="J10839" s="3"/>
    </row>
    <row r="10840" spans="4:10" x14ac:dyDescent="0.25">
      <c r="D10840">
        <v>0.1956</v>
      </c>
      <c r="E10840" s="4">
        <v>2.1700000000000001E-20</v>
      </c>
      <c r="F10840" s="3"/>
      <c r="G10840" s="3"/>
      <c r="H10840" s="3"/>
      <c r="I10840" s="3"/>
      <c r="J10840" s="3"/>
    </row>
    <row r="10841" spans="4:10" x14ac:dyDescent="0.25">
      <c r="D10841">
        <v>0.1958</v>
      </c>
      <c r="E10841" s="4">
        <v>2.1700000000000001E-20</v>
      </c>
      <c r="F10841" s="3"/>
      <c r="G10841" s="3"/>
      <c r="H10841" s="3"/>
      <c r="I10841" s="3"/>
      <c r="J10841" s="3"/>
    </row>
    <row r="10842" spans="4:10" x14ac:dyDescent="0.25">
      <c r="D10842">
        <v>0.1961</v>
      </c>
      <c r="E10842" s="4">
        <v>2.1700000000000001E-20</v>
      </c>
      <c r="F10842" s="3"/>
      <c r="G10842" s="3"/>
      <c r="H10842" s="3"/>
      <c r="I10842" s="3"/>
      <c r="J10842" s="3"/>
    </row>
    <row r="10843" spans="4:10" x14ac:dyDescent="0.25">
      <c r="D10843">
        <v>0.1963</v>
      </c>
      <c r="E10843" s="4">
        <v>2.1700000000000001E-20</v>
      </c>
      <c r="F10843" s="3"/>
      <c r="G10843" s="3"/>
      <c r="H10843" s="3"/>
      <c r="I10843" s="3"/>
      <c r="J10843" s="3"/>
    </row>
    <row r="10844" spans="4:10" x14ac:dyDescent="0.25">
      <c r="D10844">
        <v>0.19650000000000001</v>
      </c>
      <c r="E10844" s="4">
        <v>2.1700000000000001E-20</v>
      </c>
      <c r="F10844" s="3"/>
      <c r="G10844" s="3"/>
      <c r="H10844" s="3"/>
      <c r="I10844" s="3"/>
      <c r="J10844" s="3"/>
    </row>
    <row r="10845" spans="4:10" x14ac:dyDescent="0.25">
      <c r="D10845">
        <v>0.1968</v>
      </c>
      <c r="E10845" s="4">
        <v>2.1700000000000001E-20</v>
      </c>
      <c r="F10845" s="3"/>
      <c r="G10845" s="3"/>
      <c r="H10845" s="3"/>
      <c r="I10845" s="3"/>
      <c r="J10845" s="3"/>
    </row>
    <row r="10846" spans="4:10" x14ac:dyDescent="0.25">
      <c r="D10846">
        <v>0.19700000000000001</v>
      </c>
      <c r="E10846" s="4">
        <v>2.1700000000000001E-20</v>
      </c>
      <c r="F10846" s="3"/>
      <c r="G10846" s="3"/>
      <c r="H10846" s="3"/>
      <c r="I10846" s="3"/>
      <c r="J10846" s="3"/>
    </row>
    <row r="10847" spans="4:10" x14ac:dyDescent="0.25">
      <c r="D10847">
        <v>0.1973</v>
      </c>
      <c r="E10847" s="4">
        <v>2.1700000000000001E-20</v>
      </c>
      <c r="F10847" s="3"/>
      <c r="G10847" s="3"/>
      <c r="H10847" s="3"/>
      <c r="I10847" s="3"/>
      <c r="J10847" s="3"/>
    </row>
    <row r="10848" spans="4:10" x14ac:dyDescent="0.25">
      <c r="D10848">
        <v>0.19750000000000001</v>
      </c>
      <c r="E10848" s="4">
        <v>2.1700000000000001E-20</v>
      </c>
      <c r="F10848" s="3"/>
      <c r="G10848" s="3"/>
      <c r="H10848" s="3"/>
      <c r="I10848" s="3"/>
      <c r="J10848" s="3"/>
    </row>
    <row r="10849" spans="4:10" x14ac:dyDescent="0.25">
      <c r="D10849">
        <v>0.19769999999999999</v>
      </c>
      <c r="E10849" s="4">
        <v>2.1700000000000001E-20</v>
      </c>
      <c r="F10849" s="3"/>
      <c r="G10849" s="3"/>
      <c r="H10849" s="3"/>
      <c r="I10849" s="3"/>
      <c r="J10849" s="3"/>
    </row>
    <row r="10850" spans="4:10" x14ac:dyDescent="0.25">
      <c r="D10850">
        <v>0.19800000000000001</v>
      </c>
      <c r="E10850" s="4">
        <v>2.1700000000000001E-20</v>
      </c>
      <c r="F10850" s="3"/>
      <c r="G10850" s="3"/>
      <c r="H10850" s="3"/>
      <c r="I10850" s="3"/>
      <c r="J10850" s="3"/>
    </row>
    <row r="10851" spans="4:10" x14ac:dyDescent="0.25">
      <c r="D10851">
        <v>0.19819999999999999</v>
      </c>
      <c r="E10851" s="4">
        <v>2.1700000000000001E-20</v>
      </c>
      <c r="F10851" s="3"/>
      <c r="G10851" s="3"/>
      <c r="H10851" s="3"/>
      <c r="I10851" s="3"/>
      <c r="J10851" s="3"/>
    </row>
    <row r="10852" spans="4:10" x14ac:dyDescent="0.25">
      <c r="D10852">
        <v>0.19839999999999999</v>
      </c>
      <c r="E10852" s="4">
        <v>2.1700000000000001E-20</v>
      </c>
      <c r="F10852" s="3"/>
      <c r="G10852" s="3"/>
      <c r="H10852" s="3"/>
      <c r="I10852" s="3"/>
      <c r="J10852" s="3"/>
    </row>
    <row r="10853" spans="4:10" x14ac:dyDescent="0.25">
      <c r="D10853">
        <v>0.19869999999999999</v>
      </c>
      <c r="E10853" s="4">
        <v>2.1700000000000001E-20</v>
      </c>
      <c r="F10853" s="3"/>
      <c r="G10853" s="3"/>
      <c r="H10853" s="3"/>
      <c r="I10853" s="3"/>
      <c r="J10853" s="3"/>
    </row>
    <row r="10854" spans="4:10" x14ac:dyDescent="0.25">
      <c r="D10854">
        <v>0.19889999999999999</v>
      </c>
      <c r="E10854" s="4">
        <v>2.1700000000000001E-20</v>
      </c>
      <c r="F10854" s="3"/>
      <c r="G10854" s="3"/>
      <c r="H10854" s="3"/>
      <c r="I10854" s="3"/>
      <c r="J10854" s="3"/>
    </row>
    <row r="10855" spans="4:10" x14ac:dyDescent="0.25">
      <c r="D10855">
        <v>0.1991</v>
      </c>
      <c r="E10855" s="4">
        <v>2.1700000000000001E-20</v>
      </c>
      <c r="F10855" s="3"/>
      <c r="G10855" s="3"/>
      <c r="H10855" s="3"/>
      <c r="I10855" s="3"/>
      <c r="J10855" s="3"/>
    </row>
    <row r="10856" spans="4:10" x14ac:dyDescent="0.25">
      <c r="D10856">
        <v>0.19939999999999999</v>
      </c>
      <c r="E10856" s="4">
        <v>2.1700000000000001E-20</v>
      </c>
      <c r="F10856" s="3"/>
      <c r="G10856" s="3"/>
      <c r="H10856" s="3"/>
      <c r="I10856" s="3"/>
      <c r="J10856" s="3"/>
    </row>
    <row r="10857" spans="4:10" x14ac:dyDescent="0.25">
      <c r="D10857">
        <v>0.1996</v>
      </c>
      <c r="E10857" s="4">
        <v>2.1700000000000001E-20</v>
      </c>
      <c r="F10857" s="3"/>
      <c r="G10857" s="3"/>
      <c r="H10857" s="3"/>
      <c r="I10857" s="3"/>
      <c r="J10857" s="3"/>
    </row>
    <row r="10858" spans="4:10" x14ac:dyDescent="0.25">
      <c r="D10858">
        <v>0.19989999999999999</v>
      </c>
      <c r="E10858" s="4">
        <v>2.1700000000000001E-20</v>
      </c>
      <c r="F10858" s="3"/>
      <c r="G10858" s="3"/>
      <c r="H10858" s="3"/>
      <c r="I10858" s="3"/>
      <c r="J10858" s="3"/>
    </row>
    <row r="10859" spans="4:10" x14ac:dyDescent="0.25">
      <c r="D10859">
        <v>0.2001</v>
      </c>
      <c r="E10859" s="4">
        <v>2.1700000000000001E-20</v>
      </c>
      <c r="F10859" s="3"/>
      <c r="G10859" s="3"/>
      <c r="H10859" s="3"/>
      <c r="I10859" s="3"/>
      <c r="J10859" s="3"/>
    </row>
    <row r="10860" spans="4:10" x14ac:dyDescent="0.25">
      <c r="D10860">
        <v>0.20030000000000001</v>
      </c>
      <c r="E10860" s="4">
        <v>2.1700000000000001E-20</v>
      </c>
      <c r="F10860" s="3"/>
      <c r="G10860" s="3"/>
      <c r="H10860" s="3"/>
      <c r="I10860" s="3"/>
      <c r="J10860" s="3"/>
    </row>
    <row r="10861" spans="4:10" x14ac:dyDescent="0.25">
      <c r="D10861">
        <v>0.2006</v>
      </c>
      <c r="E10861" s="4">
        <v>2.1700000000000001E-20</v>
      </c>
      <c r="F10861" s="3"/>
      <c r="G10861" s="3"/>
      <c r="H10861" s="3"/>
      <c r="I10861" s="3"/>
      <c r="J10861" s="3"/>
    </row>
    <row r="10862" spans="4:10" x14ac:dyDescent="0.25">
      <c r="D10862">
        <v>0.20080000000000001</v>
      </c>
      <c r="E10862" s="4">
        <v>2.1700000000000001E-20</v>
      </c>
      <c r="F10862" s="3"/>
      <c r="G10862" s="3"/>
      <c r="H10862" s="3"/>
      <c r="I10862" s="3"/>
      <c r="J10862" s="3"/>
    </row>
    <row r="10863" spans="4:10" x14ac:dyDescent="0.25">
      <c r="D10863">
        <v>0.20100000000000001</v>
      </c>
      <c r="E10863" s="4">
        <v>2.1700000000000001E-20</v>
      </c>
      <c r="F10863" s="3"/>
      <c r="G10863" s="3"/>
      <c r="H10863" s="3"/>
      <c r="I10863" s="3"/>
      <c r="J10863" s="3"/>
    </row>
    <row r="10864" spans="4:10" x14ac:dyDescent="0.25">
      <c r="D10864">
        <v>0.20130000000000001</v>
      </c>
      <c r="E10864" s="4">
        <v>2.1700000000000001E-20</v>
      </c>
      <c r="F10864" s="3"/>
      <c r="G10864" s="3"/>
      <c r="H10864" s="3"/>
      <c r="I10864" s="3"/>
      <c r="J10864" s="3"/>
    </row>
    <row r="10865" spans="4:10" x14ac:dyDescent="0.25">
      <c r="D10865">
        <v>0.20150000000000001</v>
      </c>
      <c r="E10865" s="4">
        <v>2.1700000000000001E-20</v>
      </c>
      <c r="F10865" s="3"/>
      <c r="G10865" s="3"/>
      <c r="H10865" s="3"/>
      <c r="I10865" s="3"/>
      <c r="J10865" s="3"/>
    </row>
    <row r="10866" spans="4:10" x14ac:dyDescent="0.25">
      <c r="D10866">
        <v>0.20180000000000001</v>
      </c>
      <c r="E10866" s="4">
        <v>2.1700000000000001E-20</v>
      </c>
      <c r="F10866" s="3"/>
      <c r="G10866" s="3"/>
      <c r="H10866" s="3"/>
      <c r="I10866" s="3"/>
      <c r="J10866" s="3"/>
    </row>
    <row r="10867" spans="4:10" x14ac:dyDescent="0.25">
      <c r="D10867">
        <v>0.20200000000000001</v>
      </c>
      <c r="E10867" s="4">
        <v>2.1700000000000001E-20</v>
      </c>
      <c r="F10867" s="3"/>
      <c r="G10867" s="3"/>
      <c r="H10867" s="3"/>
      <c r="I10867" s="3"/>
      <c r="J10867" s="3"/>
    </row>
    <row r="10868" spans="4:10" x14ac:dyDescent="0.25">
      <c r="D10868">
        <v>0.20219999999999999</v>
      </c>
      <c r="E10868" s="4">
        <v>2.1700000000000001E-20</v>
      </c>
      <c r="F10868" s="3"/>
      <c r="G10868" s="3"/>
      <c r="H10868" s="3"/>
      <c r="I10868" s="3"/>
      <c r="J10868" s="3"/>
    </row>
    <row r="10869" spans="4:10" x14ac:dyDescent="0.25">
      <c r="D10869">
        <v>0.20250000000000001</v>
      </c>
      <c r="E10869" s="4">
        <v>2.1700000000000001E-20</v>
      </c>
      <c r="F10869" s="3"/>
      <c r="G10869" s="3"/>
      <c r="H10869" s="3"/>
      <c r="I10869" s="3"/>
      <c r="J10869" s="3"/>
    </row>
    <row r="10870" spans="4:10" x14ac:dyDescent="0.25">
      <c r="D10870">
        <v>0.20269999999999999</v>
      </c>
      <c r="E10870" s="4">
        <v>2.1700000000000001E-20</v>
      </c>
      <c r="F10870" s="3"/>
      <c r="G10870" s="3"/>
      <c r="H10870" s="3"/>
      <c r="I10870" s="3"/>
      <c r="J10870" s="3"/>
    </row>
    <row r="10871" spans="4:10" x14ac:dyDescent="0.25">
      <c r="D10871">
        <v>0.2029</v>
      </c>
      <c r="E10871" s="4">
        <v>2.1700000000000001E-20</v>
      </c>
      <c r="F10871" s="3"/>
      <c r="G10871" s="3"/>
      <c r="H10871" s="3"/>
      <c r="I10871" s="3"/>
      <c r="J10871" s="3"/>
    </row>
    <row r="10872" spans="4:10" x14ac:dyDescent="0.25">
      <c r="D10872">
        <v>0.20319999999999999</v>
      </c>
      <c r="E10872" s="4">
        <v>2.1700000000000001E-20</v>
      </c>
      <c r="F10872" s="3"/>
      <c r="G10872" s="3"/>
      <c r="H10872" s="3"/>
      <c r="I10872" s="3"/>
      <c r="J10872" s="3"/>
    </row>
    <row r="10873" spans="4:10" x14ac:dyDescent="0.25">
      <c r="D10873">
        <v>0.2034</v>
      </c>
      <c r="E10873" s="4">
        <v>2.1700000000000001E-20</v>
      </c>
      <c r="F10873" s="3"/>
      <c r="G10873" s="3"/>
      <c r="H10873" s="3"/>
      <c r="I10873" s="3"/>
      <c r="J10873" s="3"/>
    </row>
    <row r="10874" spans="4:10" x14ac:dyDescent="0.25">
      <c r="D10874">
        <v>0.2036</v>
      </c>
      <c r="E10874" s="4">
        <v>2.1700000000000001E-20</v>
      </c>
      <c r="F10874" s="3"/>
      <c r="G10874" s="3"/>
      <c r="H10874" s="3"/>
      <c r="I10874" s="3"/>
      <c r="J10874" s="3"/>
    </row>
    <row r="10875" spans="4:10" x14ac:dyDescent="0.25">
      <c r="D10875">
        <v>0.2039</v>
      </c>
      <c r="E10875" s="4">
        <v>2.1700000000000001E-20</v>
      </c>
      <c r="F10875" s="3"/>
      <c r="G10875" s="3"/>
      <c r="H10875" s="3"/>
      <c r="I10875" s="3"/>
      <c r="J10875" s="3"/>
    </row>
    <row r="10876" spans="4:10" x14ac:dyDescent="0.25">
      <c r="D10876">
        <v>0.2041</v>
      </c>
      <c r="E10876" s="4">
        <v>2.1700000000000001E-20</v>
      </c>
      <c r="F10876" s="3"/>
      <c r="G10876" s="3"/>
      <c r="H10876" s="3"/>
      <c r="I10876" s="3"/>
      <c r="J10876" s="3"/>
    </row>
    <row r="10877" spans="4:10" x14ac:dyDescent="0.25">
      <c r="D10877">
        <v>0.2044</v>
      </c>
      <c r="E10877" s="4">
        <v>2.1700000000000001E-20</v>
      </c>
      <c r="F10877" s="3"/>
      <c r="G10877" s="3"/>
      <c r="H10877" s="3"/>
      <c r="I10877" s="3"/>
      <c r="J10877" s="3"/>
    </row>
    <row r="10878" spans="4:10" x14ac:dyDescent="0.25">
      <c r="D10878">
        <v>0.2046</v>
      </c>
      <c r="E10878" s="4">
        <v>2.1700000000000001E-20</v>
      </c>
      <c r="F10878" s="3"/>
      <c r="G10878" s="3"/>
      <c r="H10878" s="3"/>
      <c r="I10878" s="3"/>
      <c r="J10878" s="3"/>
    </row>
    <row r="10879" spans="4:10" x14ac:dyDescent="0.25">
      <c r="D10879">
        <v>0.20480000000000001</v>
      </c>
      <c r="E10879" s="4">
        <v>2.1700000000000001E-20</v>
      </c>
      <c r="F10879" s="3"/>
      <c r="G10879" s="3"/>
      <c r="H10879" s="3"/>
      <c r="I10879" s="3"/>
      <c r="J10879" s="3"/>
    </row>
    <row r="10880" spans="4:10" x14ac:dyDescent="0.25">
      <c r="D10880">
        <v>0.2051</v>
      </c>
      <c r="E10880" s="4">
        <v>2.1700000000000001E-20</v>
      </c>
      <c r="F10880" s="3"/>
      <c r="G10880" s="3"/>
      <c r="H10880" s="3"/>
      <c r="I10880" s="3"/>
      <c r="J10880" s="3"/>
    </row>
    <row r="10881" spans="4:10" x14ac:dyDescent="0.25">
      <c r="D10881">
        <v>0.20530000000000001</v>
      </c>
      <c r="E10881" s="4">
        <v>2.1700000000000001E-20</v>
      </c>
      <c r="F10881" s="3"/>
      <c r="G10881" s="3"/>
      <c r="H10881" s="3"/>
      <c r="I10881" s="3"/>
      <c r="J10881" s="3"/>
    </row>
    <row r="10882" spans="4:10" x14ac:dyDescent="0.25">
      <c r="D10882">
        <v>0.20549999999999999</v>
      </c>
      <c r="E10882" s="4">
        <v>2.1700000000000001E-20</v>
      </c>
      <c r="F10882" s="3"/>
      <c r="G10882" s="3"/>
      <c r="H10882" s="3"/>
      <c r="I10882" s="3"/>
      <c r="J10882" s="3"/>
    </row>
    <row r="10883" spans="4:10" x14ac:dyDescent="0.25">
      <c r="D10883">
        <v>0.20580000000000001</v>
      </c>
      <c r="E10883" s="4">
        <v>2.1700000000000001E-20</v>
      </c>
      <c r="F10883" s="3"/>
      <c r="G10883" s="3"/>
      <c r="H10883" s="3"/>
      <c r="I10883" s="3"/>
      <c r="J10883" s="3"/>
    </row>
    <row r="10884" spans="4:10" x14ac:dyDescent="0.25">
      <c r="D10884">
        <v>0.20599999999999999</v>
      </c>
      <c r="E10884" s="4">
        <v>2.1700000000000001E-20</v>
      </c>
      <c r="F10884" s="3"/>
      <c r="G10884" s="3"/>
      <c r="H10884" s="3"/>
      <c r="I10884" s="3"/>
      <c r="J10884" s="3"/>
    </row>
    <row r="10885" spans="4:10" x14ac:dyDescent="0.25">
      <c r="D10885">
        <v>0.20619999999999999</v>
      </c>
      <c r="E10885" s="4">
        <v>2.1700000000000001E-20</v>
      </c>
      <c r="F10885" s="3"/>
      <c r="G10885" s="3"/>
      <c r="H10885" s="3"/>
      <c r="I10885" s="3"/>
      <c r="J10885" s="3"/>
    </row>
    <row r="10886" spans="4:10" x14ac:dyDescent="0.25">
      <c r="D10886">
        <v>0.20649999999999999</v>
      </c>
      <c r="E10886" s="4">
        <v>2.1700000000000001E-20</v>
      </c>
      <c r="F10886" s="3"/>
      <c r="G10886" s="3"/>
      <c r="H10886" s="3"/>
      <c r="I10886" s="3"/>
      <c r="J10886" s="3"/>
    </row>
    <row r="10887" spans="4:10" x14ac:dyDescent="0.25">
      <c r="D10887">
        <v>0.20669999999999999</v>
      </c>
      <c r="E10887" s="4">
        <v>2.1700000000000001E-20</v>
      </c>
      <c r="F10887" s="3"/>
      <c r="G10887" s="3"/>
      <c r="H10887" s="3"/>
      <c r="I10887" s="3"/>
      <c r="J10887" s="3"/>
    </row>
    <row r="10888" spans="4:10" x14ac:dyDescent="0.25">
      <c r="D10888">
        <v>0.20699999999999999</v>
      </c>
      <c r="E10888" s="4">
        <v>2.1700000000000001E-20</v>
      </c>
      <c r="F10888" s="3"/>
      <c r="G10888" s="3"/>
      <c r="H10888" s="3"/>
      <c r="I10888" s="3"/>
      <c r="J10888" s="3"/>
    </row>
    <row r="10889" spans="4:10" x14ac:dyDescent="0.25">
      <c r="D10889">
        <v>0.2072</v>
      </c>
      <c r="E10889" s="4">
        <v>2.1700000000000001E-20</v>
      </c>
      <c r="F10889" s="3"/>
      <c r="G10889" s="3"/>
      <c r="H10889" s="3"/>
      <c r="I10889" s="3"/>
      <c r="J10889" s="3"/>
    </row>
    <row r="10890" spans="4:10" x14ac:dyDescent="0.25">
      <c r="D10890">
        <v>0.2074</v>
      </c>
      <c r="E10890" s="4">
        <v>2.1700000000000001E-20</v>
      </c>
      <c r="F10890" s="3"/>
      <c r="G10890" s="3"/>
      <c r="H10890" s="3"/>
      <c r="I10890" s="3"/>
      <c r="J10890" s="3"/>
    </row>
    <row r="10891" spans="4:10" x14ac:dyDescent="0.25">
      <c r="D10891">
        <v>0.2077</v>
      </c>
      <c r="E10891" s="4">
        <v>2.1700000000000001E-20</v>
      </c>
      <c r="F10891" s="3"/>
      <c r="G10891" s="3"/>
      <c r="H10891" s="3"/>
      <c r="I10891" s="3"/>
      <c r="J10891" s="3"/>
    </row>
    <row r="10892" spans="4:10" x14ac:dyDescent="0.25">
      <c r="D10892">
        <v>0.2079</v>
      </c>
      <c r="E10892" s="4">
        <v>2.1700000000000001E-20</v>
      </c>
      <c r="F10892" s="3"/>
      <c r="G10892" s="3"/>
      <c r="H10892" s="3"/>
      <c r="I10892" s="3"/>
      <c r="J10892" s="3"/>
    </row>
    <row r="10893" spans="4:10" x14ac:dyDescent="0.25">
      <c r="D10893">
        <v>0.20810000000000001</v>
      </c>
      <c r="E10893" s="4">
        <v>2.1700000000000001E-20</v>
      </c>
      <c r="F10893" s="3"/>
      <c r="G10893" s="3"/>
      <c r="H10893" s="3"/>
      <c r="I10893" s="3"/>
      <c r="J10893" s="3"/>
    </row>
    <row r="10894" spans="4:10" x14ac:dyDescent="0.25">
      <c r="D10894">
        <v>0.2084</v>
      </c>
      <c r="E10894" s="4">
        <v>2.1700000000000001E-20</v>
      </c>
      <c r="F10894" s="3"/>
      <c r="G10894" s="3"/>
      <c r="H10894" s="3"/>
      <c r="I10894" s="3"/>
      <c r="J10894" s="3"/>
    </row>
    <row r="10895" spans="4:10" x14ac:dyDescent="0.25">
      <c r="D10895">
        <v>0.20860000000000001</v>
      </c>
      <c r="E10895" s="4">
        <v>2.1700000000000001E-20</v>
      </c>
      <c r="F10895" s="3"/>
      <c r="G10895" s="3"/>
      <c r="H10895" s="3"/>
      <c r="I10895" s="3"/>
      <c r="J10895" s="3"/>
    </row>
    <row r="10896" spans="4:10" x14ac:dyDescent="0.25">
      <c r="D10896">
        <v>0.20880000000000001</v>
      </c>
      <c r="E10896" s="4">
        <v>2.1700000000000001E-20</v>
      </c>
      <c r="F10896" s="3"/>
      <c r="G10896" s="3"/>
      <c r="H10896" s="3"/>
      <c r="I10896" s="3"/>
      <c r="J10896" s="3"/>
    </row>
    <row r="10897" spans="4:10" x14ac:dyDescent="0.25">
      <c r="D10897">
        <v>0.20910000000000001</v>
      </c>
      <c r="E10897" s="4">
        <v>2.1700000000000001E-20</v>
      </c>
      <c r="F10897" s="3"/>
      <c r="G10897" s="3"/>
      <c r="H10897" s="3"/>
      <c r="I10897" s="3"/>
      <c r="J10897" s="3"/>
    </row>
    <row r="10898" spans="4:10" x14ac:dyDescent="0.25">
      <c r="D10898">
        <v>0.20930000000000001</v>
      </c>
      <c r="E10898" s="4">
        <v>2.1700000000000001E-20</v>
      </c>
      <c r="F10898" s="3"/>
      <c r="G10898" s="3"/>
      <c r="H10898" s="3"/>
      <c r="I10898" s="3"/>
      <c r="J10898" s="3"/>
    </row>
    <row r="10899" spans="4:10" x14ac:dyDescent="0.25">
      <c r="D10899">
        <v>0.20960000000000001</v>
      </c>
      <c r="E10899" s="4">
        <v>2.1700000000000001E-20</v>
      </c>
      <c r="F10899" s="3"/>
      <c r="G10899" s="3"/>
      <c r="H10899" s="3"/>
      <c r="I10899" s="3"/>
      <c r="J10899" s="3"/>
    </row>
    <row r="10900" spans="4:10" x14ac:dyDescent="0.25">
      <c r="D10900">
        <v>0.20979999999999999</v>
      </c>
      <c r="E10900" s="4">
        <v>2.1700000000000001E-20</v>
      </c>
      <c r="F10900" s="3"/>
      <c r="G10900" s="3"/>
      <c r="H10900" s="3"/>
      <c r="I10900" s="3"/>
      <c r="J10900" s="3"/>
    </row>
    <row r="10901" spans="4:10" x14ac:dyDescent="0.25">
      <c r="D10901">
        <v>0.21</v>
      </c>
      <c r="E10901" s="4">
        <v>2.1700000000000001E-20</v>
      </c>
      <c r="F10901" s="3"/>
      <c r="G10901" s="3"/>
      <c r="H10901" s="3"/>
      <c r="I10901" s="3"/>
      <c r="J10901" s="3"/>
    </row>
    <row r="10902" spans="4:10" x14ac:dyDescent="0.25">
      <c r="D10902">
        <v>0.21029999999999999</v>
      </c>
      <c r="E10902" s="4">
        <v>2.1700000000000001E-20</v>
      </c>
      <c r="F10902" s="3"/>
      <c r="G10902" s="3"/>
      <c r="H10902" s="3"/>
      <c r="I10902" s="3"/>
      <c r="J10902" s="3"/>
    </row>
    <row r="10903" spans="4:10" x14ac:dyDescent="0.25">
      <c r="D10903">
        <v>0.21049999999999999</v>
      </c>
      <c r="E10903" s="4">
        <v>2.1700000000000001E-20</v>
      </c>
      <c r="F10903" s="3"/>
      <c r="G10903" s="3"/>
      <c r="H10903" s="3"/>
      <c r="I10903" s="3"/>
      <c r="J10903" s="3"/>
    </row>
    <row r="10904" spans="4:10" x14ac:dyDescent="0.25">
      <c r="D10904">
        <v>0.2107</v>
      </c>
      <c r="E10904" s="4">
        <v>2.1700000000000001E-20</v>
      </c>
      <c r="F10904" s="3"/>
      <c r="G10904" s="3"/>
      <c r="H10904" s="3"/>
      <c r="I10904" s="3"/>
      <c r="J10904" s="3"/>
    </row>
    <row r="10905" spans="4:10" x14ac:dyDescent="0.25">
      <c r="D10905">
        <v>0.21099999999999999</v>
      </c>
      <c r="E10905" s="4">
        <v>2.1700000000000001E-20</v>
      </c>
      <c r="F10905" s="3"/>
      <c r="G10905" s="3"/>
      <c r="H10905" s="3"/>
      <c r="I10905" s="3"/>
      <c r="J10905" s="3"/>
    </row>
    <row r="10906" spans="4:10" x14ac:dyDescent="0.25">
      <c r="D10906">
        <v>0.2112</v>
      </c>
      <c r="E10906" s="4">
        <v>2.1700000000000001E-20</v>
      </c>
      <c r="F10906" s="3"/>
      <c r="G10906" s="3"/>
      <c r="H10906" s="3"/>
      <c r="I10906" s="3"/>
      <c r="J10906" s="3"/>
    </row>
    <row r="10907" spans="4:10" x14ac:dyDescent="0.25">
      <c r="D10907">
        <v>0.2114</v>
      </c>
      <c r="E10907" s="4">
        <v>2.1700000000000001E-20</v>
      </c>
      <c r="F10907" s="3"/>
      <c r="G10907" s="3"/>
      <c r="H10907" s="3"/>
      <c r="I10907" s="3"/>
      <c r="J10907" s="3"/>
    </row>
    <row r="10908" spans="4:10" x14ac:dyDescent="0.25">
      <c r="D10908">
        <v>0.2117</v>
      </c>
      <c r="E10908" s="4">
        <v>2.1700000000000001E-20</v>
      </c>
      <c r="F10908" s="3"/>
      <c r="G10908" s="3"/>
      <c r="H10908" s="3"/>
      <c r="I10908" s="3"/>
      <c r="J10908" s="3"/>
    </row>
    <row r="10909" spans="4:10" x14ac:dyDescent="0.25">
      <c r="D10909">
        <v>0.21190000000000001</v>
      </c>
      <c r="E10909" s="4">
        <v>2.1700000000000001E-20</v>
      </c>
      <c r="F10909" s="3"/>
      <c r="G10909" s="3"/>
      <c r="H10909" s="3"/>
      <c r="I10909" s="3"/>
      <c r="J10909" s="3"/>
    </row>
    <row r="10910" spans="4:10" x14ac:dyDescent="0.25">
      <c r="D10910">
        <v>0.2122</v>
      </c>
      <c r="E10910" s="4">
        <v>2.1700000000000001E-20</v>
      </c>
      <c r="F10910" s="3"/>
      <c r="G10910" s="3"/>
      <c r="H10910" s="3"/>
      <c r="I10910" s="3"/>
      <c r="J10910" s="3"/>
    </row>
    <row r="10911" spans="4:10" x14ac:dyDescent="0.25">
      <c r="D10911">
        <v>0.21240000000000001</v>
      </c>
      <c r="E10911" s="4">
        <v>2.1700000000000001E-20</v>
      </c>
      <c r="F10911" s="3"/>
      <c r="G10911" s="3"/>
      <c r="H10911" s="3"/>
      <c r="I10911" s="3"/>
      <c r="J10911" s="3"/>
    </row>
    <row r="10912" spans="4:10" x14ac:dyDescent="0.25">
      <c r="D10912">
        <v>0.21260000000000001</v>
      </c>
      <c r="E10912" s="4">
        <v>2.1700000000000001E-20</v>
      </c>
      <c r="F10912" s="3"/>
      <c r="G10912" s="3"/>
      <c r="H10912" s="3"/>
      <c r="I10912" s="3"/>
      <c r="J10912" s="3"/>
    </row>
    <row r="10913" spans="4:10" x14ac:dyDescent="0.25">
      <c r="D10913">
        <v>0.21290000000000001</v>
      </c>
      <c r="E10913" s="4">
        <v>2.1700000000000001E-20</v>
      </c>
      <c r="F10913" s="3"/>
      <c r="G10913" s="3"/>
      <c r="H10913" s="3"/>
      <c r="I10913" s="3"/>
      <c r="J10913" s="3"/>
    </row>
    <row r="10914" spans="4:10" x14ac:dyDescent="0.25">
      <c r="D10914">
        <v>0.21310000000000001</v>
      </c>
      <c r="E10914" s="4">
        <v>2.1700000000000001E-20</v>
      </c>
      <c r="F10914" s="3"/>
      <c r="G10914" s="3"/>
      <c r="H10914" s="3"/>
      <c r="I10914" s="3"/>
      <c r="J10914" s="3"/>
    </row>
    <row r="10915" spans="4:10" x14ac:dyDescent="0.25">
      <c r="D10915">
        <v>0.21329999999999999</v>
      </c>
      <c r="E10915" s="4">
        <v>2.1700000000000001E-20</v>
      </c>
      <c r="F10915" s="3"/>
      <c r="G10915" s="3"/>
      <c r="H10915" s="3"/>
      <c r="I10915" s="3"/>
      <c r="J10915" s="3"/>
    </row>
    <row r="10916" spans="4:10" x14ac:dyDescent="0.25">
      <c r="D10916">
        <v>0.21360000000000001</v>
      </c>
      <c r="E10916" s="4">
        <v>2.1700000000000001E-20</v>
      </c>
      <c r="F10916" s="3"/>
      <c r="G10916" s="3"/>
      <c r="H10916" s="3"/>
      <c r="I10916" s="3"/>
      <c r="J10916" s="3"/>
    </row>
    <row r="10917" spans="4:10" x14ac:dyDescent="0.25">
      <c r="D10917">
        <v>0.21379999999999999</v>
      </c>
      <c r="E10917" s="4">
        <v>2.1700000000000001E-20</v>
      </c>
      <c r="F10917" s="3"/>
      <c r="G10917" s="3"/>
      <c r="H10917" s="3"/>
      <c r="I10917" s="3"/>
      <c r="J10917" s="3"/>
    </row>
    <row r="10918" spans="4:10" x14ac:dyDescent="0.25">
      <c r="D10918">
        <v>0.214</v>
      </c>
      <c r="E10918" s="4">
        <v>2.1700000000000001E-20</v>
      </c>
      <c r="F10918" s="3"/>
      <c r="G10918" s="3"/>
      <c r="H10918" s="3"/>
      <c r="I10918" s="3"/>
      <c r="J10918" s="3"/>
    </row>
    <row r="10919" spans="4:10" x14ac:dyDescent="0.25">
      <c r="D10919">
        <v>0.21429999999999999</v>
      </c>
      <c r="E10919" s="4">
        <v>2.1700000000000001E-20</v>
      </c>
      <c r="F10919" s="3"/>
      <c r="G10919" s="3"/>
      <c r="H10919" s="3"/>
      <c r="I10919" s="3"/>
      <c r="J10919" s="3"/>
    </row>
    <row r="10920" spans="4:10" x14ac:dyDescent="0.25">
      <c r="D10920">
        <v>0.2145</v>
      </c>
      <c r="E10920" s="4">
        <v>2.1700000000000001E-20</v>
      </c>
      <c r="F10920" s="3"/>
      <c r="G10920" s="3"/>
      <c r="H10920" s="3"/>
      <c r="I10920" s="3"/>
      <c r="J10920" s="3"/>
    </row>
    <row r="10921" spans="4:10" x14ac:dyDescent="0.25">
      <c r="D10921">
        <v>0.21479999999999999</v>
      </c>
      <c r="E10921" s="4">
        <v>2.1700000000000001E-20</v>
      </c>
      <c r="F10921" s="3"/>
      <c r="G10921" s="3"/>
      <c r="H10921" s="3"/>
      <c r="I10921" s="3"/>
      <c r="J10921" s="3"/>
    </row>
    <row r="10922" spans="4:10" x14ac:dyDescent="0.25">
      <c r="D10922">
        <v>0.215</v>
      </c>
      <c r="E10922" s="4">
        <v>2.1700000000000001E-20</v>
      </c>
      <c r="F10922" s="3"/>
      <c r="G10922" s="3"/>
      <c r="H10922" s="3"/>
      <c r="I10922" s="3"/>
      <c r="J10922" s="3"/>
    </row>
    <row r="10923" spans="4:10" x14ac:dyDescent="0.25">
      <c r="D10923">
        <v>0.2152</v>
      </c>
      <c r="E10923" s="4">
        <v>2.1700000000000001E-20</v>
      </c>
      <c r="F10923" s="3"/>
      <c r="G10923" s="3"/>
      <c r="H10923" s="3"/>
      <c r="I10923" s="3"/>
      <c r="J10923" s="3"/>
    </row>
    <row r="10924" spans="4:10" x14ac:dyDescent="0.25">
      <c r="D10924">
        <v>0.2155</v>
      </c>
      <c r="E10924" s="4">
        <v>2.1700000000000001E-20</v>
      </c>
      <c r="F10924" s="3"/>
      <c r="G10924" s="3"/>
      <c r="H10924" s="3"/>
      <c r="I10924" s="3"/>
      <c r="J10924" s="3"/>
    </row>
    <row r="10925" spans="4:10" x14ac:dyDescent="0.25">
      <c r="D10925">
        <v>0.2157</v>
      </c>
      <c r="E10925" s="4">
        <v>2.1700000000000001E-20</v>
      </c>
      <c r="F10925" s="3"/>
      <c r="G10925" s="3"/>
      <c r="H10925" s="3"/>
      <c r="I10925" s="3"/>
      <c r="J10925" s="3"/>
    </row>
    <row r="10926" spans="4:10" x14ac:dyDescent="0.25">
      <c r="D10926">
        <v>0.21590000000000001</v>
      </c>
      <c r="E10926" s="4">
        <v>2.1700000000000001E-20</v>
      </c>
      <c r="F10926" s="3"/>
      <c r="G10926" s="3"/>
      <c r="H10926" s="3"/>
      <c r="I10926" s="3"/>
      <c r="J10926" s="3"/>
    </row>
    <row r="10927" spans="4:10" x14ac:dyDescent="0.25">
      <c r="D10927">
        <v>0.2162</v>
      </c>
      <c r="E10927" s="4">
        <v>2.1700000000000001E-20</v>
      </c>
      <c r="F10927" s="3"/>
      <c r="G10927" s="3"/>
      <c r="H10927" s="3"/>
      <c r="I10927" s="3"/>
      <c r="J10927" s="3"/>
    </row>
    <row r="10928" spans="4:10" x14ac:dyDescent="0.25">
      <c r="D10928">
        <v>0.21640000000000001</v>
      </c>
      <c r="E10928" s="4">
        <v>2.1700000000000001E-20</v>
      </c>
      <c r="F10928" s="3"/>
      <c r="G10928" s="3"/>
      <c r="H10928" s="3"/>
      <c r="I10928" s="3"/>
      <c r="J10928" s="3"/>
    </row>
    <row r="10929" spans="4:10" x14ac:dyDescent="0.25">
      <c r="D10929">
        <v>0.2167</v>
      </c>
      <c r="E10929" s="4">
        <v>2.1700000000000001E-20</v>
      </c>
      <c r="F10929" s="3"/>
      <c r="G10929" s="3"/>
      <c r="H10929" s="3"/>
      <c r="I10929" s="3"/>
      <c r="J10929" s="3"/>
    </row>
    <row r="10930" spans="4:10" x14ac:dyDescent="0.25">
      <c r="D10930">
        <v>0.21690000000000001</v>
      </c>
      <c r="E10930" s="4">
        <v>2.1700000000000001E-20</v>
      </c>
      <c r="F10930" s="3"/>
      <c r="G10930" s="3"/>
      <c r="H10930" s="3"/>
      <c r="I10930" s="3"/>
      <c r="J10930" s="3"/>
    </row>
    <row r="10931" spans="4:10" x14ac:dyDescent="0.25">
      <c r="D10931">
        <v>0.21709999999999999</v>
      </c>
      <c r="E10931" s="4">
        <v>2.1700000000000001E-20</v>
      </c>
      <c r="F10931" s="3"/>
      <c r="G10931" s="3"/>
      <c r="H10931" s="3"/>
      <c r="I10931" s="3"/>
      <c r="J10931" s="3"/>
    </row>
    <row r="10932" spans="4:10" x14ac:dyDescent="0.25">
      <c r="D10932">
        <v>0.21740000000000001</v>
      </c>
      <c r="E10932" s="4">
        <v>2.1700000000000001E-20</v>
      </c>
      <c r="F10932" s="3"/>
      <c r="G10932" s="3"/>
      <c r="H10932" s="3"/>
      <c r="I10932" s="3"/>
      <c r="J10932" s="3"/>
    </row>
    <row r="10933" spans="4:10" x14ac:dyDescent="0.25">
      <c r="D10933">
        <v>0.21759999999999999</v>
      </c>
      <c r="E10933" s="4">
        <v>2.1700000000000001E-20</v>
      </c>
      <c r="F10933" s="3"/>
      <c r="G10933" s="3"/>
      <c r="H10933" s="3"/>
      <c r="I10933" s="3"/>
      <c r="J10933" s="3"/>
    </row>
    <row r="10934" spans="4:10" x14ac:dyDescent="0.25">
      <c r="D10934">
        <v>0.21779999999999999</v>
      </c>
      <c r="E10934" s="4">
        <v>2.1700000000000001E-20</v>
      </c>
      <c r="F10934" s="3"/>
      <c r="G10934" s="3"/>
      <c r="H10934" s="3"/>
      <c r="I10934" s="3"/>
      <c r="J10934" s="3"/>
    </row>
    <row r="10935" spans="4:10" x14ac:dyDescent="0.25">
      <c r="D10935">
        <v>0.21809999999999999</v>
      </c>
      <c r="E10935" s="4">
        <v>2.1700000000000001E-20</v>
      </c>
      <c r="F10935" s="3"/>
      <c r="G10935" s="3"/>
      <c r="H10935" s="3"/>
      <c r="I10935" s="3"/>
      <c r="J10935" s="3"/>
    </row>
    <row r="10936" spans="4:10" x14ac:dyDescent="0.25">
      <c r="D10936">
        <v>0.21829999999999999</v>
      </c>
      <c r="E10936" s="4">
        <v>2.1700000000000001E-20</v>
      </c>
      <c r="F10936" s="3"/>
      <c r="G10936" s="3"/>
      <c r="H10936" s="3"/>
      <c r="I10936" s="3"/>
      <c r="J10936" s="3"/>
    </row>
    <row r="10937" spans="4:10" x14ac:dyDescent="0.25">
      <c r="D10937">
        <v>0.2185</v>
      </c>
      <c r="E10937" s="4">
        <v>2.1700000000000001E-20</v>
      </c>
      <c r="F10937" s="3"/>
      <c r="G10937" s="3"/>
      <c r="H10937" s="3"/>
      <c r="I10937" s="3"/>
      <c r="J10937" s="3"/>
    </row>
    <row r="10938" spans="4:10" x14ac:dyDescent="0.25">
      <c r="D10938">
        <v>0.21879999999999999</v>
      </c>
      <c r="E10938" s="4">
        <v>2.1700000000000001E-20</v>
      </c>
      <c r="F10938" s="3"/>
      <c r="G10938" s="3"/>
      <c r="H10938" s="3"/>
      <c r="I10938" s="3"/>
      <c r="J10938" s="3"/>
    </row>
    <row r="10939" spans="4:10" x14ac:dyDescent="0.25">
      <c r="D10939">
        <v>0.219</v>
      </c>
      <c r="E10939" s="4">
        <v>2.1700000000000001E-20</v>
      </c>
      <c r="F10939" s="3"/>
      <c r="G10939" s="3"/>
      <c r="H10939" s="3"/>
      <c r="I10939" s="3"/>
      <c r="J10939" s="3"/>
    </row>
    <row r="10940" spans="4:10" x14ac:dyDescent="0.25">
      <c r="D10940">
        <v>0.21929999999999999</v>
      </c>
      <c r="E10940" s="4">
        <v>2.1700000000000001E-20</v>
      </c>
      <c r="F10940" s="3"/>
      <c r="G10940" s="3"/>
      <c r="H10940" s="3"/>
      <c r="I10940" s="3"/>
      <c r="J10940" s="3"/>
    </row>
    <row r="10941" spans="4:10" x14ac:dyDescent="0.25">
      <c r="D10941">
        <v>0.2195</v>
      </c>
      <c r="E10941" s="4">
        <v>2.1700000000000001E-20</v>
      </c>
      <c r="F10941" s="3"/>
      <c r="G10941" s="3"/>
      <c r="H10941" s="3"/>
      <c r="I10941" s="3"/>
      <c r="J10941" s="3"/>
    </row>
    <row r="10942" spans="4:10" x14ac:dyDescent="0.25">
      <c r="D10942">
        <v>0.21970000000000001</v>
      </c>
      <c r="E10942" s="4">
        <v>2.1700000000000001E-20</v>
      </c>
      <c r="F10942" s="3"/>
      <c r="G10942" s="3"/>
      <c r="H10942" s="3"/>
      <c r="I10942" s="3"/>
      <c r="J10942" s="3"/>
    </row>
    <row r="10943" spans="4:10" x14ac:dyDescent="0.25">
      <c r="D10943">
        <v>0.22</v>
      </c>
      <c r="E10943" s="4">
        <v>2.1700000000000001E-20</v>
      </c>
      <c r="F10943" s="3"/>
      <c r="G10943" s="3"/>
      <c r="H10943" s="3"/>
      <c r="I10943" s="3"/>
      <c r="J10943" s="3"/>
    </row>
    <row r="10944" spans="4:10" x14ac:dyDescent="0.25">
      <c r="D10944">
        <v>0.22020000000000001</v>
      </c>
      <c r="E10944" s="4">
        <v>2.1700000000000001E-20</v>
      </c>
      <c r="F10944" s="3"/>
      <c r="G10944" s="3"/>
      <c r="H10944" s="3"/>
      <c r="I10944" s="3"/>
      <c r="J10944" s="3"/>
    </row>
    <row r="10945" spans="4:10" x14ac:dyDescent="0.25">
      <c r="D10945">
        <v>0.22040000000000001</v>
      </c>
      <c r="E10945" s="4">
        <v>2.1700000000000001E-20</v>
      </c>
      <c r="F10945" s="3"/>
      <c r="G10945" s="3"/>
      <c r="H10945" s="3"/>
      <c r="I10945" s="3"/>
      <c r="J10945" s="3"/>
    </row>
    <row r="10946" spans="4:10" x14ac:dyDescent="0.25">
      <c r="D10946">
        <v>0.22070000000000001</v>
      </c>
      <c r="E10946" s="4">
        <v>2.1700000000000001E-20</v>
      </c>
      <c r="F10946" s="3"/>
      <c r="G10946" s="3"/>
      <c r="H10946" s="3"/>
      <c r="I10946" s="3"/>
      <c r="J10946" s="3"/>
    </row>
    <row r="10947" spans="4:10" x14ac:dyDescent="0.25">
      <c r="D10947">
        <v>0.22090000000000001</v>
      </c>
      <c r="E10947" s="4">
        <v>2.1700000000000001E-20</v>
      </c>
      <c r="F10947" s="3"/>
      <c r="G10947" s="3"/>
      <c r="H10947" s="3"/>
      <c r="I10947" s="3"/>
      <c r="J10947" s="3"/>
    </row>
    <row r="10948" spans="4:10" x14ac:dyDescent="0.25">
      <c r="D10948">
        <v>0.22109999999999999</v>
      </c>
      <c r="E10948" s="4">
        <v>2.1700000000000001E-20</v>
      </c>
      <c r="F10948" s="3"/>
      <c r="G10948" s="3"/>
      <c r="H10948" s="3"/>
      <c r="I10948" s="3"/>
      <c r="J10948" s="3"/>
    </row>
    <row r="10949" spans="4:10" x14ac:dyDescent="0.25">
      <c r="D10949">
        <v>0.22140000000000001</v>
      </c>
      <c r="E10949" s="4">
        <v>2.1700000000000001E-20</v>
      </c>
      <c r="F10949" s="3"/>
      <c r="G10949" s="3"/>
      <c r="H10949" s="3"/>
      <c r="I10949" s="3"/>
      <c r="J10949" s="3"/>
    </row>
    <row r="10950" spans="4:10" x14ac:dyDescent="0.25">
      <c r="D10950">
        <v>0.22159999999999999</v>
      </c>
      <c r="E10950" s="4">
        <v>2.1700000000000001E-20</v>
      </c>
      <c r="F10950" s="3"/>
      <c r="G10950" s="3"/>
      <c r="H10950" s="3"/>
      <c r="I10950" s="3"/>
      <c r="J10950" s="3"/>
    </row>
    <row r="10951" spans="4:10" x14ac:dyDescent="0.25">
      <c r="D10951">
        <v>0.22189999999999999</v>
      </c>
      <c r="E10951" s="4">
        <v>2.1700000000000001E-20</v>
      </c>
      <c r="F10951" s="3"/>
      <c r="G10951" s="3"/>
      <c r="H10951" s="3"/>
      <c r="I10951" s="3"/>
      <c r="J10951" s="3"/>
    </row>
    <row r="10952" spans="4:10" x14ac:dyDescent="0.25">
      <c r="D10952">
        <v>0.22209999999999999</v>
      </c>
      <c r="E10952" s="4">
        <v>2.1700000000000001E-20</v>
      </c>
      <c r="F10952" s="3"/>
      <c r="G10952" s="3"/>
      <c r="H10952" s="3"/>
      <c r="I10952" s="3"/>
      <c r="J10952" s="3"/>
    </row>
    <row r="10953" spans="4:10" x14ac:dyDescent="0.25">
      <c r="D10953">
        <v>0.2223</v>
      </c>
      <c r="E10953" s="4">
        <v>2.1700000000000001E-20</v>
      </c>
      <c r="F10953" s="3"/>
      <c r="G10953" s="3"/>
      <c r="H10953" s="3"/>
      <c r="I10953" s="3"/>
      <c r="J10953" s="3"/>
    </row>
    <row r="10954" spans="4:10" x14ac:dyDescent="0.25">
      <c r="D10954">
        <v>0.22259999999999999</v>
      </c>
      <c r="E10954" s="4">
        <v>2.1700000000000001E-20</v>
      </c>
      <c r="F10954" s="3"/>
      <c r="G10954" s="3"/>
      <c r="H10954" s="3"/>
      <c r="I10954" s="3"/>
      <c r="J10954" s="3"/>
    </row>
    <row r="10955" spans="4:10" x14ac:dyDescent="0.25">
      <c r="D10955">
        <v>0.2228</v>
      </c>
      <c r="E10955" s="4">
        <v>2.1700000000000001E-20</v>
      </c>
      <c r="F10955" s="3"/>
      <c r="G10955" s="3"/>
      <c r="H10955" s="3"/>
      <c r="I10955" s="3"/>
      <c r="J10955" s="3"/>
    </row>
    <row r="10956" spans="4:10" x14ac:dyDescent="0.25">
      <c r="D10956">
        <v>0.223</v>
      </c>
      <c r="E10956" s="4">
        <v>2.1700000000000001E-20</v>
      </c>
      <c r="F10956" s="3"/>
      <c r="G10956" s="3"/>
      <c r="H10956" s="3"/>
      <c r="I10956" s="3"/>
      <c r="J10956" s="3"/>
    </row>
    <row r="10957" spans="4:10" x14ac:dyDescent="0.25">
      <c r="D10957">
        <v>0.2233</v>
      </c>
      <c r="E10957" s="4">
        <v>2.1700000000000001E-20</v>
      </c>
      <c r="F10957" s="3"/>
      <c r="G10957" s="3"/>
      <c r="H10957" s="3"/>
      <c r="I10957" s="3"/>
      <c r="J10957" s="3"/>
    </row>
    <row r="10958" spans="4:10" x14ac:dyDescent="0.25">
      <c r="D10958">
        <v>0.2235</v>
      </c>
      <c r="E10958" s="4">
        <v>2.1700000000000001E-20</v>
      </c>
      <c r="F10958" s="3"/>
      <c r="G10958" s="3"/>
      <c r="H10958" s="3"/>
      <c r="I10958" s="3"/>
      <c r="J10958" s="3"/>
    </row>
    <row r="10959" spans="4:10" x14ac:dyDescent="0.25">
      <c r="D10959">
        <v>0.22370000000000001</v>
      </c>
      <c r="E10959" s="4">
        <v>2.1700000000000001E-20</v>
      </c>
      <c r="F10959" s="3"/>
      <c r="G10959" s="3"/>
      <c r="H10959" s="3"/>
      <c r="I10959" s="3"/>
      <c r="J10959" s="3"/>
    </row>
    <row r="10960" spans="4:10" x14ac:dyDescent="0.25">
      <c r="D10960">
        <v>0.224</v>
      </c>
      <c r="E10960" s="4">
        <v>2.1700000000000001E-20</v>
      </c>
      <c r="F10960" s="3"/>
      <c r="G10960" s="3"/>
      <c r="H10960" s="3"/>
      <c r="I10960" s="3"/>
      <c r="J10960" s="3"/>
    </row>
    <row r="10961" spans="4:10" x14ac:dyDescent="0.25">
      <c r="D10961">
        <v>0.22420000000000001</v>
      </c>
      <c r="E10961" s="4">
        <v>2.1700000000000001E-20</v>
      </c>
      <c r="F10961" s="3"/>
      <c r="G10961" s="3"/>
      <c r="H10961" s="3"/>
      <c r="I10961" s="3"/>
      <c r="J10961" s="3"/>
    </row>
    <row r="10962" spans="4:10" x14ac:dyDescent="0.25">
      <c r="D10962">
        <v>0.22450000000000001</v>
      </c>
      <c r="E10962" s="4">
        <v>2.1700000000000001E-20</v>
      </c>
      <c r="F10962" s="3"/>
      <c r="G10962" s="3"/>
      <c r="H10962" s="3"/>
      <c r="I10962" s="3"/>
      <c r="J10962" s="3"/>
    </row>
    <row r="10963" spans="4:10" x14ac:dyDescent="0.25">
      <c r="D10963">
        <v>0.22470000000000001</v>
      </c>
      <c r="E10963" s="4">
        <v>2.1700000000000001E-20</v>
      </c>
      <c r="F10963" s="3"/>
      <c r="G10963" s="3"/>
      <c r="H10963" s="3"/>
      <c r="I10963" s="3"/>
      <c r="J10963" s="3"/>
    </row>
    <row r="10964" spans="4:10" x14ac:dyDescent="0.25">
      <c r="D10964">
        <v>0.22489999999999999</v>
      </c>
      <c r="E10964" s="4">
        <v>2.1700000000000001E-20</v>
      </c>
      <c r="F10964" s="3"/>
      <c r="G10964" s="3"/>
      <c r="H10964" s="3"/>
      <c r="I10964" s="3"/>
      <c r="J10964" s="3"/>
    </row>
    <row r="10965" spans="4:10" x14ac:dyDescent="0.25">
      <c r="D10965">
        <v>0.22520000000000001</v>
      </c>
      <c r="E10965" s="4">
        <v>2.1700000000000001E-20</v>
      </c>
      <c r="F10965" s="3"/>
      <c r="G10965" s="3"/>
      <c r="H10965" s="3"/>
      <c r="I10965" s="3"/>
      <c r="J10965" s="3"/>
    </row>
    <row r="10966" spans="4:10" x14ac:dyDescent="0.25">
      <c r="D10966">
        <v>0.22539999999999999</v>
      </c>
      <c r="E10966" s="4">
        <v>2.1700000000000001E-20</v>
      </c>
      <c r="F10966" s="3"/>
      <c r="G10966" s="3"/>
      <c r="H10966" s="3"/>
      <c r="I10966" s="3"/>
      <c r="J10966" s="3"/>
    </row>
    <row r="10967" spans="4:10" x14ac:dyDescent="0.25">
      <c r="D10967">
        <v>0.22559999999999999</v>
      </c>
      <c r="E10967" s="4">
        <v>2.1700000000000001E-20</v>
      </c>
      <c r="F10967" s="3"/>
      <c r="G10967" s="3"/>
      <c r="H10967" s="3"/>
      <c r="I10967" s="3"/>
      <c r="J10967" s="3"/>
    </row>
    <row r="10968" spans="4:10" x14ac:dyDescent="0.25">
      <c r="D10968">
        <v>0.22589999999999999</v>
      </c>
      <c r="E10968" s="4">
        <v>2.1700000000000001E-20</v>
      </c>
      <c r="F10968" s="3"/>
      <c r="G10968" s="3"/>
      <c r="H10968" s="3"/>
      <c r="I10968" s="3"/>
      <c r="J10968" s="3"/>
    </row>
    <row r="10969" spans="4:10" x14ac:dyDescent="0.25">
      <c r="D10969">
        <v>0.2261</v>
      </c>
      <c r="E10969" s="4">
        <v>2.1700000000000001E-20</v>
      </c>
      <c r="F10969" s="3"/>
      <c r="G10969" s="3"/>
      <c r="H10969" s="3"/>
      <c r="I10969" s="3"/>
      <c r="J10969" s="3"/>
    </row>
    <row r="10970" spans="4:10" x14ac:dyDescent="0.25">
      <c r="D10970">
        <v>0.2263</v>
      </c>
      <c r="E10970" s="4">
        <v>2.1700000000000001E-20</v>
      </c>
      <c r="F10970" s="3"/>
      <c r="G10970" s="3"/>
      <c r="H10970" s="3"/>
      <c r="I10970" s="3"/>
      <c r="J10970" s="3"/>
    </row>
    <row r="10971" spans="4:10" x14ac:dyDescent="0.25">
      <c r="D10971">
        <v>0.2266</v>
      </c>
      <c r="E10971" s="4">
        <v>2.1700000000000001E-20</v>
      </c>
      <c r="F10971" s="3"/>
      <c r="G10971" s="3"/>
      <c r="H10971" s="3"/>
      <c r="I10971" s="3"/>
      <c r="J10971" s="3"/>
    </row>
    <row r="10972" spans="4:10" x14ac:dyDescent="0.25">
      <c r="D10972">
        <v>0.2268</v>
      </c>
      <c r="E10972" s="4">
        <v>2.1700000000000001E-20</v>
      </c>
      <c r="F10972" s="3"/>
      <c r="G10972" s="3"/>
      <c r="H10972" s="3"/>
      <c r="I10972" s="3"/>
      <c r="J10972" s="3"/>
    </row>
    <row r="10973" spans="4:10" x14ac:dyDescent="0.25">
      <c r="D10973">
        <v>0.2271</v>
      </c>
      <c r="E10973" s="4">
        <v>2.1700000000000001E-20</v>
      </c>
      <c r="F10973" s="3"/>
      <c r="G10973" s="3"/>
      <c r="H10973" s="3"/>
      <c r="I10973" s="3"/>
      <c r="J10973" s="3"/>
    </row>
    <row r="10974" spans="4:10" x14ac:dyDescent="0.25">
      <c r="D10974">
        <v>0.2273</v>
      </c>
      <c r="E10974" s="4">
        <v>2.1700000000000001E-20</v>
      </c>
      <c r="F10974" s="3"/>
      <c r="G10974" s="3"/>
      <c r="H10974" s="3"/>
      <c r="I10974" s="3"/>
      <c r="J10974" s="3"/>
    </row>
    <row r="10975" spans="4:10" x14ac:dyDescent="0.25">
      <c r="D10975">
        <v>0.22750000000000001</v>
      </c>
      <c r="E10975" s="4">
        <v>2.1700000000000001E-20</v>
      </c>
      <c r="F10975" s="3"/>
      <c r="G10975" s="3"/>
      <c r="H10975" s="3"/>
      <c r="I10975" s="3"/>
      <c r="J10975" s="3"/>
    </row>
    <row r="10976" spans="4:10" x14ac:dyDescent="0.25">
      <c r="D10976">
        <v>0.2278</v>
      </c>
      <c r="E10976" s="4">
        <v>2.1700000000000001E-20</v>
      </c>
      <c r="F10976" s="3"/>
      <c r="G10976" s="3"/>
      <c r="H10976" s="3"/>
      <c r="I10976" s="3"/>
      <c r="J10976" s="3"/>
    </row>
    <row r="10977" spans="4:10" x14ac:dyDescent="0.25">
      <c r="D10977">
        <v>0.22800000000000001</v>
      </c>
      <c r="E10977" s="4">
        <v>2.1700000000000001E-20</v>
      </c>
      <c r="F10977" s="3"/>
      <c r="G10977" s="3"/>
      <c r="H10977" s="3"/>
      <c r="I10977" s="3"/>
      <c r="J10977" s="3"/>
    </row>
    <row r="10978" spans="4:10" x14ac:dyDescent="0.25">
      <c r="D10978">
        <v>0.22819999999999999</v>
      </c>
      <c r="E10978" s="4">
        <v>2.1700000000000001E-20</v>
      </c>
      <c r="F10978" s="3"/>
      <c r="G10978" s="3"/>
      <c r="H10978" s="3"/>
      <c r="I10978" s="3"/>
      <c r="J10978" s="3"/>
    </row>
    <row r="10979" spans="4:10" x14ac:dyDescent="0.25">
      <c r="D10979">
        <v>0.22850000000000001</v>
      </c>
      <c r="E10979" s="4">
        <v>2.1700000000000001E-20</v>
      </c>
      <c r="F10979" s="3"/>
      <c r="G10979" s="3"/>
      <c r="H10979" s="3"/>
      <c r="I10979" s="3"/>
      <c r="J10979" s="3"/>
    </row>
    <row r="10980" spans="4:10" x14ac:dyDescent="0.25">
      <c r="D10980">
        <v>0.22869999999999999</v>
      </c>
      <c r="E10980" s="4">
        <v>2.1700000000000001E-20</v>
      </c>
      <c r="F10980" s="3"/>
      <c r="G10980" s="3"/>
      <c r="H10980" s="3"/>
      <c r="I10980" s="3"/>
      <c r="J10980" s="3"/>
    </row>
    <row r="10981" spans="4:10" x14ac:dyDescent="0.25">
      <c r="D10981">
        <v>0.22889999999999999</v>
      </c>
      <c r="E10981" s="4">
        <v>2.1700000000000001E-20</v>
      </c>
      <c r="F10981" s="3"/>
      <c r="G10981" s="3"/>
      <c r="H10981" s="3"/>
      <c r="I10981" s="3"/>
      <c r="J10981" s="3"/>
    </row>
    <row r="10982" spans="4:10" x14ac:dyDescent="0.25">
      <c r="D10982">
        <v>0.22919999999999999</v>
      </c>
      <c r="E10982" s="4">
        <v>2.1700000000000001E-20</v>
      </c>
      <c r="F10982" s="3"/>
      <c r="G10982" s="3"/>
      <c r="H10982" s="3"/>
      <c r="I10982" s="3"/>
      <c r="J10982" s="3"/>
    </row>
    <row r="10983" spans="4:10" x14ac:dyDescent="0.25">
      <c r="D10983">
        <v>0.22939999999999999</v>
      </c>
      <c r="E10983" s="4">
        <v>2.1700000000000001E-20</v>
      </c>
      <c r="F10983" s="3"/>
      <c r="G10983" s="3"/>
      <c r="H10983" s="3"/>
      <c r="I10983" s="3"/>
      <c r="J10983" s="3"/>
    </row>
    <row r="10984" spans="4:10" x14ac:dyDescent="0.25">
      <c r="D10984">
        <v>0.22969999999999999</v>
      </c>
      <c r="E10984" s="4">
        <v>2.1700000000000001E-20</v>
      </c>
      <c r="F10984" s="3"/>
      <c r="G10984" s="3"/>
      <c r="H10984" s="3"/>
      <c r="I10984" s="3"/>
      <c r="J10984" s="3"/>
    </row>
    <row r="10985" spans="4:10" x14ac:dyDescent="0.25">
      <c r="D10985">
        <v>0.22989999999999999</v>
      </c>
      <c r="E10985" s="4">
        <v>2.1700000000000001E-20</v>
      </c>
      <c r="F10985" s="3"/>
      <c r="G10985" s="3"/>
      <c r="H10985" s="3"/>
      <c r="I10985" s="3"/>
      <c r="J10985" s="3"/>
    </row>
    <row r="10986" spans="4:10" x14ac:dyDescent="0.25">
      <c r="D10986">
        <v>0.2301</v>
      </c>
      <c r="E10986" s="4">
        <v>2.1700000000000001E-20</v>
      </c>
      <c r="F10986" s="3"/>
      <c r="G10986" s="3"/>
      <c r="H10986" s="3"/>
      <c r="I10986" s="3"/>
      <c r="J10986" s="3"/>
    </row>
    <row r="10987" spans="4:10" x14ac:dyDescent="0.25">
      <c r="D10987">
        <v>0.23039999999999999</v>
      </c>
      <c r="E10987" s="4">
        <v>2.1700000000000001E-20</v>
      </c>
      <c r="F10987" s="3"/>
      <c r="G10987" s="3"/>
      <c r="H10987" s="3"/>
      <c r="I10987" s="3"/>
      <c r="J10987" s="3"/>
    </row>
    <row r="10988" spans="4:10" x14ac:dyDescent="0.25">
      <c r="D10988">
        <v>0.2306</v>
      </c>
      <c r="E10988" s="4">
        <v>2.1700000000000001E-20</v>
      </c>
      <c r="F10988" s="3"/>
      <c r="G10988" s="3"/>
      <c r="H10988" s="3"/>
      <c r="I10988" s="3"/>
      <c r="J10988" s="3"/>
    </row>
    <row r="10989" spans="4:10" x14ac:dyDescent="0.25">
      <c r="D10989">
        <v>0.23080000000000001</v>
      </c>
      <c r="E10989" s="4">
        <v>2.1700000000000001E-20</v>
      </c>
      <c r="F10989" s="3"/>
      <c r="G10989" s="3"/>
      <c r="H10989" s="3"/>
      <c r="I10989" s="3"/>
      <c r="J10989" s="3"/>
    </row>
    <row r="10990" spans="4:10" x14ac:dyDescent="0.25">
      <c r="D10990">
        <v>0.2311</v>
      </c>
      <c r="E10990" s="4">
        <v>2.1700000000000001E-20</v>
      </c>
      <c r="F10990" s="3"/>
      <c r="G10990" s="3"/>
      <c r="H10990" s="3"/>
      <c r="I10990" s="3"/>
      <c r="J10990" s="3"/>
    </row>
    <row r="10991" spans="4:10" x14ac:dyDescent="0.25">
      <c r="D10991">
        <v>0.23130000000000001</v>
      </c>
      <c r="E10991" s="4">
        <v>2.1700000000000001E-20</v>
      </c>
      <c r="F10991" s="3"/>
      <c r="G10991" s="3"/>
      <c r="H10991" s="3"/>
      <c r="I10991" s="3"/>
      <c r="J10991" s="3"/>
    </row>
    <row r="10992" spans="4:10" x14ac:dyDescent="0.25">
      <c r="D10992">
        <v>0.2316</v>
      </c>
      <c r="E10992" s="4">
        <v>2.1700000000000001E-20</v>
      </c>
      <c r="F10992" s="3"/>
      <c r="G10992" s="3"/>
      <c r="H10992" s="3"/>
      <c r="I10992" s="3"/>
      <c r="J10992" s="3"/>
    </row>
    <row r="10993" spans="4:10" x14ac:dyDescent="0.25">
      <c r="D10993">
        <v>0.23180000000000001</v>
      </c>
      <c r="E10993" s="4">
        <v>2.1700000000000001E-20</v>
      </c>
      <c r="F10993" s="3"/>
      <c r="G10993" s="3"/>
      <c r="H10993" s="3"/>
      <c r="I10993" s="3"/>
      <c r="J10993" s="3"/>
    </row>
    <row r="10994" spans="4:10" x14ac:dyDescent="0.25">
      <c r="D10994">
        <v>0.23200000000000001</v>
      </c>
      <c r="E10994" s="4">
        <v>2.1700000000000001E-20</v>
      </c>
      <c r="F10994" s="3"/>
      <c r="G10994" s="3"/>
      <c r="H10994" s="3"/>
      <c r="I10994" s="3"/>
      <c r="J10994" s="3"/>
    </row>
    <row r="10995" spans="4:10" x14ac:dyDescent="0.25">
      <c r="D10995">
        <v>0.23230000000000001</v>
      </c>
      <c r="E10995" s="4">
        <v>2.1700000000000001E-20</v>
      </c>
      <c r="F10995" s="3"/>
      <c r="G10995" s="3"/>
      <c r="H10995" s="3"/>
      <c r="I10995" s="3"/>
      <c r="J10995" s="3"/>
    </row>
    <row r="10996" spans="4:10" x14ac:dyDescent="0.25">
      <c r="D10996">
        <v>0.23250000000000001</v>
      </c>
      <c r="E10996" s="4">
        <v>2.1700000000000001E-20</v>
      </c>
      <c r="F10996" s="3"/>
      <c r="G10996" s="3"/>
      <c r="H10996" s="3"/>
      <c r="I10996" s="3"/>
      <c r="J10996" s="3"/>
    </row>
    <row r="10997" spans="4:10" x14ac:dyDescent="0.25">
      <c r="D10997">
        <v>0.23269999999999999</v>
      </c>
      <c r="E10997" s="4">
        <v>2.1700000000000001E-20</v>
      </c>
      <c r="F10997" s="3"/>
      <c r="G10997" s="3"/>
      <c r="H10997" s="3"/>
      <c r="I10997" s="3"/>
      <c r="J10997" s="3"/>
    </row>
    <row r="10998" spans="4:10" x14ac:dyDescent="0.25">
      <c r="D10998">
        <v>0.23300000000000001</v>
      </c>
      <c r="E10998" s="4">
        <v>2.1700000000000001E-20</v>
      </c>
      <c r="F10998" s="3"/>
      <c r="G10998" s="3"/>
      <c r="H10998" s="3"/>
      <c r="I10998" s="3"/>
      <c r="J10998" s="3"/>
    </row>
    <row r="10999" spans="4:10" x14ac:dyDescent="0.25">
      <c r="D10999">
        <v>0.23319999999999999</v>
      </c>
      <c r="E10999" s="4">
        <v>2.1700000000000001E-20</v>
      </c>
      <c r="F10999" s="3"/>
      <c r="G10999" s="3"/>
      <c r="H10999" s="3"/>
      <c r="I10999" s="3"/>
      <c r="J10999" s="3"/>
    </row>
    <row r="11000" spans="4:10" x14ac:dyDescent="0.25">
      <c r="D11000">
        <v>0.2334</v>
      </c>
      <c r="E11000" s="4">
        <v>2.1700000000000001E-20</v>
      </c>
      <c r="F11000" s="3"/>
      <c r="G11000" s="3"/>
      <c r="H11000" s="3"/>
      <c r="I11000" s="3"/>
      <c r="J11000" s="3"/>
    </row>
    <row r="11001" spans="4:10" x14ac:dyDescent="0.25">
      <c r="D11001">
        <v>0.23369999999999999</v>
      </c>
      <c r="E11001" s="4">
        <v>2.1700000000000001E-20</v>
      </c>
      <c r="F11001" s="3"/>
      <c r="G11001" s="3"/>
      <c r="H11001" s="3"/>
      <c r="I11001" s="3"/>
      <c r="J11001" s="3"/>
    </row>
    <row r="11002" spans="4:10" x14ac:dyDescent="0.25">
      <c r="D11002">
        <v>0.2339</v>
      </c>
      <c r="E11002" s="4">
        <v>2.1700000000000001E-20</v>
      </c>
      <c r="F11002" s="3"/>
      <c r="G11002" s="3"/>
      <c r="H11002" s="3"/>
      <c r="I11002" s="3"/>
      <c r="J11002" s="3"/>
    </row>
    <row r="11003" spans="4:10" x14ac:dyDescent="0.25">
      <c r="D11003">
        <v>0.23419999999999999</v>
      </c>
      <c r="E11003" s="4">
        <v>2.1700000000000001E-20</v>
      </c>
      <c r="F11003" s="3"/>
      <c r="G11003" s="3"/>
      <c r="H11003" s="3"/>
      <c r="I11003" s="3"/>
      <c r="J11003" s="3"/>
    </row>
    <row r="11004" spans="4:10" x14ac:dyDescent="0.25">
      <c r="D11004">
        <v>0.2344</v>
      </c>
      <c r="E11004" s="4">
        <v>2.1700000000000001E-20</v>
      </c>
      <c r="F11004" s="3"/>
      <c r="G11004" s="3"/>
      <c r="H11004" s="3"/>
      <c r="I11004" s="3"/>
      <c r="J11004" s="3"/>
    </row>
    <row r="11005" spans="4:10" x14ac:dyDescent="0.25">
      <c r="D11005">
        <v>0.2346</v>
      </c>
      <c r="E11005" s="4">
        <v>2.1700000000000001E-20</v>
      </c>
      <c r="F11005" s="3"/>
      <c r="G11005" s="3"/>
      <c r="H11005" s="3"/>
      <c r="I11005" s="3"/>
      <c r="J11005" s="3"/>
    </row>
    <row r="11006" spans="4:10" x14ac:dyDescent="0.25">
      <c r="D11006">
        <v>0.2349</v>
      </c>
      <c r="E11006" s="4">
        <v>2.1700000000000001E-20</v>
      </c>
      <c r="F11006" s="3"/>
      <c r="G11006" s="3"/>
      <c r="H11006" s="3"/>
      <c r="I11006" s="3"/>
      <c r="J11006" s="3"/>
    </row>
    <row r="11007" spans="4:10" x14ac:dyDescent="0.25">
      <c r="D11007">
        <v>0.2351</v>
      </c>
      <c r="E11007" s="4">
        <v>2.1700000000000001E-20</v>
      </c>
      <c r="F11007" s="3"/>
      <c r="G11007" s="3"/>
      <c r="H11007" s="3"/>
      <c r="I11007" s="3"/>
      <c r="J11007" s="3"/>
    </row>
    <row r="11008" spans="4:10" x14ac:dyDescent="0.25">
      <c r="D11008">
        <v>0.23530000000000001</v>
      </c>
      <c r="E11008" s="4">
        <v>2.1700000000000001E-20</v>
      </c>
      <c r="F11008" s="3"/>
      <c r="G11008" s="3"/>
      <c r="H11008" s="3"/>
      <c r="I11008" s="3"/>
      <c r="J11008" s="3"/>
    </row>
    <row r="11009" spans="4:10" x14ac:dyDescent="0.25">
      <c r="D11009">
        <v>0.2356</v>
      </c>
      <c r="E11009" s="4">
        <v>2.1700000000000001E-20</v>
      </c>
      <c r="F11009" s="3"/>
      <c r="G11009" s="3"/>
      <c r="H11009" s="3"/>
      <c r="I11009" s="3"/>
      <c r="J11009" s="3"/>
    </row>
    <row r="11010" spans="4:10" x14ac:dyDescent="0.25">
      <c r="D11010">
        <v>0.23580000000000001</v>
      </c>
      <c r="E11010" s="4">
        <v>2.1700000000000001E-20</v>
      </c>
      <c r="F11010" s="3"/>
      <c r="G11010" s="3"/>
      <c r="H11010" s="3"/>
      <c r="I11010" s="3"/>
      <c r="J11010" s="3"/>
    </row>
    <row r="11011" spans="4:10" x14ac:dyDescent="0.25">
      <c r="D11011">
        <v>0.23599999999999999</v>
      </c>
      <c r="E11011" s="4">
        <v>2.1700000000000001E-20</v>
      </c>
      <c r="F11011" s="3"/>
      <c r="G11011" s="3"/>
      <c r="H11011" s="3"/>
      <c r="I11011" s="3"/>
      <c r="J11011" s="3"/>
    </row>
    <row r="11012" spans="4:10" x14ac:dyDescent="0.25">
      <c r="D11012">
        <v>0.23630000000000001</v>
      </c>
      <c r="E11012" s="4">
        <v>2.1700000000000001E-20</v>
      </c>
      <c r="F11012" s="3"/>
      <c r="G11012" s="3"/>
      <c r="H11012" s="3"/>
      <c r="I11012" s="3"/>
      <c r="J11012" s="3"/>
    </row>
    <row r="11013" spans="4:10" x14ac:dyDescent="0.25">
      <c r="D11013">
        <v>0.23649999999999999</v>
      </c>
      <c r="E11013" s="4">
        <v>2.1700000000000001E-20</v>
      </c>
    </row>
    <row r="11014" spans="4:10" x14ac:dyDescent="0.25">
      <c r="D11014">
        <v>0.23680000000000001</v>
      </c>
      <c r="E11014" s="4">
        <v>2.1700000000000001E-20</v>
      </c>
    </row>
    <row r="11015" spans="4:10" x14ac:dyDescent="0.25">
      <c r="D11015">
        <v>0.23699999999999999</v>
      </c>
      <c r="E11015" s="4">
        <v>2.1700000000000001E-20</v>
      </c>
    </row>
    <row r="11016" spans="4:10" x14ac:dyDescent="0.25">
      <c r="D11016">
        <v>0.23719999999999999</v>
      </c>
      <c r="E11016" s="4">
        <v>2.1700000000000001E-20</v>
      </c>
    </row>
    <row r="11017" spans="4:10" x14ac:dyDescent="0.25">
      <c r="D11017">
        <v>0.23749999999999999</v>
      </c>
      <c r="E11017" s="4">
        <v>2.1700000000000001E-20</v>
      </c>
    </row>
    <row r="11018" spans="4:10" x14ac:dyDescent="0.25">
      <c r="D11018">
        <v>0.23769999999999999</v>
      </c>
      <c r="E11018" s="4">
        <v>2.1700000000000001E-20</v>
      </c>
      <c r="F11018" s="3"/>
      <c r="G11018" s="3"/>
      <c r="H11018" s="3"/>
      <c r="I11018" s="3"/>
      <c r="J11018" s="3"/>
    </row>
    <row r="11019" spans="4:10" x14ac:dyDescent="0.25">
      <c r="D11019">
        <v>0.2379</v>
      </c>
      <c r="E11019" s="4">
        <v>2.1700000000000001E-20</v>
      </c>
      <c r="F11019" s="3"/>
      <c r="G11019" s="3"/>
      <c r="H11019" s="3"/>
      <c r="I11019" s="3"/>
      <c r="J11019" s="3"/>
    </row>
    <row r="11020" spans="4:10" x14ac:dyDescent="0.25">
      <c r="D11020">
        <v>0.2382</v>
      </c>
      <c r="E11020" s="4">
        <v>2.1700000000000001E-20</v>
      </c>
      <c r="F11020" s="3"/>
      <c r="G11020" s="3"/>
      <c r="H11020" s="3"/>
      <c r="I11020" s="3"/>
      <c r="J11020" s="3"/>
    </row>
    <row r="11021" spans="4:10" x14ac:dyDescent="0.25">
      <c r="D11021">
        <v>0.2384</v>
      </c>
      <c r="E11021" s="4">
        <v>2.1700000000000001E-20</v>
      </c>
      <c r="F11021" s="3"/>
      <c r="G11021" s="3"/>
      <c r="H11021" s="3"/>
      <c r="I11021" s="3"/>
      <c r="J11021" s="3"/>
    </row>
    <row r="11022" spans="4:10" x14ac:dyDescent="0.25">
      <c r="D11022">
        <v>0.23860000000000001</v>
      </c>
      <c r="E11022" s="4">
        <v>2.1700000000000001E-20</v>
      </c>
      <c r="F11022" s="3"/>
      <c r="G11022" s="3"/>
      <c r="H11022" s="3"/>
      <c r="I11022" s="3"/>
      <c r="J11022" s="3"/>
    </row>
    <row r="11023" spans="4:10" x14ac:dyDescent="0.25">
      <c r="D11023">
        <v>0.2389</v>
      </c>
      <c r="E11023" s="4">
        <v>2.1700000000000001E-20</v>
      </c>
      <c r="F11023" s="3"/>
      <c r="G11023" s="3"/>
      <c r="H11023" s="3"/>
      <c r="I11023" s="3"/>
      <c r="J11023" s="3"/>
    </row>
    <row r="11024" spans="4:10" x14ac:dyDescent="0.25">
      <c r="D11024">
        <v>0.23910000000000001</v>
      </c>
      <c r="E11024" s="4">
        <v>2.1700000000000001E-20</v>
      </c>
      <c r="F11024" s="3"/>
      <c r="G11024" s="3"/>
      <c r="H11024" s="3"/>
      <c r="I11024" s="3"/>
      <c r="J11024" s="3"/>
    </row>
    <row r="11025" spans="4:10" x14ac:dyDescent="0.25">
      <c r="D11025">
        <v>0.2394</v>
      </c>
      <c r="E11025" s="4">
        <v>2.1700000000000001E-20</v>
      </c>
      <c r="F11025" s="3"/>
      <c r="G11025" s="3"/>
      <c r="H11025" s="3"/>
      <c r="I11025" s="3"/>
      <c r="J11025" s="3"/>
    </row>
    <row r="11026" spans="4:10" x14ac:dyDescent="0.25">
      <c r="D11026">
        <v>0.23960000000000001</v>
      </c>
      <c r="E11026" s="4">
        <v>2.1700000000000001E-20</v>
      </c>
      <c r="F11026" s="3"/>
      <c r="G11026" s="3"/>
      <c r="H11026" s="3"/>
      <c r="I11026" s="3"/>
      <c r="J11026" s="3"/>
    </row>
    <row r="11027" spans="4:10" x14ac:dyDescent="0.25">
      <c r="D11027">
        <v>0.23980000000000001</v>
      </c>
      <c r="E11027" s="4">
        <v>2.1700000000000001E-20</v>
      </c>
      <c r="F11027" s="3"/>
      <c r="G11027" s="3"/>
      <c r="H11027" s="3"/>
      <c r="I11027" s="3"/>
      <c r="J11027" s="3"/>
    </row>
    <row r="11028" spans="4:10" x14ac:dyDescent="0.25">
      <c r="D11028">
        <v>0.24010000000000001</v>
      </c>
      <c r="E11028" s="4">
        <v>2.1700000000000001E-20</v>
      </c>
      <c r="F11028" s="3"/>
      <c r="G11028" s="3"/>
      <c r="H11028" s="3"/>
      <c r="I11028" s="3"/>
      <c r="J11028" s="3"/>
    </row>
    <row r="11029" spans="4:10" x14ac:dyDescent="0.25">
      <c r="D11029">
        <v>0.24030000000000001</v>
      </c>
      <c r="E11029" s="4">
        <v>2.1700000000000001E-20</v>
      </c>
      <c r="F11029" s="3"/>
      <c r="G11029" s="3"/>
      <c r="H11029" s="3"/>
      <c r="I11029" s="3"/>
      <c r="J11029" s="3"/>
    </row>
    <row r="11030" spans="4:10" x14ac:dyDescent="0.25">
      <c r="D11030">
        <v>0.24049999999999999</v>
      </c>
      <c r="E11030" s="4">
        <v>2.1700000000000001E-20</v>
      </c>
      <c r="F11030" s="3"/>
      <c r="G11030" s="3"/>
      <c r="H11030" s="3"/>
      <c r="I11030" s="3"/>
      <c r="J11030" s="3"/>
    </row>
    <row r="11031" spans="4:10" x14ac:dyDescent="0.25">
      <c r="D11031">
        <v>0.24079999999999999</v>
      </c>
      <c r="E11031" s="4">
        <v>2.1700000000000001E-20</v>
      </c>
      <c r="F11031" s="3"/>
      <c r="G11031" s="3"/>
      <c r="H11031" s="3"/>
      <c r="I11031" s="3"/>
      <c r="J11031" s="3"/>
    </row>
    <row r="11032" spans="4:10" x14ac:dyDescent="0.25">
      <c r="D11032">
        <v>0.24099999999999999</v>
      </c>
      <c r="E11032" s="4">
        <v>2.1700000000000001E-20</v>
      </c>
      <c r="F11032" s="3"/>
      <c r="G11032" s="3"/>
      <c r="H11032" s="3"/>
      <c r="I11032" s="3"/>
      <c r="J11032" s="3"/>
    </row>
    <row r="11033" spans="4:10" x14ac:dyDescent="0.25">
      <c r="D11033">
        <v>0.2412</v>
      </c>
      <c r="E11033" s="4">
        <v>2.1700000000000001E-20</v>
      </c>
      <c r="F11033" s="3"/>
      <c r="G11033" s="3"/>
      <c r="H11033" s="3"/>
      <c r="I11033" s="3"/>
      <c r="J11033" s="3"/>
    </row>
    <row r="11034" spans="4:10" x14ac:dyDescent="0.25">
      <c r="D11034">
        <v>0.24149999999999999</v>
      </c>
      <c r="E11034" s="4">
        <v>2.1700000000000001E-20</v>
      </c>
      <c r="F11034" s="3"/>
      <c r="G11034" s="3"/>
      <c r="H11034" s="3"/>
      <c r="I11034" s="3"/>
      <c r="J11034" s="3"/>
    </row>
    <row r="11035" spans="4:10" x14ac:dyDescent="0.25">
      <c r="D11035">
        <v>0.2417</v>
      </c>
      <c r="E11035" s="4">
        <v>2.1700000000000001E-20</v>
      </c>
      <c r="F11035" s="3"/>
      <c r="G11035" s="3"/>
      <c r="H11035" s="3"/>
      <c r="I11035" s="3"/>
      <c r="J11035" s="3"/>
    </row>
    <row r="11036" spans="4:10" x14ac:dyDescent="0.25">
      <c r="D11036">
        <v>0.24199999999999999</v>
      </c>
      <c r="E11036" s="4">
        <v>2.1700000000000001E-20</v>
      </c>
      <c r="F11036" s="3"/>
      <c r="G11036" s="3"/>
      <c r="H11036" s="3"/>
      <c r="I11036" s="3"/>
      <c r="J11036" s="3"/>
    </row>
    <row r="11037" spans="4:10" x14ac:dyDescent="0.25">
      <c r="D11037">
        <v>0.2422</v>
      </c>
      <c r="E11037" s="4">
        <v>2.1700000000000001E-20</v>
      </c>
      <c r="F11037" s="3"/>
      <c r="G11037" s="3"/>
      <c r="H11037" s="3"/>
      <c r="I11037" s="3"/>
      <c r="J11037" s="3"/>
    </row>
    <row r="11038" spans="4:10" x14ac:dyDescent="0.25">
      <c r="D11038">
        <v>0.2424</v>
      </c>
      <c r="E11038" s="4">
        <v>2.1700000000000001E-20</v>
      </c>
      <c r="F11038" s="3"/>
      <c r="G11038" s="3"/>
      <c r="H11038" s="3"/>
      <c r="I11038" s="3"/>
      <c r="J11038" s="3"/>
    </row>
    <row r="11039" spans="4:10" x14ac:dyDescent="0.25">
      <c r="D11039">
        <v>0.2427</v>
      </c>
      <c r="E11039" s="4">
        <v>2.1700000000000001E-20</v>
      </c>
      <c r="F11039" s="3"/>
      <c r="G11039" s="3"/>
      <c r="H11039" s="3"/>
      <c r="I11039" s="3"/>
      <c r="J11039" s="3"/>
    </row>
    <row r="11040" spans="4:10" x14ac:dyDescent="0.25">
      <c r="D11040">
        <v>0.2429</v>
      </c>
      <c r="E11040" s="4">
        <v>2.1700000000000001E-20</v>
      </c>
      <c r="F11040" s="3"/>
      <c r="G11040" s="3"/>
      <c r="H11040" s="3"/>
      <c r="I11040" s="3"/>
      <c r="J11040" s="3"/>
    </row>
    <row r="11041" spans="4:10" x14ac:dyDescent="0.25">
      <c r="D11041">
        <v>0.24310000000000001</v>
      </c>
      <c r="E11041" s="4">
        <v>2.1700000000000001E-20</v>
      </c>
      <c r="F11041" s="3"/>
      <c r="G11041" s="3"/>
      <c r="H11041" s="3"/>
      <c r="I11041" s="3"/>
      <c r="J11041" s="3"/>
    </row>
    <row r="11042" spans="4:10" x14ac:dyDescent="0.25">
      <c r="D11042">
        <v>0.24340000000000001</v>
      </c>
      <c r="E11042" s="4">
        <v>2.1700000000000001E-20</v>
      </c>
      <c r="F11042" s="3"/>
      <c r="G11042" s="3"/>
      <c r="H11042" s="3"/>
      <c r="I11042" s="3"/>
      <c r="J11042" s="3"/>
    </row>
    <row r="11043" spans="4:10" x14ac:dyDescent="0.25">
      <c r="D11043">
        <v>0.24360000000000001</v>
      </c>
      <c r="E11043" s="4">
        <v>2.1700000000000001E-20</v>
      </c>
      <c r="F11043" s="3"/>
      <c r="G11043" s="3"/>
      <c r="H11043" s="3"/>
      <c r="I11043" s="3"/>
      <c r="J11043" s="3"/>
    </row>
    <row r="11044" spans="4:10" x14ac:dyDescent="0.25">
      <c r="D11044">
        <v>0.24390000000000001</v>
      </c>
      <c r="E11044" s="4">
        <v>2.1700000000000001E-20</v>
      </c>
      <c r="F11044" s="3"/>
      <c r="G11044" s="3"/>
      <c r="H11044" s="3"/>
      <c r="I11044" s="3"/>
      <c r="J11044" s="3"/>
    </row>
    <row r="11045" spans="4:10" x14ac:dyDescent="0.25">
      <c r="D11045">
        <v>0.24410000000000001</v>
      </c>
      <c r="E11045" s="4">
        <v>2.1700000000000001E-20</v>
      </c>
      <c r="F11045" s="3"/>
      <c r="G11045" s="3"/>
      <c r="H11045" s="3"/>
      <c r="I11045" s="3"/>
      <c r="J11045" s="3"/>
    </row>
    <row r="11046" spans="4:10" x14ac:dyDescent="0.25">
      <c r="D11046">
        <v>0.24429999999999999</v>
      </c>
      <c r="E11046" s="4">
        <v>2.1700000000000001E-20</v>
      </c>
      <c r="F11046" s="3"/>
      <c r="G11046" s="3"/>
      <c r="H11046" s="3"/>
      <c r="I11046" s="3"/>
      <c r="J11046" s="3"/>
    </row>
    <row r="11047" spans="4:10" x14ac:dyDescent="0.25">
      <c r="D11047">
        <v>0.24460000000000001</v>
      </c>
      <c r="E11047" s="4">
        <v>2.1700000000000001E-20</v>
      </c>
      <c r="F11047" s="3"/>
      <c r="G11047" s="3"/>
      <c r="H11047" s="3"/>
      <c r="I11047" s="3"/>
      <c r="J11047" s="3"/>
    </row>
    <row r="11048" spans="4:10" x14ac:dyDescent="0.25">
      <c r="D11048">
        <v>0.24479999999999999</v>
      </c>
      <c r="E11048" s="4">
        <v>2.1700000000000001E-20</v>
      </c>
      <c r="F11048" s="3"/>
      <c r="G11048" s="3"/>
      <c r="H11048" s="3"/>
      <c r="I11048" s="3"/>
      <c r="J11048" s="3"/>
    </row>
    <row r="11049" spans="4:10" x14ac:dyDescent="0.25">
      <c r="D11049">
        <v>0.245</v>
      </c>
      <c r="E11049" s="4">
        <v>2.1700000000000001E-20</v>
      </c>
      <c r="F11049" s="3"/>
      <c r="G11049" s="3"/>
      <c r="H11049" s="3"/>
      <c r="I11049" s="3"/>
      <c r="J11049" s="3"/>
    </row>
    <row r="11050" spans="4:10" x14ac:dyDescent="0.25">
      <c r="D11050">
        <v>0.24529999999999999</v>
      </c>
      <c r="E11050" s="4">
        <v>2.1700000000000001E-20</v>
      </c>
      <c r="F11050" s="3"/>
      <c r="G11050" s="3"/>
      <c r="H11050" s="3"/>
      <c r="I11050" s="3"/>
      <c r="J11050" s="3"/>
    </row>
    <row r="11051" spans="4:10" x14ac:dyDescent="0.25">
      <c r="D11051">
        <v>0.2455</v>
      </c>
      <c r="E11051" s="4">
        <v>2.1700000000000001E-20</v>
      </c>
      <c r="F11051" s="3"/>
      <c r="G11051" s="3"/>
      <c r="H11051" s="3"/>
      <c r="I11051" s="3"/>
      <c r="J11051" s="3"/>
    </row>
    <row r="11052" spans="4:10" x14ac:dyDescent="0.25">
      <c r="D11052">
        <v>0.2457</v>
      </c>
      <c r="E11052" s="4">
        <v>2.1700000000000001E-20</v>
      </c>
      <c r="F11052" s="3"/>
      <c r="G11052" s="3"/>
      <c r="H11052" s="3"/>
      <c r="I11052" s="3"/>
      <c r="J11052" s="3"/>
    </row>
    <row r="11053" spans="4:10" x14ac:dyDescent="0.25">
      <c r="D11053">
        <v>0.246</v>
      </c>
      <c r="E11053" s="4">
        <v>2.1700000000000001E-20</v>
      </c>
      <c r="F11053" s="3"/>
      <c r="G11053" s="3"/>
      <c r="H11053" s="3"/>
      <c r="I11053" s="3"/>
      <c r="J11053" s="3"/>
    </row>
    <row r="11054" spans="4:10" x14ac:dyDescent="0.25">
      <c r="D11054">
        <v>0.2462</v>
      </c>
      <c r="E11054" s="4">
        <v>2.1700000000000001E-20</v>
      </c>
      <c r="F11054" s="3"/>
      <c r="G11054" s="3"/>
      <c r="H11054" s="3"/>
      <c r="I11054" s="3"/>
      <c r="J11054" s="3"/>
    </row>
    <row r="11055" spans="4:10" x14ac:dyDescent="0.25">
      <c r="D11055">
        <v>0.2465</v>
      </c>
      <c r="E11055" s="4">
        <v>2.1700000000000001E-20</v>
      </c>
      <c r="F11055" s="3"/>
      <c r="G11055" s="3"/>
      <c r="H11055" s="3"/>
      <c r="I11055" s="3"/>
      <c r="J11055" s="3"/>
    </row>
    <row r="11056" spans="4:10" x14ac:dyDescent="0.25">
      <c r="D11056">
        <v>0.2467</v>
      </c>
      <c r="E11056" s="4">
        <v>2.1700000000000001E-20</v>
      </c>
      <c r="F11056" s="3"/>
      <c r="G11056" s="3"/>
      <c r="H11056" s="3"/>
      <c r="I11056" s="3"/>
      <c r="J11056" s="3"/>
    </row>
    <row r="11057" spans="4:10" x14ac:dyDescent="0.25">
      <c r="D11057">
        <v>0.24690000000000001</v>
      </c>
      <c r="E11057" s="4">
        <v>2.1700000000000001E-20</v>
      </c>
      <c r="F11057" s="3"/>
      <c r="G11057" s="3"/>
      <c r="H11057" s="3"/>
      <c r="I11057" s="3"/>
      <c r="J11057" s="3"/>
    </row>
    <row r="11058" spans="4:10" x14ac:dyDescent="0.25">
      <c r="D11058">
        <v>0.2472</v>
      </c>
      <c r="E11058" s="4">
        <v>2.1700000000000001E-20</v>
      </c>
      <c r="F11058" s="3"/>
      <c r="G11058" s="3"/>
      <c r="H11058" s="3"/>
      <c r="I11058" s="3"/>
      <c r="J11058" s="3"/>
    </row>
    <row r="11059" spans="4:10" x14ac:dyDescent="0.25">
      <c r="D11059">
        <v>0.24740000000000001</v>
      </c>
      <c r="E11059" s="4">
        <v>2.1700000000000001E-20</v>
      </c>
      <c r="F11059" s="3"/>
      <c r="G11059" s="3"/>
      <c r="H11059" s="3"/>
      <c r="I11059" s="3"/>
      <c r="J11059" s="3"/>
    </row>
    <row r="11060" spans="4:10" x14ac:dyDescent="0.25">
      <c r="D11060">
        <v>0.24759999999999999</v>
      </c>
      <c r="E11060" s="4">
        <v>2.1700000000000001E-20</v>
      </c>
      <c r="F11060" s="3"/>
      <c r="G11060" s="3"/>
      <c r="H11060" s="3"/>
      <c r="I11060" s="3"/>
      <c r="J11060" s="3"/>
    </row>
    <row r="11061" spans="4:10" x14ac:dyDescent="0.25">
      <c r="D11061">
        <v>0.24790000000000001</v>
      </c>
      <c r="E11061" s="4">
        <v>2.1700000000000001E-20</v>
      </c>
      <c r="F11061" s="3"/>
      <c r="G11061" s="3"/>
      <c r="H11061" s="3"/>
      <c r="I11061" s="3"/>
      <c r="J11061" s="3"/>
    </row>
    <row r="11062" spans="4:10" x14ac:dyDescent="0.25">
      <c r="D11062">
        <v>0.24809999999999999</v>
      </c>
      <c r="E11062" s="4">
        <v>2.1700000000000001E-20</v>
      </c>
      <c r="F11062" s="3"/>
      <c r="G11062" s="3"/>
      <c r="H11062" s="3"/>
      <c r="I11062" s="3"/>
      <c r="J11062" s="3"/>
    </row>
    <row r="11063" spans="4:10" x14ac:dyDescent="0.25">
      <c r="D11063">
        <v>0.24829999999999999</v>
      </c>
      <c r="E11063" s="4">
        <v>2.1700000000000001E-20</v>
      </c>
      <c r="F11063" s="3"/>
      <c r="G11063" s="3"/>
      <c r="H11063" s="3"/>
      <c r="I11063" s="3"/>
      <c r="J11063" s="3"/>
    </row>
    <row r="11064" spans="4:10" x14ac:dyDescent="0.25">
      <c r="D11064">
        <v>0.24859999999999999</v>
      </c>
      <c r="E11064" s="4">
        <v>2.1700000000000001E-20</v>
      </c>
      <c r="F11064" s="3"/>
      <c r="G11064" s="3"/>
      <c r="H11064" s="3"/>
      <c r="I11064" s="3"/>
      <c r="J11064" s="3"/>
    </row>
    <row r="11065" spans="4:10" x14ac:dyDescent="0.25">
      <c r="D11065">
        <v>0.24879999999999999</v>
      </c>
      <c r="E11065" s="4">
        <v>2.1700000000000001E-20</v>
      </c>
      <c r="F11065" s="3"/>
      <c r="G11065" s="3"/>
      <c r="H11065" s="3"/>
      <c r="I11065" s="3"/>
      <c r="J11065" s="3"/>
    </row>
    <row r="11066" spans="4:10" x14ac:dyDescent="0.25">
      <c r="D11066">
        <v>0.24909999999999999</v>
      </c>
      <c r="E11066" s="4">
        <v>2.1700000000000001E-20</v>
      </c>
      <c r="F11066" s="3"/>
      <c r="G11066" s="3"/>
      <c r="H11066" s="3"/>
      <c r="I11066" s="3"/>
      <c r="J11066" s="3"/>
    </row>
    <row r="11067" spans="4:10" x14ac:dyDescent="0.25">
      <c r="D11067">
        <v>0.24929999999999999</v>
      </c>
      <c r="E11067" s="4">
        <v>2.1700000000000001E-20</v>
      </c>
      <c r="F11067" s="3"/>
      <c r="G11067" s="3"/>
      <c r="H11067" s="3"/>
      <c r="I11067" s="3"/>
      <c r="J11067" s="3"/>
    </row>
    <row r="11068" spans="4:10" x14ac:dyDescent="0.25">
      <c r="D11068">
        <v>0.2495</v>
      </c>
      <c r="E11068" s="4">
        <v>2.1700000000000001E-20</v>
      </c>
      <c r="F11068" s="3"/>
      <c r="G11068" s="3"/>
      <c r="H11068" s="3"/>
      <c r="I11068" s="3"/>
      <c r="J11068" s="3"/>
    </row>
    <row r="11069" spans="4:10" x14ac:dyDescent="0.25">
      <c r="D11069">
        <v>0.24979999999999999</v>
      </c>
      <c r="E11069" s="4">
        <v>2.1700000000000001E-20</v>
      </c>
      <c r="F11069" s="3"/>
      <c r="G11069" s="3"/>
      <c r="H11069" s="3"/>
      <c r="I11069" s="3"/>
      <c r="J11069" s="3"/>
    </row>
    <row r="11070" spans="4:10" x14ac:dyDescent="0.25">
      <c r="D11070">
        <v>0.25</v>
      </c>
      <c r="E11070" s="4">
        <v>2.1700000000000001E-20</v>
      </c>
      <c r="F11070" s="3"/>
      <c r="G11070" s="3"/>
      <c r="H11070" s="3"/>
      <c r="I11070" s="3"/>
      <c r="J11070" s="3"/>
    </row>
    <row r="11071" spans="4:10" x14ac:dyDescent="0.25">
      <c r="D11071">
        <v>0.25019999999999998</v>
      </c>
      <c r="E11071" s="4">
        <v>2.1700000000000001E-20</v>
      </c>
      <c r="F11071" s="3"/>
      <c r="G11071" s="3"/>
      <c r="H11071" s="3"/>
      <c r="I11071" s="3"/>
      <c r="J11071" s="3"/>
    </row>
    <row r="11072" spans="4:10" x14ac:dyDescent="0.25">
      <c r="D11072">
        <v>0.2505</v>
      </c>
      <c r="E11072" s="4">
        <v>2.1700000000000001E-20</v>
      </c>
      <c r="F11072" s="3"/>
      <c r="G11072" s="3"/>
      <c r="H11072" s="3"/>
      <c r="I11072" s="3"/>
      <c r="J11072" s="3"/>
    </row>
    <row r="11073" spans="4:10" x14ac:dyDescent="0.25">
      <c r="D11073">
        <v>0.25069999999999998</v>
      </c>
      <c r="E11073" s="4">
        <v>2.1700000000000001E-20</v>
      </c>
      <c r="F11073" s="3"/>
      <c r="G11073" s="3"/>
      <c r="H11073" s="3"/>
      <c r="I11073" s="3"/>
      <c r="J11073" s="3"/>
    </row>
    <row r="11074" spans="4:10" x14ac:dyDescent="0.25">
      <c r="D11074">
        <v>0.25090000000000001</v>
      </c>
      <c r="E11074" s="4">
        <v>2.1700000000000001E-20</v>
      </c>
      <c r="F11074" s="3"/>
      <c r="G11074" s="3"/>
      <c r="H11074" s="3"/>
      <c r="I11074" s="3"/>
      <c r="J11074" s="3"/>
    </row>
    <row r="11075" spans="4:10" x14ac:dyDescent="0.25">
      <c r="D11075">
        <v>0.25119999999999998</v>
      </c>
      <c r="E11075" s="4">
        <v>2.1700000000000001E-20</v>
      </c>
      <c r="F11075" s="3"/>
      <c r="G11075" s="3"/>
      <c r="H11075" s="3"/>
      <c r="I11075" s="3"/>
      <c r="J11075" s="3"/>
    </row>
    <row r="11076" spans="4:10" x14ac:dyDescent="0.25">
      <c r="D11076">
        <v>0.25140000000000001</v>
      </c>
      <c r="E11076" s="4">
        <v>2.1700000000000001E-20</v>
      </c>
      <c r="F11076" s="3"/>
      <c r="G11076" s="3"/>
      <c r="H11076" s="3"/>
      <c r="I11076" s="3"/>
      <c r="J11076" s="3"/>
    </row>
    <row r="11077" spans="4:10" x14ac:dyDescent="0.25">
      <c r="D11077">
        <v>0.25169999999999998</v>
      </c>
      <c r="E11077" s="4">
        <v>2.1700000000000001E-20</v>
      </c>
      <c r="F11077" s="3"/>
      <c r="G11077" s="3"/>
      <c r="H11077" s="3"/>
      <c r="I11077" s="3"/>
      <c r="J11077" s="3"/>
    </row>
    <row r="11078" spans="4:10" x14ac:dyDescent="0.25">
      <c r="D11078">
        <v>0.25190000000000001</v>
      </c>
      <c r="E11078" s="4">
        <v>2.1700000000000001E-20</v>
      </c>
      <c r="F11078" s="3"/>
      <c r="G11078" s="3"/>
      <c r="H11078" s="3"/>
      <c r="I11078" s="3"/>
      <c r="J11078" s="3"/>
    </row>
    <row r="11079" spans="4:10" x14ac:dyDescent="0.25">
      <c r="D11079">
        <v>0.25209999999999999</v>
      </c>
      <c r="E11079" s="4">
        <v>2.1700000000000001E-20</v>
      </c>
      <c r="F11079" s="3"/>
      <c r="G11079" s="3"/>
      <c r="H11079" s="3"/>
      <c r="I11079" s="3"/>
      <c r="J11079" s="3"/>
    </row>
    <row r="11080" spans="4:10" x14ac:dyDescent="0.25">
      <c r="D11080">
        <v>0.25240000000000001</v>
      </c>
      <c r="E11080" s="4">
        <v>2.1700000000000001E-20</v>
      </c>
      <c r="F11080" s="3"/>
      <c r="G11080" s="3"/>
      <c r="H11080" s="3"/>
      <c r="I11080" s="3"/>
      <c r="J11080" s="3"/>
    </row>
    <row r="11081" spans="4:10" x14ac:dyDescent="0.25">
      <c r="D11081">
        <v>0.25259999999999999</v>
      </c>
      <c r="E11081" s="4">
        <v>2.1700000000000001E-20</v>
      </c>
      <c r="F11081" s="3"/>
      <c r="G11081" s="3"/>
      <c r="H11081" s="3"/>
      <c r="I11081" s="3"/>
      <c r="J11081" s="3"/>
    </row>
    <row r="11082" spans="4:10" x14ac:dyDescent="0.25">
      <c r="D11082">
        <v>0.25280000000000002</v>
      </c>
      <c r="E11082" s="4">
        <v>2.1700000000000001E-20</v>
      </c>
      <c r="F11082" s="3"/>
      <c r="G11082" s="3"/>
      <c r="H11082" s="3"/>
      <c r="I11082" s="3"/>
      <c r="J11082" s="3"/>
    </row>
    <row r="11083" spans="4:10" x14ac:dyDescent="0.25">
      <c r="D11083">
        <v>0.25309999999999999</v>
      </c>
      <c r="E11083" s="4">
        <v>2.1700000000000001E-20</v>
      </c>
      <c r="F11083" s="3"/>
      <c r="G11083" s="3"/>
      <c r="H11083" s="3"/>
      <c r="I11083" s="3"/>
      <c r="J11083" s="3"/>
    </row>
    <row r="11084" spans="4:10" x14ac:dyDescent="0.25">
      <c r="D11084">
        <v>0.25330000000000003</v>
      </c>
      <c r="E11084" s="4">
        <v>2.1700000000000001E-20</v>
      </c>
      <c r="F11084" s="3"/>
      <c r="G11084" s="3"/>
      <c r="H11084" s="3"/>
      <c r="I11084" s="3"/>
      <c r="J11084" s="3"/>
    </row>
    <row r="11085" spans="4:10" x14ac:dyDescent="0.25">
      <c r="D11085">
        <v>0.2535</v>
      </c>
      <c r="E11085" s="4">
        <v>2.1700000000000001E-20</v>
      </c>
      <c r="F11085" s="3"/>
      <c r="G11085" s="3"/>
      <c r="H11085" s="3"/>
      <c r="I11085" s="3"/>
      <c r="J11085" s="3"/>
    </row>
    <row r="11086" spans="4:10" x14ac:dyDescent="0.25">
      <c r="D11086">
        <v>0.25380000000000003</v>
      </c>
      <c r="E11086" s="4">
        <v>2.1700000000000001E-20</v>
      </c>
      <c r="F11086" s="3"/>
      <c r="G11086" s="3"/>
      <c r="H11086" s="3"/>
      <c r="I11086" s="3"/>
      <c r="J11086" s="3"/>
    </row>
    <row r="11087" spans="4:10" x14ac:dyDescent="0.25">
      <c r="D11087">
        <v>0.254</v>
      </c>
      <c r="E11087" s="4">
        <v>2.1700000000000001E-20</v>
      </c>
      <c r="F11087" s="3"/>
      <c r="G11087" s="3"/>
      <c r="H11087" s="3"/>
      <c r="I11087" s="3"/>
      <c r="J11087" s="3"/>
    </row>
    <row r="11088" spans="4:10" x14ac:dyDescent="0.25">
      <c r="D11088">
        <v>0.25430000000000003</v>
      </c>
      <c r="E11088" s="4">
        <v>2.1700000000000001E-20</v>
      </c>
      <c r="F11088" s="3"/>
      <c r="G11088" s="3"/>
      <c r="H11088" s="3"/>
      <c r="I11088" s="3"/>
      <c r="J11088" s="3"/>
    </row>
    <row r="11089" spans="4:10" x14ac:dyDescent="0.25">
      <c r="D11089">
        <v>0.2545</v>
      </c>
      <c r="E11089" s="4">
        <v>2.1700000000000001E-20</v>
      </c>
      <c r="F11089" s="3"/>
      <c r="G11089" s="3"/>
      <c r="H11089" s="3"/>
      <c r="I11089" s="3"/>
      <c r="J11089" s="3"/>
    </row>
    <row r="11090" spans="4:10" x14ac:dyDescent="0.25">
      <c r="D11090">
        <v>0.25469999999999998</v>
      </c>
      <c r="E11090" s="4">
        <v>2.1700000000000001E-20</v>
      </c>
      <c r="F11090" s="3"/>
      <c r="G11090" s="3"/>
      <c r="H11090" s="3"/>
      <c r="I11090" s="3"/>
      <c r="J11090" s="3"/>
    </row>
    <row r="11091" spans="4:10" x14ac:dyDescent="0.25">
      <c r="D11091">
        <v>0.255</v>
      </c>
      <c r="E11091" s="4">
        <v>2.1700000000000001E-20</v>
      </c>
      <c r="F11091" s="3"/>
      <c r="G11091" s="3"/>
      <c r="H11091" s="3"/>
      <c r="I11091" s="3"/>
      <c r="J11091" s="3"/>
    </row>
    <row r="11092" spans="4:10" x14ac:dyDescent="0.25">
      <c r="D11092">
        <v>0.25519999999999998</v>
      </c>
      <c r="E11092" s="4">
        <v>2.1700000000000001E-20</v>
      </c>
      <c r="F11092" s="3"/>
      <c r="G11092" s="3"/>
      <c r="H11092" s="3"/>
      <c r="I11092" s="3"/>
      <c r="J11092" s="3"/>
    </row>
    <row r="11093" spans="4:10" x14ac:dyDescent="0.25">
      <c r="D11093">
        <v>0.25540000000000002</v>
      </c>
      <c r="E11093" s="4">
        <v>2.1700000000000001E-20</v>
      </c>
      <c r="F11093" s="3"/>
      <c r="G11093" s="3"/>
      <c r="H11093" s="3"/>
      <c r="I11093" s="3"/>
      <c r="J11093" s="3"/>
    </row>
    <row r="11094" spans="4:10" x14ac:dyDescent="0.25">
      <c r="D11094">
        <v>0.25569999999999998</v>
      </c>
      <c r="E11094" s="4">
        <v>2.1700000000000001E-20</v>
      </c>
      <c r="F11094" s="3"/>
      <c r="G11094" s="3"/>
      <c r="H11094" s="3"/>
      <c r="I11094" s="3"/>
      <c r="J11094" s="3"/>
    </row>
    <row r="11095" spans="4:10" x14ac:dyDescent="0.25">
      <c r="D11095">
        <v>0.25590000000000002</v>
      </c>
      <c r="E11095" s="4">
        <v>2.1700000000000001E-20</v>
      </c>
      <c r="F11095" s="3"/>
      <c r="G11095" s="3"/>
      <c r="H11095" s="3"/>
      <c r="I11095" s="3"/>
      <c r="J11095" s="3"/>
    </row>
    <row r="11096" spans="4:10" x14ac:dyDescent="0.25">
      <c r="D11096">
        <v>0.25609999999999999</v>
      </c>
      <c r="E11096" s="4">
        <v>2.1700000000000001E-20</v>
      </c>
      <c r="F11096" s="3"/>
      <c r="G11096" s="3"/>
      <c r="H11096" s="3"/>
      <c r="I11096" s="3"/>
      <c r="J11096" s="3"/>
    </row>
    <row r="11097" spans="4:10" x14ac:dyDescent="0.25">
      <c r="D11097">
        <v>0.25640000000000002</v>
      </c>
      <c r="E11097" s="4">
        <v>2.1700000000000001E-20</v>
      </c>
      <c r="F11097" s="3"/>
      <c r="G11097" s="3"/>
      <c r="H11097" s="3"/>
      <c r="I11097" s="3"/>
      <c r="J11097" s="3"/>
    </row>
    <row r="11098" spans="4:10" x14ac:dyDescent="0.25">
      <c r="D11098">
        <v>0.25659999999999999</v>
      </c>
      <c r="E11098" s="4">
        <v>2.1700000000000001E-20</v>
      </c>
      <c r="F11098" s="3"/>
      <c r="G11098" s="3"/>
      <c r="H11098" s="3"/>
      <c r="I11098" s="3"/>
      <c r="J11098" s="3"/>
    </row>
    <row r="11099" spans="4:10" x14ac:dyDescent="0.25">
      <c r="D11099">
        <v>0.25690000000000002</v>
      </c>
      <c r="E11099" s="4">
        <v>2.1700000000000001E-20</v>
      </c>
      <c r="F11099" s="3"/>
      <c r="G11099" s="3"/>
      <c r="H11099" s="3"/>
      <c r="I11099" s="3"/>
      <c r="J11099" s="3"/>
    </row>
    <row r="11100" spans="4:10" x14ac:dyDescent="0.25">
      <c r="D11100">
        <v>0.2571</v>
      </c>
      <c r="E11100" s="4">
        <v>2.1700000000000001E-20</v>
      </c>
      <c r="F11100" s="3"/>
      <c r="G11100" s="3"/>
      <c r="H11100" s="3"/>
      <c r="I11100" s="3"/>
      <c r="J11100" s="3"/>
    </row>
    <row r="11101" spans="4:10" x14ac:dyDescent="0.25">
      <c r="D11101">
        <v>0.25729999999999997</v>
      </c>
      <c r="E11101" s="4">
        <v>2.1700000000000001E-20</v>
      </c>
      <c r="F11101" s="3"/>
      <c r="G11101" s="3"/>
      <c r="H11101" s="3"/>
      <c r="I11101" s="3"/>
      <c r="J11101" s="3"/>
    </row>
    <row r="11102" spans="4:10" x14ac:dyDescent="0.25">
      <c r="D11102">
        <v>0.2576</v>
      </c>
      <c r="E11102" s="4">
        <v>2.1700000000000001E-20</v>
      </c>
      <c r="F11102" s="3"/>
      <c r="G11102" s="3"/>
      <c r="H11102" s="3"/>
      <c r="I11102" s="3"/>
      <c r="J11102" s="3"/>
    </row>
    <row r="11103" spans="4:10" x14ac:dyDescent="0.25">
      <c r="D11103">
        <v>0.25779999999999997</v>
      </c>
      <c r="E11103" s="4">
        <v>2.1700000000000001E-20</v>
      </c>
      <c r="F11103" s="3"/>
      <c r="G11103" s="3"/>
      <c r="H11103" s="3"/>
      <c r="I11103" s="3"/>
      <c r="J11103" s="3"/>
    </row>
    <row r="11104" spans="4:10" x14ac:dyDescent="0.25">
      <c r="D11104">
        <v>0.25800000000000001</v>
      </c>
      <c r="E11104" s="4">
        <v>2.1700000000000001E-20</v>
      </c>
      <c r="F11104" s="3"/>
      <c r="G11104" s="3"/>
      <c r="H11104" s="3"/>
      <c r="I11104" s="3"/>
      <c r="J11104" s="3"/>
    </row>
    <row r="11105" spans="4:10" x14ac:dyDescent="0.25">
      <c r="D11105">
        <v>0.25829999999999997</v>
      </c>
      <c r="E11105" s="4">
        <v>2.1700000000000001E-20</v>
      </c>
      <c r="F11105" s="3"/>
      <c r="G11105" s="3"/>
      <c r="H11105" s="3"/>
      <c r="I11105" s="3"/>
      <c r="J11105" s="3"/>
    </row>
    <row r="11106" spans="4:10" x14ac:dyDescent="0.25">
      <c r="D11106">
        <v>0.25850000000000001</v>
      </c>
      <c r="E11106" s="4">
        <v>2.1700000000000001E-20</v>
      </c>
      <c r="F11106" s="3"/>
      <c r="G11106" s="3"/>
      <c r="H11106" s="3"/>
      <c r="I11106" s="3"/>
      <c r="J11106" s="3"/>
    </row>
    <row r="11107" spans="4:10" x14ac:dyDescent="0.25">
      <c r="D11107">
        <v>0.25879999999999997</v>
      </c>
      <c r="E11107" s="4">
        <v>2.1700000000000001E-20</v>
      </c>
      <c r="F11107" s="3"/>
      <c r="G11107" s="3"/>
      <c r="H11107" s="3"/>
      <c r="I11107" s="3"/>
      <c r="J11107" s="3"/>
    </row>
    <row r="11108" spans="4:10" x14ac:dyDescent="0.25">
      <c r="D11108">
        <v>0.25900000000000001</v>
      </c>
      <c r="E11108" s="4">
        <v>2.1700000000000001E-20</v>
      </c>
      <c r="F11108" s="3"/>
      <c r="G11108" s="3"/>
      <c r="H11108" s="3"/>
      <c r="I11108" s="3"/>
      <c r="J11108" s="3"/>
    </row>
    <row r="11109" spans="4:10" x14ac:dyDescent="0.25">
      <c r="D11109">
        <v>0.25919999999999999</v>
      </c>
      <c r="E11109" s="4">
        <v>2.1700000000000001E-20</v>
      </c>
      <c r="F11109" s="3"/>
      <c r="G11109" s="3"/>
      <c r="H11109" s="3"/>
      <c r="I11109" s="3"/>
      <c r="J11109" s="3"/>
    </row>
    <row r="11110" spans="4:10" x14ac:dyDescent="0.25">
      <c r="D11110">
        <v>0.25950000000000001</v>
      </c>
      <c r="E11110" s="4">
        <v>2.1700000000000001E-20</v>
      </c>
      <c r="F11110" s="3"/>
      <c r="G11110" s="3"/>
      <c r="H11110" s="3"/>
      <c r="I11110" s="3"/>
      <c r="J11110" s="3"/>
    </row>
    <row r="11111" spans="4:10" x14ac:dyDescent="0.25">
      <c r="D11111">
        <v>0.25969999999999999</v>
      </c>
      <c r="E11111" s="4">
        <v>2.1700000000000001E-20</v>
      </c>
      <c r="F11111" s="3"/>
      <c r="G11111" s="3"/>
      <c r="H11111" s="3"/>
      <c r="I11111" s="3"/>
      <c r="J11111" s="3"/>
    </row>
    <row r="11112" spans="4:10" x14ac:dyDescent="0.25">
      <c r="D11112">
        <v>0.25990000000000002</v>
      </c>
      <c r="E11112" s="4">
        <v>2.1700000000000001E-20</v>
      </c>
      <c r="F11112" s="3"/>
      <c r="G11112" s="3"/>
      <c r="H11112" s="3"/>
      <c r="I11112" s="3"/>
      <c r="J11112" s="3"/>
    </row>
    <row r="11113" spans="4:10" x14ac:dyDescent="0.25">
      <c r="D11113">
        <v>0.26019999999999999</v>
      </c>
      <c r="E11113" s="4">
        <v>2.1700000000000001E-20</v>
      </c>
      <c r="F11113" s="3"/>
      <c r="G11113" s="3"/>
      <c r="H11113" s="3"/>
      <c r="I11113" s="3"/>
      <c r="J11113" s="3"/>
    </row>
    <row r="11114" spans="4:10" x14ac:dyDescent="0.25">
      <c r="D11114">
        <v>0.26040000000000002</v>
      </c>
      <c r="E11114" s="4">
        <v>2.1700000000000001E-20</v>
      </c>
      <c r="F11114" s="3"/>
      <c r="G11114" s="3"/>
      <c r="H11114" s="3"/>
      <c r="I11114" s="3"/>
      <c r="J11114" s="3"/>
    </row>
    <row r="11115" spans="4:10" x14ac:dyDescent="0.25">
      <c r="D11115">
        <v>0.2606</v>
      </c>
      <c r="E11115" s="4">
        <v>2.1700000000000001E-20</v>
      </c>
      <c r="F11115" s="3"/>
      <c r="G11115" s="3"/>
      <c r="H11115" s="3"/>
      <c r="I11115" s="3"/>
      <c r="J11115" s="3"/>
    </row>
    <row r="11116" spans="4:10" x14ac:dyDescent="0.25">
      <c r="D11116">
        <v>0.26090000000000002</v>
      </c>
      <c r="E11116" s="4">
        <v>2.1700000000000001E-20</v>
      </c>
      <c r="F11116" s="3"/>
      <c r="G11116" s="3"/>
      <c r="H11116" s="3"/>
      <c r="I11116" s="3"/>
      <c r="J11116" s="3"/>
    </row>
    <row r="11117" spans="4:10" x14ac:dyDescent="0.25">
      <c r="D11117">
        <v>0.2611</v>
      </c>
      <c r="E11117" s="4">
        <v>2.1700000000000001E-20</v>
      </c>
      <c r="F11117" s="3"/>
      <c r="G11117" s="3"/>
      <c r="H11117" s="3"/>
      <c r="I11117" s="3"/>
      <c r="J11117" s="3"/>
    </row>
    <row r="11118" spans="4:10" x14ac:dyDescent="0.25">
      <c r="D11118">
        <v>0.26140000000000002</v>
      </c>
      <c r="E11118" s="4">
        <v>2.1700000000000001E-20</v>
      </c>
      <c r="F11118" s="3"/>
      <c r="G11118" s="3"/>
      <c r="H11118" s="3"/>
      <c r="I11118" s="3"/>
      <c r="J11118" s="3"/>
    </row>
    <row r="11119" spans="4:10" x14ac:dyDescent="0.25">
      <c r="D11119">
        <v>0.2616</v>
      </c>
      <c r="E11119" s="4">
        <v>2.1700000000000001E-20</v>
      </c>
      <c r="F11119" s="3"/>
      <c r="G11119" s="3"/>
      <c r="H11119" s="3"/>
      <c r="I11119" s="3"/>
      <c r="J11119" s="3"/>
    </row>
    <row r="11120" spans="4:10" x14ac:dyDescent="0.25">
      <c r="D11120">
        <v>0.26179999999999998</v>
      </c>
      <c r="E11120" s="4">
        <v>2.1700000000000001E-20</v>
      </c>
      <c r="F11120" s="3"/>
      <c r="G11120" s="3"/>
      <c r="H11120" s="3"/>
      <c r="I11120" s="3"/>
      <c r="J11120" s="3"/>
    </row>
    <row r="11121" spans="4:10" x14ac:dyDescent="0.25">
      <c r="D11121">
        <v>0.2621</v>
      </c>
      <c r="E11121" s="4">
        <v>2.1700000000000001E-20</v>
      </c>
      <c r="F11121" s="3"/>
      <c r="G11121" s="3"/>
      <c r="H11121" s="3"/>
      <c r="I11121" s="3"/>
      <c r="J11121" s="3"/>
    </row>
    <row r="11122" spans="4:10" x14ac:dyDescent="0.25">
      <c r="D11122">
        <v>0.26229999999999998</v>
      </c>
      <c r="E11122" s="4">
        <v>2.1700000000000001E-20</v>
      </c>
      <c r="F11122" s="3"/>
      <c r="G11122" s="3"/>
      <c r="H11122" s="3"/>
      <c r="I11122" s="3"/>
      <c r="J11122" s="3"/>
    </row>
    <row r="11123" spans="4:10" x14ac:dyDescent="0.25">
      <c r="D11123">
        <v>0.26250000000000001</v>
      </c>
      <c r="E11123" s="4">
        <v>2.1700000000000001E-20</v>
      </c>
      <c r="F11123" s="3"/>
      <c r="G11123" s="3"/>
      <c r="H11123" s="3"/>
      <c r="I11123" s="3"/>
      <c r="J11123" s="3"/>
    </row>
    <row r="11124" spans="4:10" x14ac:dyDescent="0.25">
      <c r="D11124">
        <v>0.26279999999999998</v>
      </c>
      <c r="E11124" s="4">
        <v>2.1700000000000001E-20</v>
      </c>
      <c r="F11124" s="3"/>
      <c r="G11124" s="3"/>
      <c r="H11124" s="3"/>
      <c r="I11124" s="3"/>
      <c r="J11124" s="3"/>
    </row>
    <row r="11125" spans="4:10" x14ac:dyDescent="0.25">
      <c r="D11125">
        <v>0.26300000000000001</v>
      </c>
      <c r="E11125" s="4">
        <v>2.1700000000000001E-20</v>
      </c>
      <c r="F11125" s="3"/>
      <c r="G11125" s="3"/>
      <c r="H11125" s="3"/>
      <c r="I11125" s="3"/>
      <c r="J11125" s="3"/>
    </row>
    <row r="11126" spans="4:10" x14ac:dyDescent="0.25">
      <c r="D11126">
        <v>0.26319999999999999</v>
      </c>
      <c r="E11126" s="4">
        <v>2.1700000000000001E-20</v>
      </c>
      <c r="F11126" s="3"/>
      <c r="G11126" s="3"/>
      <c r="H11126" s="3"/>
      <c r="I11126" s="3"/>
      <c r="J11126" s="3"/>
    </row>
    <row r="11127" spans="4:10" x14ac:dyDescent="0.25">
      <c r="D11127">
        <v>0.26350000000000001</v>
      </c>
      <c r="E11127" s="4">
        <v>2.1700000000000001E-20</v>
      </c>
      <c r="F11127" s="3"/>
      <c r="G11127" s="3"/>
      <c r="H11127" s="3"/>
      <c r="I11127" s="3"/>
      <c r="J11127" s="3"/>
    </row>
    <row r="11128" spans="4:10" x14ac:dyDescent="0.25">
      <c r="D11128">
        <v>0.26369999999999999</v>
      </c>
      <c r="E11128" s="4">
        <v>2.1700000000000001E-20</v>
      </c>
      <c r="F11128" s="3"/>
      <c r="G11128" s="3"/>
      <c r="H11128" s="3"/>
      <c r="I11128" s="3"/>
      <c r="J11128" s="3"/>
    </row>
    <row r="11129" spans="4:10" x14ac:dyDescent="0.25">
      <c r="D11129">
        <v>0.26400000000000001</v>
      </c>
      <c r="E11129" s="4">
        <v>2.1700000000000001E-20</v>
      </c>
      <c r="F11129" s="3"/>
      <c r="G11129" s="3"/>
      <c r="H11129" s="3"/>
      <c r="I11129" s="3"/>
      <c r="J11129" s="3"/>
    </row>
    <row r="11130" spans="4:10" x14ac:dyDescent="0.25">
      <c r="D11130">
        <v>0.26419999999999999</v>
      </c>
      <c r="E11130" s="4">
        <v>2.1700000000000001E-20</v>
      </c>
      <c r="F11130" s="3"/>
      <c r="G11130" s="3"/>
      <c r="H11130" s="3"/>
      <c r="I11130" s="3"/>
      <c r="J11130" s="3"/>
    </row>
    <row r="11131" spans="4:10" x14ac:dyDescent="0.25">
      <c r="D11131">
        <v>0.26440000000000002</v>
      </c>
      <c r="E11131" s="4">
        <v>2.1700000000000001E-20</v>
      </c>
      <c r="F11131" s="3"/>
      <c r="G11131" s="3"/>
      <c r="H11131" s="3"/>
      <c r="I11131" s="3"/>
      <c r="J11131" s="3"/>
    </row>
    <row r="11132" spans="4:10" x14ac:dyDescent="0.25">
      <c r="D11132">
        <v>0.26469999999999999</v>
      </c>
      <c r="E11132" s="4">
        <v>2.1700000000000001E-20</v>
      </c>
      <c r="F11132" s="3"/>
      <c r="G11132" s="3"/>
      <c r="H11132" s="3"/>
      <c r="I11132" s="3"/>
      <c r="J11132" s="3"/>
    </row>
    <row r="11133" spans="4:10" x14ac:dyDescent="0.25">
      <c r="D11133">
        <v>0.26490000000000002</v>
      </c>
      <c r="E11133" s="4">
        <v>2.1700000000000001E-20</v>
      </c>
      <c r="F11133" s="3"/>
      <c r="G11133" s="3"/>
      <c r="H11133" s="3"/>
      <c r="I11133" s="3"/>
      <c r="J11133" s="3"/>
    </row>
    <row r="11134" spans="4:10" x14ac:dyDescent="0.25">
      <c r="D11134">
        <v>0.2651</v>
      </c>
      <c r="E11134" s="4">
        <v>2.1700000000000001E-20</v>
      </c>
      <c r="F11134" s="3"/>
      <c r="G11134" s="3"/>
      <c r="H11134" s="3"/>
      <c r="I11134" s="3"/>
      <c r="J11134" s="3"/>
    </row>
    <row r="11135" spans="4:10" x14ac:dyDescent="0.25">
      <c r="D11135">
        <v>0.26540000000000002</v>
      </c>
      <c r="E11135" s="4">
        <v>2.1700000000000001E-20</v>
      </c>
      <c r="F11135" s="3"/>
      <c r="G11135" s="3"/>
      <c r="H11135" s="3"/>
      <c r="I11135" s="3"/>
      <c r="J11135" s="3"/>
    </row>
    <row r="11136" spans="4:10" x14ac:dyDescent="0.25">
      <c r="D11136">
        <v>0.2656</v>
      </c>
      <c r="E11136" s="4">
        <v>2.1700000000000001E-20</v>
      </c>
      <c r="F11136" s="3"/>
      <c r="G11136" s="3"/>
      <c r="H11136" s="3"/>
      <c r="I11136" s="3"/>
      <c r="J11136" s="3"/>
    </row>
    <row r="11137" spans="4:10" x14ac:dyDescent="0.25">
      <c r="D11137">
        <v>0.26579999999999998</v>
      </c>
      <c r="E11137" s="4">
        <v>2.1700000000000001E-20</v>
      </c>
      <c r="F11137" s="3"/>
      <c r="G11137" s="3"/>
      <c r="H11137" s="3"/>
      <c r="I11137" s="3"/>
      <c r="J11137" s="3"/>
    </row>
    <row r="11138" spans="4:10" x14ac:dyDescent="0.25">
      <c r="D11138">
        <v>0.2661</v>
      </c>
      <c r="E11138" s="4">
        <v>2.1700000000000001E-20</v>
      </c>
      <c r="F11138" s="3"/>
      <c r="G11138" s="3"/>
      <c r="H11138" s="3"/>
      <c r="I11138" s="3"/>
      <c r="J11138" s="3"/>
    </row>
    <row r="11139" spans="4:10" x14ac:dyDescent="0.25">
      <c r="D11139">
        <v>0.26629999999999998</v>
      </c>
      <c r="E11139" s="4">
        <v>2.1700000000000001E-20</v>
      </c>
      <c r="F11139" s="3"/>
      <c r="G11139" s="3"/>
      <c r="H11139" s="3"/>
      <c r="I11139" s="3"/>
      <c r="J11139" s="3"/>
    </row>
    <row r="11140" spans="4:10" x14ac:dyDescent="0.25">
      <c r="D11140">
        <v>0.2666</v>
      </c>
      <c r="E11140" s="4">
        <v>2.1700000000000001E-20</v>
      </c>
      <c r="F11140" s="3"/>
      <c r="G11140" s="3"/>
      <c r="H11140" s="3"/>
      <c r="I11140" s="3"/>
      <c r="J11140" s="3"/>
    </row>
    <row r="11141" spans="4:10" x14ac:dyDescent="0.25">
      <c r="D11141">
        <v>0.26679999999999998</v>
      </c>
      <c r="E11141" s="4">
        <v>2.1700000000000001E-20</v>
      </c>
      <c r="F11141" s="3"/>
      <c r="G11141" s="3"/>
      <c r="H11141" s="3"/>
      <c r="I11141" s="3"/>
      <c r="J11141" s="3"/>
    </row>
    <row r="11142" spans="4:10" x14ac:dyDescent="0.25">
      <c r="D11142">
        <v>0.26700000000000002</v>
      </c>
      <c r="E11142" s="4">
        <v>2.1700000000000001E-20</v>
      </c>
      <c r="F11142" s="3"/>
      <c r="G11142" s="3"/>
      <c r="H11142" s="3"/>
      <c r="I11142" s="3"/>
      <c r="J11142" s="3"/>
    </row>
    <row r="11143" spans="4:10" x14ac:dyDescent="0.25">
      <c r="D11143">
        <v>0.26729999999999998</v>
      </c>
      <c r="E11143" s="4">
        <v>2.1700000000000001E-20</v>
      </c>
      <c r="F11143" s="3"/>
      <c r="G11143" s="3"/>
      <c r="H11143" s="3"/>
      <c r="I11143" s="3"/>
      <c r="J11143" s="3"/>
    </row>
    <row r="11144" spans="4:10" x14ac:dyDescent="0.25">
      <c r="D11144">
        <v>0.26750000000000002</v>
      </c>
      <c r="E11144" s="4">
        <v>2.1700000000000001E-20</v>
      </c>
      <c r="F11144" s="3"/>
      <c r="G11144" s="3"/>
      <c r="H11144" s="3"/>
      <c r="I11144" s="3"/>
      <c r="J11144" s="3"/>
    </row>
    <row r="11145" spans="4:10" x14ac:dyDescent="0.25">
      <c r="D11145">
        <v>0.26769999999999999</v>
      </c>
      <c r="E11145" s="4">
        <v>2.1700000000000001E-20</v>
      </c>
      <c r="F11145" s="3"/>
      <c r="G11145" s="3"/>
      <c r="H11145" s="3"/>
      <c r="I11145" s="3"/>
      <c r="J11145" s="3"/>
    </row>
    <row r="11146" spans="4:10" x14ac:dyDescent="0.25">
      <c r="D11146">
        <v>0.26800000000000002</v>
      </c>
      <c r="E11146" s="4">
        <v>2.1700000000000001E-20</v>
      </c>
      <c r="F11146" s="3"/>
      <c r="G11146" s="3"/>
      <c r="H11146" s="3"/>
      <c r="I11146" s="3"/>
      <c r="J11146" s="3"/>
    </row>
    <row r="11147" spans="4:10" x14ac:dyDescent="0.25">
      <c r="D11147">
        <v>0.26819999999999999</v>
      </c>
      <c r="E11147" s="4">
        <v>2.1700000000000001E-20</v>
      </c>
      <c r="F11147" s="3"/>
      <c r="G11147" s="3"/>
      <c r="H11147" s="3"/>
      <c r="I11147" s="3"/>
      <c r="J11147" s="3"/>
    </row>
    <row r="11148" spans="4:10" x14ac:dyDescent="0.25">
      <c r="D11148">
        <v>0.26840000000000003</v>
      </c>
      <c r="E11148" s="4">
        <v>2.1700000000000001E-20</v>
      </c>
      <c r="F11148" s="3"/>
      <c r="G11148" s="3"/>
      <c r="H11148" s="3"/>
      <c r="I11148" s="3"/>
      <c r="J11148" s="3"/>
    </row>
    <row r="11149" spans="4:10" x14ac:dyDescent="0.25">
      <c r="D11149">
        <v>0.26869999999999999</v>
      </c>
      <c r="E11149" s="4">
        <v>2.1700000000000001E-20</v>
      </c>
      <c r="F11149" s="3"/>
      <c r="G11149" s="3"/>
      <c r="H11149" s="3"/>
      <c r="I11149" s="3"/>
      <c r="J11149" s="3"/>
    </row>
    <row r="11150" spans="4:10" x14ac:dyDescent="0.25">
      <c r="D11150">
        <v>0.26889999999999997</v>
      </c>
      <c r="E11150" s="4">
        <v>2.1700000000000001E-20</v>
      </c>
      <c r="F11150" s="3"/>
      <c r="G11150" s="3"/>
      <c r="H11150" s="3"/>
      <c r="I11150" s="3"/>
      <c r="J11150" s="3"/>
    </row>
    <row r="11151" spans="4:10" x14ac:dyDescent="0.25">
      <c r="D11151">
        <v>0.26919999999999999</v>
      </c>
      <c r="E11151" s="4">
        <v>2.1700000000000001E-20</v>
      </c>
      <c r="F11151" s="3"/>
      <c r="G11151" s="3"/>
      <c r="H11151" s="3"/>
      <c r="I11151" s="3"/>
      <c r="J11151" s="3"/>
    </row>
    <row r="11152" spans="4:10" x14ac:dyDescent="0.25">
      <c r="D11152">
        <v>0.26939999999999997</v>
      </c>
      <c r="E11152" s="4">
        <v>2.1700000000000001E-20</v>
      </c>
      <c r="F11152" s="3"/>
      <c r="G11152" s="3"/>
      <c r="H11152" s="3"/>
      <c r="I11152" s="3"/>
      <c r="J11152" s="3"/>
    </row>
    <row r="11153" spans="4:10" x14ac:dyDescent="0.25">
      <c r="D11153">
        <v>0.26960000000000001</v>
      </c>
      <c r="E11153" s="4">
        <v>2.1700000000000001E-20</v>
      </c>
      <c r="F11153" s="3"/>
      <c r="G11153" s="3"/>
      <c r="H11153" s="3"/>
      <c r="I11153" s="3"/>
      <c r="J11153" s="3"/>
    </row>
    <row r="11154" spans="4:10" x14ac:dyDescent="0.25">
      <c r="D11154">
        <v>0.26989999999999997</v>
      </c>
      <c r="E11154" s="4">
        <v>2.1700000000000001E-20</v>
      </c>
      <c r="F11154" s="3"/>
      <c r="G11154" s="3"/>
      <c r="H11154" s="3"/>
      <c r="I11154" s="3"/>
      <c r="J11154" s="3"/>
    </row>
    <row r="11155" spans="4:10" x14ac:dyDescent="0.25">
      <c r="D11155">
        <v>0.27010000000000001</v>
      </c>
      <c r="E11155" s="4">
        <v>2.1700000000000001E-20</v>
      </c>
      <c r="F11155" s="3"/>
      <c r="G11155" s="3"/>
      <c r="H11155" s="3"/>
      <c r="I11155" s="3"/>
      <c r="J11155" s="3"/>
    </row>
    <row r="11156" spans="4:10" x14ac:dyDescent="0.25">
      <c r="D11156">
        <v>0.27029999999999998</v>
      </c>
      <c r="E11156" s="4">
        <v>2.1700000000000001E-20</v>
      </c>
      <c r="F11156" s="3"/>
      <c r="G11156" s="3"/>
      <c r="H11156" s="3"/>
      <c r="I11156" s="3"/>
      <c r="J11156" s="3"/>
    </row>
    <row r="11157" spans="4:10" x14ac:dyDescent="0.25">
      <c r="D11157">
        <v>0.27060000000000001</v>
      </c>
      <c r="E11157" s="4">
        <v>2.1700000000000001E-20</v>
      </c>
      <c r="F11157" s="3"/>
      <c r="G11157" s="3"/>
      <c r="H11157" s="3"/>
      <c r="I11157" s="3"/>
      <c r="J11157" s="3"/>
    </row>
    <row r="11158" spans="4:10" x14ac:dyDescent="0.25">
      <c r="D11158">
        <v>0.27079999999999999</v>
      </c>
      <c r="E11158" s="4">
        <v>2.1700000000000001E-20</v>
      </c>
      <c r="F11158" s="3"/>
      <c r="G11158" s="3"/>
      <c r="H11158" s="3"/>
      <c r="I11158" s="3"/>
      <c r="J11158" s="3"/>
    </row>
    <row r="11159" spans="4:10" x14ac:dyDescent="0.25">
      <c r="D11159">
        <v>0.27110000000000001</v>
      </c>
      <c r="E11159" s="4">
        <v>2.1700000000000001E-20</v>
      </c>
      <c r="F11159" s="3"/>
      <c r="G11159" s="3"/>
      <c r="H11159" s="3"/>
      <c r="I11159" s="3"/>
      <c r="J11159" s="3"/>
    </row>
    <row r="11160" spans="4:10" x14ac:dyDescent="0.25">
      <c r="D11160">
        <v>0.27129999999999999</v>
      </c>
      <c r="E11160" s="4">
        <v>2.1700000000000001E-20</v>
      </c>
      <c r="F11160" s="3"/>
      <c r="G11160" s="3"/>
      <c r="H11160" s="3"/>
      <c r="I11160" s="3"/>
      <c r="J11160" s="3"/>
    </row>
    <row r="11161" spans="4:10" x14ac:dyDescent="0.25">
      <c r="D11161">
        <v>0.27150000000000002</v>
      </c>
      <c r="E11161" s="4">
        <v>2.1700000000000001E-20</v>
      </c>
      <c r="F11161" s="3"/>
      <c r="G11161" s="3"/>
      <c r="H11161" s="3"/>
      <c r="I11161" s="3"/>
      <c r="J11161" s="3"/>
    </row>
    <row r="11162" spans="4:10" x14ac:dyDescent="0.25">
      <c r="D11162">
        <v>0.27179999999999999</v>
      </c>
      <c r="E11162" s="4">
        <v>2.1700000000000001E-20</v>
      </c>
      <c r="F11162" s="3"/>
      <c r="G11162" s="3"/>
      <c r="H11162" s="3"/>
      <c r="I11162" s="3"/>
      <c r="J11162" s="3"/>
    </row>
    <row r="11163" spans="4:10" x14ac:dyDescent="0.25">
      <c r="D11163">
        <v>0.27200000000000002</v>
      </c>
      <c r="E11163" s="4">
        <v>2.1700000000000001E-20</v>
      </c>
      <c r="F11163" s="3"/>
      <c r="G11163" s="3"/>
      <c r="H11163" s="3"/>
      <c r="I11163" s="3"/>
      <c r="J11163" s="3"/>
    </row>
    <row r="11164" spans="4:10" x14ac:dyDescent="0.25">
      <c r="D11164">
        <v>0.2722</v>
      </c>
      <c r="E11164" s="4">
        <v>2.1700000000000001E-20</v>
      </c>
      <c r="F11164" s="3"/>
      <c r="G11164" s="3"/>
      <c r="H11164" s="3"/>
      <c r="I11164" s="3"/>
      <c r="J11164" s="3"/>
    </row>
    <row r="11165" spans="4:10" x14ac:dyDescent="0.25">
      <c r="D11165">
        <v>0.27250000000000002</v>
      </c>
      <c r="E11165" s="4">
        <v>2.1700000000000001E-20</v>
      </c>
      <c r="F11165" s="3"/>
      <c r="G11165" s="3"/>
      <c r="H11165" s="3"/>
      <c r="I11165" s="3"/>
      <c r="J11165" s="3"/>
    </row>
    <row r="11166" spans="4:10" x14ac:dyDescent="0.25">
      <c r="D11166">
        <v>0.2727</v>
      </c>
      <c r="E11166" s="4">
        <v>2.1700000000000001E-20</v>
      </c>
      <c r="F11166" s="3"/>
      <c r="G11166" s="3"/>
      <c r="H11166" s="3"/>
      <c r="I11166" s="3"/>
      <c r="J11166" s="3"/>
    </row>
    <row r="11167" spans="4:10" x14ac:dyDescent="0.25">
      <c r="D11167">
        <v>0.27289999999999998</v>
      </c>
      <c r="E11167" s="4">
        <v>2.1700000000000001E-20</v>
      </c>
      <c r="F11167" s="3"/>
      <c r="G11167" s="3"/>
      <c r="H11167" s="3"/>
      <c r="I11167" s="3"/>
      <c r="J11167" s="3"/>
    </row>
    <row r="11168" spans="4:10" x14ac:dyDescent="0.25">
      <c r="D11168">
        <v>0.2732</v>
      </c>
      <c r="E11168" s="4">
        <v>2.1700000000000001E-20</v>
      </c>
      <c r="F11168" s="3"/>
      <c r="G11168" s="3"/>
      <c r="H11168" s="3"/>
      <c r="I11168" s="3"/>
      <c r="J11168" s="3"/>
    </row>
    <row r="11169" spans="4:10" x14ac:dyDescent="0.25">
      <c r="D11169">
        <v>0.27339999999999998</v>
      </c>
      <c r="E11169" s="4">
        <v>2.1700000000000001E-20</v>
      </c>
      <c r="F11169" s="3"/>
      <c r="G11169" s="3"/>
      <c r="H11169" s="3"/>
      <c r="I11169" s="3"/>
      <c r="J11169" s="3"/>
    </row>
    <row r="11170" spans="4:10" x14ac:dyDescent="0.25">
      <c r="D11170">
        <v>0.2737</v>
      </c>
      <c r="E11170" s="4">
        <v>2.1700000000000001E-20</v>
      </c>
      <c r="F11170" s="3"/>
      <c r="G11170" s="3"/>
      <c r="H11170" s="3"/>
      <c r="I11170" s="3"/>
      <c r="J11170" s="3"/>
    </row>
    <row r="11171" spans="4:10" x14ac:dyDescent="0.25">
      <c r="D11171">
        <v>0.27389999999999998</v>
      </c>
      <c r="E11171" s="4">
        <v>2.1700000000000001E-20</v>
      </c>
      <c r="F11171" s="3"/>
      <c r="G11171" s="3"/>
      <c r="H11171" s="3"/>
      <c r="I11171" s="3"/>
      <c r="J11171" s="3"/>
    </row>
    <row r="11172" spans="4:10" x14ac:dyDescent="0.25">
      <c r="D11172">
        <v>0.27410000000000001</v>
      </c>
      <c r="E11172" s="4">
        <v>2.1700000000000001E-20</v>
      </c>
      <c r="F11172" s="3"/>
      <c r="G11172" s="3"/>
      <c r="H11172" s="3"/>
      <c r="I11172" s="3"/>
      <c r="J11172" s="3"/>
    </row>
    <row r="11173" spans="4:10" x14ac:dyDescent="0.25">
      <c r="D11173">
        <v>0.27439999999999998</v>
      </c>
      <c r="E11173" s="4">
        <v>2.1700000000000001E-20</v>
      </c>
      <c r="F11173" s="3"/>
      <c r="G11173" s="3"/>
      <c r="H11173" s="3"/>
      <c r="I11173" s="3"/>
      <c r="J11173" s="3"/>
    </row>
    <row r="11174" spans="4:10" x14ac:dyDescent="0.25">
      <c r="D11174">
        <v>0.27460000000000001</v>
      </c>
      <c r="E11174" s="4">
        <v>2.1700000000000001E-20</v>
      </c>
      <c r="F11174" s="3"/>
      <c r="G11174" s="3"/>
      <c r="H11174" s="3"/>
      <c r="I11174" s="3"/>
      <c r="J11174" s="3"/>
    </row>
    <row r="11175" spans="4:10" x14ac:dyDescent="0.25">
      <c r="D11175">
        <v>0.27479999999999999</v>
      </c>
      <c r="E11175" s="4">
        <v>2.1700000000000001E-20</v>
      </c>
      <c r="F11175" s="3"/>
      <c r="G11175" s="3"/>
      <c r="H11175" s="3"/>
      <c r="I11175" s="3"/>
      <c r="J11175" s="3"/>
    </row>
    <row r="11176" spans="4:10" x14ac:dyDescent="0.25">
      <c r="D11176">
        <v>0.27510000000000001</v>
      </c>
      <c r="E11176" s="4">
        <v>2.1700000000000001E-20</v>
      </c>
      <c r="F11176" s="3"/>
      <c r="G11176" s="3"/>
      <c r="H11176" s="3"/>
      <c r="I11176" s="3"/>
      <c r="J11176" s="3"/>
    </row>
    <row r="11177" spans="4:10" x14ac:dyDescent="0.25">
      <c r="D11177">
        <v>0.27529999999999999</v>
      </c>
      <c r="E11177" s="4">
        <v>2.1700000000000001E-20</v>
      </c>
      <c r="F11177" s="3"/>
      <c r="G11177" s="3"/>
      <c r="H11177" s="3"/>
      <c r="I11177" s="3"/>
      <c r="J11177" s="3"/>
    </row>
    <row r="11178" spans="4:10" x14ac:dyDescent="0.25">
      <c r="D11178">
        <v>0.27550000000000002</v>
      </c>
      <c r="E11178" s="4">
        <v>2.1700000000000001E-20</v>
      </c>
      <c r="F11178" s="3"/>
      <c r="G11178" s="3"/>
      <c r="H11178" s="3"/>
      <c r="I11178" s="3"/>
      <c r="J11178" s="3"/>
    </row>
    <row r="11179" spans="4:10" x14ac:dyDescent="0.25">
      <c r="D11179">
        <v>0.27579999999999999</v>
      </c>
      <c r="E11179" s="4">
        <v>2.1700000000000001E-20</v>
      </c>
      <c r="F11179" s="3"/>
      <c r="G11179" s="3"/>
      <c r="H11179" s="3"/>
      <c r="I11179" s="3"/>
      <c r="J11179" s="3"/>
    </row>
    <row r="11180" spans="4:10" x14ac:dyDescent="0.25">
      <c r="D11180">
        <v>0.27600000000000002</v>
      </c>
      <c r="E11180" s="4">
        <v>2.1700000000000001E-20</v>
      </c>
      <c r="F11180" s="3"/>
      <c r="G11180" s="3"/>
      <c r="H11180" s="3"/>
      <c r="I11180" s="3"/>
      <c r="J11180" s="3"/>
    </row>
    <row r="11181" spans="4:10" x14ac:dyDescent="0.25">
      <c r="D11181">
        <v>0.27629999999999999</v>
      </c>
      <c r="E11181" s="4">
        <v>2.1700000000000001E-20</v>
      </c>
      <c r="F11181" s="3"/>
      <c r="G11181" s="3"/>
      <c r="H11181" s="3"/>
      <c r="I11181" s="3"/>
      <c r="J11181" s="3"/>
    </row>
    <row r="11182" spans="4:10" x14ac:dyDescent="0.25">
      <c r="D11182">
        <v>0.27650000000000002</v>
      </c>
      <c r="E11182" s="4">
        <v>2.1700000000000001E-20</v>
      </c>
      <c r="F11182" s="3"/>
      <c r="G11182" s="3"/>
      <c r="H11182" s="3"/>
      <c r="I11182" s="3"/>
      <c r="J11182" s="3"/>
    </row>
    <row r="11183" spans="4:10" x14ac:dyDescent="0.25">
      <c r="D11183">
        <v>0.2767</v>
      </c>
      <c r="E11183" s="4">
        <v>2.1700000000000001E-20</v>
      </c>
      <c r="F11183" s="3"/>
      <c r="G11183" s="3"/>
      <c r="H11183" s="3"/>
      <c r="I11183" s="3"/>
      <c r="J11183" s="3"/>
    </row>
    <row r="11184" spans="4:10" x14ac:dyDescent="0.25">
      <c r="D11184">
        <v>0.27700000000000002</v>
      </c>
      <c r="E11184" s="4">
        <v>2.1700000000000001E-20</v>
      </c>
      <c r="F11184" s="3"/>
      <c r="G11184" s="3"/>
      <c r="H11184" s="3"/>
      <c r="I11184" s="3"/>
      <c r="J11184" s="3"/>
    </row>
    <row r="11185" spans="4:10" x14ac:dyDescent="0.25">
      <c r="D11185">
        <v>0.2772</v>
      </c>
      <c r="E11185" s="4">
        <v>2.1700000000000001E-20</v>
      </c>
      <c r="F11185" s="3"/>
      <c r="G11185" s="3"/>
      <c r="H11185" s="3"/>
      <c r="I11185" s="3"/>
      <c r="J11185" s="3"/>
    </row>
    <row r="11186" spans="4:10" x14ac:dyDescent="0.25">
      <c r="D11186">
        <v>0.27739999999999998</v>
      </c>
      <c r="E11186" s="4">
        <v>2.1700000000000001E-20</v>
      </c>
      <c r="F11186" s="3"/>
      <c r="G11186" s="3"/>
      <c r="H11186" s="3"/>
      <c r="I11186" s="3"/>
      <c r="J11186" s="3"/>
    </row>
    <row r="11187" spans="4:10" x14ac:dyDescent="0.25">
      <c r="D11187">
        <v>0.2777</v>
      </c>
      <c r="E11187" s="4">
        <v>2.1700000000000001E-20</v>
      </c>
      <c r="F11187" s="3"/>
      <c r="G11187" s="3"/>
      <c r="H11187" s="3"/>
      <c r="I11187" s="3"/>
      <c r="J11187" s="3"/>
    </row>
    <row r="11188" spans="4:10" x14ac:dyDescent="0.25">
      <c r="D11188">
        <v>0.27789999999999998</v>
      </c>
      <c r="E11188" s="4">
        <v>2.1700000000000001E-20</v>
      </c>
      <c r="F11188" s="3"/>
      <c r="G11188" s="3"/>
      <c r="H11188" s="3"/>
      <c r="I11188" s="3"/>
      <c r="J11188" s="3"/>
    </row>
    <row r="11189" spans="4:10" x14ac:dyDescent="0.25">
      <c r="D11189">
        <v>0.27810000000000001</v>
      </c>
      <c r="E11189" s="4">
        <v>2.1700000000000001E-20</v>
      </c>
      <c r="F11189" s="3"/>
      <c r="G11189" s="3"/>
      <c r="H11189" s="3"/>
      <c r="I11189" s="3"/>
      <c r="J11189" s="3"/>
    </row>
    <row r="11190" spans="4:10" x14ac:dyDescent="0.25">
      <c r="D11190">
        <v>0.27839999999999998</v>
      </c>
      <c r="E11190" s="4">
        <v>2.1700000000000001E-20</v>
      </c>
      <c r="F11190" s="3"/>
      <c r="G11190" s="3"/>
      <c r="H11190" s="3"/>
      <c r="I11190" s="3"/>
      <c r="J11190" s="3"/>
    </row>
    <row r="11191" spans="4:10" x14ac:dyDescent="0.25">
      <c r="D11191">
        <v>0.27860000000000001</v>
      </c>
      <c r="E11191" s="4">
        <v>2.1700000000000001E-20</v>
      </c>
      <c r="F11191" s="3"/>
      <c r="G11191" s="3"/>
      <c r="H11191" s="3"/>
      <c r="I11191" s="3"/>
      <c r="J11191" s="3"/>
    </row>
    <row r="11192" spans="4:10" x14ac:dyDescent="0.25">
      <c r="D11192">
        <v>0.27889999999999998</v>
      </c>
      <c r="E11192" s="4">
        <v>2.1700000000000001E-20</v>
      </c>
      <c r="F11192" s="3"/>
      <c r="G11192" s="3"/>
      <c r="H11192" s="3"/>
      <c r="I11192" s="3"/>
      <c r="J11192" s="3"/>
    </row>
    <row r="11193" spans="4:10" x14ac:dyDescent="0.25">
      <c r="D11193">
        <v>0.27910000000000001</v>
      </c>
      <c r="E11193" s="4">
        <v>2.1700000000000001E-20</v>
      </c>
      <c r="F11193" s="3"/>
      <c r="G11193" s="3"/>
      <c r="H11193" s="3"/>
      <c r="I11193" s="3"/>
      <c r="J11193" s="3"/>
    </row>
    <row r="11194" spans="4:10" x14ac:dyDescent="0.25">
      <c r="D11194">
        <v>0.27929999999999999</v>
      </c>
      <c r="E11194" s="4">
        <v>2.1700000000000001E-20</v>
      </c>
      <c r="F11194" s="3"/>
      <c r="G11194" s="3"/>
      <c r="H11194" s="3"/>
      <c r="I11194" s="3"/>
      <c r="J11194" s="3"/>
    </row>
    <row r="11195" spans="4:10" x14ac:dyDescent="0.25">
      <c r="D11195">
        <v>0.27960000000000002</v>
      </c>
      <c r="E11195" s="4">
        <v>2.1700000000000001E-20</v>
      </c>
      <c r="F11195" s="3"/>
      <c r="G11195" s="3"/>
      <c r="H11195" s="3"/>
      <c r="I11195" s="3"/>
      <c r="J11195" s="3"/>
    </row>
    <row r="11196" spans="4:10" x14ac:dyDescent="0.25">
      <c r="D11196">
        <v>0.27979999999999999</v>
      </c>
      <c r="E11196" s="4">
        <v>2.1700000000000001E-20</v>
      </c>
      <c r="F11196" s="3"/>
      <c r="G11196" s="3"/>
      <c r="H11196" s="3"/>
      <c r="I11196" s="3"/>
      <c r="J11196" s="3"/>
    </row>
    <row r="11197" spans="4:10" x14ac:dyDescent="0.25">
      <c r="D11197">
        <v>0.28000000000000003</v>
      </c>
      <c r="E11197" s="4">
        <v>2.1700000000000001E-20</v>
      </c>
      <c r="F11197" s="3"/>
      <c r="G11197" s="3"/>
      <c r="H11197" s="3"/>
      <c r="I11197" s="3"/>
      <c r="J11197" s="3"/>
    </row>
    <row r="11198" spans="4:10" x14ac:dyDescent="0.25">
      <c r="D11198">
        <v>0.28029999999999999</v>
      </c>
      <c r="E11198" s="4">
        <v>2.1700000000000001E-20</v>
      </c>
      <c r="F11198" s="3"/>
      <c r="G11198" s="3"/>
      <c r="H11198" s="3"/>
      <c r="I11198" s="3"/>
      <c r="J11198" s="3"/>
    </row>
    <row r="11199" spans="4:10" x14ac:dyDescent="0.25">
      <c r="D11199">
        <v>0.28050000000000003</v>
      </c>
      <c r="E11199" s="4">
        <v>2.1700000000000001E-20</v>
      </c>
      <c r="F11199" s="3"/>
      <c r="G11199" s="3"/>
      <c r="H11199" s="3"/>
      <c r="I11199" s="3"/>
      <c r="J11199" s="3"/>
    </row>
    <row r="11200" spans="4:10" x14ac:dyDescent="0.25">
      <c r="D11200">
        <v>0.28070000000000001</v>
      </c>
      <c r="E11200" s="4">
        <v>2.1700000000000001E-20</v>
      </c>
      <c r="F11200" s="3"/>
      <c r="G11200" s="3"/>
      <c r="H11200" s="3"/>
      <c r="I11200" s="3"/>
      <c r="J11200" s="3"/>
    </row>
    <row r="11201" spans="4:10" x14ac:dyDescent="0.25">
      <c r="D11201">
        <v>0.28100000000000003</v>
      </c>
      <c r="E11201" s="4">
        <v>2.1700000000000001E-20</v>
      </c>
      <c r="F11201" s="3"/>
      <c r="G11201" s="3"/>
      <c r="H11201" s="3"/>
      <c r="I11201" s="3"/>
      <c r="J11201" s="3"/>
    </row>
    <row r="11202" spans="4:10" x14ac:dyDescent="0.25">
      <c r="D11202">
        <v>0.28120000000000001</v>
      </c>
      <c r="E11202" s="4">
        <v>2.1700000000000001E-20</v>
      </c>
      <c r="F11202" s="3"/>
      <c r="G11202" s="3"/>
      <c r="H11202" s="3"/>
      <c r="I11202" s="3"/>
      <c r="J11202" s="3"/>
    </row>
    <row r="11203" spans="4:10" x14ac:dyDescent="0.25">
      <c r="D11203">
        <v>0.28149999999999997</v>
      </c>
      <c r="E11203" s="4">
        <v>2.1700000000000001E-20</v>
      </c>
      <c r="F11203" s="3"/>
      <c r="G11203" s="3"/>
      <c r="H11203" s="3"/>
      <c r="I11203" s="3"/>
      <c r="J11203" s="3"/>
    </row>
    <row r="11204" spans="4:10" x14ac:dyDescent="0.25">
      <c r="D11204">
        <v>0.28170000000000001</v>
      </c>
      <c r="E11204" s="4">
        <v>2.1700000000000001E-20</v>
      </c>
      <c r="F11204" s="3"/>
      <c r="G11204" s="3"/>
      <c r="H11204" s="3"/>
      <c r="I11204" s="3"/>
      <c r="J11204" s="3"/>
    </row>
    <row r="11205" spans="4:10" x14ac:dyDescent="0.25">
      <c r="D11205">
        <v>0.28189999999999998</v>
      </c>
      <c r="E11205" s="4">
        <v>2.1700000000000001E-20</v>
      </c>
      <c r="F11205" s="3"/>
      <c r="G11205" s="3"/>
      <c r="H11205" s="3"/>
      <c r="I11205" s="3"/>
      <c r="J11205" s="3"/>
    </row>
    <row r="11206" spans="4:10" x14ac:dyDescent="0.25">
      <c r="D11206">
        <v>0.28220000000000001</v>
      </c>
      <c r="E11206" s="4">
        <v>2.1700000000000001E-20</v>
      </c>
      <c r="F11206" s="3"/>
      <c r="G11206" s="3"/>
      <c r="H11206" s="3"/>
      <c r="I11206" s="3"/>
      <c r="J11206" s="3"/>
    </row>
    <row r="11207" spans="4:10" x14ac:dyDescent="0.25">
      <c r="D11207">
        <v>0.28239999999999998</v>
      </c>
      <c r="E11207" s="4">
        <v>2.1700000000000001E-20</v>
      </c>
      <c r="F11207" s="3"/>
      <c r="G11207" s="3"/>
      <c r="H11207" s="3"/>
      <c r="I11207" s="3"/>
      <c r="J11207" s="3"/>
    </row>
    <row r="11208" spans="4:10" x14ac:dyDescent="0.25">
      <c r="D11208">
        <v>0.28260000000000002</v>
      </c>
      <c r="E11208" s="4">
        <v>2.1700000000000001E-20</v>
      </c>
      <c r="F11208" s="3"/>
      <c r="G11208" s="3"/>
      <c r="H11208" s="3"/>
      <c r="I11208" s="3"/>
      <c r="J11208" s="3"/>
    </row>
    <row r="11209" spans="4:10" x14ac:dyDescent="0.25">
      <c r="D11209">
        <v>0.28289999999999998</v>
      </c>
      <c r="E11209" s="4">
        <v>2.1700000000000001E-20</v>
      </c>
      <c r="F11209" s="3"/>
      <c r="G11209" s="3"/>
      <c r="H11209" s="3"/>
      <c r="I11209" s="3"/>
      <c r="J11209" s="3"/>
    </row>
    <row r="11210" spans="4:10" x14ac:dyDescent="0.25">
      <c r="D11210">
        <v>0.28310000000000002</v>
      </c>
      <c r="E11210" s="4">
        <v>2.1700000000000001E-20</v>
      </c>
      <c r="F11210" s="3"/>
      <c r="G11210" s="3"/>
      <c r="H11210" s="3"/>
      <c r="I11210" s="3"/>
      <c r="J11210" s="3"/>
    </row>
    <row r="11211" spans="4:10" x14ac:dyDescent="0.25">
      <c r="D11211">
        <v>0.2833</v>
      </c>
      <c r="E11211" s="4">
        <v>2.1700000000000001E-20</v>
      </c>
      <c r="F11211" s="3"/>
      <c r="G11211" s="3"/>
      <c r="H11211" s="3"/>
      <c r="I11211" s="3"/>
      <c r="J11211" s="3"/>
    </row>
    <row r="11212" spans="4:10" x14ac:dyDescent="0.25">
      <c r="D11212">
        <v>0.28360000000000002</v>
      </c>
      <c r="E11212" s="4">
        <v>2.1700000000000001E-20</v>
      </c>
      <c r="F11212" s="3"/>
      <c r="G11212" s="3"/>
      <c r="H11212" s="3"/>
      <c r="I11212" s="3"/>
      <c r="J11212" s="3"/>
    </row>
    <row r="11213" spans="4:10" x14ac:dyDescent="0.25">
      <c r="D11213">
        <v>0.2838</v>
      </c>
      <c r="E11213" s="4">
        <v>2.1700000000000001E-20</v>
      </c>
      <c r="F11213" s="3"/>
      <c r="G11213" s="3"/>
      <c r="H11213" s="3"/>
      <c r="I11213" s="3"/>
      <c r="J11213" s="3"/>
    </row>
    <row r="11214" spans="4:10" x14ac:dyDescent="0.25">
      <c r="D11214">
        <v>0.28410000000000002</v>
      </c>
      <c r="E11214" s="4">
        <v>2.1700000000000001E-20</v>
      </c>
      <c r="F11214" s="3"/>
      <c r="G11214" s="3"/>
      <c r="H11214" s="3"/>
      <c r="I11214" s="3"/>
      <c r="J11214" s="3"/>
    </row>
    <row r="11215" spans="4:10" x14ac:dyDescent="0.25">
      <c r="D11215">
        <v>0.2843</v>
      </c>
      <c r="E11215" s="4">
        <v>2.1700000000000001E-20</v>
      </c>
      <c r="F11215" s="3"/>
      <c r="G11215" s="3"/>
      <c r="H11215" s="3"/>
      <c r="I11215" s="3"/>
      <c r="J11215" s="3"/>
    </row>
    <row r="11216" spans="4:10" x14ac:dyDescent="0.25">
      <c r="D11216">
        <v>0.28449999999999998</v>
      </c>
      <c r="E11216" s="4">
        <v>2.1700000000000001E-20</v>
      </c>
      <c r="F11216" s="3"/>
      <c r="G11216" s="3"/>
      <c r="H11216" s="3"/>
      <c r="I11216" s="3"/>
      <c r="J11216" s="3"/>
    </row>
    <row r="11217" spans="4:10" x14ac:dyDescent="0.25">
      <c r="D11217">
        <v>0.2848</v>
      </c>
      <c r="E11217" s="4">
        <v>2.1700000000000001E-20</v>
      </c>
      <c r="F11217" s="3"/>
      <c r="G11217" s="3"/>
      <c r="H11217" s="3"/>
      <c r="I11217" s="3"/>
      <c r="J11217" s="3"/>
    </row>
    <row r="11218" spans="4:10" x14ac:dyDescent="0.25">
      <c r="D11218">
        <v>0.28499999999999998</v>
      </c>
      <c r="E11218" s="4">
        <v>2.1700000000000001E-20</v>
      </c>
      <c r="F11218" s="3"/>
      <c r="G11218" s="3"/>
      <c r="H11218" s="3"/>
      <c r="I11218" s="3"/>
      <c r="J11218" s="3"/>
    </row>
    <row r="11219" spans="4:10" x14ac:dyDescent="0.25">
      <c r="D11219">
        <v>0.28520000000000001</v>
      </c>
      <c r="E11219" s="4">
        <v>2.1700000000000001E-20</v>
      </c>
      <c r="F11219" s="3"/>
      <c r="G11219" s="3"/>
      <c r="H11219" s="3"/>
      <c r="I11219" s="3"/>
      <c r="J11219" s="3"/>
    </row>
    <row r="11220" spans="4:10" x14ac:dyDescent="0.25">
      <c r="D11220">
        <v>0.28549999999999998</v>
      </c>
      <c r="E11220" s="4">
        <v>2.1700000000000001E-20</v>
      </c>
      <c r="F11220" s="3"/>
      <c r="G11220" s="3"/>
      <c r="H11220" s="3"/>
      <c r="I11220" s="3"/>
      <c r="J11220" s="3"/>
    </row>
    <row r="11221" spans="4:10" x14ac:dyDescent="0.25">
      <c r="D11221">
        <v>0.28570000000000001</v>
      </c>
      <c r="E11221" s="4">
        <v>2.1700000000000001E-20</v>
      </c>
      <c r="F11221" s="3"/>
      <c r="G11221" s="3"/>
      <c r="H11221" s="3"/>
      <c r="I11221" s="3"/>
      <c r="J11221" s="3"/>
    </row>
    <row r="11222" spans="4:10" x14ac:dyDescent="0.25">
      <c r="D11222">
        <v>0.28599999999999998</v>
      </c>
      <c r="E11222" s="4">
        <v>2.1700000000000001E-20</v>
      </c>
      <c r="F11222" s="3"/>
      <c r="G11222" s="3"/>
      <c r="H11222" s="3"/>
      <c r="I11222" s="3"/>
      <c r="J11222" s="3"/>
    </row>
    <row r="11223" spans="4:10" x14ac:dyDescent="0.25">
      <c r="D11223">
        <v>0.28620000000000001</v>
      </c>
      <c r="E11223" s="4">
        <v>2.1700000000000001E-20</v>
      </c>
      <c r="F11223" s="3"/>
      <c r="G11223" s="3"/>
      <c r="H11223" s="3"/>
      <c r="I11223" s="3"/>
      <c r="J11223" s="3"/>
    </row>
    <row r="11224" spans="4:10" x14ac:dyDescent="0.25">
      <c r="D11224">
        <v>0.28639999999999999</v>
      </c>
      <c r="E11224" s="4">
        <v>2.1700000000000001E-20</v>
      </c>
      <c r="F11224" s="3"/>
      <c r="G11224" s="3"/>
      <c r="H11224" s="3"/>
      <c r="I11224" s="3"/>
      <c r="J11224" s="3"/>
    </row>
    <row r="11225" spans="4:10" x14ac:dyDescent="0.25">
      <c r="D11225">
        <v>0.28670000000000001</v>
      </c>
      <c r="E11225" s="4">
        <v>2.1700000000000001E-20</v>
      </c>
      <c r="F11225" s="3"/>
      <c r="G11225" s="3"/>
      <c r="H11225" s="3"/>
      <c r="I11225" s="3"/>
      <c r="J11225" s="3"/>
    </row>
    <row r="11226" spans="4:10" x14ac:dyDescent="0.25">
      <c r="D11226">
        <v>0.28689999999999999</v>
      </c>
      <c r="E11226" s="4">
        <v>2.1700000000000001E-20</v>
      </c>
      <c r="F11226" s="3"/>
      <c r="G11226" s="3"/>
      <c r="H11226" s="3"/>
      <c r="I11226" s="3"/>
      <c r="J11226" s="3"/>
    </row>
    <row r="11227" spans="4:10" x14ac:dyDescent="0.25">
      <c r="D11227">
        <v>0.28710000000000002</v>
      </c>
      <c r="E11227" s="4">
        <v>2.1700000000000001E-20</v>
      </c>
      <c r="F11227" s="3"/>
      <c r="G11227" s="3"/>
      <c r="H11227" s="3"/>
      <c r="I11227" s="3"/>
      <c r="J11227" s="3"/>
    </row>
    <row r="11228" spans="4:10" x14ac:dyDescent="0.25">
      <c r="D11228">
        <v>0.28739999999999999</v>
      </c>
      <c r="E11228" s="4">
        <v>2.1700000000000001E-20</v>
      </c>
      <c r="F11228" s="3"/>
      <c r="G11228" s="3"/>
      <c r="H11228" s="3"/>
      <c r="I11228" s="3"/>
      <c r="J11228" s="3"/>
    </row>
    <row r="11229" spans="4:10" x14ac:dyDescent="0.25">
      <c r="D11229">
        <v>0.28760000000000002</v>
      </c>
      <c r="E11229" s="4">
        <v>2.1700000000000001E-20</v>
      </c>
      <c r="F11229" s="3"/>
      <c r="G11229" s="3"/>
      <c r="H11229" s="3"/>
      <c r="I11229" s="3"/>
      <c r="J11229" s="3"/>
    </row>
    <row r="11230" spans="4:10" x14ac:dyDescent="0.25">
      <c r="D11230">
        <v>0.2878</v>
      </c>
      <c r="E11230" s="4">
        <v>2.1700000000000001E-20</v>
      </c>
      <c r="F11230" s="3"/>
      <c r="G11230" s="3"/>
      <c r="H11230" s="3"/>
      <c r="I11230" s="3"/>
      <c r="J11230" s="3"/>
    </row>
    <row r="11231" spans="4:10" x14ac:dyDescent="0.25">
      <c r="D11231">
        <v>0.28810000000000002</v>
      </c>
      <c r="E11231" s="4">
        <v>2.1700000000000001E-20</v>
      </c>
      <c r="F11231" s="3"/>
      <c r="G11231" s="3"/>
      <c r="H11231" s="3"/>
      <c r="I11231" s="3"/>
      <c r="J11231" s="3"/>
    </row>
    <row r="11232" spans="4:10" x14ac:dyDescent="0.25">
      <c r="D11232">
        <v>0.2883</v>
      </c>
      <c r="E11232" s="4">
        <v>2.1700000000000001E-20</v>
      </c>
      <c r="F11232" s="3"/>
      <c r="G11232" s="3"/>
      <c r="H11232" s="3"/>
      <c r="I11232" s="3"/>
      <c r="J11232" s="3"/>
    </row>
    <row r="11233" spans="4:10" x14ac:dyDescent="0.25">
      <c r="D11233">
        <v>0.28860000000000002</v>
      </c>
      <c r="E11233" s="4">
        <v>2.1700000000000001E-20</v>
      </c>
      <c r="F11233" s="3"/>
      <c r="G11233" s="3"/>
      <c r="H11233" s="3"/>
      <c r="I11233" s="3"/>
      <c r="J11233" s="3"/>
    </row>
    <row r="11234" spans="4:10" x14ac:dyDescent="0.25">
      <c r="D11234">
        <v>0.2888</v>
      </c>
      <c r="E11234" s="4">
        <v>2.1700000000000001E-20</v>
      </c>
      <c r="F11234" s="3"/>
      <c r="G11234" s="3"/>
      <c r="H11234" s="3"/>
      <c r="I11234" s="3"/>
      <c r="J11234" s="3"/>
    </row>
    <row r="11235" spans="4:10" x14ac:dyDescent="0.25">
      <c r="D11235">
        <v>0.28899999999999998</v>
      </c>
      <c r="E11235" s="4">
        <v>2.1700000000000001E-20</v>
      </c>
      <c r="F11235" s="3"/>
      <c r="G11235" s="3"/>
      <c r="H11235" s="3"/>
      <c r="I11235" s="3"/>
      <c r="J11235" s="3"/>
    </row>
    <row r="11236" spans="4:10" x14ac:dyDescent="0.25">
      <c r="D11236">
        <v>0.2893</v>
      </c>
      <c r="E11236" s="4">
        <v>2.1700000000000001E-20</v>
      </c>
      <c r="F11236" s="3"/>
      <c r="G11236" s="3"/>
      <c r="H11236" s="3"/>
      <c r="I11236" s="3"/>
      <c r="J11236" s="3"/>
    </row>
    <row r="11237" spans="4:10" x14ac:dyDescent="0.25">
      <c r="D11237">
        <v>0.28949999999999998</v>
      </c>
      <c r="E11237" s="4">
        <v>2.1700000000000001E-20</v>
      </c>
      <c r="F11237" s="3"/>
      <c r="G11237" s="3"/>
      <c r="H11237" s="3"/>
      <c r="I11237" s="3"/>
      <c r="J11237" s="3"/>
    </row>
    <row r="11238" spans="4:10" x14ac:dyDescent="0.25">
      <c r="D11238">
        <v>0.28970000000000001</v>
      </c>
      <c r="E11238" s="4">
        <v>2.1700000000000001E-20</v>
      </c>
      <c r="F11238" s="3"/>
      <c r="G11238" s="3"/>
      <c r="H11238" s="3"/>
      <c r="I11238" s="3"/>
      <c r="J11238" s="3"/>
    </row>
    <row r="11239" spans="4:10" x14ac:dyDescent="0.25">
      <c r="D11239">
        <v>0.28999999999999998</v>
      </c>
      <c r="E11239" s="4">
        <v>2.1700000000000001E-20</v>
      </c>
      <c r="F11239" s="3"/>
      <c r="G11239" s="3"/>
      <c r="H11239" s="3"/>
      <c r="I11239" s="3"/>
      <c r="J11239" s="3"/>
    </row>
    <row r="11240" spans="4:10" x14ac:dyDescent="0.25">
      <c r="D11240">
        <v>0.29020000000000001</v>
      </c>
      <c r="E11240" s="4">
        <v>2.1700000000000001E-20</v>
      </c>
      <c r="F11240" s="3"/>
      <c r="G11240" s="3"/>
      <c r="H11240" s="3"/>
      <c r="I11240" s="3"/>
      <c r="J11240" s="3"/>
    </row>
    <row r="11241" spans="4:10" x14ac:dyDescent="0.25">
      <c r="D11241">
        <v>0.29039999999999999</v>
      </c>
      <c r="E11241" s="4">
        <v>2.1700000000000001E-20</v>
      </c>
      <c r="F11241" s="3"/>
      <c r="G11241" s="3"/>
      <c r="H11241" s="3"/>
      <c r="I11241" s="3"/>
      <c r="J11241" s="3"/>
    </row>
    <row r="11242" spans="4:10" x14ac:dyDescent="0.25">
      <c r="D11242">
        <v>0.29070000000000001</v>
      </c>
      <c r="E11242" s="4">
        <v>2.1700000000000001E-20</v>
      </c>
      <c r="F11242" s="3"/>
      <c r="G11242" s="3"/>
      <c r="H11242" s="3"/>
      <c r="I11242" s="3"/>
      <c r="J11242" s="3"/>
    </row>
    <row r="11243" spans="4:10" x14ac:dyDescent="0.25">
      <c r="D11243">
        <v>0.29089999999999999</v>
      </c>
      <c r="E11243" s="4">
        <v>2.1700000000000001E-20</v>
      </c>
      <c r="F11243" s="3"/>
      <c r="G11243" s="3"/>
      <c r="H11243" s="3"/>
      <c r="I11243" s="3"/>
      <c r="J11243" s="3"/>
    </row>
    <row r="11244" spans="4:10" x14ac:dyDescent="0.25">
      <c r="D11244">
        <v>0.29120000000000001</v>
      </c>
      <c r="E11244" s="4">
        <v>2.1700000000000001E-20</v>
      </c>
      <c r="F11244" s="3"/>
      <c r="G11244" s="3"/>
      <c r="H11244" s="3"/>
      <c r="I11244" s="3"/>
      <c r="J11244" s="3"/>
    </row>
    <row r="11245" spans="4:10" x14ac:dyDescent="0.25">
      <c r="D11245">
        <v>0.29139999999999999</v>
      </c>
      <c r="E11245" s="4">
        <v>2.1700000000000001E-20</v>
      </c>
      <c r="F11245" s="3"/>
      <c r="G11245" s="3"/>
      <c r="H11245" s="3"/>
      <c r="I11245" s="3"/>
      <c r="J11245" s="3"/>
    </row>
    <row r="11246" spans="4:10" x14ac:dyDescent="0.25">
      <c r="D11246">
        <v>0.29160000000000003</v>
      </c>
      <c r="E11246" s="4">
        <v>2.1700000000000001E-20</v>
      </c>
      <c r="F11246" s="3"/>
      <c r="G11246" s="3"/>
      <c r="H11246" s="3"/>
      <c r="I11246" s="3"/>
      <c r="J11246" s="3"/>
    </row>
    <row r="11247" spans="4:10" x14ac:dyDescent="0.25">
      <c r="D11247">
        <v>0.29189999999999999</v>
      </c>
      <c r="E11247" s="4">
        <v>2.1700000000000001E-20</v>
      </c>
      <c r="F11247" s="3"/>
      <c r="G11247" s="3"/>
      <c r="H11247" s="3"/>
      <c r="I11247" s="3"/>
      <c r="J11247" s="3"/>
    </row>
    <row r="11248" spans="4:10" x14ac:dyDescent="0.25">
      <c r="D11248">
        <v>0.29210000000000003</v>
      </c>
      <c r="E11248" s="4">
        <v>2.1700000000000001E-20</v>
      </c>
      <c r="F11248" s="3"/>
      <c r="G11248" s="3"/>
      <c r="H11248" s="3"/>
      <c r="I11248" s="3"/>
      <c r="J11248" s="3"/>
    </row>
    <row r="11249" spans="4:10" x14ac:dyDescent="0.25">
      <c r="D11249">
        <v>0.2923</v>
      </c>
      <c r="E11249" s="4">
        <v>2.1700000000000001E-20</v>
      </c>
      <c r="F11249" s="3"/>
      <c r="G11249" s="3"/>
      <c r="H11249" s="3"/>
      <c r="I11249" s="3"/>
      <c r="J11249" s="3"/>
    </row>
    <row r="11250" spans="4:10" x14ac:dyDescent="0.25">
      <c r="D11250">
        <v>0.29260000000000003</v>
      </c>
      <c r="E11250" s="4">
        <v>2.1700000000000001E-20</v>
      </c>
      <c r="F11250" s="3"/>
      <c r="G11250" s="3"/>
      <c r="H11250" s="3"/>
      <c r="I11250" s="3"/>
      <c r="J11250" s="3"/>
    </row>
    <row r="11251" spans="4:10" x14ac:dyDescent="0.25">
      <c r="D11251">
        <v>0.2928</v>
      </c>
      <c r="E11251" s="4">
        <v>2.1700000000000001E-20</v>
      </c>
      <c r="F11251" s="3"/>
      <c r="G11251" s="3"/>
      <c r="H11251" s="3"/>
      <c r="I11251" s="3"/>
      <c r="J11251" s="3"/>
    </row>
    <row r="11252" spans="4:10" x14ac:dyDescent="0.25">
      <c r="D11252">
        <v>0.29299999999999998</v>
      </c>
      <c r="E11252" s="4">
        <v>2.1700000000000001E-20</v>
      </c>
      <c r="F11252" s="3"/>
      <c r="G11252" s="3"/>
      <c r="H11252" s="3"/>
      <c r="I11252" s="3"/>
      <c r="J11252" s="3"/>
    </row>
    <row r="11253" spans="4:10" x14ac:dyDescent="0.25">
      <c r="D11253">
        <v>0.29330000000000001</v>
      </c>
      <c r="E11253" s="4">
        <v>2.1700000000000001E-20</v>
      </c>
      <c r="F11253" s="3"/>
      <c r="G11253" s="3"/>
      <c r="H11253" s="3"/>
      <c r="I11253" s="3"/>
      <c r="J11253" s="3"/>
    </row>
    <row r="11254" spans="4:10" x14ac:dyDescent="0.25">
      <c r="D11254">
        <v>0.29349999999999998</v>
      </c>
      <c r="E11254" s="4">
        <v>2.1700000000000001E-20</v>
      </c>
      <c r="F11254" s="3"/>
      <c r="G11254" s="3"/>
      <c r="H11254" s="3"/>
      <c r="I11254" s="3"/>
      <c r="J11254" s="3"/>
    </row>
    <row r="11255" spans="4:10" x14ac:dyDescent="0.25">
      <c r="D11255">
        <v>0.29380000000000001</v>
      </c>
      <c r="E11255" s="4">
        <v>2.1700000000000001E-20</v>
      </c>
      <c r="F11255" s="3"/>
      <c r="G11255" s="3"/>
      <c r="H11255" s="3"/>
      <c r="I11255" s="3"/>
      <c r="J11255" s="3"/>
    </row>
    <row r="11256" spans="4:10" x14ac:dyDescent="0.25">
      <c r="D11256">
        <v>0.29399999999999998</v>
      </c>
      <c r="E11256" s="4">
        <v>2.1700000000000001E-20</v>
      </c>
      <c r="F11256" s="3"/>
      <c r="G11256" s="3"/>
      <c r="H11256" s="3"/>
      <c r="I11256" s="3"/>
      <c r="J11256" s="3"/>
    </row>
    <row r="11257" spans="4:10" x14ac:dyDescent="0.25">
      <c r="D11257">
        <v>0.29420000000000002</v>
      </c>
      <c r="E11257" s="4">
        <v>2.1700000000000001E-20</v>
      </c>
      <c r="F11257" s="3"/>
      <c r="G11257" s="3"/>
      <c r="H11257" s="3"/>
      <c r="I11257" s="3"/>
      <c r="J11257" s="3"/>
    </row>
    <row r="11258" spans="4:10" x14ac:dyDescent="0.25">
      <c r="D11258">
        <v>0.29449999999999998</v>
      </c>
      <c r="E11258" s="4">
        <v>2.1700000000000001E-20</v>
      </c>
      <c r="F11258" s="3"/>
      <c r="G11258" s="3"/>
      <c r="H11258" s="3"/>
      <c r="I11258" s="3"/>
      <c r="J11258" s="3"/>
    </row>
    <row r="11259" spans="4:10" x14ac:dyDescent="0.25">
      <c r="D11259">
        <v>0.29470000000000002</v>
      </c>
      <c r="E11259" s="4">
        <v>2.1700000000000001E-20</v>
      </c>
      <c r="F11259" s="3"/>
      <c r="G11259" s="3"/>
      <c r="H11259" s="3"/>
      <c r="I11259" s="3"/>
      <c r="J11259" s="3"/>
    </row>
    <row r="11260" spans="4:10" x14ac:dyDescent="0.25">
      <c r="D11260">
        <v>0.2949</v>
      </c>
      <c r="E11260" s="4">
        <v>2.1700000000000001E-20</v>
      </c>
      <c r="F11260" s="3"/>
      <c r="G11260" s="3"/>
      <c r="H11260" s="3"/>
      <c r="I11260" s="3"/>
      <c r="J11260" s="3"/>
    </row>
    <row r="11261" spans="4:10" x14ac:dyDescent="0.25">
      <c r="D11261">
        <v>0.29520000000000002</v>
      </c>
      <c r="E11261" s="4">
        <v>2.1700000000000001E-20</v>
      </c>
      <c r="F11261" s="3"/>
      <c r="G11261" s="3"/>
      <c r="H11261" s="3"/>
      <c r="I11261" s="3"/>
      <c r="J11261" s="3"/>
    </row>
    <row r="11262" spans="4:10" x14ac:dyDescent="0.25">
      <c r="D11262">
        <v>0.2954</v>
      </c>
      <c r="E11262" s="4">
        <v>2.1700000000000001E-20</v>
      </c>
      <c r="F11262" s="3"/>
      <c r="G11262" s="3"/>
      <c r="H11262" s="3"/>
      <c r="I11262" s="3"/>
      <c r="J11262" s="3"/>
    </row>
    <row r="11263" spans="4:10" x14ac:dyDescent="0.25">
      <c r="D11263">
        <v>0.29559999999999997</v>
      </c>
      <c r="E11263" s="4">
        <v>2.1700000000000001E-20</v>
      </c>
      <c r="F11263" s="3"/>
      <c r="G11263" s="3"/>
      <c r="H11263" s="3"/>
      <c r="I11263" s="3"/>
      <c r="J11263" s="3"/>
    </row>
    <row r="11264" spans="4:10" x14ac:dyDescent="0.25">
      <c r="D11264">
        <v>0.2959</v>
      </c>
      <c r="E11264" s="4">
        <v>2.1700000000000001E-20</v>
      </c>
      <c r="F11264" s="3"/>
      <c r="G11264" s="3"/>
      <c r="H11264" s="3"/>
      <c r="I11264" s="3"/>
      <c r="J11264" s="3"/>
    </row>
    <row r="11265" spans="4:10" x14ac:dyDescent="0.25">
      <c r="D11265">
        <v>0.29609999999999997</v>
      </c>
      <c r="E11265" s="4">
        <v>2.1700000000000001E-20</v>
      </c>
      <c r="F11265" s="3"/>
      <c r="G11265" s="3"/>
      <c r="H11265" s="3"/>
      <c r="I11265" s="3"/>
      <c r="J11265" s="3"/>
    </row>
    <row r="11266" spans="4:10" x14ac:dyDescent="0.25">
      <c r="D11266">
        <v>0.2964</v>
      </c>
      <c r="E11266" s="4">
        <v>2.1700000000000001E-20</v>
      </c>
      <c r="F11266" s="3"/>
      <c r="G11266" s="3"/>
      <c r="H11266" s="3"/>
      <c r="I11266" s="3"/>
      <c r="J11266" s="3"/>
    </row>
    <row r="11267" spans="4:10" x14ac:dyDescent="0.25">
      <c r="D11267">
        <v>0.29659999999999997</v>
      </c>
      <c r="E11267" s="4">
        <v>2.1700000000000001E-20</v>
      </c>
      <c r="F11267" s="3"/>
      <c r="G11267" s="3"/>
      <c r="H11267" s="3"/>
      <c r="I11267" s="3"/>
      <c r="J11267" s="3"/>
    </row>
    <row r="11268" spans="4:10" x14ac:dyDescent="0.25">
      <c r="D11268">
        <v>0.29680000000000001</v>
      </c>
      <c r="E11268" s="4">
        <v>2.1700000000000001E-20</v>
      </c>
      <c r="F11268" s="3"/>
      <c r="G11268" s="3"/>
      <c r="H11268" s="3"/>
      <c r="I11268" s="3"/>
      <c r="J11268" s="3"/>
    </row>
    <row r="11269" spans="4:10" x14ac:dyDescent="0.25">
      <c r="D11269">
        <v>0.29709999999999998</v>
      </c>
      <c r="E11269" s="4">
        <v>2.1700000000000001E-20</v>
      </c>
      <c r="F11269" s="3"/>
      <c r="G11269" s="3"/>
      <c r="H11269" s="3"/>
      <c r="I11269" s="3"/>
      <c r="J11269" s="3"/>
    </row>
    <row r="11270" spans="4:10" x14ac:dyDescent="0.25">
      <c r="D11270">
        <v>0.29730000000000001</v>
      </c>
      <c r="E11270" s="4">
        <v>2.1700000000000001E-20</v>
      </c>
      <c r="F11270" s="3"/>
      <c r="G11270" s="3"/>
      <c r="H11270" s="3"/>
      <c r="I11270" s="3"/>
      <c r="J11270" s="3"/>
    </row>
    <row r="11271" spans="4:10" x14ac:dyDescent="0.25">
      <c r="D11271">
        <v>0.29749999999999999</v>
      </c>
      <c r="E11271" s="4">
        <v>2.1700000000000001E-20</v>
      </c>
      <c r="F11271" s="3"/>
      <c r="G11271" s="3"/>
      <c r="H11271" s="3"/>
      <c r="I11271" s="3"/>
      <c r="J11271" s="3"/>
    </row>
    <row r="11272" spans="4:10" x14ac:dyDescent="0.25">
      <c r="D11272">
        <v>0.29780000000000001</v>
      </c>
      <c r="E11272" s="4">
        <v>2.1700000000000001E-20</v>
      </c>
      <c r="F11272" s="3"/>
      <c r="G11272" s="3"/>
      <c r="H11272" s="3"/>
      <c r="I11272" s="3"/>
      <c r="J11272" s="3"/>
    </row>
    <row r="11273" spans="4:10" x14ac:dyDescent="0.25">
      <c r="D11273">
        <v>0.29799999999999999</v>
      </c>
      <c r="E11273" s="4">
        <v>2.1700000000000001E-20</v>
      </c>
      <c r="F11273" s="3"/>
      <c r="G11273" s="3"/>
      <c r="H11273" s="3"/>
      <c r="I11273" s="3"/>
      <c r="J11273" s="3"/>
    </row>
    <row r="11274" spans="4:10" x14ac:dyDescent="0.25">
      <c r="D11274">
        <v>0.29820000000000002</v>
      </c>
      <c r="E11274" s="4">
        <v>2.1700000000000001E-20</v>
      </c>
      <c r="F11274" s="3"/>
      <c r="G11274" s="3"/>
      <c r="H11274" s="3"/>
      <c r="I11274" s="3"/>
      <c r="J11274" s="3"/>
    </row>
    <row r="11275" spans="4:10" x14ac:dyDescent="0.25">
      <c r="D11275">
        <v>0.29849999999999999</v>
      </c>
      <c r="E11275" s="4">
        <v>2.1700000000000001E-20</v>
      </c>
      <c r="F11275" s="3"/>
      <c r="G11275" s="3"/>
      <c r="H11275" s="3"/>
      <c r="I11275" s="3"/>
      <c r="J11275" s="3"/>
    </row>
    <row r="11276" spans="4:10" x14ac:dyDescent="0.25">
      <c r="D11276">
        <v>0.29870000000000002</v>
      </c>
      <c r="E11276" s="4">
        <v>2.1700000000000001E-20</v>
      </c>
      <c r="F11276" s="3"/>
      <c r="G11276" s="3"/>
      <c r="H11276" s="3"/>
      <c r="I11276" s="3"/>
      <c r="J11276" s="3"/>
    </row>
    <row r="11277" spans="4:10" x14ac:dyDescent="0.25">
      <c r="D11277">
        <v>0.29899999999999999</v>
      </c>
      <c r="E11277" s="4">
        <v>2.1700000000000001E-20</v>
      </c>
      <c r="F11277" s="3"/>
      <c r="G11277" s="3"/>
      <c r="H11277" s="3"/>
      <c r="I11277" s="3"/>
      <c r="J11277" s="3"/>
    </row>
    <row r="11278" spans="4:10" x14ac:dyDescent="0.25">
      <c r="D11278">
        <v>0.29920000000000002</v>
      </c>
      <c r="E11278" s="4">
        <v>2.1700000000000001E-20</v>
      </c>
      <c r="F11278" s="3"/>
      <c r="G11278" s="3"/>
      <c r="H11278" s="3"/>
      <c r="I11278" s="3"/>
      <c r="J11278" s="3"/>
    </row>
    <row r="11279" spans="4:10" x14ac:dyDescent="0.25">
      <c r="D11279">
        <v>0.2994</v>
      </c>
      <c r="E11279" s="4">
        <v>2.1700000000000001E-20</v>
      </c>
      <c r="F11279" s="3"/>
      <c r="G11279" s="3"/>
      <c r="H11279" s="3"/>
      <c r="I11279" s="3"/>
      <c r="J11279" s="3"/>
    </row>
    <row r="11280" spans="4:10" x14ac:dyDescent="0.25">
      <c r="D11280">
        <v>0.29970000000000002</v>
      </c>
      <c r="E11280" s="4">
        <v>2.1700000000000001E-20</v>
      </c>
      <c r="F11280" s="3"/>
      <c r="G11280" s="3"/>
      <c r="H11280" s="3"/>
      <c r="I11280" s="3"/>
      <c r="J11280" s="3"/>
    </row>
    <row r="11281" spans="4:10" x14ac:dyDescent="0.25">
      <c r="D11281">
        <v>0.2999</v>
      </c>
      <c r="E11281" s="4">
        <v>2.1700000000000001E-20</v>
      </c>
      <c r="F11281" s="3"/>
      <c r="G11281" s="3"/>
      <c r="H11281" s="3"/>
      <c r="I11281" s="3"/>
      <c r="J11281" s="3"/>
    </row>
    <row r="11282" spans="4:10" x14ac:dyDescent="0.25">
      <c r="D11282">
        <v>0.30009999999999998</v>
      </c>
      <c r="E11282" s="4">
        <v>2.1700000000000001E-20</v>
      </c>
      <c r="F11282" s="3"/>
      <c r="G11282" s="3"/>
      <c r="H11282" s="3"/>
      <c r="I11282" s="3"/>
      <c r="J11282" s="3"/>
    </row>
    <row r="11283" spans="4:10" x14ac:dyDescent="0.25">
      <c r="D11283">
        <v>0.3004</v>
      </c>
      <c r="E11283" s="4">
        <v>2.1700000000000001E-20</v>
      </c>
      <c r="F11283" s="3"/>
      <c r="G11283" s="3"/>
      <c r="H11283" s="3"/>
      <c r="I11283" s="3"/>
      <c r="J11283" s="3"/>
    </row>
    <row r="11284" spans="4:10" x14ac:dyDescent="0.25">
      <c r="D11284">
        <v>0.30059999999999998</v>
      </c>
      <c r="E11284" s="4">
        <v>2.1700000000000001E-20</v>
      </c>
      <c r="F11284" s="3"/>
      <c r="G11284" s="3"/>
      <c r="H11284" s="3"/>
      <c r="I11284" s="3"/>
      <c r="J11284" s="3"/>
    </row>
    <row r="11285" spans="4:10" x14ac:dyDescent="0.25">
      <c r="D11285">
        <v>0.3009</v>
      </c>
      <c r="E11285" s="4">
        <v>2.1700000000000001E-20</v>
      </c>
      <c r="F11285" s="3"/>
      <c r="G11285" s="3"/>
      <c r="H11285" s="3"/>
      <c r="I11285" s="3"/>
      <c r="J11285" s="3"/>
    </row>
    <row r="11286" spans="4:10" x14ac:dyDescent="0.25">
      <c r="D11286">
        <v>0.30109999999999998</v>
      </c>
      <c r="E11286" s="4">
        <v>2.1700000000000001E-20</v>
      </c>
      <c r="F11286" s="3"/>
      <c r="G11286" s="3"/>
      <c r="H11286" s="3"/>
      <c r="I11286" s="3"/>
      <c r="J11286" s="3"/>
    </row>
    <row r="11287" spans="4:10" x14ac:dyDescent="0.25">
      <c r="D11287">
        <v>0.30130000000000001</v>
      </c>
      <c r="E11287" s="4">
        <v>2.1700000000000001E-20</v>
      </c>
      <c r="F11287" s="3"/>
      <c r="G11287" s="3"/>
      <c r="H11287" s="3"/>
      <c r="I11287" s="3"/>
      <c r="J11287" s="3"/>
    </row>
    <row r="11288" spans="4:10" x14ac:dyDescent="0.25">
      <c r="D11288">
        <v>0.30159999999999998</v>
      </c>
      <c r="E11288" s="4">
        <v>2.1700000000000001E-20</v>
      </c>
      <c r="F11288" s="3"/>
      <c r="G11288" s="3"/>
      <c r="H11288" s="3"/>
      <c r="I11288" s="3"/>
      <c r="J11288" s="3"/>
    </row>
    <row r="11289" spans="4:10" x14ac:dyDescent="0.25">
      <c r="D11289">
        <v>0.30180000000000001</v>
      </c>
      <c r="E11289" s="4">
        <v>2.1700000000000001E-20</v>
      </c>
      <c r="F11289" s="3"/>
      <c r="G11289" s="3"/>
      <c r="H11289" s="3"/>
      <c r="I11289" s="3"/>
      <c r="J11289" s="3"/>
    </row>
    <row r="11290" spans="4:10" x14ac:dyDescent="0.25">
      <c r="D11290">
        <v>0.30199999999999999</v>
      </c>
      <c r="E11290" s="4">
        <v>2.1700000000000001E-20</v>
      </c>
      <c r="F11290" s="3"/>
      <c r="G11290" s="3"/>
      <c r="H11290" s="3"/>
      <c r="I11290" s="3"/>
      <c r="J11290" s="3"/>
    </row>
    <row r="11291" spans="4:10" x14ac:dyDescent="0.25">
      <c r="D11291">
        <v>0.30230000000000001</v>
      </c>
      <c r="E11291" s="4">
        <v>2.1700000000000001E-20</v>
      </c>
      <c r="F11291" s="3"/>
      <c r="G11291" s="3"/>
      <c r="H11291" s="3"/>
      <c r="I11291" s="3"/>
      <c r="J11291" s="3"/>
    </row>
    <row r="11292" spans="4:10" x14ac:dyDescent="0.25">
      <c r="D11292">
        <v>0.30249999999999999</v>
      </c>
      <c r="E11292" s="4">
        <v>2.1700000000000001E-20</v>
      </c>
      <c r="F11292" s="3"/>
      <c r="G11292" s="3"/>
      <c r="H11292" s="3"/>
      <c r="I11292" s="3"/>
      <c r="J11292" s="3"/>
    </row>
    <row r="11293" spans="4:10" x14ac:dyDescent="0.25">
      <c r="D11293">
        <v>0.30270000000000002</v>
      </c>
      <c r="E11293" s="4">
        <v>2.1700000000000001E-20</v>
      </c>
      <c r="F11293" s="3"/>
      <c r="G11293" s="3"/>
      <c r="H11293" s="3"/>
      <c r="I11293" s="3"/>
      <c r="J11293" s="3"/>
    </row>
    <row r="11294" spans="4:10" x14ac:dyDescent="0.25">
      <c r="D11294">
        <v>0.30299999999999999</v>
      </c>
      <c r="E11294" s="4">
        <v>2.1700000000000001E-20</v>
      </c>
      <c r="F11294" s="3"/>
      <c r="G11294" s="3"/>
      <c r="H11294" s="3"/>
      <c r="I11294" s="3"/>
      <c r="J11294" s="3"/>
    </row>
    <row r="11295" spans="4:10" x14ac:dyDescent="0.25">
      <c r="D11295">
        <v>0.30320000000000003</v>
      </c>
      <c r="E11295" s="4">
        <v>2.1700000000000001E-20</v>
      </c>
      <c r="F11295" s="3"/>
      <c r="G11295" s="3"/>
      <c r="H11295" s="3"/>
      <c r="I11295" s="3"/>
      <c r="J11295" s="3"/>
    </row>
    <row r="11296" spans="4:10" x14ac:dyDescent="0.25">
      <c r="D11296">
        <v>0.30349999999999999</v>
      </c>
      <c r="E11296" s="4">
        <v>2.1700000000000001E-20</v>
      </c>
      <c r="F11296" s="3"/>
      <c r="G11296" s="3"/>
      <c r="H11296" s="3"/>
      <c r="I11296" s="3"/>
      <c r="J11296" s="3"/>
    </row>
    <row r="11297" spans="4:10" x14ac:dyDescent="0.25">
      <c r="D11297">
        <v>0.30370000000000003</v>
      </c>
      <c r="E11297" s="4">
        <v>2.1700000000000001E-20</v>
      </c>
      <c r="F11297" s="3"/>
      <c r="G11297" s="3"/>
      <c r="H11297" s="3"/>
      <c r="I11297" s="3"/>
      <c r="J11297" s="3"/>
    </row>
    <row r="11298" spans="4:10" x14ac:dyDescent="0.25">
      <c r="D11298">
        <v>0.3039</v>
      </c>
      <c r="E11298" s="4">
        <v>2.1700000000000001E-20</v>
      </c>
      <c r="F11298" s="3"/>
      <c r="G11298" s="3"/>
      <c r="H11298" s="3"/>
      <c r="I11298" s="3"/>
      <c r="J11298" s="3"/>
    </row>
    <row r="11299" spans="4:10" x14ac:dyDescent="0.25">
      <c r="D11299">
        <v>0.30420000000000003</v>
      </c>
      <c r="E11299" s="4">
        <v>2.1700000000000001E-20</v>
      </c>
      <c r="F11299" s="3"/>
      <c r="G11299" s="3"/>
      <c r="H11299" s="3"/>
      <c r="I11299" s="3"/>
      <c r="J11299" s="3"/>
    </row>
    <row r="11300" spans="4:10" x14ac:dyDescent="0.25">
      <c r="D11300">
        <v>0.3044</v>
      </c>
      <c r="E11300" s="4">
        <v>2.1700000000000001E-20</v>
      </c>
      <c r="F11300" s="3"/>
      <c r="G11300" s="3"/>
      <c r="H11300" s="3"/>
      <c r="I11300" s="3"/>
      <c r="J11300" s="3"/>
    </row>
    <row r="11301" spans="4:10" x14ac:dyDescent="0.25">
      <c r="D11301">
        <v>0.30459999999999998</v>
      </c>
      <c r="E11301" s="4">
        <v>2.1700000000000001E-20</v>
      </c>
      <c r="F11301" s="3"/>
      <c r="G11301" s="3"/>
      <c r="H11301" s="3"/>
      <c r="I11301" s="3"/>
      <c r="J11301" s="3"/>
    </row>
    <row r="11302" spans="4:10" x14ac:dyDescent="0.25">
      <c r="D11302">
        <v>0.3049</v>
      </c>
      <c r="E11302" s="4">
        <v>2.1700000000000001E-20</v>
      </c>
      <c r="F11302" s="3"/>
      <c r="G11302" s="3"/>
      <c r="H11302" s="3"/>
      <c r="I11302" s="3"/>
      <c r="J11302" s="3"/>
    </row>
    <row r="11303" spans="4:10" x14ac:dyDescent="0.25">
      <c r="D11303">
        <v>0.30509999999999998</v>
      </c>
      <c r="E11303" s="4">
        <v>2.1700000000000001E-20</v>
      </c>
      <c r="F11303" s="3"/>
      <c r="G11303" s="3"/>
      <c r="H11303" s="3"/>
      <c r="I11303" s="3"/>
      <c r="J11303" s="3"/>
    </row>
    <row r="11304" spans="4:10" x14ac:dyDescent="0.25">
      <c r="D11304">
        <v>0.30530000000000002</v>
      </c>
      <c r="E11304" s="4">
        <v>2.1700000000000001E-20</v>
      </c>
      <c r="F11304" s="3"/>
      <c r="G11304" s="3"/>
      <c r="H11304" s="3"/>
      <c r="I11304" s="3"/>
      <c r="J11304" s="3"/>
    </row>
    <row r="11305" spans="4:10" x14ac:dyDescent="0.25">
      <c r="D11305">
        <v>0.30559999999999998</v>
      </c>
      <c r="E11305" s="4">
        <v>2.1700000000000001E-20</v>
      </c>
      <c r="F11305" s="3"/>
      <c r="G11305" s="3"/>
      <c r="H11305" s="3"/>
      <c r="I11305" s="3"/>
      <c r="J11305" s="3"/>
    </row>
    <row r="11306" spans="4:10" x14ac:dyDescent="0.25">
      <c r="D11306">
        <v>0.30580000000000002</v>
      </c>
      <c r="E11306" s="4">
        <v>2.1700000000000001E-20</v>
      </c>
      <c r="F11306" s="3"/>
      <c r="G11306" s="3"/>
      <c r="H11306" s="3"/>
      <c r="I11306" s="3"/>
      <c r="J11306" s="3"/>
    </row>
    <row r="11307" spans="4:10" x14ac:dyDescent="0.25">
      <c r="D11307">
        <v>0.30609999999999998</v>
      </c>
      <c r="E11307" s="4">
        <v>2.1700000000000001E-20</v>
      </c>
      <c r="F11307" s="3"/>
      <c r="G11307" s="3"/>
      <c r="H11307" s="3"/>
      <c r="I11307" s="3"/>
      <c r="J11307" s="3"/>
    </row>
    <row r="11308" spans="4:10" x14ac:dyDescent="0.25">
      <c r="D11308">
        <v>0.30630000000000002</v>
      </c>
      <c r="E11308" s="4">
        <v>2.1700000000000001E-20</v>
      </c>
      <c r="F11308" s="3"/>
      <c r="G11308" s="3"/>
      <c r="H11308" s="3"/>
      <c r="I11308" s="3"/>
      <c r="J11308" s="3"/>
    </row>
    <row r="11309" spans="4:10" x14ac:dyDescent="0.25">
      <c r="D11309">
        <v>0.30649999999999999</v>
      </c>
      <c r="E11309" s="4">
        <v>2.1700000000000001E-20</v>
      </c>
      <c r="F11309" s="3"/>
      <c r="G11309" s="3"/>
      <c r="H11309" s="3"/>
      <c r="I11309" s="3"/>
      <c r="J11309" s="3"/>
    </row>
    <row r="11310" spans="4:10" x14ac:dyDescent="0.25">
      <c r="D11310">
        <v>0.30680000000000002</v>
      </c>
      <c r="E11310" s="4">
        <v>2.1700000000000001E-20</v>
      </c>
      <c r="F11310" s="3"/>
      <c r="G11310" s="3"/>
      <c r="H11310" s="3"/>
      <c r="I11310" s="3"/>
      <c r="J11310" s="3"/>
    </row>
    <row r="11311" spans="4:10" x14ac:dyDescent="0.25">
      <c r="D11311">
        <v>0.307</v>
      </c>
      <c r="E11311" s="4">
        <v>2.1700000000000001E-20</v>
      </c>
      <c r="F11311" s="3"/>
      <c r="G11311" s="3"/>
      <c r="H11311" s="3"/>
      <c r="I11311" s="3"/>
      <c r="J11311" s="3"/>
    </row>
    <row r="11312" spans="4:10" x14ac:dyDescent="0.25">
      <c r="D11312">
        <v>0.30719999999999997</v>
      </c>
      <c r="E11312" s="4">
        <v>2.1700000000000001E-20</v>
      </c>
      <c r="F11312" s="3"/>
      <c r="G11312" s="3"/>
      <c r="H11312" s="3"/>
      <c r="I11312" s="3"/>
      <c r="J11312" s="3"/>
    </row>
    <row r="11313" spans="4:10" x14ac:dyDescent="0.25">
      <c r="D11313">
        <v>0.3075</v>
      </c>
      <c r="E11313" s="4">
        <v>2.1700000000000001E-20</v>
      </c>
      <c r="F11313" s="3"/>
      <c r="G11313" s="3"/>
      <c r="H11313" s="3"/>
      <c r="I11313" s="3"/>
      <c r="J11313" s="3"/>
    </row>
    <row r="11314" spans="4:10" x14ac:dyDescent="0.25">
      <c r="D11314">
        <v>0.30769999999999997</v>
      </c>
      <c r="E11314" s="4">
        <v>2.1700000000000001E-20</v>
      </c>
      <c r="F11314" s="3"/>
      <c r="G11314" s="3"/>
      <c r="H11314" s="3"/>
      <c r="I11314" s="3"/>
      <c r="J11314" s="3"/>
    </row>
    <row r="11315" spans="4:10" x14ac:dyDescent="0.25">
      <c r="D11315">
        <v>0.30790000000000001</v>
      </c>
      <c r="E11315" s="4">
        <v>2.1700000000000001E-20</v>
      </c>
      <c r="F11315" s="3"/>
      <c r="G11315" s="3"/>
      <c r="H11315" s="3"/>
      <c r="I11315" s="3"/>
      <c r="J11315" s="3"/>
    </row>
    <row r="11316" spans="4:10" x14ac:dyDescent="0.25">
      <c r="D11316">
        <v>0.30819999999999997</v>
      </c>
      <c r="E11316" s="4">
        <v>2.1700000000000001E-20</v>
      </c>
      <c r="F11316" s="3"/>
      <c r="G11316" s="3"/>
      <c r="H11316" s="3"/>
      <c r="I11316" s="3"/>
      <c r="J11316" s="3"/>
    </row>
    <row r="11317" spans="4:10" x14ac:dyDescent="0.25">
      <c r="D11317">
        <v>0.30840000000000001</v>
      </c>
      <c r="E11317" s="4">
        <v>2.1700000000000001E-20</v>
      </c>
      <c r="F11317" s="3"/>
      <c r="G11317" s="3"/>
      <c r="H11317" s="3"/>
      <c r="I11317" s="3"/>
      <c r="J11317" s="3"/>
    </row>
    <row r="11318" spans="4:10" x14ac:dyDescent="0.25">
      <c r="D11318">
        <v>0.30869999999999997</v>
      </c>
      <c r="E11318" s="4">
        <v>2.1700000000000001E-20</v>
      </c>
      <c r="F11318" s="3"/>
      <c r="G11318" s="3"/>
      <c r="H11318" s="3"/>
      <c r="I11318" s="3"/>
      <c r="J11318" s="3"/>
    </row>
    <row r="11319" spans="4:10" x14ac:dyDescent="0.25">
      <c r="D11319">
        <v>0.30890000000000001</v>
      </c>
      <c r="E11319" s="4">
        <v>2.1700000000000001E-20</v>
      </c>
      <c r="F11319" s="3"/>
      <c r="G11319" s="3"/>
      <c r="H11319" s="3"/>
      <c r="I11319" s="3"/>
      <c r="J11319" s="3"/>
    </row>
    <row r="11320" spans="4:10" x14ac:dyDescent="0.25">
      <c r="D11320">
        <v>0.30909999999999999</v>
      </c>
      <c r="E11320" s="4">
        <v>2.1700000000000001E-20</v>
      </c>
      <c r="F11320" s="3"/>
      <c r="G11320" s="3"/>
      <c r="H11320" s="3"/>
      <c r="I11320" s="3"/>
      <c r="J11320" s="3"/>
    </row>
    <row r="11321" spans="4:10" x14ac:dyDescent="0.25">
      <c r="D11321">
        <v>0.30940000000000001</v>
      </c>
      <c r="E11321" s="4">
        <v>2.1700000000000001E-20</v>
      </c>
      <c r="F11321" s="3"/>
      <c r="G11321" s="3"/>
      <c r="H11321" s="3"/>
      <c r="I11321" s="3"/>
      <c r="J11321" s="3"/>
    </row>
    <row r="11322" spans="4:10" x14ac:dyDescent="0.25">
      <c r="D11322">
        <v>0.30959999999999999</v>
      </c>
      <c r="E11322" s="4">
        <v>2.1700000000000001E-20</v>
      </c>
      <c r="F11322" s="3"/>
      <c r="G11322" s="3"/>
      <c r="H11322" s="3"/>
      <c r="I11322" s="3"/>
      <c r="J11322" s="3"/>
    </row>
    <row r="11323" spans="4:10" x14ac:dyDescent="0.25">
      <c r="D11323">
        <v>0.30980000000000002</v>
      </c>
      <c r="E11323" s="4">
        <v>2.1700000000000001E-20</v>
      </c>
      <c r="F11323" s="3"/>
      <c r="G11323" s="3"/>
      <c r="H11323" s="3"/>
      <c r="I11323" s="3"/>
      <c r="J11323" s="3"/>
    </row>
    <row r="11324" spans="4:10" x14ac:dyDescent="0.25">
      <c r="D11324">
        <v>0.31009999999999999</v>
      </c>
      <c r="E11324" s="4">
        <v>2.1700000000000001E-20</v>
      </c>
      <c r="F11324" s="3"/>
      <c r="G11324" s="3"/>
      <c r="H11324" s="3"/>
      <c r="I11324" s="3"/>
      <c r="J11324" s="3"/>
    </row>
    <row r="11325" spans="4:10" x14ac:dyDescent="0.25">
      <c r="D11325">
        <v>0.31030000000000002</v>
      </c>
      <c r="E11325" s="4">
        <v>2.1700000000000001E-20</v>
      </c>
      <c r="F11325" s="3"/>
      <c r="G11325" s="3"/>
      <c r="H11325" s="3"/>
      <c r="I11325" s="3"/>
      <c r="J11325" s="3"/>
    </row>
    <row r="11326" spans="4:10" x14ac:dyDescent="0.25">
      <c r="D11326">
        <v>0.3105</v>
      </c>
      <c r="E11326" s="4">
        <v>2.1700000000000001E-20</v>
      </c>
      <c r="F11326" s="3"/>
      <c r="G11326" s="3"/>
      <c r="H11326" s="3"/>
      <c r="I11326" s="3"/>
      <c r="J11326" s="3"/>
    </row>
    <row r="11327" spans="4:10" x14ac:dyDescent="0.25">
      <c r="D11327">
        <v>0.31080000000000002</v>
      </c>
      <c r="E11327" s="4">
        <v>2.1700000000000001E-20</v>
      </c>
      <c r="F11327" s="3"/>
      <c r="G11327" s="3"/>
      <c r="H11327" s="3"/>
      <c r="I11327" s="3"/>
      <c r="J11327" s="3"/>
    </row>
    <row r="11328" spans="4:10" x14ac:dyDescent="0.25">
      <c r="D11328">
        <v>0.311</v>
      </c>
      <c r="E11328" s="4">
        <v>2.1700000000000001E-20</v>
      </c>
      <c r="F11328" s="3"/>
      <c r="G11328" s="3"/>
      <c r="H11328" s="3"/>
      <c r="I11328" s="3"/>
      <c r="J11328" s="3"/>
    </row>
    <row r="11329" spans="4:10" x14ac:dyDescent="0.25">
      <c r="D11329">
        <v>0.31130000000000002</v>
      </c>
      <c r="E11329" s="4">
        <v>2.1700000000000001E-20</v>
      </c>
      <c r="F11329" s="3"/>
      <c r="G11329" s="3"/>
      <c r="H11329" s="3"/>
      <c r="I11329" s="3"/>
      <c r="J11329" s="3"/>
    </row>
    <row r="11330" spans="4:10" x14ac:dyDescent="0.25">
      <c r="D11330">
        <v>0.3115</v>
      </c>
      <c r="E11330" s="4">
        <v>2.1700000000000001E-20</v>
      </c>
      <c r="F11330" s="3"/>
      <c r="G11330" s="3"/>
      <c r="H11330" s="3"/>
      <c r="I11330" s="3"/>
      <c r="J11330" s="3"/>
    </row>
    <row r="11331" spans="4:10" x14ac:dyDescent="0.25">
      <c r="D11331">
        <v>0.31169999999999998</v>
      </c>
      <c r="E11331" s="4">
        <v>2.1700000000000001E-20</v>
      </c>
      <c r="F11331" s="3"/>
      <c r="G11331" s="3"/>
      <c r="H11331" s="3"/>
      <c r="I11331" s="3"/>
      <c r="J11331" s="3"/>
    </row>
    <row r="11332" spans="4:10" x14ac:dyDescent="0.25">
      <c r="D11332">
        <v>0.312</v>
      </c>
      <c r="E11332" s="4">
        <v>2.1700000000000001E-20</v>
      </c>
      <c r="F11332" s="3"/>
      <c r="G11332" s="3"/>
      <c r="H11332" s="3"/>
      <c r="I11332" s="3"/>
      <c r="J11332" s="3"/>
    </row>
    <row r="11333" spans="4:10" x14ac:dyDescent="0.25">
      <c r="D11333">
        <v>0.31219999999999998</v>
      </c>
      <c r="E11333" s="4">
        <v>2.1700000000000001E-20</v>
      </c>
      <c r="F11333" s="3"/>
      <c r="G11333" s="3"/>
      <c r="H11333" s="3"/>
      <c r="I11333" s="3"/>
      <c r="J11333" s="3"/>
    </row>
    <row r="11334" spans="4:10" x14ac:dyDescent="0.25">
      <c r="D11334">
        <v>0.31240000000000001</v>
      </c>
      <c r="E11334" s="4">
        <v>2.1700000000000001E-20</v>
      </c>
      <c r="F11334" s="3"/>
      <c r="G11334" s="3"/>
      <c r="H11334" s="3"/>
      <c r="I11334" s="3"/>
      <c r="J11334" s="3"/>
    </row>
    <row r="11335" spans="4:10" x14ac:dyDescent="0.25">
      <c r="D11335">
        <v>0.31269999999999998</v>
      </c>
      <c r="E11335" s="4">
        <v>2.1700000000000001E-20</v>
      </c>
      <c r="F11335" s="3"/>
      <c r="G11335" s="3"/>
      <c r="H11335" s="3"/>
      <c r="I11335" s="3"/>
      <c r="J11335" s="3"/>
    </row>
    <row r="11336" spans="4:10" x14ac:dyDescent="0.25">
      <c r="D11336">
        <v>0.31290000000000001</v>
      </c>
      <c r="E11336" s="4">
        <v>2.1700000000000001E-20</v>
      </c>
      <c r="F11336" s="3"/>
      <c r="G11336" s="3"/>
      <c r="H11336" s="3"/>
      <c r="I11336" s="3"/>
      <c r="J11336" s="3"/>
    </row>
    <row r="11337" spans="4:10" x14ac:dyDescent="0.25">
      <c r="D11337">
        <v>0.31319999999999998</v>
      </c>
      <c r="E11337" s="4">
        <v>2.1700000000000001E-20</v>
      </c>
      <c r="F11337" s="3"/>
      <c r="G11337" s="3"/>
      <c r="H11337" s="3"/>
      <c r="I11337" s="3"/>
      <c r="J11337" s="3"/>
    </row>
    <row r="11338" spans="4:10" x14ac:dyDescent="0.25">
      <c r="D11338">
        <v>0.31340000000000001</v>
      </c>
      <c r="E11338" s="4">
        <v>2.1700000000000001E-20</v>
      </c>
      <c r="F11338" s="3"/>
      <c r="G11338" s="3"/>
      <c r="H11338" s="3"/>
      <c r="I11338" s="3"/>
      <c r="J11338" s="3"/>
    </row>
    <row r="11339" spans="4:10" x14ac:dyDescent="0.25">
      <c r="D11339">
        <v>0.31359999999999999</v>
      </c>
      <c r="E11339" s="4">
        <v>2.1700000000000001E-20</v>
      </c>
      <c r="F11339" s="3"/>
      <c r="G11339" s="3"/>
      <c r="H11339" s="3"/>
      <c r="I11339" s="3"/>
      <c r="J11339" s="3"/>
    </row>
    <row r="11340" spans="4:10" x14ac:dyDescent="0.25">
      <c r="D11340">
        <v>0.31390000000000001</v>
      </c>
      <c r="E11340" s="4">
        <v>2.1700000000000001E-20</v>
      </c>
      <c r="F11340" s="3"/>
      <c r="G11340" s="3"/>
      <c r="H11340" s="3"/>
      <c r="I11340" s="3"/>
      <c r="J11340" s="3"/>
    </row>
    <row r="11341" spans="4:10" x14ac:dyDescent="0.25">
      <c r="D11341">
        <v>0.31409999999999999</v>
      </c>
      <c r="E11341" s="4">
        <v>2.1700000000000001E-20</v>
      </c>
      <c r="F11341" s="3"/>
      <c r="G11341" s="3"/>
      <c r="H11341" s="3"/>
      <c r="I11341" s="3"/>
      <c r="J11341" s="3"/>
    </row>
    <row r="11342" spans="4:10" x14ac:dyDescent="0.25">
      <c r="D11342">
        <v>0.31430000000000002</v>
      </c>
      <c r="E11342" s="4">
        <v>2.1700000000000001E-20</v>
      </c>
      <c r="F11342" s="3"/>
      <c r="G11342" s="3"/>
      <c r="H11342" s="3"/>
      <c r="I11342" s="3"/>
      <c r="J11342" s="3"/>
    </row>
    <row r="11343" spans="4:10" x14ac:dyDescent="0.25">
      <c r="D11343">
        <v>0.31459999999999999</v>
      </c>
      <c r="E11343" s="4">
        <v>2.1700000000000001E-20</v>
      </c>
      <c r="F11343" s="3"/>
      <c r="G11343" s="3"/>
      <c r="H11343" s="3"/>
      <c r="I11343" s="3"/>
      <c r="J11343" s="3"/>
    </row>
    <row r="11344" spans="4:10" x14ac:dyDescent="0.25">
      <c r="D11344">
        <v>0.31480000000000002</v>
      </c>
      <c r="E11344" s="4">
        <v>2.1700000000000001E-20</v>
      </c>
      <c r="F11344" s="3"/>
      <c r="G11344" s="3"/>
      <c r="H11344" s="3"/>
      <c r="I11344" s="3"/>
      <c r="J11344" s="3"/>
    </row>
    <row r="11345" spans="4:10" x14ac:dyDescent="0.25">
      <c r="D11345">
        <v>0.315</v>
      </c>
      <c r="E11345" s="4">
        <v>2.1700000000000001E-20</v>
      </c>
      <c r="F11345" s="3"/>
      <c r="G11345" s="3"/>
      <c r="H11345" s="3"/>
      <c r="I11345" s="3"/>
      <c r="J11345" s="3"/>
    </row>
    <row r="11346" spans="4:10" x14ac:dyDescent="0.25">
      <c r="D11346">
        <v>0.31530000000000002</v>
      </c>
      <c r="E11346" s="4">
        <v>2.1700000000000001E-20</v>
      </c>
      <c r="F11346" s="3"/>
      <c r="G11346" s="3"/>
      <c r="H11346" s="3"/>
      <c r="I11346" s="3"/>
      <c r="J11346" s="3"/>
    </row>
    <row r="11347" spans="4:10" x14ac:dyDescent="0.25">
      <c r="D11347">
        <v>0.3155</v>
      </c>
      <c r="E11347" s="4">
        <v>2.1700000000000001E-20</v>
      </c>
      <c r="F11347" s="3"/>
      <c r="G11347" s="3"/>
      <c r="H11347" s="3"/>
      <c r="I11347" s="3"/>
      <c r="J11347" s="3"/>
    </row>
    <row r="11348" spans="4:10" x14ac:dyDescent="0.25">
      <c r="D11348">
        <v>0.31580000000000003</v>
      </c>
      <c r="E11348" s="4">
        <v>2.1700000000000001E-20</v>
      </c>
      <c r="F11348" s="3"/>
      <c r="G11348" s="3"/>
      <c r="H11348" s="3"/>
      <c r="I11348" s="3"/>
      <c r="J11348" s="3"/>
    </row>
    <row r="11349" spans="4:10" x14ac:dyDescent="0.25">
      <c r="D11349">
        <v>0.316</v>
      </c>
      <c r="E11349" s="4">
        <v>2.1700000000000001E-20</v>
      </c>
      <c r="F11349" s="3"/>
      <c r="G11349" s="3"/>
      <c r="H11349" s="3"/>
      <c r="I11349" s="3"/>
      <c r="J11349" s="3"/>
    </row>
    <row r="11350" spans="4:10" x14ac:dyDescent="0.25">
      <c r="D11350">
        <v>0.31619999999999998</v>
      </c>
      <c r="E11350" s="4">
        <v>2.1700000000000001E-20</v>
      </c>
      <c r="F11350" s="3"/>
      <c r="G11350" s="3"/>
      <c r="H11350" s="3"/>
      <c r="I11350" s="3"/>
      <c r="J11350" s="3"/>
    </row>
    <row r="11351" spans="4:10" x14ac:dyDescent="0.25">
      <c r="D11351">
        <v>0.3165</v>
      </c>
      <c r="E11351" s="4">
        <v>2.1700000000000001E-20</v>
      </c>
      <c r="F11351" s="3"/>
      <c r="G11351" s="3"/>
      <c r="H11351" s="3"/>
      <c r="I11351" s="3"/>
      <c r="J11351" s="3"/>
    </row>
    <row r="11352" spans="4:10" x14ac:dyDescent="0.25">
      <c r="D11352">
        <v>0.31669999999999998</v>
      </c>
      <c r="E11352" s="4">
        <v>2.1700000000000001E-20</v>
      </c>
      <c r="F11352" s="3"/>
      <c r="G11352" s="3"/>
      <c r="H11352" s="3"/>
      <c r="I11352" s="3"/>
      <c r="J11352" s="3"/>
    </row>
    <row r="11353" spans="4:10" x14ac:dyDescent="0.25">
      <c r="D11353">
        <v>0.31690000000000002</v>
      </c>
      <c r="E11353" s="4">
        <v>2.1700000000000001E-20</v>
      </c>
      <c r="F11353" s="3"/>
      <c r="G11353" s="3"/>
      <c r="H11353" s="3"/>
      <c r="I11353" s="3"/>
      <c r="J11353" s="3"/>
    </row>
    <row r="11354" spans="4:10" x14ac:dyDescent="0.25">
      <c r="D11354">
        <v>0.31719999999999998</v>
      </c>
      <c r="E11354" s="4">
        <v>2.1700000000000001E-20</v>
      </c>
      <c r="F11354" s="3"/>
      <c r="G11354" s="3"/>
      <c r="H11354" s="3"/>
      <c r="I11354" s="3"/>
      <c r="J11354" s="3"/>
    </row>
    <row r="11355" spans="4:10" x14ac:dyDescent="0.25">
      <c r="D11355">
        <v>0.31740000000000002</v>
      </c>
      <c r="E11355" s="4">
        <v>2.1700000000000001E-20</v>
      </c>
      <c r="F11355" s="3"/>
      <c r="G11355" s="3"/>
      <c r="H11355" s="3"/>
      <c r="I11355" s="3"/>
      <c r="J11355" s="3"/>
    </row>
    <row r="11356" spans="4:10" x14ac:dyDescent="0.25">
      <c r="D11356">
        <v>0.31759999999999999</v>
      </c>
      <c r="E11356" s="4">
        <v>2.1700000000000001E-20</v>
      </c>
      <c r="F11356" s="3"/>
      <c r="G11356" s="3"/>
      <c r="H11356" s="3"/>
      <c r="I11356" s="3"/>
      <c r="J11356" s="3"/>
    </row>
    <row r="11357" spans="4:10" x14ac:dyDescent="0.25">
      <c r="D11357">
        <v>0.31790000000000002</v>
      </c>
      <c r="E11357" s="4">
        <v>2.1700000000000001E-20</v>
      </c>
      <c r="F11357" s="3"/>
      <c r="G11357" s="3"/>
      <c r="H11357" s="3"/>
      <c r="I11357" s="3"/>
      <c r="J11357" s="3"/>
    </row>
    <row r="11358" spans="4:10" x14ac:dyDescent="0.25">
      <c r="D11358">
        <v>0.31809999999999999</v>
      </c>
      <c r="E11358" s="4">
        <v>2.1700000000000001E-20</v>
      </c>
      <c r="F11358" s="3"/>
      <c r="G11358" s="3"/>
      <c r="H11358" s="3"/>
      <c r="I11358" s="3"/>
      <c r="J11358" s="3"/>
    </row>
    <row r="11359" spans="4:10" x14ac:dyDescent="0.25">
      <c r="D11359">
        <v>0.31840000000000002</v>
      </c>
      <c r="E11359" s="4">
        <v>2.1700000000000001E-20</v>
      </c>
      <c r="F11359" s="3"/>
      <c r="G11359" s="3"/>
      <c r="H11359" s="3"/>
      <c r="I11359" s="3"/>
      <c r="J11359" s="3"/>
    </row>
    <row r="11360" spans="4:10" x14ac:dyDescent="0.25">
      <c r="D11360">
        <v>0.31859999999999999</v>
      </c>
      <c r="E11360" s="4">
        <v>2.1700000000000001E-20</v>
      </c>
      <c r="F11360" s="3"/>
      <c r="G11360" s="3"/>
      <c r="H11360" s="3"/>
      <c r="I11360" s="3"/>
      <c r="J11360" s="3"/>
    </row>
    <row r="11361" spans="4:10" x14ac:dyDescent="0.25">
      <c r="D11361">
        <v>0.31879999999999997</v>
      </c>
      <c r="E11361" s="4">
        <v>2.1700000000000001E-20</v>
      </c>
      <c r="F11361" s="3"/>
      <c r="G11361" s="3"/>
      <c r="H11361" s="3"/>
      <c r="I11361" s="3"/>
      <c r="J11361" s="3"/>
    </row>
    <row r="11362" spans="4:10" x14ac:dyDescent="0.25">
      <c r="D11362">
        <v>0.31909999999999999</v>
      </c>
      <c r="E11362" s="4">
        <v>2.1700000000000001E-20</v>
      </c>
      <c r="F11362" s="3"/>
      <c r="G11362" s="3"/>
      <c r="H11362" s="3"/>
      <c r="I11362" s="3"/>
      <c r="J11362" s="3"/>
    </row>
    <row r="11363" spans="4:10" x14ac:dyDescent="0.25">
      <c r="D11363">
        <v>0.31929999999999997</v>
      </c>
      <c r="E11363" s="4">
        <v>2.1700000000000001E-20</v>
      </c>
      <c r="F11363" s="3"/>
      <c r="G11363" s="3"/>
      <c r="H11363" s="3"/>
      <c r="I11363" s="3"/>
      <c r="J11363" s="3"/>
    </row>
    <row r="11364" spans="4:10" x14ac:dyDescent="0.25">
      <c r="D11364">
        <v>0.31950000000000001</v>
      </c>
      <c r="E11364" s="4">
        <v>2.1700000000000001E-20</v>
      </c>
      <c r="F11364" s="3"/>
      <c r="G11364" s="3"/>
      <c r="H11364" s="3"/>
      <c r="I11364" s="3"/>
      <c r="J11364" s="3"/>
    </row>
    <row r="11365" spans="4:10" x14ac:dyDescent="0.25">
      <c r="D11365">
        <v>0.31979999999999997</v>
      </c>
      <c r="E11365" s="4">
        <v>2.1700000000000001E-20</v>
      </c>
      <c r="F11365" s="3"/>
      <c r="G11365" s="3"/>
      <c r="H11365" s="3"/>
      <c r="I11365" s="3"/>
      <c r="J11365" s="3"/>
    </row>
    <row r="11366" spans="4:10" x14ac:dyDescent="0.25">
      <c r="D11366">
        <v>0.32</v>
      </c>
      <c r="E11366" s="4">
        <v>2.1700000000000001E-20</v>
      </c>
      <c r="F11366" s="3"/>
      <c r="G11366" s="3"/>
      <c r="H11366" s="3"/>
      <c r="I11366" s="3"/>
      <c r="J11366" s="3"/>
    </row>
    <row r="11367" spans="4:10" x14ac:dyDescent="0.25">
      <c r="D11367">
        <v>0.32019999999999998</v>
      </c>
      <c r="E11367" s="4">
        <v>2.1700000000000001E-20</v>
      </c>
      <c r="F11367" s="3"/>
      <c r="G11367" s="3"/>
      <c r="H11367" s="3"/>
      <c r="I11367" s="3"/>
      <c r="J11367" s="3"/>
    </row>
    <row r="11368" spans="4:10" x14ac:dyDescent="0.25">
      <c r="D11368">
        <v>0.32050000000000001</v>
      </c>
      <c r="E11368" s="4">
        <v>2.1700000000000001E-20</v>
      </c>
    </row>
    <row r="11369" spans="4:10" x14ac:dyDescent="0.25">
      <c r="D11369">
        <v>0.32069999999999999</v>
      </c>
      <c r="E11369" s="4">
        <v>2.1700000000000001E-20</v>
      </c>
    </row>
    <row r="11370" spans="4:10" x14ac:dyDescent="0.25">
      <c r="D11370">
        <v>0.32100000000000001</v>
      </c>
      <c r="E11370" s="4">
        <v>2.1700000000000001E-20</v>
      </c>
    </row>
    <row r="11371" spans="4:10" x14ac:dyDescent="0.25">
      <c r="D11371">
        <v>0.32119999999999999</v>
      </c>
      <c r="E11371" s="4">
        <v>2.1700000000000001E-20</v>
      </c>
    </row>
    <row r="11372" spans="4:10" x14ac:dyDescent="0.25">
      <c r="D11372">
        <v>0.32140000000000002</v>
      </c>
      <c r="E11372" s="4">
        <v>2.1700000000000001E-20</v>
      </c>
    </row>
    <row r="11373" spans="4:10" x14ac:dyDescent="0.25">
      <c r="D11373">
        <v>0.32169999999999999</v>
      </c>
      <c r="E11373" s="4">
        <v>2.1700000000000001E-20</v>
      </c>
      <c r="F11373" s="3"/>
      <c r="G11373" s="3"/>
      <c r="H11373" s="3"/>
      <c r="I11373" s="3"/>
      <c r="J11373" s="3"/>
    </row>
    <row r="11374" spans="4:10" x14ac:dyDescent="0.25">
      <c r="D11374">
        <v>0.32190000000000002</v>
      </c>
      <c r="E11374" s="4">
        <v>2.1700000000000001E-20</v>
      </c>
      <c r="F11374" s="3"/>
      <c r="G11374" s="3"/>
      <c r="H11374" s="3"/>
      <c r="I11374" s="3"/>
      <c r="J11374" s="3"/>
    </row>
    <row r="11375" spans="4:10" x14ac:dyDescent="0.25">
      <c r="D11375">
        <v>0.3221</v>
      </c>
      <c r="E11375" s="4">
        <v>2.1700000000000001E-20</v>
      </c>
      <c r="F11375" s="3"/>
      <c r="G11375" s="3"/>
      <c r="H11375" s="3"/>
      <c r="I11375" s="3"/>
      <c r="J11375" s="3"/>
    </row>
    <row r="11376" spans="4:10" x14ac:dyDescent="0.25">
      <c r="D11376">
        <v>0.32240000000000002</v>
      </c>
      <c r="E11376" s="4">
        <v>2.1700000000000001E-20</v>
      </c>
      <c r="F11376" s="3"/>
      <c r="G11376" s="3"/>
      <c r="H11376" s="3"/>
      <c r="I11376" s="3"/>
      <c r="J11376" s="3"/>
    </row>
    <row r="11377" spans="4:10" x14ac:dyDescent="0.25">
      <c r="D11377">
        <v>0.3226</v>
      </c>
      <c r="E11377" s="4">
        <v>2.1700000000000001E-20</v>
      </c>
      <c r="F11377" s="3"/>
      <c r="G11377" s="3"/>
      <c r="H11377" s="3"/>
      <c r="I11377" s="3"/>
      <c r="J11377" s="3"/>
    </row>
    <row r="11378" spans="4:10" x14ac:dyDescent="0.25">
      <c r="D11378">
        <v>0.32279999999999998</v>
      </c>
      <c r="E11378" s="4">
        <v>2.1700000000000001E-20</v>
      </c>
      <c r="F11378" s="3"/>
      <c r="G11378" s="3"/>
      <c r="H11378" s="3"/>
      <c r="I11378" s="3"/>
      <c r="J11378" s="3"/>
    </row>
    <row r="11379" spans="4:10" x14ac:dyDescent="0.25">
      <c r="D11379">
        <v>0.3231</v>
      </c>
      <c r="E11379" s="4">
        <v>2.1700000000000001E-20</v>
      </c>
      <c r="F11379" s="3"/>
      <c r="G11379" s="3"/>
      <c r="H11379" s="3"/>
      <c r="I11379" s="3"/>
      <c r="J11379" s="3"/>
    </row>
    <row r="11380" spans="4:10" x14ac:dyDescent="0.25">
      <c r="D11380">
        <v>0.32329999999999998</v>
      </c>
      <c r="E11380" s="4">
        <v>2.1700000000000001E-20</v>
      </c>
      <c r="F11380" s="3"/>
      <c r="G11380" s="3"/>
      <c r="H11380" s="3"/>
      <c r="I11380" s="3"/>
      <c r="J11380" s="3"/>
    </row>
    <row r="11381" spans="4:10" x14ac:dyDescent="0.25">
      <c r="D11381">
        <v>0.3236</v>
      </c>
      <c r="E11381" s="4">
        <v>2.1700000000000001E-20</v>
      </c>
      <c r="F11381" s="3"/>
      <c r="G11381" s="3"/>
      <c r="H11381" s="3"/>
      <c r="I11381" s="3"/>
      <c r="J11381" s="3"/>
    </row>
    <row r="11382" spans="4:10" x14ac:dyDescent="0.25">
      <c r="D11382">
        <v>0.32379999999999998</v>
      </c>
      <c r="E11382" s="4">
        <v>2.1700000000000001E-20</v>
      </c>
      <c r="F11382" s="3"/>
      <c r="G11382" s="3"/>
      <c r="H11382" s="3"/>
      <c r="I11382" s="3"/>
      <c r="J11382" s="3"/>
    </row>
    <row r="11383" spans="4:10" x14ac:dyDescent="0.25">
      <c r="D11383">
        <v>0.32400000000000001</v>
      </c>
      <c r="E11383" s="4">
        <v>2.1700000000000001E-20</v>
      </c>
      <c r="F11383" s="3"/>
      <c r="G11383" s="3"/>
      <c r="H11383" s="3"/>
      <c r="I11383" s="3"/>
      <c r="J11383" s="3"/>
    </row>
    <row r="11384" spans="4:10" x14ac:dyDescent="0.25">
      <c r="D11384">
        <v>0.32429999999999998</v>
      </c>
      <c r="E11384" s="4">
        <v>2.1700000000000001E-20</v>
      </c>
      <c r="F11384" s="3"/>
      <c r="G11384" s="3"/>
      <c r="H11384" s="3"/>
      <c r="I11384" s="3"/>
      <c r="J11384" s="3"/>
    </row>
    <row r="11385" spans="4:10" x14ac:dyDescent="0.25">
      <c r="D11385">
        <v>0.32450000000000001</v>
      </c>
      <c r="E11385" s="4">
        <v>2.1700000000000001E-20</v>
      </c>
      <c r="F11385" s="3"/>
      <c r="G11385" s="3"/>
      <c r="H11385" s="3"/>
      <c r="I11385" s="3"/>
      <c r="J11385" s="3"/>
    </row>
    <row r="11386" spans="4:10" x14ac:dyDescent="0.25">
      <c r="D11386">
        <v>0.32469999999999999</v>
      </c>
      <c r="E11386" s="4">
        <v>2.1700000000000001E-20</v>
      </c>
      <c r="F11386" s="3"/>
      <c r="G11386" s="3"/>
      <c r="H11386" s="3"/>
      <c r="I11386" s="3"/>
      <c r="J11386" s="3"/>
    </row>
    <row r="11387" spans="4:10" x14ac:dyDescent="0.25">
      <c r="D11387">
        <v>0.32500000000000001</v>
      </c>
      <c r="E11387" s="4">
        <v>2.1700000000000001E-20</v>
      </c>
      <c r="F11387" s="3"/>
      <c r="G11387" s="3"/>
      <c r="H11387" s="3"/>
      <c r="I11387" s="3"/>
      <c r="J11387" s="3"/>
    </row>
    <row r="11388" spans="4:10" x14ac:dyDescent="0.25">
      <c r="D11388">
        <v>0.32519999999999999</v>
      </c>
      <c r="E11388" s="4">
        <v>2.1700000000000001E-20</v>
      </c>
      <c r="F11388" s="3"/>
      <c r="G11388" s="3"/>
      <c r="H11388" s="3"/>
      <c r="I11388" s="3"/>
      <c r="J11388" s="3"/>
    </row>
    <row r="11389" spans="4:10" x14ac:dyDescent="0.25">
      <c r="D11389">
        <v>0.32540000000000002</v>
      </c>
      <c r="E11389" s="4">
        <v>2.1700000000000001E-20</v>
      </c>
      <c r="F11389" s="3"/>
      <c r="G11389" s="3"/>
      <c r="H11389" s="3"/>
      <c r="I11389" s="3"/>
      <c r="J11389" s="3"/>
    </row>
    <row r="11390" spans="4:10" x14ac:dyDescent="0.25">
      <c r="D11390">
        <v>0.32569999999999999</v>
      </c>
      <c r="E11390" s="4">
        <v>2.1700000000000001E-20</v>
      </c>
      <c r="F11390" s="3"/>
      <c r="G11390" s="3"/>
      <c r="H11390" s="3"/>
      <c r="I11390" s="3"/>
      <c r="J11390" s="3"/>
    </row>
    <row r="11391" spans="4:10" x14ac:dyDescent="0.25">
      <c r="D11391">
        <v>0.32590000000000002</v>
      </c>
      <c r="E11391" s="4">
        <v>2.1700000000000001E-20</v>
      </c>
      <c r="F11391" s="3"/>
      <c r="G11391" s="3"/>
      <c r="H11391" s="3"/>
      <c r="I11391" s="3"/>
      <c r="J11391" s="3"/>
    </row>
    <row r="11392" spans="4:10" x14ac:dyDescent="0.25">
      <c r="D11392">
        <v>0.32619999999999999</v>
      </c>
      <c r="E11392" s="4">
        <v>2.1700000000000001E-20</v>
      </c>
      <c r="F11392" s="3"/>
      <c r="G11392" s="3"/>
      <c r="H11392" s="3"/>
      <c r="I11392" s="3"/>
      <c r="J11392" s="3"/>
    </row>
    <row r="11393" spans="4:10" x14ac:dyDescent="0.25">
      <c r="D11393">
        <v>0.32640000000000002</v>
      </c>
      <c r="E11393" s="4">
        <v>2.1700000000000001E-20</v>
      </c>
      <c r="F11393" s="3"/>
      <c r="G11393" s="3"/>
      <c r="H11393" s="3"/>
      <c r="I11393" s="3"/>
      <c r="J11393" s="3"/>
    </row>
    <row r="11394" spans="4:10" x14ac:dyDescent="0.25">
      <c r="D11394">
        <v>0.3266</v>
      </c>
      <c r="E11394" s="4">
        <v>2.1700000000000001E-20</v>
      </c>
      <c r="F11394" s="3"/>
      <c r="G11394" s="3"/>
      <c r="H11394" s="3"/>
      <c r="I11394" s="3"/>
      <c r="J11394" s="3"/>
    </row>
    <row r="11395" spans="4:10" x14ac:dyDescent="0.25">
      <c r="D11395">
        <v>0.32690000000000002</v>
      </c>
      <c r="E11395" s="4">
        <v>2.1700000000000001E-20</v>
      </c>
      <c r="F11395" s="3"/>
      <c r="G11395" s="3"/>
      <c r="H11395" s="3"/>
      <c r="I11395" s="3"/>
      <c r="J11395" s="3"/>
    </row>
    <row r="11396" spans="4:10" x14ac:dyDescent="0.25">
      <c r="D11396">
        <v>0.3271</v>
      </c>
      <c r="E11396" s="4">
        <v>2.1700000000000001E-20</v>
      </c>
      <c r="F11396" s="3"/>
      <c r="G11396" s="3"/>
      <c r="H11396" s="3"/>
      <c r="I11396" s="3"/>
      <c r="J11396" s="3"/>
    </row>
    <row r="11397" spans="4:10" x14ac:dyDescent="0.25">
      <c r="D11397">
        <v>0.32729999999999998</v>
      </c>
      <c r="E11397" s="4">
        <v>2.1700000000000001E-20</v>
      </c>
      <c r="F11397" s="3"/>
      <c r="G11397" s="3"/>
      <c r="H11397" s="3"/>
      <c r="I11397" s="3"/>
      <c r="J11397" s="3"/>
    </row>
    <row r="11398" spans="4:10" x14ac:dyDescent="0.25">
      <c r="D11398">
        <v>0.3276</v>
      </c>
      <c r="E11398" s="4">
        <v>2.1700000000000001E-20</v>
      </c>
      <c r="F11398" s="3"/>
      <c r="G11398" s="3"/>
      <c r="H11398" s="3"/>
      <c r="I11398" s="3"/>
      <c r="J11398" s="3"/>
    </row>
    <row r="11399" spans="4:10" x14ac:dyDescent="0.25">
      <c r="D11399">
        <v>0.32779999999999998</v>
      </c>
      <c r="E11399" s="4">
        <v>2.1700000000000001E-20</v>
      </c>
      <c r="F11399" s="3"/>
      <c r="G11399" s="3"/>
      <c r="H11399" s="3"/>
      <c r="I11399" s="3"/>
      <c r="J11399" s="3"/>
    </row>
    <row r="11400" spans="4:10" x14ac:dyDescent="0.25">
      <c r="D11400">
        <v>0.3281</v>
      </c>
      <c r="E11400" s="4">
        <v>2.1700000000000001E-20</v>
      </c>
      <c r="F11400" s="3"/>
      <c r="G11400" s="3"/>
      <c r="H11400" s="3"/>
      <c r="I11400" s="3"/>
      <c r="J11400" s="3"/>
    </row>
    <row r="11401" spans="4:10" x14ac:dyDescent="0.25">
      <c r="D11401">
        <v>0.32829999999999998</v>
      </c>
      <c r="E11401" s="4">
        <v>2.1700000000000001E-20</v>
      </c>
      <c r="F11401" s="3"/>
      <c r="G11401" s="3"/>
      <c r="H11401" s="3"/>
      <c r="I11401" s="3"/>
      <c r="J11401" s="3"/>
    </row>
    <row r="11402" spans="4:10" x14ac:dyDescent="0.25">
      <c r="D11402">
        <v>0.32850000000000001</v>
      </c>
      <c r="E11402" s="4">
        <v>2.1700000000000001E-20</v>
      </c>
      <c r="F11402" s="3"/>
      <c r="G11402" s="3"/>
      <c r="H11402" s="3"/>
      <c r="I11402" s="3"/>
      <c r="J11402" s="3"/>
    </row>
    <row r="11403" spans="4:10" x14ac:dyDescent="0.25">
      <c r="D11403">
        <v>0.32879999999999998</v>
      </c>
      <c r="E11403" s="4">
        <v>2.1700000000000001E-20</v>
      </c>
      <c r="F11403" s="3"/>
      <c r="G11403" s="3"/>
      <c r="H11403" s="3"/>
      <c r="I11403" s="3"/>
      <c r="J11403" s="3"/>
    </row>
    <row r="11404" spans="4:10" x14ac:dyDescent="0.25">
      <c r="D11404">
        <v>0.32900000000000001</v>
      </c>
      <c r="E11404" s="4">
        <v>2.1700000000000001E-20</v>
      </c>
      <c r="F11404" s="3"/>
      <c r="G11404" s="3"/>
      <c r="H11404" s="3"/>
      <c r="I11404" s="3"/>
      <c r="J11404" s="3"/>
    </row>
    <row r="11405" spans="4:10" x14ac:dyDescent="0.25">
      <c r="D11405">
        <v>0.32919999999999999</v>
      </c>
      <c r="E11405" s="4">
        <v>2.1700000000000001E-20</v>
      </c>
      <c r="F11405" s="3"/>
      <c r="G11405" s="3"/>
      <c r="H11405" s="3"/>
      <c r="I11405" s="3"/>
      <c r="J11405" s="3"/>
    </row>
    <row r="11406" spans="4:10" x14ac:dyDescent="0.25">
      <c r="D11406">
        <v>0.32950000000000002</v>
      </c>
      <c r="E11406" s="4">
        <v>2.1700000000000001E-20</v>
      </c>
      <c r="F11406" s="3"/>
      <c r="G11406" s="3"/>
      <c r="H11406" s="3"/>
      <c r="I11406" s="3"/>
      <c r="J11406" s="3"/>
    </row>
    <row r="11407" spans="4:10" x14ac:dyDescent="0.25">
      <c r="D11407">
        <v>0.32969999999999999</v>
      </c>
      <c r="E11407" s="4">
        <v>2.1700000000000001E-20</v>
      </c>
      <c r="F11407" s="3"/>
      <c r="G11407" s="3"/>
      <c r="H11407" s="3"/>
      <c r="I11407" s="3"/>
      <c r="J11407" s="3"/>
    </row>
    <row r="11408" spans="4:10" x14ac:dyDescent="0.25">
      <c r="D11408">
        <v>0.32990000000000003</v>
      </c>
      <c r="E11408" s="4">
        <v>2.1700000000000001E-20</v>
      </c>
      <c r="F11408" s="3"/>
      <c r="G11408" s="3"/>
      <c r="H11408" s="3"/>
      <c r="I11408" s="3"/>
      <c r="J11408" s="3"/>
    </row>
    <row r="11409" spans="4:10" x14ac:dyDescent="0.25">
      <c r="D11409">
        <v>0.33019999999999999</v>
      </c>
      <c r="E11409" s="4">
        <v>2.1700000000000001E-20</v>
      </c>
      <c r="F11409" s="3"/>
      <c r="G11409" s="3"/>
      <c r="H11409" s="3"/>
      <c r="I11409" s="3"/>
      <c r="J11409" s="3"/>
    </row>
    <row r="11410" spans="4:10" x14ac:dyDescent="0.25">
      <c r="D11410">
        <v>0.33040000000000003</v>
      </c>
      <c r="E11410" s="4">
        <v>2.1700000000000001E-20</v>
      </c>
      <c r="F11410" s="3"/>
      <c r="G11410" s="3"/>
      <c r="H11410" s="3"/>
      <c r="I11410" s="3"/>
      <c r="J11410" s="3"/>
    </row>
    <row r="11411" spans="4:10" x14ac:dyDescent="0.25">
      <c r="D11411">
        <v>0.33069999999999999</v>
      </c>
      <c r="E11411" s="4">
        <v>2.1700000000000001E-20</v>
      </c>
      <c r="F11411" s="3"/>
      <c r="G11411" s="3"/>
      <c r="H11411" s="3"/>
      <c r="I11411" s="3"/>
      <c r="J11411" s="3"/>
    </row>
    <row r="11412" spans="4:10" x14ac:dyDescent="0.25">
      <c r="D11412">
        <v>0.33090000000000003</v>
      </c>
      <c r="E11412" s="4">
        <v>2.1700000000000001E-20</v>
      </c>
      <c r="F11412" s="3"/>
      <c r="G11412" s="3"/>
      <c r="H11412" s="3"/>
      <c r="I11412" s="3"/>
      <c r="J11412" s="3"/>
    </row>
    <row r="11413" spans="4:10" x14ac:dyDescent="0.25">
      <c r="D11413">
        <v>0.33110000000000001</v>
      </c>
      <c r="E11413" s="4">
        <v>2.1700000000000001E-20</v>
      </c>
      <c r="F11413" s="3"/>
      <c r="G11413" s="3"/>
      <c r="H11413" s="3"/>
      <c r="I11413" s="3"/>
      <c r="J11413" s="3"/>
    </row>
    <row r="11414" spans="4:10" x14ac:dyDescent="0.25">
      <c r="D11414">
        <v>0.33139999999999997</v>
      </c>
      <c r="E11414" s="4">
        <v>2.1700000000000001E-20</v>
      </c>
      <c r="F11414" s="3"/>
      <c r="G11414" s="3"/>
      <c r="H11414" s="3"/>
      <c r="I11414" s="3"/>
      <c r="J11414" s="3"/>
    </row>
    <row r="11415" spans="4:10" x14ac:dyDescent="0.25">
      <c r="D11415">
        <v>0.33160000000000001</v>
      </c>
      <c r="E11415" s="4">
        <v>2.1700000000000001E-20</v>
      </c>
      <c r="F11415" s="3"/>
      <c r="G11415" s="3"/>
      <c r="H11415" s="3"/>
      <c r="I11415" s="3"/>
      <c r="J11415" s="3"/>
    </row>
    <row r="11416" spans="4:10" x14ac:dyDescent="0.25">
      <c r="D11416">
        <v>0.33179999999999998</v>
      </c>
      <c r="E11416" s="4">
        <v>2.1700000000000001E-20</v>
      </c>
      <c r="F11416" s="3"/>
      <c r="G11416" s="3"/>
      <c r="H11416" s="3"/>
      <c r="I11416" s="3"/>
      <c r="J11416" s="3"/>
    </row>
    <row r="11417" spans="4:10" x14ac:dyDescent="0.25">
      <c r="D11417">
        <v>0.33210000000000001</v>
      </c>
      <c r="E11417" s="4">
        <v>2.1700000000000001E-20</v>
      </c>
      <c r="F11417" s="3"/>
      <c r="G11417" s="3"/>
      <c r="H11417" s="3"/>
      <c r="I11417" s="3"/>
      <c r="J11417" s="3"/>
    </row>
    <row r="11418" spans="4:10" x14ac:dyDescent="0.25">
      <c r="D11418">
        <v>0.33229999999999998</v>
      </c>
      <c r="E11418" s="4">
        <v>2.1700000000000001E-20</v>
      </c>
      <c r="F11418" s="3"/>
      <c r="G11418" s="3"/>
      <c r="H11418" s="3"/>
      <c r="I11418" s="3"/>
      <c r="J11418" s="3"/>
    </row>
    <row r="11419" spans="4:10" x14ac:dyDescent="0.25">
      <c r="D11419">
        <v>0.33250000000000002</v>
      </c>
      <c r="E11419" s="4">
        <v>2.1700000000000001E-20</v>
      </c>
      <c r="F11419" s="3"/>
      <c r="G11419" s="3"/>
      <c r="H11419" s="3"/>
      <c r="I11419" s="3"/>
      <c r="J11419" s="3"/>
    </row>
    <row r="11420" spans="4:10" x14ac:dyDescent="0.25">
      <c r="D11420">
        <v>0.33279999999999998</v>
      </c>
      <c r="E11420" s="4">
        <v>2.1700000000000001E-20</v>
      </c>
      <c r="F11420" s="3"/>
      <c r="G11420" s="3"/>
      <c r="H11420" s="3"/>
      <c r="I11420" s="3"/>
      <c r="J11420" s="3"/>
    </row>
    <row r="11421" spans="4:10" x14ac:dyDescent="0.25">
      <c r="D11421">
        <v>0.33300000000000002</v>
      </c>
      <c r="E11421" s="4">
        <v>2.1700000000000001E-20</v>
      </c>
      <c r="F11421" s="3"/>
      <c r="G11421" s="3"/>
      <c r="H11421" s="3"/>
      <c r="I11421" s="3"/>
      <c r="J11421" s="3"/>
    </row>
    <row r="11422" spans="4:10" x14ac:dyDescent="0.25">
      <c r="D11422">
        <v>0.33329999999999999</v>
      </c>
      <c r="E11422" s="4">
        <v>2.1700000000000001E-20</v>
      </c>
      <c r="F11422" s="3"/>
      <c r="G11422" s="3"/>
      <c r="H11422" s="3"/>
      <c r="I11422" s="3"/>
      <c r="J11422" s="3"/>
    </row>
    <row r="11423" spans="4:10" x14ac:dyDescent="0.25">
      <c r="D11423">
        <v>0.33350000000000002</v>
      </c>
      <c r="E11423" s="4">
        <v>2.1700000000000001E-20</v>
      </c>
      <c r="F11423" s="3"/>
      <c r="G11423" s="3"/>
      <c r="H11423" s="3"/>
      <c r="I11423" s="3"/>
      <c r="J11423" s="3"/>
    </row>
    <row r="11424" spans="4:10" x14ac:dyDescent="0.25">
      <c r="D11424">
        <v>0.3337</v>
      </c>
      <c r="E11424" s="4">
        <v>2.1700000000000001E-20</v>
      </c>
      <c r="F11424" s="3"/>
      <c r="G11424" s="3"/>
      <c r="H11424" s="3"/>
      <c r="I11424" s="3"/>
      <c r="J11424" s="3"/>
    </row>
    <row r="11425" spans="4:10" x14ac:dyDescent="0.25">
      <c r="D11425">
        <v>0.33400000000000002</v>
      </c>
      <c r="E11425" s="4">
        <v>2.1700000000000001E-20</v>
      </c>
      <c r="F11425" s="3"/>
      <c r="G11425" s="3"/>
      <c r="H11425" s="3"/>
      <c r="I11425" s="3"/>
      <c r="J11425" s="3"/>
    </row>
    <row r="11426" spans="4:10" x14ac:dyDescent="0.25">
      <c r="D11426">
        <v>0.3342</v>
      </c>
      <c r="E11426" s="4">
        <v>2.1700000000000001E-20</v>
      </c>
      <c r="F11426" s="3"/>
      <c r="G11426" s="3"/>
      <c r="H11426" s="3"/>
      <c r="I11426" s="3"/>
      <c r="J11426" s="3"/>
    </row>
    <row r="11427" spans="4:10" x14ac:dyDescent="0.25">
      <c r="D11427">
        <v>0.33439999999999998</v>
      </c>
      <c r="E11427" s="4">
        <v>2.1700000000000001E-20</v>
      </c>
      <c r="F11427" s="3"/>
      <c r="G11427" s="3"/>
      <c r="H11427" s="3"/>
      <c r="I11427" s="3"/>
      <c r="J11427" s="3"/>
    </row>
    <row r="11428" spans="4:10" x14ac:dyDescent="0.25">
      <c r="D11428">
        <v>0.3347</v>
      </c>
      <c r="E11428" s="4">
        <v>2.1700000000000001E-20</v>
      </c>
      <c r="F11428" s="3"/>
      <c r="G11428" s="3"/>
      <c r="H11428" s="3"/>
      <c r="I11428" s="3"/>
      <c r="J11428" s="3"/>
    </row>
    <row r="11429" spans="4:10" x14ac:dyDescent="0.25">
      <c r="D11429">
        <v>0.33489999999999998</v>
      </c>
      <c r="E11429" s="4">
        <v>2.1700000000000001E-20</v>
      </c>
      <c r="F11429" s="3"/>
      <c r="G11429" s="3"/>
      <c r="H11429" s="3"/>
      <c r="I11429" s="3"/>
      <c r="J11429" s="3"/>
    </row>
    <row r="11430" spans="4:10" x14ac:dyDescent="0.25">
      <c r="D11430">
        <v>0.33510000000000001</v>
      </c>
      <c r="E11430" s="4">
        <v>2.1700000000000001E-20</v>
      </c>
      <c r="F11430" s="3"/>
      <c r="G11430" s="3"/>
      <c r="H11430" s="3"/>
      <c r="I11430" s="3"/>
      <c r="J11430" s="3"/>
    </row>
    <row r="11431" spans="4:10" x14ac:dyDescent="0.25">
      <c r="D11431">
        <v>0.33539999999999998</v>
      </c>
      <c r="E11431" s="4">
        <v>2.1700000000000001E-20</v>
      </c>
      <c r="F11431" s="3"/>
      <c r="G11431" s="3"/>
      <c r="H11431" s="3"/>
      <c r="I11431" s="3"/>
      <c r="J11431" s="3"/>
    </row>
    <row r="11432" spans="4:10" x14ac:dyDescent="0.25">
      <c r="D11432">
        <v>0.33560000000000001</v>
      </c>
      <c r="E11432" s="4">
        <v>2.1700000000000001E-20</v>
      </c>
      <c r="F11432" s="3"/>
      <c r="G11432" s="3"/>
      <c r="H11432" s="3"/>
      <c r="I11432" s="3"/>
      <c r="J11432" s="3"/>
    </row>
    <row r="11433" spans="4:10" x14ac:dyDescent="0.25">
      <c r="D11433">
        <v>0.33589999999999998</v>
      </c>
      <c r="E11433" s="4">
        <v>2.1700000000000001E-20</v>
      </c>
      <c r="F11433" s="3"/>
      <c r="G11433" s="3"/>
      <c r="H11433" s="3"/>
      <c r="I11433" s="3"/>
      <c r="J11433" s="3"/>
    </row>
    <row r="11434" spans="4:10" x14ac:dyDescent="0.25">
      <c r="D11434">
        <v>0.33610000000000001</v>
      </c>
      <c r="E11434" s="4">
        <v>2.1700000000000001E-20</v>
      </c>
      <c r="F11434" s="3"/>
      <c r="G11434" s="3"/>
      <c r="H11434" s="3"/>
      <c r="I11434" s="3"/>
      <c r="J11434" s="3"/>
    </row>
    <row r="11435" spans="4:10" x14ac:dyDescent="0.25">
      <c r="D11435">
        <v>0.33629999999999999</v>
      </c>
      <c r="E11435" s="4">
        <v>2.1700000000000001E-20</v>
      </c>
      <c r="F11435" s="3"/>
      <c r="G11435" s="3"/>
      <c r="H11435" s="3"/>
      <c r="I11435" s="3"/>
      <c r="J11435" s="3"/>
    </row>
    <row r="11436" spans="4:10" x14ac:dyDescent="0.25">
      <c r="D11436">
        <v>0.33660000000000001</v>
      </c>
      <c r="E11436" s="4">
        <v>2.1700000000000001E-20</v>
      </c>
      <c r="F11436" s="3"/>
      <c r="G11436" s="3"/>
      <c r="H11436" s="3"/>
      <c r="I11436" s="3"/>
      <c r="J11436" s="3"/>
    </row>
    <row r="11437" spans="4:10" x14ac:dyDescent="0.25">
      <c r="D11437">
        <v>0.33679999999999999</v>
      </c>
      <c r="E11437" s="4">
        <v>2.1700000000000001E-20</v>
      </c>
      <c r="F11437" s="3"/>
      <c r="G11437" s="3"/>
      <c r="H11437" s="3"/>
      <c r="I11437" s="3"/>
      <c r="J11437" s="3"/>
    </row>
    <row r="11438" spans="4:10" x14ac:dyDescent="0.25">
      <c r="D11438">
        <v>0.33700000000000002</v>
      </c>
      <c r="E11438" s="4">
        <v>2.1700000000000001E-20</v>
      </c>
      <c r="F11438" s="3"/>
      <c r="G11438" s="3"/>
      <c r="H11438" s="3"/>
      <c r="I11438" s="3"/>
      <c r="J11438" s="3"/>
    </row>
    <row r="11439" spans="4:10" x14ac:dyDescent="0.25">
      <c r="D11439">
        <v>0.33729999999999999</v>
      </c>
      <c r="E11439" s="4">
        <v>2.1700000000000001E-20</v>
      </c>
      <c r="F11439" s="3"/>
      <c r="G11439" s="3"/>
      <c r="H11439" s="3"/>
      <c r="I11439" s="3"/>
      <c r="J11439" s="3"/>
    </row>
    <row r="11440" spans="4:10" x14ac:dyDescent="0.25">
      <c r="D11440">
        <v>0.33750000000000002</v>
      </c>
      <c r="E11440" s="4">
        <v>2.1700000000000001E-20</v>
      </c>
      <c r="F11440" s="3"/>
      <c r="G11440" s="3"/>
      <c r="H11440" s="3"/>
      <c r="I11440" s="3"/>
      <c r="J11440" s="3"/>
    </row>
    <row r="11441" spans="4:10" x14ac:dyDescent="0.25">
      <c r="D11441">
        <v>0.3377</v>
      </c>
      <c r="E11441" s="4">
        <v>2.1700000000000001E-20</v>
      </c>
      <c r="F11441" s="3"/>
      <c r="G11441" s="3"/>
      <c r="H11441" s="3"/>
      <c r="I11441" s="3"/>
      <c r="J11441" s="3"/>
    </row>
    <row r="11442" spans="4:10" x14ac:dyDescent="0.25">
      <c r="D11442">
        <v>0.33800000000000002</v>
      </c>
      <c r="E11442" s="4">
        <v>2.1700000000000001E-20</v>
      </c>
      <c r="F11442" s="3"/>
      <c r="G11442" s="3"/>
      <c r="H11442" s="3"/>
      <c r="I11442" s="3"/>
      <c r="J11442" s="3"/>
    </row>
    <row r="11443" spans="4:10" x14ac:dyDescent="0.25">
      <c r="D11443">
        <v>0.3382</v>
      </c>
      <c r="E11443" s="4">
        <v>2.1700000000000001E-20</v>
      </c>
      <c r="F11443" s="3"/>
      <c r="G11443" s="3"/>
      <c r="H11443" s="3"/>
      <c r="I11443" s="3"/>
      <c r="J11443" s="3"/>
    </row>
    <row r="11444" spans="4:10" x14ac:dyDescent="0.25">
      <c r="D11444">
        <v>0.33850000000000002</v>
      </c>
      <c r="E11444" s="4">
        <v>2.1700000000000001E-20</v>
      </c>
      <c r="F11444" s="3"/>
      <c r="G11444" s="3"/>
      <c r="H11444" s="3"/>
      <c r="I11444" s="3"/>
      <c r="J11444" s="3"/>
    </row>
    <row r="11445" spans="4:10" x14ac:dyDescent="0.25">
      <c r="D11445">
        <v>0.3387</v>
      </c>
      <c r="E11445" s="4">
        <v>2.1700000000000001E-20</v>
      </c>
      <c r="F11445" s="3"/>
      <c r="G11445" s="3"/>
      <c r="H11445" s="3"/>
      <c r="I11445" s="3"/>
      <c r="J11445" s="3"/>
    </row>
    <row r="11446" spans="4:10" x14ac:dyDescent="0.25">
      <c r="D11446">
        <v>0.33889999999999998</v>
      </c>
      <c r="E11446" s="4">
        <v>2.1700000000000001E-20</v>
      </c>
      <c r="F11446" s="3"/>
      <c r="G11446" s="3"/>
      <c r="H11446" s="3"/>
      <c r="I11446" s="3"/>
      <c r="J11446" s="3"/>
    </row>
    <row r="11447" spans="4:10" x14ac:dyDescent="0.25">
      <c r="D11447">
        <v>0.3392</v>
      </c>
      <c r="E11447" s="4">
        <v>2.1700000000000001E-20</v>
      </c>
      <c r="F11447" s="3"/>
      <c r="G11447" s="3"/>
      <c r="H11447" s="3"/>
      <c r="I11447" s="3"/>
      <c r="J11447" s="3"/>
    </row>
    <row r="11448" spans="4:10" x14ac:dyDescent="0.25">
      <c r="D11448">
        <v>0.33939999999999998</v>
      </c>
      <c r="E11448" s="4">
        <v>2.1700000000000001E-20</v>
      </c>
      <c r="F11448" s="3"/>
      <c r="G11448" s="3"/>
      <c r="H11448" s="3"/>
      <c r="I11448" s="3"/>
      <c r="J11448" s="3"/>
    </row>
    <row r="11449" spans="4:10" x14ac:dyDescent="0.25">
      <c r="D11449">
        <v>0.33960000000000001</v>
      </c>
      <c r="E11449" s="4">
        <v>2.1700000000000001E-20</v>
      </c>
      <c r="F11449" s="3"/>
      <c r="G11449" s="3"/>
      <c r="H11449" s="3"/>
      <c r="I11449" s="3"/>
      <c r="J11449" s="3"/>
    </row>
    <row r="11450" spans="4:10" x14ac:dyDescent="0.25">
      <c r="D11450">
        <v>0.33989999999999998</v>
      </c>
      <c r="E11450" s="4">
        <v>2.1700000000000001E-20</v>
      </c>
      <c r="F11450" s="3"/>
      <c r="G11450" s="3"/>
      <c r="H11450" s="3"/>
      <c r="I11450" s="3"/>
      <c r="J11450" s="3"/>
    </row>
    <row r="11451" spans="4:10" x14ac:dyDescent="0.25">
      <c r="D11451">
        <v>0.34010000000000001</v>
      </c>
      <c r="E11451" s="4">
        <v>2.1700000000000001E-20</v>
      </c>
      <c r="F11451" s="3"/>
      <c r="G11451" s="3"/>
      <c r="H11451" s="3"/>
      <c r="I11451" s="3"/>
      <c r="J11451" s="3"/>
    </row>
    <row r="11452" spans="4:10" x14ac:dyDescent="0.25">
      <c r="D11452">
        <v>0.34039999999999998</v>
      </c>
      <c r="E11452" s="4">
        <v>2.1700000000000001E-20</v>
      </c>
      <c r="F11452" s="3"/>
      <c r="G11452" s="3"/>
      <c r="H11452" s="3"/>
      <c r="I11452" s="3"/>
      <c r="J11452" s="3"/>
    </row>
    <row r="11453" spans="4:10" x14ac:dyDescent="0.25">
      <c r="D11453">
        <v>0.34060000000000001</v>
      </c>
      <c r="E11453" s="4">
        <v>2.1700000000000001E-20</v>
      </c>
      <c r="F11453" s="3"/>
      <c r="G11453" s="3"/>
      <c r="H11453" s="3"/>
      <c r="I11453" s="3"/>
      <c r="J11453" s="3"/>
    </row>
    <row r="11454" spans="4:10" x14ac:dyDescent="0.25">
      <c r="D11454">
        <v>0.34079999999999999</v>
      </c>
      <c r="E11454" s="4">
        <v>2.1700000000000001E-20</v>
      </c>
      <c r="F11454" s="3"/>
      <c r="G11454" s="3"/>
      <c r="H11454" s="3"/>
      <c r="I11454" s="3"/>
      <c r="J11454" s="3"/>
    </row>
    <row r="11455" spans="4:10" x14ac:dyDescent="0.25">
      <c r="D11455">
        <v>0.34110000000000001</v>
      </c>
      <c r="E11455" s="4">
        <v>2.1700000000000001E-20</v>
      </c>
      <c r="F11455" s="3"/>
      <c r="G11455" s="3"/>
      <c r="H11455" s="3"/>
      <c r="I11455" s="3"/>
      <c r="J11455" s="3"/>
    </row>
    <row r="11456" spans="4:10" x14ac:dyDescent="0.25">
      <c r="D11456">
        <v>0.34129999999999999</v>
      </c>
      <c r="E11456" s="4">
        <v>2.1700000000000001E-20</v>
      </c>
      <c r="F11456" s="3"/>
      <c r="G11456" s="3"/>
      <c r="H11456" s="3"/>
      <c r="I11456" s="3"/>
      <c r="J11456" s="3"/>
    </row>
    <row r="11457" spans="4:10" x14ac:dyDescent="0.25">
      <c r="D11457">
        <v>0.34150000000000003</v>
      </c>
      <c r="E11457" s="4">
        <v>2.1700000000000001E-20</v>
      </c>
      <c r="F11457" s="3"/>
      <c r="G11457" s="3"/>
      <c r="H11457" s="3"/>
      <c r="I11457" s="3"/>
      <c r="J11457" s="3"/>
    </row>
    <row r="11458" spans="4:10" x14ac:dyDescent="0.25">
      <c r="D11458">
        <v>0.34179999999999999</v>
      </c>
      <c r="E11458" s="4">
        <v>2.1700000000000001E-20</v>
      </c>
      <c r="F11458" s="3"/>
      <c r="G11458" s="3"/>
      <c r="H11458" s="3"/>
      <c r="I11458" s="3"/>
      <c r="J11458" s="3"/>
    </row>
    <row r="11459" spans="4:10" x14ac:dyDescent="0.25">
      <c r="D11459">
        <v>0.34200000000000003</v>
      </c>
      <c r="E11459" s="4">
        <v>2.1700000000000001E-20</v>
      </c>
      <c r="F11459" s="3"/>
      <c r="G11459" s="3"/>
      <c r="H11459" s="3"/>
      <c r="I11459" s="3"/>
      <c r="J11459" s="3"/>
    </row>
    <row r="11460" spans="4:10" x14ac:dyDescent="0.25">
      <c r="D11460">
        <v>0.3422</v>
      </c>
      <c r="E11460" s="4">
        <v>2.1700000000000001E-20</v>
      </c>
      <c r="F11460" s="3"/>
      <c r="G11460" s="3"/>
      <c r="H11460" s="3"/>
      <c r="I11460" s="3"/>
      <c r="J11460" s="3"/>
    </row>
    <row r="11461" spans="4:10" x14ac:dyDescent="0.25">
      <c r="D11461">
        <v>0.34250000000000003</v>
      </c>
      <c r="E11461" s="4">
        <v>2.1700000000000001E-20</v>
      </c>
      <c r="F11461" s="3"/>
      <c r="G11461" s="3"/>
      <c r="H11461" s="3"/>
      <c r="I11461" s="3"/>
      <c r="J11461" s="3"/>
    </row>
    <row r="11462" spans="4:10" x14ac:dyDescent="0.25">
      <c r="D11462">
        <v>0.3427</v>
      </c>
      <c r="E11462" s="4">
        <v>2.1700000000000001E-20</v>
      </c>
      <c r="F11462" s="3"/>
      <c r="G11462" s="3"/>
      <c r="H11462" s="3"/>
      <c r="I11462" s="3"/>
      <c r="J11462" s="3"/>
    </row>
    <row r="11463" spans="4:10" x14ac:dyDescent="0.25">
      <c r="D11463">
        <v>0.34300000000000003</v>
      </c>
      <c r="E11463" s="4">
        <v>2.1700000000000001E-20</v>
      </c>
      <c r="F11463" s="3"/>
      <c r="G11463" s="3"/>
      <c r="H11463" s="3"/>
      <c r="I11463" s="3"/>
      <c r="J11463" s="3"/>
    </row>
    <row r="11464" spans="4:10" x14ac:dyDescent="0.25">
      <c r="D11464">
        <v>0.34320000000000001</v>
      </c>
      <c r="E11464" s="4">
        <v>2.1700000000000001E-20</v>
      </c>
      <c r="F11464" s="3"/>
      <c r="G11464" s="3"/>
      <c r="H11464" s="3"/>
      <c r="I11464" s="3"/>
      <c r="J11464" s="3"/>
    </row>
    <row r="11465" spans="4:10" x14ac:dyDescent="0.25">
      <c r="D11465">
        <v>0.34339999999999998</v>
      </c>
      <c r="E11465" s="4">
        <v>2.1700000000000001E-20</v>
      </c>
      <c r="F11465" s="3"/>
      <c r="G11465" s="3"/>
      <c r="H11465" s="3"/>
      <c r="I11465" s="3"/>
      <c r="J11465" s="3"/>
    </row>
    <row r="11466" spans="4:10" x14ac:dyDescent="0.25">
      <c r="D11466">
        <v>0.34370000000000001</v>
      </c>
      <c r="E11466" s="4">
        <v>2.1700000000000001E-20</v>
      </c>
      <c r="F11466" s="3"/>
      <c r="G11466" s="3"/>
      <c r="H11466" s="3"/>
      <c r="I11466" s="3"/>
      <c r="J11466" s="3"/>
    </row>
    <row r="11467" spans="4:10" x14ac:dyDescent="0.25">
      <c r="D11467">
        <v>0.34389999999999998</v>
      </c>
      <c r="E11467" s="4">
        <v>2.1700000000000001E-20</v>
      </c>
      <c r="F11467" s="3"/>
      <c r="G11467" s="3"/>
      <c r="H11467" s="3"/>
      <c r="I11467" s="3"/>
      <c r="J11467" s="3"/>
    </row>
    <row r="11468" spans="4:10" x14ac:dyDescent="0.25">
      <c r="D11468">
        <v>0.34410000000000002</v>
      </c>
      <c r="E11468" s="4">
        <v>2.1700000000000001E-20</v>
      </c>
      <c r="F11468" s="3"/>
      <c r="G11468" s="3"/>
      <c r="H11468" s="3"/>
      <c r="I11468" s="3"/>
      <c r="J11468" s="3"/>
    </row>
    <row r="11469" spans="4:10" x14ac:dyDescent="0.25">
      <c r="D11469">
        <v>0.34439999999999998</v>
      </c>
      <c r="E11469" s="4">
        <v>2.1700000000000001E-20</v>
      </c>
      <c r="F11469" s="3"/>
      <c r="G11469" s="3"/>
      <c r="H11469" s="3"/>
      <c r="I11469" s="3"/>
      <c r="J11469" s="3"/>
    </row>
    <row r="11470" spans="4:10" x14ac:dyDescent="0.25">
      <c r="D11470">
        <v>0.34460000000000002</v>
      </c>
      <c r="E11470" s="4">
        <v>2.1700000000000001E-20</v>
      </c>
      <c r="F11470" s="3"/>
      <c r="G11470" s="3"/>
      <c r="H11470" s="3"/>
      <c r="I11470" s="3"/>
      <c r="J11470" s="3"/>
    </row>
    <row r="11471" spans="4:10" x14ac:dyDescent="0.25">
      <c r="D11471">
        <v>0.3448</v>
      </c>
      <c r="E11471" s="4">
        <v>2.1700000000000001E-20</v>
      </c>
      <c r="F11471" s="3"/>
      <c r="G11471" s="3"/>
      <c r="H11471" s="3"/>
      <c r="I11471" s="3"/>
      <c r="J11471" s="3"/>
    </row>
    <row r="11472" spans="4:10" x14ac:dyDescent="0.25">
      <c r="D11472">
        <v>0.34510000000000002</v>
      </c>
      <c r="E11472" s="4">
        <v>2.1700000000000001E-20</v>
      </c>
      <c r="F11472" s="3"/>
      <c r="G11472" s="3"/>
      <c r="H11472" s="3"/>
      <c r="I11472" s="3"/>
      <c r="J11472" s="3"/>
    </row>
    <row r="11473" spans="4:10" x14ac:dyDescent="0.25">
      <c r="D11473">
        <v>0.3453</v>
      </c>
      <c r="E11473" s="4">
        <v>2.1700000000000001E-20</v>
      </c>
      <c r="F11473" s="3"/>
      <c r="G11473" s="3"/>
      <c r="H11473" s="3"/>
      <c r="I11473" s="3"/>
      <c r="J11473" s="3"/>
    </row>
    <row r="11474" spans="4:10" x14ac:dyDescent="0.25">
      <c r="D11474">
        <v>0.34560000000000002</v>
      </c>
      <c r="E11474" s="4">
        <v>2.1700000000000001E-20</v>
      </c>
      <c r="F11474" s="3"/>
      <c r="G11474" s="3"/>
      <c r="H11474" s="3"/>
      <c r="I11474" s="3"/>
      <c r="J11474" s="3"/>
    </row>
    <row r="11475" spans="4:10" x14ac:dyDescent="0.25">
      <c r="D11475">
        <v>0.3458</v>
      </c>
      <c r="E11475" s="4">
        <v>2.1700000000000001E-20</v>
      </c>
      <c r="F11475" s="3"/>
      <c r="G11475" s="3"/>
      <c r="H11475" s="3"/>
      <c r="I11475" s="3"/>
      <c r="J11475" s="3"/>
    </row>
    <row r="11476" spans="4:10" x14ac:dyDescent="0.25">
      <c r="D11476">
        <v>0.34599999999999997</v>
      </c>
      <c r="E11476" s="4">
        <v>2.1700000000000001E-20</v>
      </c>
      <c r="F11476" s="3"/>
      <c r="G11476" s="3"/>
      <c r="H11476" s="3"/>
      <c r="I11476" s="3"/>
      <c r="J11476" s="3"/>
    </row>
    <row r="11477" spans="4:10" x14ac:dyDescent="0.25">
      <c r="D11477">
        <v>0.3463</v>
      </c>
      <c r="E11477" s="4">
        <v>2.1700000000000001E-20</v>
      </c>
      <c r="F11477" s="3"/>
      <c r="G11477" s="3"/>
      <c r="H11477" s="3"/>
      <c r="I11477" s="3"/>
      <c r="J11477" s="3"/>
    </row>
    <row r="11478" spans="4:10" x14ac:dyDescent="0.25">
      <c r="D11478">
        <v>0.34649999999999997</v>
      </c>
      <c r="E11478" s="4">
        <v>2.1700000000000001E-20</v>
      </c>
      <c r="F11478" s="3"/>
      <c r="G11478" s="3"/>
      <c r="H11478" s="3"/>
      <c r="I11478" s="3"/>
      <c r="J11478" s="3"/>
    </row>
    <row r="11479" spans="4:10" x14ac:dyDescent="0.25">
      <c r="D11479">
        <v>0.34670000000000001</v>
      </c>
      <c r="E11479" s="4">
        <v>2.1700000000000001E-20</v>
      </c>
      <c r="F11479" s="3"/>
      <c r="G11479" s="3"/>
      <c r="H11479" s="3"/>
      <c r="I11479" s="3"/>
      <c r="J11479" s="3"/>
    </row>
    <row r="11480" spans="4:10" x14ac:dyDescent="0.25">
      <c r="D11480">
        <v>0.34699999999999998</v>
      </c>
      <c r="E11480" s="4">
        <v>2.1700000000000001E-20</v>
      </c>
      <c r="F11480" s="3"/>
      <c r="G11480" s="3"/>
      <c r="H11480" s="3"/>
      <c r="I11480" s="3"/>
      <c r="J11480" s="3"/>
    </row>
    <row r="11481" spans="4:10" x14ac:dyDescent="0.25">
      <c r="D11481">
        <v>0.34720000000000001</v>
      </c>
      <c r="E11481" s="4">
        <v>2.1700000000000001E-20</v>
      </c>
      <c r="F11481" s="3"/>
      <c r="G11481" s="3"/>
      <c r="H11481" s="3"/>
      <c r="I11481" s="3"/>
      <c r="J11481" s="3"/>
    </row>
    <row r="11482" spans="4:10" x14ac:dyDescent="0.25">
      <c r="D11482">
        <v>0.34739999999999999</v>
      </c>
      <c r="E11482" s="4">
        <v>2.1700000000000001E-20</v>
      </c>
      <c r="F11482" s="3"/>
      <c r="G11482" s="3"/>
      <c r="H11482" s="3"/>
      <c r="I11482" s="3"/>
      <c r="J11482" s="3"/>
    </row>
    <row r="11483" spans="4:10" x14ac:dyDescent="0.25">
      <c r="D11483">
        <v>0.34770000000000001</v>
      </c>
      <c r="E11483" s="4">
        <v>2.1700000000000001E-20</v>
      </c>
      <c r="F11483" s="3"/>
      <c r="G11483" s="3"/>
      <c r="H11483" s="3"/>
      <c r="I11483" s="3"/>
      <c r="J11483" s="3"/>
    </row>
    <row r="11484" spans="4:10" x14ac:dyDescent="0.25">
      <c r="D11484">
        <v>0.34789999999999999</v>
      </c>
      <c r="E11484" s="4">
        <v>2.1700000000000001E-20</v>
      </c>
      <c r="F11484" s="3"/>
      <c r="G11484" s="3"/>
      <c r="H11484" s="3"/>
      <c r="I11484" s="3"/>
      <c r="J11484" s="3"/>
    </row>
    <row r="11485" spans="4:10" x14ac:dyDescent="0.25">
      <c r="D11485">
        <v>0.34820000000000001</v>
      </c>
      <c r="E11485" s="4">
        <v>2.1700000000000001E-20</v>
      </c>
      <c r="F11485" s="3"/>
      <c r="G11485" s="3"/>
      <c r="H11485" s="3"/>
      <c r="I11485" s="3"/>
      <c r="J11485" s="3"/>
    </row>
    <row r="11486" spans="4:10" x14ac:dyDescent="0.25">
      <c r="D11486">
        <v>0.34839999999999999</v>
      </c>
      <c r="E11486" s="4">
        <v>2.1700000000000001E-20</v>
      </c>
      <c r="F11486" s="3"/>
      <c r="G11486" s="3"/>
      <c r="H11486" s="3"/>
      <c r="I11486" s="3"/>
      <c r="J11486" s="3"/>
    </row>
    <row r="11487" spans="4:10" x14ac:dyDescent="0.25">
      <c r="D11487">
        <v>0.34860000000000002</v>
      </c>
      <c r="E11487" s="4">
        <v>2.1700000000000001E-20</v>
      </c>
      <c r="F11487" s="3"/>
      <c r="G11487" s="3"/>
      <c r="H11487" s="3"/>
      <c r="I11487" s="3"/>
      <c r="J11487" s="3"/>
    </row>
    <row r="11488" spans="4:10" x14ac:dyDescent="0.25">
      <c r="D11488">
        <v>0.34889999999999999</v>
      </c>
      <c r="E11488" s="4">
        <v>2.1700000000000001E-20</v>
      </c>
      <c r="F11488" s="3"/>
      <c r="G11488" s="3"/>
      <c r="H11488" s="3"/>
      <c r="I11488" s="3"/>
      <c r="J11488" s="3"/>
    </row>
    <row r="11489" spans="4:10" x14ac:dyDescent="0.25">
      <c r="D11489">
        <v>0.34910000000000002</v>
      </c>
      <c r="E11489" s="4">
        <v>2.1700000000000001E-20</v>
      </c>
      <c r="F11489" s="3"/>
      <c r="G11489" s="3"/>
      <c r="H11489" s="3"/>
      <c r="I11489" s="3"/>
      <c r="J11489" s="3"/>
    </row>
    <row r="11490" spans="4:10" x14ac:dyDescent="0.25">
      <c r="D11490">
        <v>0.3493</v>
      </c>
      <c r="E11490" s="4">
        <v>2.1700000000000001E-20</v>
      </c>
      <c r="F11490" s="3"/>
      <c r="G11490" s="3"/>
      <c r="H11490" s="3"/>
      <c r="I11490" s="3"/>
      <c r="J11490" s="3"/>
    </row>
    <row r="11491" spans="4:10" x14ac:dyDescent="0.25">
      <c r="D11491">
        <v>0.34960000000000002</v>
      </c>
      <c r="E11491" s="4">
        <v>2.1700000000000001E-20</v>
      </c>
      <c r="F11491" s="3"/>
      <c r="G11491" s="3"/>
      <c r="H11491" s="3"/>
      <c r="I11491" s="3"/>
      <c r="J11491" s="3"/>
    </row>
    <row r="11492" spans="4:10" x14ac:dyDescent="0.25">
      <c r="D11492">
        <v>0.3498</v>
      </c>
      <c r="E11492" s="4">
        <v>2.1700000000000001E-20</v>
      </c>
      <c r="F11492" s="3"/>
      <c r="G11492" s="3"/>
      <c r="H11492" s="3"/>
      <c r="I11492" s="3"/>
      <c r="J11492" s="3"/>
    </row>
    <row r="11493" spans="4:10" x14ac:dyDescent="0.25">
      <c r="D11493">
        <v>0.35</v>
      </c>
      <c r="E11493" s="4">
        <v>2.1700000000000001E-20</v>
      </c>
      <c r="F11493" s="3"/>
      <c r="G11493" s="3"/>
      <c r="H11493" s="3"/>
      <c r="I11493" s="3"/>
      <c r="J11493" s="3"/>
    </row>
    <row r="11494" spans="4:10" x14ac:dyDescent="0.25">
      <c r="D11494">
        <v>0.3503</v>
      </c>
      <c r="E11494" s="4">
        <v>2.1700000000000001E-20</v>
      </c>
      <c r="F11494" s="3"/>
      <c r="G11494" s="3"/>
      <c r="H11494" s="3"/>
      <c r="I11494" s="3"/>
      <c r="J11494" s="3"/>
    </row>
    <row r="11495" spans="4:10" x14ac:dyDescent="0.25">
      <c r="D11495">
        <v>0.35049999999999998</v>
      </c>
      <c r="E11495" s="4">
        <v>2.1700000000000001E-20</v>
      </c>
      <c r="F11495" s="3"/>
      <c r="G11495" s="3"/>
      <c r="H11495" s="3"/>
      <c r="I11495" s="3"/>
      <c r="J11495" s="3"/>
    </row>
    <row r="11496" spans="4:10" x14ac:dyDescent="0.25">
      <c r="D11496">
        <v>0.3508</v>
      </c>
      <c r="E11496" s="4">
        <v>2.1700000000000001E-20</v>
      </c>
      <c r="F11496" s="3"/>
      <c r="G11496" s="3"/>
      <c r="H11496" s="3"/>
      <c r="I11496" s="3"/>
      <c r="J11496" s="3"/>
    </row>
    <row r="11497" spans="4:10" x14ac:dyDescent="0.25">
      <c r="D11497">
        <v>0.35099999999999998</v>
      </c>
      <c r="E11497" s="4">
        <v>2.1700000000000001E-20</v>
      </c>
      <c r="F11497" s="3"/>
      <c r="G11497" s="3"/>
      <c r="H11497" s="3"/>
      <c r="I11497" s="3"/>
      <c r="J11497" s="3"/>
    </row>
    <row r="11498" spans="4:10" x14ac:dyDescent="0.25">
      <c r="D11498">
        <v>0.35120000000000001</v>
      </c>
      <c r="E11498" s="4">
        <v>2.1700000000000001E-20</v>
      </c>
      <c r="F11498" s="3"/>
      <c r="G11498" s="3"/>
      <c r="H11498" s="3"/>
      <c r="I11498" s="3"/>
      <c r="J11498" s="3"/>
    </row>
    <row r="11499" spans="4:10" x14ac:dyDescent="0.25">
      <c r="D11499">
        <v>0.35149999999999998</v>
      </c>
      <c r="E11499" s="4">
        <v>2.1700000000000001E-20</v>
      </c>
      <c r="F11499" s="3"/>
      <c r="G11499" s="3"/>
      <c r="H11499" s="3"/>
      <c r="I11499" s="3"/>
      <c r="J11499" s="3"/>
    </row>
    <row r="11500" spans="4:10" x14ac:dyDescent="0.25">
      <c r="D11500">
        <v>0.35170000000000001</v>
      </c>
      <c r="E11500" s="4">
        <v>2.1700000000000001E-20</v>
      </c>
      <c r="F11500" s="3"/>
      <c r="G11500" s="3"/>
      <c r="H11500" s="3"/>
      <c r="I11500" s="3"/>
      <c r="J11500" s="3"/>
    </row>
    <row r="11501" spans="4:10" x14ac:dyDescent="0.25">
      <c r="D11501">
        <v>0.35189999999999999</v>
      </c>
      <c r="E11501" s="4">
        <v>2.1700000000000001E-20</v>
      </c>
      <c r="F11501" s="3"/>
      <c r="G11501" s="3"/>
      <c r="H11501" s="3"/>
      <c r="I11501" s="3"/>
      <c r="J11501" s="3"/>
    </row>
    <row r="11502" spans="4:10" x14ac:dyDescent="0.25">
      <c r="D11502">
        <v>0.35220000000000001</v>
      </c>
      <c r="E11502" s="4">
        <v>2.1700000000000001E-20</v>
      </c>
      <c r="F11502" s="3"/>
      <c r="G11502" s="3"/>
      <c r="H11502" s="3"/>
      <c r="I11502" s="3"/>
      <c r="J11502" s="3"/>
    </row>
    <row r="11503" spans="4:10" x14ac:dyDescent="0.25">
      <c r="D11503">
        <v>0.35239999999999999</v>
      </c>
      <c r="E11503" s="4">
        <v>2.1700000000000001E-20</v>
      </c>
      <c r="F11503" s="3"/>
      <c r="G11503" s="3"/>
      <c r="H11503" s="3"/>
      <c r="I11503" s="3"/>
      <c r="J11503" s="3"/>
    </row>
    <row r="11504" spans="4:10" x14ac:dyDescent="0.25">
      <c r="D11504">
        <v>0.35260000000000002</v>
      </c>
      <c r="E11504" s="4">
        <v>2.1700000000000001E-20</v>
      </c>
      <c r="F11504" s="3"/>
      <c r="G11504" s="3"/>
      <c r="H11504" s="3"/>
      <c r="I11504" s="3"/>
      <c r="J11504" s="3"/>
    </row>
    <row r="11505" spans="4:10" x14ac:dyDescent="0.25">
      <c r="D11505">
        <v>0.35289999999999999</v>
      </c>
      <c r="E11505" s="4">
        <v>2.1700000000000001E-20</v>
      </c>
      <c r="F11505" s="3"/>
      <c r="G11505" s="3"/>
      <c r="H11505" s="3"/>
      <c r="I11505" s="3"/>
      <c r="J11505" s="3"/>
    </row>
    <row r="11506" spans="4:10" x14ac:dyDescent="0.25">
      <c r="D11506">
        <v>0.35310000000000002</v>
      </c>
      <c r="E11506" s="4">
        <v>2.1700000000000001E-20</v>
      </c>
      <c r="F11506" s="3"/>
      <c r="G11506" s="3"/>
      <c r="H11506" s="3"/>
      <c r="I11506" s="3"/>
      <c r="J11506" s="3"/>
    </row>
    <row r="11507" spans="4:10" x14ac:dyDescent="0.25">
      <c r="D11507">
        <v>0.35339999999999999</v>
      </c>
      <c r="E11507" s="4">
        <v>2.1700000000000001E-20</v>
      </c>
      <c r="F11507" s="3"/>
      <c r="G11507" s="3"/>
      <c r="H11507" s="3"/>
      <c r="I11507" s="3"/>
      <c r="J11507" s="3"/>
    </row>
    <row r="11508" spans="4:10" x14ac:dyDescent="0.25">
      <c r="D11508">
        <v>0.35360000000000003</v>
      </c>
      <c r="E11508" s="4">
        <v>2.1700000000000001E-20</v>
      </c>
      <c r="F11508" s="3"/>
      <c r="G11508" s="3"/>
      <c r="H11508" s="3"/>
      <c r="I11508" s="3"/>
      <c r="J11508" s="3"/>
    </row>
    <row r="11509" spans="4:10" x14ac:dyDescent="0.25">
      <c r="D11509">
        <v>0.3538</v>
      </c>
      <c r="E11509" s="4">
        <v>2.1700000000000001E-20</v>
      </c>
      <c r="F11509" s="3"/>
      <c r="G11509" s="3"/>
      <c r="H11509" s="3"/>
      <c r="I11509" s="3"/>
      <c r="J11509" s="3"/>
    </row>
    <row r="11510" spans="4:10" x14ac:dyDescent="0.25">
      <c r="D11510">
        <v>0.35410000000000003</v>
      </c>
      <c r="E11510" s="4">
        <v>2.1700000000000001E-20</v>
      </c>
      <c r="F11510" s="3"/>
      <c r="G11510" s="3"/>
      <c r="H11510" s="3"/>
      <c r="I11510" s="3"/>
      <c r="J11510" s="3"/>
    </row>
    <row r="11511" spans="4:10" x14ac:dyDescent="0.25">
      <c r="D11511">
        <v>0.3543</v>
      </c>
      <c r="E11511" s="4">
        <v>2.1700000000000001E-20</v>
      </c>
      <c r="F11511" s="3"/>
      <c r="G11511" s="3"/>
      <c r="H11511" s="3"/>
      <c r="I11511" s="3"/>
      <c r="J11511" s="3"/>
    </row>
    <row r="11512" spans="4:10" x14ac:dyDescent="0.25">
      <c r="D11512">
        <v>0.35449999999999998</v>
      </c>
      <c r="E11512" s="4">
        <v>2.1700000000000001E-20</v>
      </c>
      <c r="F11512" s="3"/>
      <c r="G11512" s="3"/>
      <c r="H11512" s="3"/>
      <c r="I11512" s="3"/>
      <c r="J11512" s="3"/>
    </row>
    <row r="11513" spans="4:10" x14ac:dyDescent="0.25">
      <c r="D11513">
        <v>0.3548</v>
      </c>
      <c r="E11513" s="4">
        <v>2.1700000000000001E-20</v>
      </c>
      <c r="F11513" s="3"/>
      <c r="G11513" s="3"/>
      <c r="H11513" s="3"/>
      <c r="I11513" s="3"/>
      <c r="J11513" s="3"/>
    </row>
    <row r="11514" spans="4:10" x14ac:dyDescent="0.25">
      <c r="D11514">
        <v>0.35499999999999998</v>
      </c>
      <c r="E11514" s="4">
        <v>2.1700000000000001E-20</v>
      </c>
      <c r="F11514" s="3"/>
      <c r="G11514" s="3"/>
      <c r="H11514" s="3"/>
      <c r="I11514" s="3"/>
      <c r="J11514" s="3"/>
    </row>
    <row r="11515" spans="4:10" x14ac:dyDescent="0.25">
      <c r="D11515">
        <v>0.3553</v>
      </c>
      <c r="E11515" s="4">
        <v>2.1700000000000001E-20</v>
      </c>
      <c r="F11515" s="3"/>
      <c r="G11515" s="3"/>
      <c r="H11515" s="3"/>
      <c r="I11515" s="3"/>
      <c r="J11515" s="3"/>
    </row>
    <row r="11516" spans="4:10" x14ac:dyDescent="0.25">
      <c r="D11516">
        <v>0.35549999999999998</v>
      </c>
      <c r="E11516" s="4">
        <v>2.1700000000000001E-20</v>
      </c>
      <c r="F11516" s="3"/>
      <c r="G11516" s="3"/>
      <c r="H11516" s="3"/>
      <c r="I11516" s="3"/>
      <c r="J11516" s="3"/>
    </row>
    <row r="11517" spans="4:10" x14ac:dyDescent="0.25">
      <c r="D11517">
        <v>0.35570000000000002</v>
      </c>
      <c r="E11517" s="4">
        <v>2.1700000000000001E-20</v>
      </c>
      <c r="F11517" s="3"/>
      <c r="G11517" s="3"/>
      <c r="H11517" s="3"/>
      <c r="I11517" s="3"/>
      <c r="J11517" s="3"/>
    </row>
    <row r="11518" spans="4:10" x14ac:dyDescent="0.25">
      <c r="D11518">
        <v>0.35599999999999998</v>
      </c>
      <c r="E11518" s="4">
        <v>2.1700000000000001E-20</v>
      </c>
      <c r="F11518" s="3"/>
      <c r="G11518" s="3"/>
      <c r="H11518" s="3"/>
      <c r="I11518" s="3"/>
      <c r="J11518" s="3"/>
    </row>
    <row r="11519" spans="4:10" x14ac:dyDescent="0.25">
      <c r="D11519">
        <v>0.35620000000000002</v>
      </c>
      <c r="E11519" s="4">
        <v>2.1700000000000001E-20</v>
      </c>
      <c r="F11519" s="3"/>
      <c r="G11519" s="3"/>
      <c r="H11519" s="3"/>
      <c r="I11519" s="3"/>
      <c r="J11519" s="3"/>
    </row>
    <row r="11520" spans="4:10" x14ac:dyDescent="0.25">
      <c r="D11520">
        <v>0.35639999999999999</v>
      </c>
      <c r="E11520" s="4">
        <v>2.1700000000000001E-20</v>
      </c>
      <c r="F11520" s="3"/>
      <c r="G11520" s="3"/>
      <c r="H11520" s="3"/>
      <c r="I11520" s="3"/>
      <c r="J11520" s="3"/>
    </row>
    <row r="11521" spans="4:10" x14ac:dyDescent="0.25">
      <c r="D11521">
        <v>0.35670000000000002</v>
      </c>
      <c r="E11521" s="4">
        <v>2.1700000000000001E-20</v>
      </c>
      <c r="F11521" s="3"/>
      <c r="G11521" s="3"/>
      <c r="H11521" s="3"/>
      <c r="I11521" s="3"/>
      <c r="J11521" s="3"/>
    </row>
    <row r="11522" spans="4:10" x14ac:dyDescent="0.25">
      <c r="D11522">
        <v>0.3569</v>
      </c>
      <c r="E11522" s="4">
        <v>2.1700000000000001E-20</v>
      </c>
      <c r="F11522" s="3"/>
      <c r="G11522" s="3"/>
      <c r="H11522" s="3"/>
      <c r="I11522" s="3"/>
      <c r="J11522" s="3"/>
    </row>
    <row r="11523" spans="4:10" x14ac:dyDescent="0.25">
      <c r="D11523">
        <v>0.35709999999999997</v>
      </c>
      <c r="E11523" s="4">
        <v>2.1700000000000001E-20</v>
      </c>
      <c r="F11523" s="3"/>
      <c r="G11523" s="3"/>
      <c r="H11523" s="3"/>
      <c r="I11523" s="3"/>
      <c r="J11523" s="3"/>
    </row>
    <row r="11524" spans="4:10" x14ac:dyDescent="0.25">
      <c r="D11524">
        <v>0.3574</v>
      </c>
      <c r="E11524" s="4">
        <v>2.1700000000000001E-20</v>
      </c>
      <c r="F11524" s="3"/>
      <c r="G11524" s="3"/>
      <c r="H11524" s="3"/>
      <c r="I11524" s="3"/>
      <c r="J11524" s="3"/>
    </row>
    <row r="11525" spans="4:10" x14ac:dyDescent="0.25">
      <c r="D11525">
        <v>0.35759999999999997</v>
      </c>
      <c r="E11525" s="4">
        <v>2.1700000000000001E-20</v>
      </c>
      <c r="F11525" s="3"/>
      <c r="G11525" s="3"/>
      <c r="H11525" s="3"/>
      <c r="I11525" s="3"/>
      <c r="J11525" s="3"/>
    </row>
    <row r="11526" spans="4:10" x14ac:dyDescent="0.25">
      <c r="D11526">
        <v>0.3579</v>
      </c>
      <c r="E11526" s="4">
        <v>2.1700000000000001E-20</v>
      </c>
      <c r="F11526" s="3"/>
      <c r="G11526" s="3"/>
      <c r="H11526" s="3"/>
      <c r="I11526" s="3"/>
      <c r="J11526" s="3"/>
    </row>
    <row r="11527" spans="4:10" x14ac:dyDescent="0.25">
      <c r="D11527">
        <v>0.35809999999999997</v>
      </c>
      <c r="E11527" s="4">
        <v>2.1700000000000001E-20</v>
      </c>
      <c r="F11527" s="3"/>
      <c r="G11527" s="3"/>
      <c r="H11527" s="3"/>
      <c r="I11527" s="3"/>
      <c r="J11527" s="3"/>
    </row>
    <row r="11528" spans="4:10" x14ac:dyDescent="0.25">
      <c r="D11528">
        <v>0.35830000000000001</v>
      </c>
      <c r="E11528" s="4">
        <v>2.1700000000000001E-20</v>
      </c>
      <c r="F11528" s="3"/>
      <c r="G11528" s="3"/>
      <c r="H11528" s="3"/>
      <c r="I11528" s="3"/>
      <c r="J11528" s="3"/>
    </row>
    <row r="11529" spans="4:10" x14ac:dyDescent="0.25">
      <c r="D11529">
        <v>0.35859999999999997</v>
      </c>
      <c r="E11529" s="4">
        <v>2.1700000000000001E-20</v>
      </c>
      <c r="F11529" s="3"/>
      <c r="G11529" s="3"/>
      <c r="H11529" s="3"/>
      <c r="I11529" s="3"/>
      <c r="J11529" s="3"/>
    </row>
    <row r="11530" spans="4:10" x14ac:dyDescent="0.25">
      <c r="D11530">
        <v>0.35880000000000001</v>
      </c>
      <c r="E11530" s="4">
        <v>2.1700000000000001E-20</v>
      </c>
      <c r="F11530" s="3"/>
      <c r="G11530" s="3"/>
      <c r="H11530" s="3"/>
      <c r="I11530" s="3"/>
      <c r="J11530" s="3"/>
    </row>
    <row r="11531" spans="4:10" x14ac:dyDescent="0.25">
      <c r="D11531">
        <v>0.35899999999999999</v>
      </c>
      <c r="E11531" s="4">
        <v>2.1700000000000001E-20</v>
      </c>
      <c r="F11531" s="3"/>
      <c r="G11531" s="3"/>
      <c r="H11531" s="3"/>
      <c r="I11531" s="3"/>
      <c r="J11531" s="3"/>
    </row>
    <row r="11532" spans="4:10" x14ac:dyDescent="0.25">
      <c r="D11532">
        <v>0.35930000000000001</v>
      </c>
      <c r="E11532" s="4">
        <v>2.1700000000000001E-20</v>
      </c>
      <c r="F11532" s="3"/>
      <c r="G11532" s="3"/>
      <c r="H11532" s="3"/>
      <c r="I11532" s="3"/>
      <c r="J11532" s="3"/>
    </row>
    <row r="11533" spans="4:10" x14ac:dyDescent="0.25">
      <c r="D11533">
        <v>0.35949999999999999</v>
      </c>
      <c r="E11533" s="4">
        <v>2.1700000000000001E-20</v>
      </c>
      <c r="F11533" s="3"/>
      <c r="G11533" s="3"/>
      <c r="H11533" s="3"/>
      <c r="I11533" s="3"/>
      <c r="J11533" s="3"/>
    </row>
    <row r="11534" spans="4:10" x14ac:dyDescent="0.25">
      <c r="D11534">
        <v>0.35970000000000002</v>
      </c>
      <c r="E11534" s="4">
        <v>2.1700000000000001E-20</v>
      </c>
      <c r="F11534" s="3"/>
      <c r="G11534" s="3"/>
      <c r="H11534" s="3"/>
      <c r="I11534" s="3"/>
      <c r="J11534" s="3"/>
    </row>
    <row r="11535" spans="4:10" x14ac:dyDescent="0.25">
      <c r="D11535">
        <v>0.36</v>
      </c>
      <c r="E11535" s="4">
        <v>2.1700000000000001E-20</v>
      </c>
      <c r="F11535" s="3"/>
      <c r="G11535" s="3"/>
      <c r="H11535" s="3"/>
      <c r="I11535" s="3"/>
      <c r="J11535" s="3"/>
    </row>
    <row r="11536" spans="4:10" x14ac:dyDescent="0.25">
      <c r="D11536">
        <v>0.36020000000000002</v>
      </c>
      <c r="E11536" s="4">
        <v>2.1700000000000001E-20</v>
      </c>
      <c r="F11536" s="3"/>
      <c r="G11536" s="3"/>
      <c r="H11536" s="3"/>
      <c r="I11536" s="3"/>
      <c r="J11536" s="3"/>
    </row>
    <row r="11537" spans="4:10" x14ac:dyDescent="0.25">
      <c r="D11537">
        <v>0.36049999999999999</v>
      </c>
      <c r="E11537" s="4">
        <v>2.1700000000000001E-20</v>
      </c>
      <c r="F11537" s="3"/>
      <c r="G11537" s="3"/>
      <c r="H11537" s="3"/>
      <c r="I11537" s="3"/>
      <c r="J11537" s="3"/>
    </row>
    <row r="11538" spans="4:10" x14ac:dyDescent="0.25">
      <c r="D11538">
        <v>0.36070000000000002</v>
      </c>
      <c r="E11538" s="4">
        <v>2.1700000000000001E-20</v>
      </c>
      <c r="F11538" s="3"/>
      <c r="G11538" s="3"/>
      <c r="H11538" s="3"/>
      <c r="I11538" s="3"/>
      <c r="J11538" s="3"/>
    </row>
    <row r="11539" spans="4:10" x14ac:dyDescent="0.25">
      <c r="D11539">
        <v>0.3609</v>
      </c>
      <c r="E11539" s="4">
        <v>2.1700000000000001E-20</v>
      </c>
      <c r="F11539" s="3"/>
      <c r="G11539" s="3"/>
      <c r="H11539" s="3"/>
      <c r="I11539" s="3"/>
      <c r="J11539" s="3"/>
    </row>
    <row r="11540" spans="4:10" x14ac:dyDescent="0.25">
      <c r="D11540">
        <v>0.36120000000000002</v>
      </c>
      <c r="E11540" s="4">
        <v>2.1700000000000001E-20</v>
      </c>
      <c r="F11540" s="3"/>
      <c r="G11540" s="3"/>
      <c r="H11540" s="3"/>
      <c r="I11540" s="3"/>
      <c r="J11540" s="3"/>
    </row>
    <row r="11541" spans="4:10" x14ac:dyDescent="0.25">
      <c r="D11541">
        <v>0.3614</v>
      </c>
      <c r="E11541" s="4">
        <v>2.1700000000000001E-20</v>
      </c>
      <c r="F11541" s="3"/>
      <c r="G11541" s="3"/>
      <c r="H11541" s="3"/>
      <c r="I11541" s="3"/>
      <c r="J11541" s="3"/>
    </row>
    <row r="11542" spans="4:10" x14ac:dyDescent="0.25">
      <c r="D11542">
        <v>0.36159999999999998</v>
      </c>
      <c r="E11542" s="4">
        <v>2.1700000000000001E-20</v>
      </c>
      <c r="F11542" s="3"/>
      <c r="G11542" s="3"/>
      <c r="H11542" s="3"/>
      <c r="I11542" s="3"/>
      <c r="J11542" s="3"/>
    </row>
    <row r="11543" spans="4:10" x14ac:dyDescent="0.25">
      <c r="D11543">
        <v>0.3619</v>
      </c>
      <c r="E11543" s="4">
        <v>2.1700000000000001E-20</v>
      </c>
      <c r="F11543" s="3"/>
      <c r="G11543" s="3"/>
      <c r="H11543" s="3"/>
      <c r="I11543" s="3"/>
      <c r="J11543" s="3"/>
    </row>
    <row r="11544" spans="4:10" x14ac:dyDescent="0.25">
      <c r="D11544">
        <v>0.36209999999999998</v>
      </c>
      <c r="E11544" s="4">
        <v>2.1700000000000001E-20</v>
      </c>
      <c r="F11544" s="3"/>
      <c r="G11544" s="3"/>
      <c r="H11544" s="3"/>
      <c r="I11544" s="3"/>
      <c r="J11544" s="3"/>
    </row>
    <row r="11545" spans="4:10" x14ac:dyDescent="0.25">
      <c r="D11545">
        <v>0.36230000000000001</v>
      </c>
      <c r="E11545" s="4">
        <v>2.1700000000000001E-20</v>
      </c>
      <c r="F11545" s="3"/>
      <c r="G11545" s="3"/>
      <c r="H11545" s="3"/>
      <c r="I11545" s="3"/>
      <c r="J11545" s="3"/>
    </row>
    <row r="11546" spans="4:10" x14ac:dyDescent="0.25">
      <c r="D11546">
        <v>0.36259999999999998</v>
      </c>
      <c r="E11546" s="4">
        <v>2.1700000000000001E-20</v>
      </c>
      <c r="F11546" s="3"/>
      <c r="G11546" s="3"/>
      <c r="H11546" s="3"/>
      <c r="I11546" s="3"/>
      <c r="J11546" s="3"/>
    </row>
    <row r="11547" spans="4:10" x14ac:dyDescent="0.25">
      <c r="D11547">
        <v>0.36280000000000001</v>
      </c>
      <c r="E11547" s="4">
        <v>2.1700000000000001E-20</v>
      </c>
      <c r="F11547" s="3"/>
      <c r="G11547" s="3"/>
      <c r="H11547" s="3"/>
      <c r="I11547" s="3"/>
      <c r="J11547" s="3"/>
    </row>
    <row r="11548" spans="4:10" x14ac:dyDescent="0.25">
      <c r="D11548">
        <v>0.36309999999999998</v>
      </c>
      <c r="E11548" s="4">
        <v>2.1700000000000001E-20</v>
      </c>
      <c r="F11548" s="3"/>
      <c r="G11548" s="3"/>
      <c r="H11548" s="3"/>
      <c r="I11548" s="3"/>
      <c r="J11548" s="3"/>
    </row>
    <row r="11549" spans="4:10" x14ac:dyDescent="0.25">
      <c r="D11549">
        <v>0.36330000000000001</v>
      </c>
      <c r="E11549" s="4">
        <v>2.1700000000000001E-20</v>
      </c>
      <c r="F11549" s="3"/>
      <c r="G11549" s="3"/>
      <c r="H11549" s="3"/>
      <c r="I11549" s="3"/>
      <c r="J11549" s="3"/>
    </row>
    <row r="11550" spans="4:10" x14ac:dyDescent="0.25">
      <c r="D11550">
        <v>0.36349999999999999</v>
      </c>
      <c r="E11550" s="4">
        <v>2.1700000000000001E-20</v>
      </c>
      <c r="F11550" s="3"/>
      <c r="G11550" s="3"/>
      <c r="H11550" s="3"/>
      <c r="I11550" s="3"/>
      <c r="J11550" s="3"/>
    </row>
    <row r="11551" spans="4:10" x14ac:dyDescent="0.25">
      <c r="D11551">
        <v>0.36380000000000001</v>
      </c>
      <c r="E11551" s="4">
        <v>2.1700000000000001E-20</v>
      </c>
      <c r="F11551" s="3"/>
      <c r="G11551" s="3"/>
      <c r="H11551" s="3"/>
      <c r="I11551" s="3"/>
      <c r="J11551" s="3"/>
    </row>
    <row r="11552" spans="4:10" x14ac:dyDescent="0.25">
      <c r="D11552">
        <v>0.36399999999999999</v>
      </c>
      <c r="E11552" s="4">
        <v>2.1700000000000001E-20</v>
      </c>
      <c r="F11552" s="3"/>
      <c r="G11552" s="3"/>
      <c r="H11552" s="3"/>
      <c r="I11552" s="3"/>
      <c r="J11552" s="3"/>
    </row>
    <row r="11553" spans="4:10" x14ac:dyDescent="0.25">
      <c r="D11553">
        <v>0.36420000000000002</v>
      </c>
      <c r="E11553" s="4">
        <v>2.1700000000000001E-20</v>
      </c>
      <c r="F11553" s="3"/>
      <c r="G11553" s="3"/>
      <c r="H11553" s="3"/>
      <c r="I11553" s="3"/>
      <c r="J11553" s="3"/>
    </row>
    <row r="11554" spans="4:10" x14ac:dyDescent="0.25">
      <c r="D11554">
        <v>0.36449999999999999</v>
      </c>
      <c r="E11554" s="4">
        <v>2.1700000000000001E-20</v>
      </c>
      <c r="F11554" s="3"/>
      <c r="G11554" s="3"/>
      <c r="H11554" s="3"/>
      <c r="I11554" s="3"/>
      <c r="J11554" s="3"/>
    </row>
    <row r="11555" spans="4:10" x14ac:dyDescent="0.25">
      <c r="D11555">
        <v>0.36470000000000002</v>
      </c>
      <c r="E11555" s="4">
        <v>2.1700000000000001E-20</v>
      </c>
      <c r="F11555" s="3"/>
      <c r="G11555" s="3"/>
      <c r="H11555" s="3"/>
      <c r="I11555" s="3"/>
      <c r="J11555" s="3"/>
    </row>
    <row r="11556" spans="4:10" x14ac:dyDescent="0.25">
      <c r="D11556">
        <v>0.3649</v>
      </c>
      <c r="E11556" s="4">
        <v>2.1700000000000001E-20</v>
      </c>
      <c r="F11556" s="3"/>
      <c r="G11556" s="3"/>
      <c r="H11556" s="3"/>
      <c r="I11556" s="3"/>
      <c r="J11556" s="3"/>
    </row>
    <row r="11557" spans="4:10" x14ac:dyDescent="0.25">
      <c r="D11557">
        <v>0.36520000000000002</v>
      </c>
      <c r="E11557" s="4">
        <v>2.1700000000000001E-20</v>
      </c>
      <c r="F11557" s="3"/>
      <c r="G11557" s="3"/>
      <c r="H11557" s="3"/>
      <c r="I11557" s="3"/>
      <c r="J11557" s="3"/>
    </row>
    <row r="11558" spans="4:10" x14ac:dyDescent="0.25">
      <c r="D11558">
        <v>0.3654</v>
      </c>
      <c r="E11558" s="4">
        <v>2.1700000000000001E-20</v>
      </c>
      <c r="F11558" s="3"/>
      <c r="G11558" s="3"/>
      <c r="H11558" s="3"/>
      <c r="I11558" s="3"/>
      <c r="J11558" s="3"/>
    </row>
    <row r="11559" spans="4:10" x14ac:dyDescent="0.25">
      <c r="D11559">
        <v>0.36570000000000003</v>
      </c>
      <c r="E11559" s="4">
        <v>2.1700000000000001E-20</v>
      </c>
      <c r="F11559" s="3"/>
      <c r="G11559" s="3"/>
      <c r="H11559" s="3"/>
      <c r="I11559" s="3"/>
      <c r="J11559" s="3"/>
    </row>
    <row r="11560" spans="4:10" x14ac:dyDescent="0.25">
      <c r="D11560">
        <v>0.3659</v>
      </c>
      <c r="E11560" s="4">
        <v>2.1700000000000001E-20</v>
      </c>
      <c r="F11560" s="3"/>
      <c r="G11560" s="3"/>
      <c r="H11560" s="3"/>
      <c r="I11560" s="3"/>
      <c r="J11560" s="3"/>
    </row>
    <row r="11561" spans="4:10" x14ac:dyDescent="0.25">
      <c r="D11561">
        <v>0.36609999999999998</v>
      </c>
      <c r="E11561" s="4">
        <v>2.1700000000000001E-20</v>
      </c>
      <c r="F11561" s="3"/>
      <c r="G11561" s="3"/>
      <c r="H11561" s="3"/>
      <c r="I11561" s="3"/>
      <c r="J11561" s="3"/>
    </row>
    <row r="11562" spans="4:10" x14ac:dyDescent="0.25">
      <c r="D11562">
        <v>0.3664</v>
      </c>
      <c r="E11562" s="4">
        <v>2.1700000000000001E-20</v>
      </c>
      <c r="F11562" s="3"/>
      <c r="G11562" s="3"/>
      <c r="H11562" s="3"/>
      <c r="I11562" s="3"/>
      <c r="J11562" s="3"/>
    </row>
    <row r="11563" spans="4:10" x14ac:dyDescent="0.25">
      <c r="D11563">
        <v>0.36659999999999998</v>
      </c>
      <c r="E11563" s="4">
        <v>2.1700000000000001E-20</v>
      </c>
      <c r="F11563" s="3"/>
      <c r="G11563" s="3"/>
      <c r="H11563" s="3"/>
      <c r="I11563" s="3"/>
      <c r="J11563" s="3"/>
    </row>
    <row r="11564" spans="4:10" x14ac:dyDescent="0.25">
      <c r="D11564">
        <v>0.36680000000000001</v>
      </c>
      <c r="E11564" s="4">
        <v>2.1700000000000001E-20</v>
      </c>
      <c r="F11564" s="3"/>
      <c r="G11564" s="3"/>
      <c r="H11564" s="3"/>
      <c r="I11564" s="3"/>
      <c r="J11564" s="3"/>
    </row>
    <row r="11565" spans="4:10" x14ac:dyDescent="0.25">
      <c r="D11565">
        <v>0.36709999999999998</v>
      </c>
      <c r="E11565" s="4">
        <v>2.1700000000000001E-20</v>
      </c>
      <c r="F11565" s="3"/>
      <c r="G11565" s="3"/>
      <c r="H11565" s="3"/>
      <c r="I11565" s="3"/>
      <c r="J11565" s="3"/>
    </row>
    <row r="11566" spans="4:10" x14ac:dyDescent="0.25">
      <c r="D11566">
        <v>0.36730000000000002</v>
      </c>
      <c r="E11566" s="4">
        <v>2.1700000000000001E-20</v>
      </c>
      <c r="F11566" s="3"/>
      <c r="G11566" s="3"/>
      <c r="H11566" s="3"/>
      <c r="I11566" s="3"/>
      <c r="J11566" s="3"/>
    </row>
    <row r="11567" spans="4:10" x14ac:dyDescent="0.25">
      <c r="D11567">
        <v>0.36749999999999999</v>
      </c>
      <c r="E11567" s="4">
        <v>2.1700000000000001E-20</v>
      </c>
      <c r="F11567" s="3"/>
      <c r="G11567" s="3"/>
      <c r="H11567" s="3"/>
      <c r="I11567" s="3"/>
      <c r="J11567" s="3"/>
    </row>
    <row r="11568" spans="4:10" x14ac:dyDescent="0.25">
      <c r="D11568">
        <v>0.36780000000000002</v>
      </c>
      <c r="E11568" s="4">
        <v>2.1700000000000001E-20</v>
      </c>
      <c r="F11568" s="3"/>
      <c r="G11568" s="3"/>
      <c r="H11568" s="3"/>
      <c r="I11568" s="3"/>
      <c r="J11568" s="3"/>
    </row>
    <row r="11569" spans="4:10" x14ac:dyDescent="0.25">
      <c r="D11569">
        <v>0.36799999999999999</v>
      </c>
      <c r="E11569" s="4">
        <v>2.1700000000000001E-20</v>
      </c>
      <c r="F11569" s="3"/>
      <c r="G11569" s="3"/>
      <c r="H11569" s="3"/>
      <c r="I11569" s="3"/>
      <c r="J11569" s="3"/>
    </row>
    <row r="11570" spans="4:10" x14ac:dyDescent="0.25">
      <c r="D11570">
        <v>0.36830000000000002</v>
      </c>
      <c r="E11570" s="4">
        <v>2.1700000000000001E-20</v>
      </c>
      <c r="F11570" s="3"/>
      <c r="G11570" s="3"/>
      <c r="H11570" s="3"/>
      <c r="I11570" s="3"/>
      <c r="J11570" s="3"/>
    </row>
    <row r="11571" spans="4:10" x14ac:dyDescent="0.25">
      <c r="D11571">
        <v>0.36849999999999999</v>
      </c>
      <c r="E11571" s="4">
        <v>2.1700000000000001E-20</v>
      </c>
      <c r="F11571" s="3"/>
      <c r="G11571" s="3"/>
      <c r="H11571" s="3"/>
      <c r="I11571" s="3"/>
      <c r="J11571" s="3"/>
    </row>
    <row r="11572" spans="4:10" x14ac:dyDescent="0.25">
      <c r="D11572">
        <v>0.36870000000000003</v>
      </c>
      <c r="E11572" s="4">
        <v>2.1700000000000001E-20</v>
      </c>
      <c r="F11572" s="3"/>
      <c r="G11572" s="3"/>
      <c r="H11572" s="3"/>
      <c r="I11572" s="3"/>
      <c r="J11572" s="3"/>
    </row>
    <row r="11573" spans="4:10" x14ac:dyDescent="0.25">
      <c r="D11573">
        <v>0.36899999999999999</v>
      </c>
      <c r="E11573" s="4">
        <v>2.1700000000000001E-20</v>
      </c>
      <c r="F11573" s="3"/>
      <c r="G11573" s="3"/>
      <c r="H11573" s="3"/>
      <c r="I11573" s="3"/>
      <c r="J11573" s="3"/>
    </row>
    <row r="11574" spans="4:10" x14ac:dyDescent="0.25">
      <c r="D11574">
        <v>0.36919999999999997</v>
      </c>
      <c r="E11574" s="4">
        <v>2.1700000000000001E-20</v>
      </c>
      <c r="F11574" s="3"/>
      <c r="G11574" s="3"/>
      <c r="H11574" s="3"/>
      <c r="I11574" s="3"/>
      <c r="J11574" s="3"/>
    </row>
    <row r="11575" spans="4:10" x14ac:dyDescent="0.25">
      <c r="D11575">
        <v>0.36940000000000001</v>
      </c>
      <c r="E11575" s="4">
        <v>2.1700000000000001E-20</v>
      </c>
      <c r="F11575" s="3"/>
      <c r="G11575" s="3"/>
      <c r="H11575" s="3"/>
      <c r="I11575" s="3"/>
      <c r="J11575" s="3"/>
    </row>
    <row r="11576" spans="4:10" x14ac:dyDescent="0.25">
      <c r="D11576">
        <v>0.36969999999999997</v>
      </c>
      <c r="E11576" s="4">
        <v>2.1700000000000001E-20</v>
      </c>
      <c r="F11576" s="3"/>
      <c r="G11576" s="3"/>
      <c r="H11576" s="3"/>
      <c r="I11576" s="3"/>
      <c r="J11576" s="3"/>
    </row>
    <row r="11577" spans="4:10" x14ac:dyDescent="0.25">
      <c r="D11577">
        <v>0.36990000000000001</v>
      </c>
      <c r="E11577" s="4">
        <v>2.1700000000000001E-20</v>
      </c>
      <c r="F11577" s="3"/>
      <c r="G11577" s="3"/>
      <c r="H11577" s="3"/>
      <c r="I11577" s="3"/>
      <c r="J11577" s="3"/>
    </row>
    <row r="11578" spans="4:10" x14ac:dyDescent="0.25">
      <c r="D11578">
        <v>0.37019999999999997</v>
      </c>
      <c r="E11578" s="4">
        <v>2.1700000000000001E-20</v>
      </c>
      <c r="F11578" s="3"/>
      <c r="G11578" s="3"/>
      <c r="H11578" s="3"/>
      <c r="I11578" s="3"/>
      <c r="J11578" s="3"/>
    </row>
    <row r="11579" spans="4:10" x14ac:dyDescent="0.25">
      <c r="D11579">
        <v>0.37040000000000001</v>
      </c>
      <c r="E11579" s="4">
        <v>2.1700000000000001E-20</v>
      </c>
      <c r="F11579" s="3"/>
      <c r="G11579" s="3"/>
      <c r="H11579" s="3"/>
      <c r="I11579" s="3"/>
      <c r="J11579" s="3"/>
    </row>
    <row r="11580" spans="4:10" x14ac:dyDescent="0.25">
      <c r="D11580">
        <v>0.37059999999999998</v>
      </c>
      <c r="E11580" s="4">
        <v>2.1700000000000001E-20</v>
      </c>
      <c r="F11580" s="3"/>
      <c r="G11580" s="3"/>
      <c r="H11580" s="3"/>
      <c r="I11580" s="3"/>
      <c r="J11580" s="3"/>
    </row>
    <row r="11581" spans="4:10" x14ac:dyDescent="0.25">
      <c r="D11581">
        <v>0.37090000000000001</v>
      </c>
      <c r="E11581" s="4">
        <v>2.1700000000000001E-20</v>
      </c>
      <c r="F11581" s="3"/>
      <c r="G11581" s="3"/>
      <c r="H11581" s="3"/>
      <c r="I11581" s="3"/>
      <c r="J11581" s="3"/>
    </row>
    <row r="11582" spans="4:10" x14ac:dyDescent="0.25">
      <c r="D11582">
        <v>0.37109999999999999</v>
      </c>
      <c r="E11582" s="4">
        <v>2.1700000000000001E-20</v>
      </c>
      <c r="F11582" s="3"/>
      <c r="G11582" s="3"/>
      <c r="H11582" s="3"/>
      <c r="I11582" s="3"/>
      <c r="J11582" s="3"/>
    </row>
    <row r="11583" spans="4:10" x14ac:dyDescent="0.25">
      <c r="D11583">
        <v>0.37130000000000002</v>
      </c>
      <c r="E11583" s="4">
        <v>2.1700000000000001E-20</v>
      </c>
      <c r="F11583" s="3"/>
      <c r="G11583" s="3"/>
      <c r="H11583" s="3"/>
      <c r="I11583" s="3"/>
      <c r="J11583" s="3"/>
    </row>
    <row r="11584" spans="4:10" x14ac:dyDescent="0.25">
      <c r="D11584">
        <v>0.37159999999999999</v>
      </c>
      <c r="E11584" s="4">
        <v>2.1700000000000001E-20</v>
      </c>
      <c r="F11584" s="3"/>
      <c r="G11584" s="3"/>
      <c r="H11584" s="3"/>
      <c r="I11584" s="3"/>
      <c r="J11584" s="3"/>
    </row>
    <row r="11585" spans="4:10" x14ac:dyDescent="0.25">
      <c r="D11585">
        <v>0.37180000000000002</v>
      </c>
      <c r="E11585" s="4">
        <v>2.1700000000000001E-20</v>
      </c>
      <c r="F11585" s="3"/>
      <c r="G11585" s="3"/>
      <c r="H11585" s="3"/>
      <c r="I11585" s="3"/>
      <c r="J11585" s="3"/>
    </row>
    <row r="11586" spans="4:10" x14ac:dyDescent="0.25">
      <c r="D11586">
        <v>0.372</v>
      </c>
      <c r="E11586" s="4">
        <v>2.1700000000000001E-20</v>
      </c>
      <c r="F11586" s="3"/>
      <c r="G11586" s="3"/>
      <c r="H11586" s="3"/>
      <c r="I11586" s="3"/>
      <c r="J11586" s="3"/>
    </row>
    <row r="11587" spans="4:10" x14ac:dyDescent="0.25">
      <c r="D11587">
        <v>0.37230000000000002</v>
      </c>
      <c r="E11587" s="4">
        <v>2.1700000000000001E-20</v>
      </c>
      <c r="F11587" s="3"/>
      <c r="G11587" s="3"/>
      <c r="H11587" s="3"/>
      <c r="I11587" s="3"/>
      <c r="J11587" s="3"/>
    </row>
    <row r="11588" spans="4:10" x14ac:dyDescent="0.25">
      <c r="D11588">
        <v>0.3725</v>
      </c>
      <c r="E11588" s="4">
        <v>2.1700000000000001E-20</v>
      </c>
      <c r="F11588" s="3"/>
      <c r="G11588" s="3"/>
      <c r="H11588" s="3"/>
      <c r="I11588" s="3"/>
      <c r="J11588" s="3"/>
    </row>
    <row r="11589" spans="4:10" x14ac:dyDescent="0.25">
      <c r="D11589">
        <v>0.37280000000000002</v>
      </c>
      <c r="E11589" s="4">
        <v>2.1700000000000001E-20</v>
      </c>
      <c r="F11589" s="3"/>
      <c r="G11589" s="3"/>
      <c r="H11589" s="3"/>
      <c r="I11589" s="3"/>
      <c r="J11589" s="3"/>
    </row>
    <row r="11590" spans="4:10" x14ac:dyDescent="0.25">
      <c r="D11590">
        <v>0.373</v>
      </c>
      <c r="E11590" s="4">
        <v>2.1700000000000001E-20</v>
      </c>
      <c r="F11590" s="3"/>
      <c r="G11590" s="3"/>
      <c r="H11590" s="3"/>
      <c r="I11590" s="3"/>
      <c r="J11590" s="3"/>
    </row>
    <row r="11591" spans="4:10" x14ac:dyDescent="0.25">
      <c r="D11591">
        <v>0.37319999999999998</v>
      </c>
      <c r="E11591" s="4">
        <v>2.1700000000000001E-20</v>
      </c>
      <c r="F11591" s="3"/>
      <c r="G11591" s="3"/>
      <c r="H11591" s="3"/>
      <c r="I11591" s="3"/>
      <c r="J11591" s="3"/>
    </row>
    <row r="11592" spans="4:10" x14ac:dyDescent="0.25">
      <c r="D11592">
        <v>0.3735</v>
      </c>
      <c r="E11592" s="4">
        <v>2.1700000000000001E-20</v>
      </c>
      <c r="F11592" s="3"/>
      <c r="G11592" s="3"/>
      <c r="H11592" s="3"/>
      <c r="I11592" s="3"/>
      <c r="J11592" s="3"/>
    </row>
    <row r="11593" spans="4:10" x14ac:dyDescent="0.25">
      <c r="D11593">
        <v>0.37369999999999998</v>
      </c>
      <c r="E11593" s="4">
        <v>2.1700000000000001E-20</v>
      </c>
      <c r="F11593" s="3"/>
      <c r="G11593" s="3"/>
      <c r="H11593" s="3"/>
      <c r="I11593" s="3"/>
      <c r="J11593" s="3"/>
    </row>
    <row r="11594" spans="4:10" x14ac:dyDescent="0.25">
      <c r="D11594">
        <v>0.37390000000000001</v>
      </c>
      <c r="E11594" s="4">
        <v>2.1700000000000001E-20</v>
      </c>
      <c r="F11594" s="3"/>
      <c r="G11594" s="3"/>
      <c r="H11594" s="3"/>
      <c r="I11594" s="3"/>
      <c r="J11594" s="3"/>
    </row>
    <row r="11595" spans="4:10" x14ac:dyDescent="0.25">
      <c r="D11595">
        <v>0.37419999999999998</v>
      </c>
      <c r="E11595" s="4">
        <v>2.1700000000000001E-20</v>
      </c>
      <c r="F11595" s="3"/>
      <c r="G11595" s="3"/>
      <c r="H11595" s="3"/>
      <c r="I11595" s="3"/>
      <c r="J11595" s="3"/>
    </row>
    <row r="11596" spans="4:10" x14ac:dyDescent="0.25">
      <c r="D11596">
        <v>0.37440000000000001</v>
      </c>
      <c r="E11596" s="4">
        <v>2.1700000000000001E-20</v>
      </c>
      <c r="F11596" s="3"/>
      <c r="G11596" s="3"/>
      <c r="H11596" s="3"/>
      <c r="I11596" s="3"/>
      <c r="J11596" s="3"/>
    </row>
    <row r="11597" spans="4:10" x14ac:dyDescent="0.25">
      <c r="D11597">
        <v>0.37459999999999999</v>
      </c>
      <c r="E11597" s="4">
        <v>2.1700000000000001E-20</v>
      </c>
      <c r="F11597" s="3"/>
      <c r="G11597" s="3"/>
      <c r="H11597" s="3"/>
      <c r="I11597" s="3"/>
      <c r="J11597" s="3"/>
    </row>
    <row r="11598" spans="4:10" x14ac:dyDescent="0.25">
      <c r="D11598">
        <v>0.37490000000000001</v>
      </c>
      <c r="E11598" s="4">
        <v>2.1700000000000001E-20</v>
      </c>
      <c r="F11598" s="3"/>
      <c r="G11598" s="3"/>
      <c r="H11598" s="3"/>
      <c r="I11598" s="3"/>
      <c r="J11598" s="3"/>
    </row>
    <row r="11599" spans="4:10" x14ac:dyDescent="0.25">
      <c r="D11599">
        <v>0.37509999999999999</v>
      </c>
      <c r="E11599" s="4">
        <v>2.1700000000000001E-20</v>
      </c>
      <c r="F11599" s="3"/>
      <c r="G11599" s="3"/>
      <c r="H11599" s="3"/>
      <c r="I11599" s="3"/>
      <c r="J11599" s="3"/>
    </row>
    <row r="11600" spans="4:10" x14ac:dyDescent="0.25">
      <c r="D11600">
        <v>0.37540000000000001</v>
      </c>
      <c r="E11600" s="4">
        <v>2.1700000000000001E-20</v>
      </c>
      <c r="F11600" s="3"/>
      <c r="G11600" s="3"/>
      <c r="H11600" s="3"/>
      <c r="I11600" s="3"/>
      <c r="J11600" s="3"/>
    </row>
    <row r="11601" spans="4:10" x14ac:dyDescent="0.25">
      <c r="D11601">
        <v>0.37559999999999999</v>
      </c>
      <c r="E11601" s="4">
        <v>2.1700000000000001E-20</v>
      </c>
      <c r="F11601" s="3"/>
      <c r="G11601" s="3"/>
      <c r="H11601" s="3"/>
      <c r="I11601" s="3"/>
      <c r="J11601" s="3"/>
    </row>
    <row r="11602" spans="4:10" x14ac:dyDescent="0.25">
      <c r="D11602">
        <v>0.37580000000000002</v>
      </c>
      <c r="E11602" s="4">
        <v>2.1700000000000001E-20</v>
      </c>
      <c r="F11602" s="3"/>
      <c r="G11602" s="3"/>
      <c r="H11602" s="3"/>
      <c r="I11602" s="3"/>
      <c r="J11602" s="3"/>
    </row>
    <row r="11603" spans="4:10" x14ac:dyDescent="0.25">
      <c r="D11603">
        <v>0.37609999999999999</v>
      </c>
      <c r="E11603" s="4">
        <v>2.1700000000000001E-20</v>
      </c>
      <c r="F11603" s="3"/>
      <c r="G11603" s="3"/>
      <c r="H11603" s="3"/>
      <c r="I11603" s="3"/>
      <c r="J11603" s="3"/>
    </row>
    <row r="11604" spans="4:10" x14ac:dyDescent="0.25">
      <c r="D11604">
        <v>0.37630000000000002</v>
      </c>
      <c r="E11604" s="4">
        <v>2.1700000000000001E-20</v>
      </c>
      <c r="F11604" s="3"/>
      <c r="G11604" s="3"/>
      <c r="H11604" s="3"/>
      <c r="I11604" s="3"/>
      <c r="J11604" s="3"/>
    </row>
    <row r="11605" spans="4:10" x14ac:dyDescent="0.25">
      <c r="D11605">
        <v>0.3765</v>
      </c>
      <c r="E11605" s="4">
        <v>2.1700000000000001E-20</v>
      </c>
      <c r="F11605" s="3"/>
      <c r="G11605" s="3"/>
      <c r="H11605" s="3"/>
      <c r="I11605" s="3"/>
      <c r="J11605" s="3"/>
    </row>
    <row r="11606" spans="4:10" x14ac:dyDescent="0.25">
      <c r="D11606">
        <v>0.37680000000000002</v>
      </c>
      <c r="E11606" s="4">
        <v>2.1700000000000001E-20</v>
      </c>
      <c r="F11606" s="3"/>
      <c r="G11606" s="3"/>
      <c r="H11606" s="3"/>
      <c r="I11606" s="3"/>
      <c r="J11606" s="3"/>
    </row>
    <row r="11607" spans="4:10" x14ac:dyDescent="0.25">
      <c r="D11607">
        <v>0.377</v>
      </c>
      <c r="E11607" s="4">
        <v>2.1700000000000001E-20</v>
      </c>
      <c r="F11607" s="3"/>
      <c r="G11607" s="3"/>
      <c r="H11607" s="3"/>
      <c r="I11607" s="3"/>
      <c r="J11607" s="3"/>
    </row>
    <row r="11608" spans="4:10" x14ac:dyDescent="0.25">
      <c r="D11608">
        <v>0.37719999999999998</v>
      </c>
      <c r="E11608" s="4">
        <v>2.1700000000000001E-20</v>
      </c>
      <c r="F11608" s="3"/>
      <c r="G11608" s="3"/>
      <c r="H11608" s="3"/>
      <c r="I11608" s="3"/>
      <c r="J11608" s="3"/>
    </row>
    <row r="11609" spans="4:10" x14ac:dyDescent="0.25">
      <c r="D11609">
        <v>0.3775</v>
      </c>
      <c r="E11609" s="4">
        <v>2.1700000000000001E-20</v>
      </c>
      <c r="F11609" s="3"/>
      <c r="G11609" s="3"/>
      <c r="H11609" s="3"/>
      <c r="I11609" s="3"/>
      <c r="J11609" s="3"/>
    </row>
    <row r="11610" spans="4:10" x14ac:dyDescent="0.25">
      <c r="D11610">
        <v>0.37769999999999998</v>
      </c>
      <c r="E11610" s="4">
        <v>2.1700000000000001E-20</v>
      </c>
      <c r="F11610" s="3"/>
      <c r="G11610" s="3"/>
      <c r="H11610" s="3"/>
      <c r="I11610" s="3"/>
      <c r="J11610" s="3"/>
    </row>
    <row r="11611" spans="4:10" x14ac:dyDescent="0.25">
      <c r="D11611">
        <v>0.378</v>
      </c>
      <c r="E11611" s="4">
        <v>2.1700000000000001E-20</v>
      </c>
      <c r="F11611" s="3"/>
      <c r="G11611" s="3"/>
      <c r="H11611" s="3"/>
      <c r="I11611" s="3"/>
      <c r="J11611" s="3"/>
    </row>
    <row r="11612" spans="4:10" x14ac:dyDescent="0.25">
      <c r="D11612">
        <v>0.37819999999999998</v>
      </c>
      <c r="E11612" s="4">
        <v>2.1700000000000001E-20</v>
      </c>
      <c r="F11612" s="3"/>
      <c r="G11612" s="3"/>
      <c r="H11612" s="3"/>
      <c r="I11612" s="3"/>
      <c r="J11612" s="3"/>
    </row>
    <row r="11613" spans="4:10" x14ac:dyDescent="0.25">
      <c r="D11613">
        <v>0.37840000000000001</v>
      </c>
      <c r="E11613" s="4">
        <v>2.1700000000000001E-20</v>
      </c>
      <c r="F11613" s="3"/>
      <c r="G11613" s="3"/>
      <c r="H11613" s="3"/>
      <c r="I11613" s="3"/>
      <c r="J11613" s="3"/>
    </row>
    <row r="11614" spans="4:10" x14ac:dyDescent="0.25">
      <c r="D11614">
        <v>0.37869999999999998</v>
      </c>
      <c r="E11614" s="4">
        <v>2.1700000000000001E-20</v>
      </c>
      <c r="F11614" s="3"/>
      <c r="G11614" s="3"/>
      <c r="H11614" s="3"/>
      <c r="I11614" s="3"/>
      <c r="J11614" s="3"/>
    </row>
    <row r="11615" spans="4:10" x14ac:dyDescent="0.25">
      <c r="D11615">
        <v>0.37890000000000001</v>
      </c>
      <c r="E11615" s="4">
        <v>2.1700000000000001E-20</v>
      </c>
      <c r="F11615" s="3"/>
      <c r="G11615" s="3"/>
      <c r="H11615" s="3"/>
      <c r="I11615" s="3"/>
      <c r="J11615" s="3"/>
    </row>
    <row r="11616" spans="4:10" x14ac:dyDescent="0.25">
      <c r="D11616">
        <v>0.37909999999999999</v>
      </c>
      <c r="E11616" s="4">
        <v>2.1700000000000001E-20</v>
      </c>
      <c r="F11616" s="3"/>
      <c r="G11616" s="3"/>
      <c r="H11616" s="3"/>
      <c r="I11616" s="3"/>
      <c r="J11616" s="3"/>
    </row>
    <row r="11617" spans="4:10" x14ac:dyDescent="0.25">
      <c r="D11617">
        <v>0.37940000000000002</v>
      </c>
      <c r="E11617" s="4">
        <v>2.1700000000000001E-20</v>
      </c>
      <c r="F11617" s="3"/>
      <c r="G11617" s="3"/>
      <c r="H11617" s="3"/>
      <c r="I11617" s="3"/>
      <c r="J11617" s="3"/>
    </row>
    <row r="11618" spans="4:10" x14ac:dyDescent="0.25">
      <c r="D11618">
        <v>0.37959999999999999</v>
      </c>
      <c r="E11618" s="4">
        <v>2.1700000000000001E-20</v>
      </c>
      <c r="F11618" s="3"/>
      <c r="G11618" s="3"/>
      <c r="H11618" s="3"/>
      <c r="I11618" s="3"/>
      <c r="J11618" s="3"/>
    </row>
    <row r="11619" spans="4:10" x14ac:dyDescent="0.25">
      <c r="D11619">
        <v>0.37980000000000003</v>
      </c>
      <c r="E11619" s="4">
        <v>2.1700000000000001E-20</v>
      </c>
      <c r="F11619" s="3"/>
      <c r="G11619" s="3"/>
      <c r="H11619" s="3"/>
      <c r="I11619" s="3"/>
      <c r="J11619" s="3"/>
    </row>
    <row r="11620" spans="4:10" x14ac:dyDescent="0.25">
      <c r="D11620">
        <v>0.38009999999999999</v>
      </c>
      <c r="E11620" s="4">
        <v>2.1700000000000001E-20</v>
      </c>
      <c r="F11620" s="3"/>
      <c r="G11620" s="3"/>
      <c r="H11620" s="3"/>
      <c r="I11620" s="3"/>
      <c r="J11620" s="3"/>
    </row>
    <row r="11621" spans="4:10" x14ac:dyDescent="0.25">
      <c r="D11621">
        <v>0.38030000000000003</v>
      </c>
      <c r="E11621" s="4">
        <v>2.1700000000000001E-20</v>
      </c>
      <c r="F11621" s="3"/>
      <c r="G11621" s="3"/>
      <c r="H11621" s="3"/>
      <c r="I11621" s="3"/>
      <c r="J11621" s="3"/>
    </row>
    <row r="11622" spans="4:10" x14ac:dyDescent="0.25">
      <c r="D11622">
        <v>0.38059999999999999</v>
      </c>
      <c r="E11622" s="4">
        <v>2.1700000000000001E-20</v>
      </c>
      <c r="F11622" s="3"/>
      <c r="G11622" s="3"/>
      <c r="H11622" s="3"/>
      <c r="I11622" s="3"/>
      <c r="J11622" s="3"/>
    </row>
    <row r="11623" spans="4:10" x14ac:dyDescent="0.25">
      <c r="D11623">
        <v>0.38080000000000003</v>
      </c>
      <c r="E11623" s="4">
        <v>2.1700000000000001E-20</v>
      </c>
      <c r="F11623" s="3"/>
      <c r="G11623" s="3"/>
      <c r="H11623" s="3"/>
      <c r="I11623" s="3"/>
      <c r="J11623" s="3"/>
    </row>
    <row r="11624" spans="4:10" x14ac:dyDescent="0.25">
      <c r="D11624">
        <v>0.38100000000000001</v>
      </c>
      <c r="E11624" s="4">
        <v>2.1700000000000001E-20</v>
      </c>
      <c r="F11624" s="3"/>
      <c r="G11624" s="3"/>
      <c r="H11624" s="3"/>
      <c r="I11624" s="3"/>
      <c r="J11624" s="3"/>
    </row>
    <row r="11625" spans="4:10" x14ac:dyDescent="0.25">
      <c r="D11625">
        <v>0.38129999999999997</v>
      </c>
      <c r="E11625" s="4">
        <v>2.1700000000000001E-20</v>
      </c>
      <c r="F11625" s="3"/>
      <c r="G11625" s="3"/>
      <c r="H11625" s="3"/>
      <c r="I11625" s="3"/>
      <c r="J11625" s="3"/>
    </row>
    <row r="11626" spans="4:10" x14ac:dyDescent="0.25">
      <c r="D11626">
        <v>0.38150000000000001</v>
      </c>
      <c r="E11626" s="4">
        <v>2.1700000000000001E-20</v>
      </c>
      <c r="F11626" s="3"/>
      <c r="G11626" s="3"/>
      <c r="H11626" s="3"/>
      <c r="I11626" s="3"/>
      <c r="J11626" s="3"/>
    </row>
    <row r="11627" spans="4:10" x14ac:dyDescent="0.25">
      <c r="D11627">
        <v>0.38169999999999998</v>
      </c>
      <c r="E11627" s="4">
        <v>2.1700000000000001E-20</v>
      </c>
      <c r="F11627" s="3"/>
      <c r="G11627" s="3"/>
      <c r="H11627" s="3"/>
      <c r="I11627" s="3"/>
      <c r="J11627" s="3"/>
    </row>
    <row r="11628" spans="4:10" x14ac:dyDescent="0.25">
      <c r="D11628">
        <v>0.38200000000000001</v>
      </c>
      <c r="E11628" s="4">
        <v>2.1700000000000001E-20</v>
      </c>
      <c r="F11628" s="3"/>
      <c r="G11628" s="3"/>
      <c r="H11628" s="3"/>
      <c r="I11628" s="3"/>
      <c r="J11628" s="3"/>
    </row>
    <row r="11629" spans="4:10" x14ac:dyDescent="0.25">
      <c r="D11629">
        <v>0.38219999999999998</v>
      </c>
      <c r="E11629" s="4">
        <v>2.1700000000000001E-20</v>
      </c>
      <c r="F11629" s="3"/>
      <c r="G11629" s="3"/>
      <c r="H11629" s="3"/>
      <c r="I11629" s="3"/>
      <c r="J11629" s="3"/>
    </row>
    <row r="11630" spans="4:10" x14ac:dyDescent="0.25">
      <c r="D11630">
        <v>0.38250000000000001</v>
      </c>
      <c r="E11630" s="4">
        <v>2.1700000000000001E-20</v>
      </c>
      <c r="F11630" s="3"/>
      <c r="G11630" s="3"/>
      <c r="H11630" s="3"/>
      <c r="I11630" s="3"/>
      <c r="J11630" s="3"/>
    </row>
    <row r="11631" spans="4:10" x14ac:dyDescent="0.25">
      <c r="D11631">
        <v>0.38269999999999998</v>
      </c>
      <c r="E11631" s="4">
        <v>2.1700000000000001E-20</v>
      </c>
      <c r="F11631" s="3"/>
      <c r="G11631" s="3"/>
      <c r="H11631" s="3"/>
      <c r="I11631" s="3"/>
      <c r="J11631" s="3"/>
    </row>
    <row r="11632" spans="4:10" x14ac:dyDescent="0.25">
      <c r="D11632">
        <v>0.38290000000000002</v>
      </c>
      <c r="E11632" s="4">
        <v>2.1700000000000001E-20</v>
      </c>
      <c r="F11632" s="3"/>
      <c r="G11632" s="3"/>
      <c r="H11632" s="3"/>
      <c r="I11632" s="3"/>
      <c r="J11632" s="3"/>
    </row>
    <row r="11633" spans="4:10" x14ac:dyDescent="0.25">
      <c r="D11633">
        <v>0.38319999999999999</v>
      </c>
      <c r="E11633" s="4">
        <v>2.1700000000000001E-20</v>
      </c>
      <c r="F11633" s="3"/>
      <c r="G11633" s="3"/>
      <c r="H11633" s="3"/>
      <c r="I11633" s="3"/>
      <c r="J11633" s="3"/>
    </row>
    <row r="11634" spans="4:10" x14ac:dyDescent="0.25">
      <c r="D11634">
        <v>0.38340000000000002</v>
      </c>
      <c r="E11634" s="4">
        <v>2.1700000000000001E-20</v>
      </c>
      <c r="F11634" s="3"/>
      <c r="G11634" s="3"/>
      <c r="H11634" s="3"/>
      <c r="I11634" s="3"/>
      <c r="J11634" s="3"/>
    </row>
    <row r="11635" spans="4:10" x14ac:dyDescent="0.25">
      <c r="D11635">
        <v>0.3836</v>
      </c>
      <c r="E11635" s="4">
        <v>2.1700000000000001E-20</v>
      </c>
      <c r="F11635" s="3"/>
      <c r="G11635" s="3"/>
      <c r="H11635" s="3"/>
      <c r="I11635" s="3"/>
      <c r="J11635" s="3"/>
    </row>
    <row r="11636" spans="4:10" x14ac:dyDescent="0.25">
      <c r="D11636">
        <v>0.38390000000000002</v>
      </c>
      <c r="E11636" s="4">
        <v>2.1700000000000001E-20</v>
      </c>
      <c r="F11636" s="3"/>
      <c r="G11636" s="3"/>
      <c r="H11636" s="3"/>
      <c r="I11636" s="3"/>
      <c r="J11636" s="3"/>
    </row>
    <row r="11637" spans="4:10" x14ac:dyDescent="0.25">
      <c r="D11637">
        <v>0.3841</v>
      </c>
      <c r="E11637" s="4">
        <v>2.1700000000000001E-20</v>
      </c>
      <c r="F11637" s="3"/>
      <c r="G11637" s="3"/>
      <c r="H11637" s="3"/>
      <c r="I11637" s="3"/>
      <c r="J11637" s="3"/>
    </row>
    <row r="11638" spans="4:10" x14ac:dyDescent="0.25">
      <c r="D11638">
        <v>0.38429999999999997</v>
      </c>
      <c r="E11638" s="4">
        <v>2.1700000000000001E-20</v>
      </c>
      <c r="F11638" s="3"/>
      <c r="G11638" s="3"/>
      <c r="H11638" s="3"/>
      <c r="I11638" s="3"/>
      <c r="J11638" s="3"/>
    </row>
    <row r="11639" spans="4:10" x14ac:dyDescent="0.25">
      <c r="D11639">
        <v>0.3846</v>
      </c>
      <c r="E11639" s="4">
        <v>2.1700000000000001E-20</v>
      </c>
      <c r="F11639" s="3"/>
      <c r="G11639" s="3"/>
      <c r="H11639" s="3"/>
      <c r="I11639" s="3"/>
      <c r="J11639" s="3"/>
    </row>
    <row r="11640" spans="4:10" x14ac:dyDescent="0.25">
      <c r="D11640">
        <v>0.38479999999999998</v>
      </c>
      <c r="E11640" s="4">
        <v>2.1700000000000001E-20</v>
      </c>
      <c r="F11640" s="3"/>
      <c r="G11640" s="3"/>
      <c r="H11640" s="3"/>
      <c r="I11640" s="3"/>
      <c r="J11640" s="3"/>
    </row>
    <row r="11641" spans="4:10" x14ac:dyDescent="0.25">
      <c r="D11641">
        <v>0.3851</v>
      </c>
      <c r="E11641" s="4">
        <v>2.1700000000000001E-20</v>
      </c>
      <c r="F11641" s="3"/>
      <c r="G11641" s="3"/>
      <c r="H11641" s="3"/>
      <c r="I11641" s="3"/>
      <c r="J11641" s="3"/>
    </row>
    <row r="11642" spans="4:10" x14ac:dyDescent="0.25">
      <c r="D11642">
        <v>0.38529999999999998</v>
      </c>
      <c r="E11642" s="4">
        <v>2.1700000000000001E-20</v>
      </c>
      <c r="F11642" s="3"/>
      <c r="G11642" s="3"/>
      <c r="H11642" s="3"/>
      <c r="I11642" s="3"/>
      <c r="J11642" s="3"/>
    </row>
    <row r="11643" spans="4:10" x14ac:dyDescent="0.25">
      <c r="D11643">
        <v>0.38550000000000001</v>
      </c>
      <c r="E11643" s="4">
        <v>2.1700000000000001E-20</v>
      </c>
      <c r="F11643" s="3"/>
      <c r="G11643" s="3"/>
      <c r="H11643" s="3"/>
      <c r="I11643" s="3"/>
      <c r="J11643" s="3"/>
    </row>
    <row r="11644" spans="4:10" x14ac:dyDescent="0.25">
      <c r="D11644">
        <v>0.38579999999999998</v>
      </c>
      <c r="E11644" s="4">
        <v>2.1700000000000001E-20</v>
      </c>
      <c r="F11644" s="3"/>
      <c r="G11644" s="3"/>
      <c r="H11644" s="3"/>
      <c r="I11644" s="3"/>
      <c r="J11644" s="3"/>
    </row>
    <row r="11645" spans="4:10" x14ac:dyDescent="0.25">
      <c r="D11645">
        <v>0.38600000000000001</v>
      </c>
      <c r="E11645" s="4">
        <v>2.1700000000000001E-20</v>
      </c>
      <c r="F11645" s="3"/>
      <c r="G11645" s="3"/>
      <c r="H11645" s="3"/>
      <c r="I11645" s="3"/>
      <c r="J11645" s="3"/>
    </row>
    <row r="11646" spans="4:10" x14ac:dyDescent="0.25">
      <c r="D11646">
        <v>0.38619999999999999</v>
      </c>
      <c r="E11646" s="4">
        <v>2.1700000000000001E-20</v>
      </c>
      <c r="F11646" s="3"/>
      <c r="G11646" s="3"/>
      <c r="H11646" s="3"/>
      <c r="I11646" s="3"/>
      <c r="J11646" s="3"/>
    </row>
    <row r="11647" spans="4:10" x14ac:dyDescent="0.25">
      <c r="D11647">
        <v>0.38650000000000001</v>
      </c>
      <c r="E11647" s="4">
        <v>2.1700000000000001E-20</v>
      </c>
      <c r="F11647" s="3"/>
      <c r="G11647" s="3"/>
      <c r="H11647" s="3"/>
      <c r="I11647" s="3"/>
      <c r="J11647" s="3"/>
    </row>
    <row r="11648" spans="4:10" x14ac:dyDescent="0.25">
      <c r="D11648">
        <v>0.38669999999999999</v>
      </c>
      <c r="E11648" s="4">
        <v>2.1700000000000001E-20</v>
      </c>
      <c r="F11648" s="3"/>
      <c r="G11648" s="3"/>
      <c r="H11648" s="3"/>
      <c r="I11648" s="3"/>
      <c r="J11648" s="3"/>
    </row>
    <row r="11649" spans="4:10" x14ac:dyDescent="0.25">
      <c r="D11649">
        <v>0.38690000000000002</v>
      </c>
      <c r="E11649" s="4">
        <v>2.1700000000000001E-20</v>
      </c>
      <c r="F11649" s="3"/>
      <c r="G11649" s="3"/>
      <c r="H11649" s="3"/>
      <c r="I11649" s="3"/>
      <c r="J11649" s="3"/>
    </row>
    <row r="11650" spans="4:10" x14ac:dyDescent="0.25">
      <c r="D11650">
        <v>0.38719999999999999</v>
      </c>
      <c r="E11650" s="4">
        <v>2.1700000000000001E-20</v>
      </c>
      <c r="F11650" s="3"/>
      <c r="G11650" s="3"/>
      <c r="H11650" s="3"/>
      <c r="I11650" s="3"/>
      <c r="J11650" s="3"/>
    </row>
    <row r="11651" spans="4:10" x14ac:dyDescent="0.25">
      <c r="D11651">
        <v>0.38740000000000002</v>
      </c>
      <c r="E11651" s="4">
        <v>2.1700000000000001E-20</v>
      </c>
      <c r="F11651" s="3"/>
      <c r="G11651" s="3"/>
      <c r="H11651" s="3"/>
      <c r="I11651" s="3"/>
      <c r="J11651" s="3"/>
    </row>
    <row r="11652" spans="4:10" x14ac:dyDescent="0.25">
      <c r="D11652">
        <v>0.38769999999999999</v>
      </c>
      <c r="E11652" s="4">
        <v>2.1700000000000001E-20</v>
      </c>
      <c r="F11652" s="3"/>
      <c r="G11652" s="3"/>
      <c r="H11652" s="3"/>
      <c r="I11652" s="3"/>
      <c r="J11652" s="3"/>
    </row>
    <row r="11653" spans="4:10" x14ac:dyDescent="0.25">
      <c r="D11653">
        <v>0.38790000000000002</v>
      </c>
      <c r="E11653" s="4">
        <v>2.1700000000000001E-20</v>
      </c>
      <c r="F11653" s="3"/>
      <c r="G11653" s="3"/>
      <c r="H11653" s="3"/>
      <c r="I11653" s="3"/>
      <c r="J11653" s="3"/>
    </row>
    <row r="11654" spans="4:10" x14ac:dyDescent="0.25">
      <c r="D11654">
        <v>0.3881</v>
      </c>
      <c r="E11654" s="4">
        <v>2.1700000000000001E-20</v>
      </c>
      <c r="F11654" s="3"/>
      <c r="G11654" s="3"/>
      <c r="H11654" s="3"/>
      <c r="I11654" s="3"/>
      <c r="J11654" s="3"/>
    </row>
    <row r="11655" spans="4:10" x14ac:dyDescent="0.25">
      <c r="D11655">
        <v>0.38840000000000002</v>
      </c>
      <c r="E11655" s="4">
        <v>2.1700000000000001E-20</v>
      </c>
      <c r="F11655" s="3"/>
      <c r="G11655" s="3"/>
      <c r="H11655" s="3"/>
      <c r="I11655" s="3"/>
      <c r="J11655" s="3"/>
    </row>
    <row r="11656" spans="4:10" x14ac:dyDescent="0.25">
      <c r="D11656">
        <v>0.3886</v>
      </c>
      <c r="E11656" s="4">
        <v>2.1700000000000001E-20</v>
      </c>
      <c r="F11656" s="3"/>
      <c r="G11656" s="3"/>
      <c r="H11656" s="3"/>
      <c r="I11656" s="3"/>
      <c r="J11656" s="3"/>
    </row>
    <row r="11657" spans="4:10" x14ac:dyDescent="0.25">
      <c r="D11657">
        <v>0.38879999999999998</v>
      </c>
      <c r="E11657" s="4">
        <v>2.1700000000000001E-20</v>
      </c>
      <c r="F11657" s="3"/>
      <c r="G11657" s="3"/>
      <c r="H11657" s="3"/>
      <c r="I11657" s="3"/>
      <c r="J11657" s="3"/>
    </row>
    <row r="11658" spans="4:10" x14ac:dyDescent="0.25">
      <c r="D11658">
        <v>0.3891</v>
      </c>
      <c r="E11658" s="4">
        <v>2.1700000000000001E-20</v>
      </c>
      <c r="F11658" s="3"/>
      <c r="G11658" s="3"/>
      <c r="H11658" s="3"/>
      <c r="I11658" s="3"/>
      <c r="J11658" s="3"/>
    </row>
    <row r="11659" spans="4:10" x14ac:dyDescent="0.25">
      <c r="D11659">
        <v>0.38929999999999998</v>
      </c>
      <c r="E11659" s="4">
        <v>2.1700000000000001E-20</v>
      </c>
      <c r="F11659" s="3"/>
      <c r="G11659" s="3"/>
      <c r="H11659" s="3"/>
      <c r="I11659" s="3"/>
      <c r="J11659" s="3"/>
    </row>
    <row r="11660" spans="4:10" x14ac:dyDescent="0.25">
      <c r="D11660">
        <v>0.38950000000000001</v>
      </c>
      <c r="E11660" s="4">
        <v>2.1700000000000001E-20</v>
      </c>
      <c r="F11660" s="3"/>
      <c r="G11660" s="3"/>
      <c r="H11660" s="3"/>
      <c r="I11660" s="3"/>
      <c r="J11660" s="3"/>
    </row>
    <row r="11661" spans="4:10" x14ac:dyDescent="0.25">
      <c r="D11661">
        <v>0.38979999999999998</v>
      </c>
      <c r="E11661" s="4">
        <v>2.1700000000000001E-20</v>
      </c>
      <c r="F11661" s="3"/>
      <c r="G11661" s="3"/>
      <c r="H11661" s="3"/>
      <c r="I11661" s="3"/>
      <c r="J11661" s="3"/>
    </row>
    <row r="11662" spans="4:10" x14ac:dyDescent="0.25">
      <c r="D11662">
        <v>0.39</v>
      </c>
      <c r="E11662" s="4">
        <v>2.1700000000000001E-20</v>
      </c>
      <c r="F11662" s="3"/>
      <c r="G11662" s="3"/>
      <c r="H11662" s="3"/>
      <c r="I11662" s="3"/>
      <c r="J11662" s="3"/>
    </row>
    <row r="11663" spans="4:10" x14ac:dyDescent="0.25">
      <c r="D11663">
        <v>0.39029999999999998</v>
      </c>
      <c r="E11663" s="4">
        <v>2.1700000000000001E-20</v>
      </c>
      <c r="F11663" s="3"/>
      <c r="G11663" s="3"/>
      <c r="H11663" s="3"/>
      <c r="I11663" s="3"/>
      <c r="J11663" s="3"/>
    </row>
    <row r="11664" spans="4:10" x14ac:dyDescent="0.25">
      <c r="D11664">
        <v>0.39050000000000001</v>
      </c>
      <c r="E11664" s="4">
        <v>2.1700000000000001E-20</v>
      </c>
      <c r="F11664" s="3"/>
      <c r="G11664" s="3"/>
      <c r="H11664" s="3"/>
      <c r="I11664" s="3"/>
      <c r="J11664" s="3"/>
    </row>
    <row r="11665" spans="4:10" x14ac:dyDescent="0.25">
      <c r="D11665">
        <v>0.39069999999999999</v>
      </c>
      <c r="E11665" s="4">
        <v>2.1700000000000001E-20</v>
      </c>
      <c r="F11665" s="3"/>
      <c r="G11665" s="3"/>
      <c r="H11665" s="3"/>
      <c r="I11665" s="3"/>
      <c r="J11665" s="3"/>
    </row>
    <row r="11666" spans="4:10" x14ac:dyDescent="0.25">
      <c r="D11666">
        <v>0.39100000000000001</v>
      </c>
      <c r="E11666" s="4">
        <v>2.1700000000000001E-20</v>
      </c>
      <c r="F11666" s="3"/>
      <c r="G11666" s="3"/>
      <c r="H11666" s="3"/>
      <c r="I11666" s="3"/>
      <c r="J11666" s="3"/>
    </row>
    <row r="11667" spans="4:10" x14ac:dyDescent="0.25">
      <c r="D11667">
        <v>0.39119999999999999</v>
      </c>
      <c r="E11667" s="4">
        <v>2.1700000000000001E-20</v>
      </c>
      <c r="F11667" s="3"/>
      <c r="G11667" s="3"/>
      <c r="H11667" s="3"/>
      <c r="I11667" s="3"/>
      <c r="J11667" s="3"/>
    </row>
    <row r="11668" spans="4:10" x14ac:dyDescent="0.25">
      <c r="D11668">
        <v>0.39140000000000003</v>
      </c>
      <c r="E11668" s="4">
        <v>2.1700000000000001E-20</v>
      </c>
      <c r="F11668" s="3"/>
      <c r="G11668" s="3"/>
      <c r="H11668" s="3"/>
      <c r="I11668" s="3"/>
      <c r="J11668" s="3"/>
    </row>
    <row r="11669" spans="4:10" x14ac:dyDescent="0.25">
      <c r="D11669">
        <v>0.39169999999999999</v>
      </c>
      <c r="E11669" s="4">
        <v>2.1700000000000001E-20</v>
      </c>
      <c r="F11669" s="3"/>
      <c r="G11669" s="3"/>
      <c r="H11669" s="3"/>
      <c r="I11669" s="3"/>
      <c r="J11669" s="3"/>
    </row>
    <row r="11670" spans="4:10" x14ac:dyDescent="0.25">
      <c r="D11670">
        <v>0.39190000000000003</v>
      </c>
      <c r="E11670" s="4">
        <v>2.1700000000000001E-20</v>
      </c>
      <c r="F11670" s="3"/>
      <c r="G11670" s="3"/>
      <c r="H11670" s="3"/>
      <c r="I11670" s="3"/>
      <c r="J11670" s="3"/>
    </row>
    <row r="11671" spans="4:10" x14ac:dyDescent="0.25">
      <c r="D11671">
        <v>0.3921</v>
      </c>
      <c r="E11671" s="4">
        <v>2.1700000000000001E-20</v>
      </c>
      <c r="F11671" s="3"/>
      <c r="G11671" s="3"/>
      <c r="H11671" s="3"/>
      <c r="I11671" s="3"/>
      <c r="J11671" s="3"/>
    </row>
    <row r="11672" spans="4:10" x14ac:dyDescent="0.25">
      <c r="D11672">
        <v>0.39240000000000003</v>
      </c>
      <c r="E11672" s="4">
        <v>2.1700000000000001E-20</v>
      </c>
      <c r="F11672" s="3"/>
      <c r="G11672" s="3"/>
      <c r="H11672" s="3"/>
      <c r="I11672" s="3"/>
      <c r="J11672" s="3"/>
    </row>
    <row r="11673" spans="4:10" x14ac:dyDescent="0.25">
      <c r="D11673">
        <v>0.3926</v>
      </c>
      <c r="E11673" s="4">
        <v>2.1700000000000001E-20</v>
      </c>
      <c r="F11673" s="3"/>
      <c r="G11673" s="3"/>
      <c r="H11673" s="3"/>
      <c r="I11673" s="3"/>
      <c r="J11673" s="3"/>
    </row>
    <row r="11674" spans="4:10" x14ac:dyDescent="0.25">
      <c r="D11674">
        <v>0.39290000000000003</v>
      </c>
      <c r="E11674" s="4">
        <v>2.1700000000000001E-20</v>
      </c>
      <c r="F11674" s="3"/>
      <c r="G11674" s="3"/>
      <c r="H11674" s="3"/>
      <c r="I11674" s="3"/>
      <c r="J11674" s="3"/>
    </row>
    <row r="11675" spans="4:10" x14ac:dyDescent="0.25">
      <c r="D11675">
        <v>0.3931</v>
      </c>
      <c r="E11675" s="4">
        <v>2.1700000000000001E-20</v>
      </c>
      <c r="F11675" s="3"/>
      <c r="G11675" s="3"/>
      <c r="H11675" s="3"/>
      <c r="I11675" s="3"/>
      <c r="J11675" s="3"/>
    </row>
    <row r="11676" spans="4:10" x14ac:dyDescent="0.25">
      <c r="D11676">
        <v>0.39329999999999998</v>
      </c>
      <c r="E11676" s="4">
        <v>2.1700000000000001E-20</v>
      </c>
      <c r="F11676" s="3"/>
      <c r="G11676" s="3"/>
      <c r="H11676" s="3"/>
      <c r="I11676" s="3"/>
      <c r="J11676" s="3"/>
    </row>
    <row r="11677" spans="4:10" x14ac:dyDescent="0.25">
      <c r="D11677">
        <v>0.39360000000000001</v>
      </c>
      <c r="E11677" s="4">
        <v>2.1700000000000001E-20</v>
      </c>
      <c r="F11677" s="3"/>
      <c r="G11677" s="3"/>
      <c r="H11677" s="3"/>
      <c r="I11677" s="3"/>
      <c r="J11677" s="3"/>
    </row>
    <row r="11678" spans="4:10" x14ac:dyDescent="0.25">
      <c r="D11678">
        <v>0.39379999999999998</v>
      </c>
      <c r="E11678" s="4">
        <v>2.1700000000000001E-20</v>
      </c>
      <c r="F11678" s="3"/>
      <c r="G11678" s="3"/>
      <c r="H11678" s="3"/>
      <c r="I11678" s="3"/>
      <c r="J11678" s="3"/>
    </row>
    <row r="11679" spans="4:10" x14ac:dyDescent="0.25">
      <c r="D11679">
        <v>0.39400000000000002</v>
      </c>
      <c r="E11679" s="4">
        <v>2.1700000000000001E-20</v>
      </c>
      <c r="F11679" s="3"/>
      <c r="G11679" s="3"/>
      <c r="H11679" s="3"/>
      <c r="I11679" s="3"/>
      <c r="J11679" s="3"/>
    </row>
    <row r="11680" spans="4:10" x14ac:dyDescent="0.25">
      <c r="D11680">
        <v>0.39429999999999998</v>
      </c>
      <c r="E11680" s="4">
        <v>2.1700000000000001E-20</v>
      </c>
      <c r="F11680" s="3"/>
      <c r="G11680" s="3"/>
      <c r="H11680" s="3"/>
      <c r="I11680" s="3"/>
      <c r="J11680" s="3"/>
    </row>
    <row r="11681" spans="4:10" x14ac:dyDescent="0.25">
      <c r="D11681">
        <v>0.39450000000000002</v>
      </c>
      <c r="E11681" s="4">
        <v>2.1700000000000001E-20</v>
      </c>
      <c r="F11681" s="3"/>
      <c r="G11681" s="3"/>
      <c r="H11681" s="3"/>
      <c r="I11681" s="3"/>
      <c r="J11681" s="3"/>
    </row>
    <row r="11682" spans="4:10" x14ac:dyDescent="0.25">
      <c r="D11682">
        <v>0.3947</v>
      </c>
      <c r="E11682" s="4">
        <v>2.1700000000000001E-20</v>
      </c>
      <c r="F11682" s="3"/>
      <c r="G11682" s="3"/>
      <c r="H11682" s="3"/>
      <c r="I11682" s="3"/>
      <c r="J11682" s="3"/>
    </row>
    <row r="11683" spans="4:10" x14ac:dyDescent="0.25">
      <c r="D11683">
        <v>0.39500000000000002</v>
      </c>
      <c r="E11683" s="4">
        <v>2.1700000000000001E-20</v>
      </c>
      <c r="F11683" s="3"/>
      <c r="G11683" s="3"/>
      <c r="H11683" s="3"/>
      <c r="I11683" s="3"/>
      <c r="J11683" s="3"/>
    </row>
    <row r="11684" spans="4:10" x14ac:dyDescent="0.25">
      <c r="D11684">
        <v>0.3952</v>
      </c>
      <c r="E11684" s="4">
        <v>2.1700000000000001E-20</v>
      </c>
      <c r="F11684" s="3"/>
      <c r="G11684" s="3"/>
      <c r="H11684" s="3"/>
      <c r="I11684" s="3"/>
      <c r="J11684" s="3"/>
    </row>
    <row r="11685" spans="4:10" x14ac:dyDescent="0.25">
      <c r="D11685">
        <v>0.39550000000000002</v>
      </c>
      <c r="E11685" s="4">
        <v>2.1700000000000001E-20</v>
      </c>
      <c r="F11685" s="3"/>
      <c r="G11685" s="3"/>
      <c r="H11685" s="3"/>
      <c r="I11685" s="3"/>
      <c r="J11685" s="3"/>
    </row>
    <row r="11686" spans="4:10" x14ac:dyDescent="0.25">
      <c r="D11686">
        <v>0.3957</v>
      </c>
      <c r="E11686" s="4">
        <v>2.1700000000000001E-20</v>
      </c>
      <c r="F11686" s="3"/>
      <c r="G11686" s="3"/>
      <c r="H11686" s="3"/>
      <c r="I11686" s="3"/>
      <c r="J11686" s="3"/>
    </row>
    <row r="11687" spans="4:10" x14ac:dyDescent="0.25">
      <c r="D11687">
        <v>0.39589999999999997</v>
      </c>
      <c r="E11687" s="4">
        <v>2.1700000000000001E-20</v>
      </c>
      <c r="F11687" s="3"/>
      <c r="G11687" s="3"/>
      <c r="H11687" s="3"/>
      <c r="I11687" s="3"/>
      <c r="J11687" s="3"/>
    </row>
    <row r="11688" spans="4:10" x14ac:dyDescent="0.25">
      <c r="D11688">
        <v>0.3962</v>
      </c>
      <c r="E11688" s="4">
        <v>2.1700000000000001E-20</v>
      </c>
      <c r="F11688" s="3"/>
      <c r="G11688" s="3"/>
      <c r="H11688" s="3"/>
      <c r="I11688" s="3"/>
      <c r="J11688" s="3"/>
    </row>
    <row r="11689" spans="4:10" x14ac:dyDescent="0.25">
      <c r="D11689">
        <v>0.39639999999999997</v>
      </c>
      <c r="E11689" s="4">
        <v>2.1700000000000001E-20</v>
      </c>
      <c r="F11689" s="3"/>
      <c r="G11689" s="3"/>
      <c r="H11689" s="3"/>
      <c r="I11689" s="3"/>
      <c r="J11689" s="3"/>
    </row>
    <row r="11690" spans="4:10" x14ac:dyDescent="0.25">
      <c r="D11690">
        <v>0.39660000000000001</v>
      </c>
      <c r="E11690" s="4">
        <v>2.1700000000000001E-20</v>
      </c>
      <c r="F11690" s="3"/>
      <c r="G11690" s="3"/>
      <c r="H11690" s="3"/>
      <c r="I11690" s="3"/>
      <c r="J11690" s="3"/>
    </row>
    <row r="11691" spans="4:10" x14ac:dyDescent="0.25">
      <c r="D11691">
        <v>0.39689999999999998</v>
      </c>
      <c r="E11691" s="4">
        <v>2.1700000000000001E-20</v>
      </c>
      <c r="F11691" s="3"/>
      <c r="G11691" s="3"/>
      <c r="H11691" s="3"/>
      <c r="I11691" s="3"/>
      <c r="J11691" s="3"/>
    </row>
    <row r="11692" spans="4:10" x14ac:dyDescent="0.25">
      <c r="D11692">
        <v>0.39710000000000001</v>
      </c>
      <c r="E11692" s="4">
        <v>2.1700000000000001E-20</v>
      </c>
      <c r="F11692" s="3"/>
      <c r="G11692" s="3"/>
      <c r="H11692" s="3"/>
      <c r="I11692" s="3"/>
      <c r="J11692" s="3"/>
    </row>
    <row r="11693" spans="4:10" x14ac:dyDescent="0.25">
      <c r="D11693">
        <v>0.39739999999999998</v>
      </c>
      <c r="E11693" s="4">
        <v>2.1700000000000001E-20</v>
      </c>
      <c r="F11693" s="3"/>
      <c r="G11693" s="3"/>
      <c r="H11693" s="3"/>
      <c r="I11693" s="3"/>
      <c r="J11693" s="3"/>
    </row>
    <row r="11694" spans="4:10" x14ac:dyDescent="0.25">
      <c r="D11694">
        <v>0.39760000000000001</v>
      </c>
      <c r="E11694" s="4">
        <v>2.1700000000000001E-20</v>
      </c>
      <c r="F11694" s="3"/>
      <c r="G11694" s="3"/>
      <c r="H11694" s="3"/>
      <c r="I11694" s="3"/>
      <c r="J11694" s="3"/>
    </row>
    <row r="11695" spans="4:10" x14ac:dyDescent="0.25">
      <c r="D11695">
        <v>0.39779999999999999</v>
      </c>
      <c r="E11695" s="4">
        <v>2.1700000000000001E-20</v>
      </c>
      <c r="F11695" s="3"/>
      <c r="G11695" s="3"/>
      <c r="H11695" s="3"/>
      <c r="I11695" s="3"/>
      <c r="J11695" s="3"/>
    </row>
    <row r="11696" spans="4:10" x14ac:dyDescent="0.25">
      <c r="D11696">
        <v>0.39810000000000001</v>
      </c>
      <c r="E11696" s="4">
        <v>2.1700000000000001E-20</v>
      </c>
      <c r="F11696" s="3"/>
      <c r="G11696" s="3"/>
      <c r="H11696" s="3"/>
      <c r="I11696" s="3"/>
      <c r="J11696" s="3"/>
    </row>
    <row r="11697" spans="4:10" x14ac:dyDescent="0.25">
      <c r="D11697">
        <v>0.39829999999999999</v>
      </c>
      <c r="E11697" s="4">
        <v>2.1700000000000001E-20</v>
      </c>
      <c r="F11697" s="3"/>
      <c r="G11697" s="3"/>
      <c r="H11697" s="3"/>
      <c r="I11697" s="3"/>
      <c r="J11697" s="3"/>
    </row>
    <row r="11698" spans="4:10" x14ac:dyDescent="0.25">
      <c r="D11698">
        <v>0.39850000000000002</v>
      </c>
      <c r="E11698" s="4">
        <v>2.1700000000000001E-20</v>
      </c>
      <c r="F11698" s="3"/>
      <c r="G11698" s="3"/>
      <c r="H11698" s="3"/>
      <c r="I11698" s="3"/>
      <c r="J11698" s="3"/>
    </row>
    <row r="11699" spans="4:10" x14ac:dyDescent="0.25">
      <c r="D11699">
        <v>0.39879999999999999</v>
      </c>
      <c r="E11699" s="4">
        <v>2.1700000000000001E-20</v>
      </c>
      <c r="F11699" s="3"/>
      <c r="G11699" s="3"/>
      <c r="H11699" s="3"/>
      <c r="I11699" s="3"/>
      <c r="J11699" s="3"/>
    </row>
    <row r="11700" spans="4:10" x14ac:dyDescent="0.25">
      <c r="D11700">
        <v>0.39900000000000002</v>
      </c>
      <c r="E11700" s="4">
        <v>2.1700000000000001E-20</v>
      </c>
      <c r="F11700" s="3"/>
      <c r="G11700" s="3"/>
      <c r="H11700" s="3"/>
      <c r="I11700" s="3"/>
      <c r="J11700" s="3"/>
    </row>
    <row r="11701" spans="4:10" x14ac:dyDescent="0.25">
      <c r="D11701">
        <v>0.3992</v>
      </c>
      <c r="E11701" s="4">
        <v>2.1700000000000001E-20</v>
      </c>
      <c r="F11701" s="3"/>
      <c r="G11701" s="3"/>
      <c r="H11701" s="3"/>
      <c r="I11701" s="3"/>
      <c r="J11701" s="3"/>
    </row>
    <row r="11702" spans="4:10" x14ac:dyDescent="0.25">
      <c r="D11702">
        <v>0.39950000000000002</v>
      </c>
      <c r="E11702" s="4">
        <v>2.1700000000000001E-20</v>
      </c>
      <c r="F11702" s="3"/>
      <c r="G11702" s="3"/>
      <c r="H11702" s="3"/>
      <c r="I11702" s="3"/>
      <c r="J11702" s="3"/>
    </row>
    <row r="11703" spans="4:10" x14ac:dyDescent="0.25">
      <c r="D11703">
        <v>0.3997</v>
      </c>
      <c r="E11703" s="4">
        <v>2.1700000000000001E-20</v>
      </c>
      <c r="F11703" s="3"/>
      <c r="G11703" s="3"/>
      <c r="H11703" s="3"/>
      <c r="I11703" s="3"/>
      <c r="J11703" s="3"/>
    </row>
    <row r="11704" spans="4:10" x14ac:dyDescent="0.25">
      <c r="D11704">
        <v>0.4</v>
      </c>
      <c r="E11704" s="4">
        <v>2.1700000000000001E-20</v>
      </c>
      <c r="F11704" s="3"/>
      <c r="G11704" s="3"/>
      <c r="H11704" s="3"/>
      <c r="I11704" s="3"/>
      <c r="J11704" s="3"/>
    </row>
    <row r="11705" spans="4:10" x14ac:dyDescent="0.25">
      <c r="D11705">
        <v>0.4002</v>
      </c>
      <c r="E11705" s="4">
        <v>2.1700000000000001E-20</v>
      </c>
      <c r="F11705" s="3"/>
      <c r="G11705" s="3"/>
      <c r="H11705" s="3"/>
      <c r="I11705" s="3"/>
      <c r="J11705" s="3"/>
    </row>
    <row r="11706" spans="4:10" x14ac:dyDescent="0.25">
      <c r="D11706">
        <v>0.40039999999999998</v>
      </c>
      <c r="E11706" s="4">
        <v>2.1700000000000001E-20</v>
      </c>
      <c r="F11706" s="3"/>
      <c r="G11706" s="3"/>
      <c r="H11706" s="3"/>
      <c r="I11706" s="3"/>
      <c r="J11706" s="3"/>
    </row>
    <row r="11707" spans="4:10" x14ac:dyDescent="0.25">
      <c r="D11707">
        <v>0.4007</v>
      </c>
      <c r="E11707" s="4">
        <v>2.1700000000000001E-20</v>
      </c>
      <c r="F11707" s="3"/>
      <c r="G11707" s="3"/>
      <c r="H11707" s="3"/>
      <c r="I11707" s="3"/>
      <c r="J11707" s="3"/>
    </row>
    <row r="11708" spans="4:10" x14ac:dyDescent="0.25">
      <c r="D11708">
        <v>0.40089999999999998</v>
      </c>
      <c r="E11708" s="4">
        <v>2.1700000000000001E-20</v>
      </c>
      <c r="F11708" s="3"/>
      <c r="G11708" s="3"/>
      <c r="H11708" s="3"/>
      <c r="I11708" s="3"/>
      <c r="J11708" s="3"/>
    </row>
    <row r="11709" spans="4:10" x14ac:dyDescent="0.25">
      <c r="D11709">
        <v>0.40110000000000001</v>
      </c>
      <c r="E11709" s="4">
        <v>2.1700000000000001E-20</v>
      </c>
      <c r="F11709" s="3"/>
      <c r="G11709" s="3"/>
      <c r="H11709" s="3"/>
      <c r="I11709" s="3"/>
      <c r="J11709" s="3"/>
    </row>
    <row r="11710" spans="4:10" x14ac:dyDescent="0.25">
      <c r="D11710">
        <v>0.40139999999999998</v>
      </c>
      <c r="E11710" s="4">
        <v>2.1700000000000001E-20</v>
      </c>
      <c r="F11710" s="3"/>
      <c r="G11710" s="3"/>
      <c r="H11710" s="3"/>
      <c r="I11710" s="3"/>
      <c r="J11710" s="3"/>
    </row>
    <row r="11711" spans="4:10" x14ac:dyDescent="0.25">
      <c r="D11711">
        <v>0.40160000000000001</v>
      </c>
      <c r="E11711" s="4">
        <v>2.1700000000000001E-20</v>
      </c>
      <c r="F11711" s="3"/>
      <c r="G11711" s="3"/>
      <c r="H11711" s="3"/>
      <c r="I11711" s="3"/>
      <c r="J11711" s="3"/>
    </row>
    <row r="11712" spans="4:10" x14ac:dyDescent="0.25">
      <c r="D11712">
        <v>0.40179999999999999</v>
      </c>
      <c r="E11712" s="4">
        <v>2.1700000000000001E-20</v>
      </c>
      <c r="F11712" s="3"/>
      <c r="G11712" s="3"/>
      <c r="H11712" s="3"/>
      <c r="I11712" s="3"/>
      <c r="J11712" s="3"/>
    </row>
    <row r="11713" spans="4:10" x14ac:dyDescent="0.25">
      <c r="D11713">
        <v>0.40210000000000001</v>
      </c>
      <c r="E11713" s="4">
        <v>2.1700000000000001E-20</v>
      </c>
      <c r="F11713" s="3"/>
      <c r="G11713" s="3"/>
      <c r="H11713" s="3"/>
      <c r="I11713" s="3"/>
      <c r="J11713" s="3"/>
    </row>
    <row r="11714" spans="4:10" x14ac:dyDescent="0.25">
      <c r="D11714">
        <v>0.40229999999999999</v>
      </c>
      <c r="E11714" s="4">
        <v>2.1700000000000001E-20</v>
      </c>
      <c r="F11714" s="3"/>
      <c r="G11714" s="3"/>
      <c r="H11714" s="3"/>
      <c r="I11714" s="3"/>
      <c r="J11714" s="3"/>
    </row>
    <row r="11715" spans="4:10" x14ac:dyDescent="0.25">
      <c r="D11715">
        <v>0.40260000000000001</v>
      </c>
      <c r="E11715" s="4">
        <v>2.1700000000000001E-20</v>
      </c>
      <c r="F11715" s="3"/>
      <c r="G11715" s="3"/>
      <c r="H11715" s="3"/>
      <c r="I11715" s="3"/>
      <c r="J11715" s="3"/>
    </row>
    <row r="11716" spans="4:10" x14ac:dyDescent="0.25">
      <c r="D11716">
        <v>0.40279999999999999</v>
      </c>
      <c r="E11716" s="4">
        <v>2.1700000000000001E-20</v>
      </c>
      <c r="F11716" s="3"/>
      <c r="G11716" s="3"/>
      <c r="H11716" s="3"/>
      <c r="I11716" s="3"/>
      <c r="J11716" s="3"/>
    </row>
    <row r="11717" spans="4:10" x14ac:dyDescent="0.25">
      <c r="D11717">
        <v>0.40300000000000002</v>
      </c>
      <c r="E11717" s="4">
        <v>2.1700000000000001E-20</v>
      </c>
      <c r="F11717" s="3"/>
      <c r="G11717" s="3"/>
      <c r="H11717" s="3"/>
      <c r="I11717" s="3"/>
      <c r="J11717" s="3"/>
    </row>
    <row r="11718" spans="4:10" x14ac:dyDescent="0.25">
      <c r="D11718">
        <v>0.40329999999999999</v>
      </c>
      <c r="E11718" s="4">
        <v>2.1700000000000001E-20</v>
      </c>
      <c r="F11718" s="3"/>
      <c r="G11718" s="3"/>
      <c r="H11718" s="3"/>
      <c r="I11718" s="3"/>
      <c r="J11718" s="3"/>
    </row>
    <row r="11719" spans="4:10" x14ac:dyDescent="0.25">
      <c r="D11719">
        <v>0.40350000000000003</v>
      </c>
      <c r="E11719" s="4">
        <v>2.1700000000000001E-20</v>
      </c>
      <c r="F11719" s="3"/>
      <c r="G11719" s="3"/>
      <c r="H11719" s="3"/>
      <c r="I11719" s="3"/>
      <c r="J11719" s="3"/>
    </row>
    <row r="11720" spans="4:10" x14ac:dyDescent="0.25">
      <c r="D11720">
        <v>0.4037</v>
      </c>
      <c r="E11720" s="4">
        <v>2.1700000000000001E-20</v>
      </c>
      <c r="F11720" s="3"/>
      <c r="G11720" s="3"/>
      <c r="H11720" s="3"/>
      <c r="I11720" s="3"/>
      <c r="J11720" s="3"/>
    </row>
    <row r="11721" spans="4:10" x14ac:dyDescent="0.25">
      <c r="D11721">
        <v>0.40400000000000003</v>
      </c>
      <c r="E11721" s="4">
        <v>2.1700000000000001E-20</v>
      </c>
      <c r="F11721" s="3"/>
      <c r="G11721" s="3"/>
      <c r="H11721" s="3"/>
      <c r="I11721" s="3"/>
      <c r="J11721" s="3"/>
    </row>
    <row r="11722" spans="4:10" x14ac:dyDescent="0.25">
      <c r="D11722">
        <v>0.4042</v>
      </c>
      <c r="E11722" s="4">
        <v>2.1700000000000001E-20</v>
      </c>
      <c r="F11722" s="3"/>
      <c r="G11722" s="3"/>
      <c r="H11722" s="3"/>
      <c r="I11722" s="3"/>
      <c r="J11722" s="3"/>
    </row>
    <row r="11723" spans="4:10" x14ac:dyDescent="0.25">
      <c r="D11723">
        <v>0.40439999999999998</v>
      </c>
      <c r="E11723" s="4">
        <v>2.1700000000000001E-20</v>
      </c>
    </row>
    <row r="11724" spans="4:10" x14ac:dyDescent="0.25">
      <c r="D11724">
        <v>0.4047</v>
      </c>
      <c r="E11724" s="4">
        <v>2.1700000000000001E-20</v>
      </c>
    </row>
    <row r="11725" spans="4:10" x14ac:dyDescent="0.25">
      <c r="D11725">
        <v>0.40489999999999998</v>
      </c>
      <c r="E11725" s="4">
        <v>2.1700000000000001E-20</v>
      </c>
    </row>
    <row r="11726" spans="4:10" x14ac:dyDescent="0.25">
      <c r="D11726">
        <v>0.4052</v>
      </c>
      <c r="E11726" s="4">
        <v>2.1700000000000001E-20</v>
      </c>
    </row>
    <row r="11727" spans="4:10" x14ac:dyDescent="0.25">
      <c r="D11727">
        <v>0.40539999999999998</v>
      </c>
      <c r="E11727" s="4">
        <v>2.1700000000000001E-20</v>
      </c>
    </row>
    <row r="11728" spans="4:10" x14ac:dyDescent="0.25">
      <c r="D11728">
        <v>0.40560000000000002</v>
      </c>
      <c r="E11728" s="4">
        <v>2.1700000000000001E-20</v>
      </c>
      <c r="F11728" s="3"/>
      <c r="G11728" s="3"/>
      <c r="H11728" s="3"/>
      <c r="I11728" s="3"/>
      <c r="J11728" s="3"/>
    </row>
    <row r="11729" spans="4:10" x14ac:dyDescent="0.25">
      <c r="D11729">
        <v>0.40589999999999998</v>
      </c>
      <c r="E11729" s="4">
        <v>2.1700000000000001E-20</v>
      </c>
      <c r="F11729" s="3"/>
      <c r="G11729" s="3"/>
      <c r="H11729" s="3"/>
      <c r="I11729" s="3"/>
      <c r="J11729" s="3"/>
    </row>
    <row r="11730" spans="4:10" x14ac:dyDescent="0.25">
      <c r="D11730">
        <v>0.40610000000000002</v>
      </c>
      <c r="E11730" s="4">
        <v>2.1700000000000001E-20</v>
      </c>
      <c r="F11730" s="3"/>
      <c r="G11730" s="3"/>
      <c r="H11730" s="3"/>
      <c r="I11730" s="3"/>
      <c r="J11730" s="3"/>
    </row>
    <row r="11731" spans="4:10" x14ac:dyDescent="0.25">
      <c r="D11731">
        <v>0.40629999999999999</v>
      </c>
      <c r="E11731" s="4">
        <v>2.1700000000000001E-20</v>
      </c>
      <c r="F11731" s="3"/>
      <c r="G11731" s="3"/>
      <c r="H11731" s="3"/>
      <c r="I11731" s="3"/>
      <c r="J11731" s="3"/>
    </row>
    <row r="11732" spans="4:10" x14ac:dyDescent="0.25">
      <c r="D11732">
        <v>0.40660000000000002</v>
      </c>
      <c r="E11732" s="4">
        <v>2.1700000000000001E-20</v>
      </c>
      <c r="F11732" s="3"/>
      <c r="G11732" s="3"/>
      <c r="H11732" s="3"/>
      <c r="I11732" s="3"/>
      <c r="J11732" s="3"/>
    </row>
    <row r="11733" spans="4:10" x14ac:dyDescent="0.25">
      <c r="D11733">
        <v>0.40679999999999999</v>
      </c>
      <c r="E11733" s="4">
        <v>2.1700000000000001E-20</v>
      </c>
      <c r="F11733" s="3"/>
      <c r="G11733" s="3"/>
      <c r="H11733" s="3"/>
      <c r="I11733" s="3"/>
      <c r="J11733" s="3"/>
    </row>
    <row r="11734" spans="4:10" x14ac:dyDescent="0.25">
      <c r="D11734">
        <v>0.40699999999999997</v>
      </c>
      <c r="E11734" s="4">
        <v>2.1700000000000001E-20</v>
      </c>
      <c r="F11734" s="3"/>
      <c r="G11734" s="3"/>
      <c r="H11734" s="3"/>
      <c r="I11734" s="3"/>
      <c r="J11734" s="3"/>
    </row>
    <row r="11735" spans="4:10" x14ac:dyDescent="0.25">
      <c r="D11735">
        <v>0.4073</v>
      </c>
      <c r="E11735" s="4">
        <v>2.1700000000000001E-20</v>
      </c>
      <c r="F11735" s="3"/>
      <c r="G11735" s="3"/>
      <c r="H11735" s="3"/>
      <c r="I11735" s="3"/>
      <c r="J11735" s="3"/>
    </row>
    <row r="11736" spans="4:10" x14ac:dyDescent="0.25">
      <c r="D11736">
        <v>0.40749999999999997</v>
      </c>
      <c r="E11736" s="4">
        <v>2.1700000000000001E-20</v>
      </c>
      <c r="F11736" s="3"/>
      <c r="G11736" s="3"/>
      <c r="H11736" s="3"/>
      <c r="I11736" s="3"/>
      <c r="J11736" s="3"/>
    </row>
    <row r="11737" spans="4:10" x14ac:dyDescent="0.25">
      <c r="D11737">
        <v>0.4078</v>
      </c>
      <c r="E11737" s="4">
        <v>2.1700000000000001E-20</v>
      </c>
      <c r="F11737" s="3"/>
      <c r="G11737" s="3"/>
      <c r="H11737" s="3"/>
      <c r="I11737" s="3"/>
      <c r="J11737" s="3"/>
    </row>
    <row r="11738" spans="4:10" x14ac:dyDescent="0.25">
      <c r="D11738">
        <v>0.40799999999999997</v>
      </c>
      <c r="E11738" s="4">
        <v>2.1700000000000001E-20</v>
      </c>
      <c r="F11738" s="3"/>
      <c r="G11738" s="3"/>
      <c r="H11738" s="3"/>
      <c r="I11738" s="3"/>
      <c r="J11738" s="3"/>
    </row>
    <row r="11739" spans="4:10" x14ac:dyDescent="0.25">
      <c r="D11739">
        <v>0.40820000000000001</v>
      </c>
      <c r="E11739" s="4">
        <v>2.1700000000000001E-20</v>
      </c>
      <c r="F11739" s="3"/>
      <c r="G11739" s="3"/>
      <c r="H11739" s="3"/>
      <c r="I11739" s="3"/>
      <c r="J11739" s="3"/>
    </row>
    <row r="11740" spans="4:10" x14ac:dyDescent="0.25">
      <c r="D11740">
        <v>0.40849999999999997</v>
      </c>
      <c r="E11740" s="4">
        <v>2.1700000000000001E-20</v>
      </c>
      <c r="F11740" s="3"/>
      <c r="G11740" s="3"/>
      <c r="H11740" s="3"/>
      <c r="I11740" s="3"/>
      <c r="J11740" s="3"/>
    </row>
    <row r="11741" spans="4:10" x14ac:dyDescent="0.25">
      <c r="D11741">
        <v>0.40870000000000001</v>
      </c>
      <c r="E11741" s="4">
        <v>2.1700000000000001E-20</v>
      </c>
      <c r="F11741" s="3"/>
      <c r="G11741" s="3"/>
      <c r="H11741" s="3"/>
      <c r="I11741" s="3"/>
      <c r="J11741" s="3"/>
    </row>
    <row r="11742" spans="4:10" x14ac:dyDescent="0.25">
      <c r="D11742">
        <v>0.40889999999999999</v>
      </c>
      <c r="E11742" s="4">
        <v>2.1700000000000001E-20</v>
      </c>
      <c r="F11742" s="3"/>
      <c r="G11742" s="3"/>
      <c r="H11742" s="3"/>
      <c r="I11742" s="3"/>
      <c r="J11742" s="3"/>
    </row>
    <row r="11743" spans="4:10" x14ac:dyDescent="0.25">
      <c r="D11743">
        <v>0.40920000000000001</v>
      </c>
      <c r="E11743" s="4">
        <v>2.1700000000000001E-20</v>
      </c>
      <c r="F11743" s="3"/>
      <c r="G11743" s="3"/>
      <c r="H11743" s="3"/>
      <c r="I11743" s="3"/>
      <c r="J11743" s="3"/>
    </row>
    <row r="11744" spans="4:10" x14ac:dyDescent="0.25">
      <c r="D11744">
        <v>0.40939999999999999</v>
      </c>
      <c r="E11744" s="4">
        <v>2.1700000000000001E-20</v>
      </c>
      <c r="F11744" s="3"/>
      <c r="G11744" s="3"/>
      <c r="H11744" s="3"/>
      <c r="I11744" s="3"/>
      <c r="J11744" s="3"/>
    </row>
    <row r="11745" spans="4:10" x14ac:dyDescent="0.25">
      <c r="D11745">
        <v>0.40960000000000002</v>
      </c>
      <c r="E11745" s="4">
        <v>2.1700000000000001E-20</v>
      </c>
      <c r="F11745" s="3"/>
      <c r="G11745" s="3"/>
      <c r="H11745" s="3"/>
      <c r="I11745" s="3"/>
      <c r="J11745" s="3"/>
    </row>
    <row r="11746" spans="4:10" x14ac:dyDescent="0.25">
      <c r="D11746">
        <v>0.40989999999999999</v>
      </c>
      <c r="E11746" s="4">
        <v>2.1700000000000001E-20</v>
      </c>
      <c r="F11746" s="3"/>
      <c r="G11746" s="3"/>
      <c r="H11746" s="3"/>
      <c r="I11746" s="3"/>
      <c r="J11746" s="3"/>
    </row>
    <row r="11747" spans="4:10" x14ac:dyDescent="0.25">
      <c r="D11747">
        <v>0.41010000000000002</v>
      </c>
      <c r="E11747" s="4">
        <v>2.1700000000000001E-20</v>
      </c>
      <c r="F11747" s="3"/>
      <c r="G11747" s="3"/>
      <c r="H11747" s="3"/>
      <c r="I11747" s="3"/>
      <c r="J11747" s="3"/>
    </row>
    <row r="11748" spans="4:10" x14ac:dyDescent="0.25">
      <c r="D11748">
        <v>0.41039999999999999</v>
      </c>
      <c r="E11748" s="4">
        <v>2.1700000000000001E-20</v>
      </c>
      <c r="F11748" s="3"/>
      <c r="G11748" s="3"/>
      <c r="H11748" s="3"/>
      <c r="I11748" s="3"/>
      <c r="J11748" s="3"/>
    </row>
    <row r="11749" spans="4:10" x14ac:dyDescent="0.25">
      <c r="D11749">
        <v>0.41060000000000002</v>
      </c>
      <c r="E11749" s="4">
        <v>2.1700000000000001E-20</v>
      </c>
      <c r="F11749" s="3"/>
      <c r="G11749" s="3"/>
      <c r="H11749" s="3"/>
      <c r="I11749" s="3"/>
      <c r="J11749" s="3"/>
    </row>
    <row r="11750" spans="4:10" x14ac:dyDescent="0.25">
      <c r="D11750">
        <v>0.4108</v>
      </c>
      <c r="E11750" s="4">
        <v>2.1700000000000001E-20</v>
      </c>
      <c r="F11750" s="3"/>
      <c r="G11750" s="3"/>
      <c r="H11750" s="3"/>
      <c r="I11750" s="3"/>
      <c r="J11750" s="3"/>
    </row>
    <row r="11751" spans="4:10" x14ac:dyDescent="0.25">
      <c r="D11751">
        <v>0.41110000000000002</v>
      </c>
      <c r="E11751" s="4">
        <v>2.1700000000000001E-20</v>
      </c>
      <c r="F11751" s="3"/>
      <c r="G11751" s="3"/>
      <c r="H11751" s="3"/>
      <c r="I11751" s="3"/>
      <c r="J11751" s="3"/>
    </row>
    <row r="11752" spans="4:10" x14ac:dyDescent="0.25">
      <c r="D11752">
        <v>0.4113</v>
      </c>
      <c r="E11752" s="4">
        <v>2.1700000000000001E-20</v>
      </c>
      <c r="F11752" s="3"/>
      <c r="G11752" s="3"/>
      <c r="H11752" s="3"/>
      <c r="I11752" s="3"/>
      <c r="J11752" s="3"/>
    </row>
    <row r="11753" spans="4:10" x14ac:dyDescent="0.25">
      <c r="D11753">
        <v>0.41149999999999998</v>
      </c>
      <c r="E11753" s="4">
        <v>2.1700000000000001E-20</v>
      </c>
      <c r="F11753" s="3"/>
      <c r="G11753" s="3"/>
      <c r="H11753" s="3"/>
      <c r="I11753" s="3"/>
      <c r="J11753" s="3"/>
    </row>
    <row r="11754" spans="4:10" x14ac:dyDescent="0.25">
      <c r="D11754">
        <v>0.4118</v>
      </c>
      <c r="E11754" s="4">
        <v>2.1700000000000001E-20</v>
      </c>
      <c r="F11754" s="3"/>
      <c r="G11754" s="3"/>
      <c r="H11754" s="3"/>
      <c r="I11754" s="3"/>
      <c r="J11754" s="3"/>
    </row>
    <row r="11755" spans="4:10" x14ac:dyDescent="0.25">
      <c r="D11755">
        <v>0.41199999999999998</v>
      </c>
      <c r="E11755" s="4">
        <v>2.1700000000000001E-20</v>
      </c>
      <c r="F11755" s="3"/>
      <c r="G11755" s="3"/>
      <c r="H11755" s="3"/>
      <c r="I11755" s="3"/>
      <c r="J11755" s="3"/>
    </row>
    <row r="11756" spans="4:10" x14ac:dyDescent="0.25">
      <c r="D11756">
        <v>0.4123</v>
      </c>
      <c r="E11756" s="4">
        <v>2.1700000000000001E-20</v>
      </c>
      <c r="F11756" s="3"/>
      <c r="G11756" s="3"/>
      <c r="H11756" s="3"/>
      <c r="I11756" s="3"/>
      <c r="J11756" s="3"/>
    </row>
    <row r="11757" spans="4:10" x14ac:dyDescent="0.25">
      <c r="D11757">
        <v>0.41249999999999998</v>
      </c>
      <c r="E11757" s="4">
        <v>2.1700000000000001E-20</v>
      </c>
      <c r="F11757" s="3"/>
      <c r="G11757" s="3"/>
      <c r="H11757" s="3"/>
      <c r="I11757" s="3"/>
      <c r="J11757" s="3"/>
    </row>
    <row r="11758" spans="4:10" x14ac:dyDescent="0.25">
      <c r="D11758">
        <v>0.41270000000000001</v>
      </c>
      <c r="E11758" s="4">
        <v>2.1700000000000001E-20</v>
      </c>
      <c r="F11758" s="3"/>
      <c r="G11758" s="3"/>
      <c r="H11758" s="3"/>
      <c r="I11758" s="3"/>
      <c r="J11758" s="3"/>
    </row>
    <row r="11759" spans="4:10" x14ac:dyDescent="0.25">
      <c r="D11759">
        <v>0.41299999999999998</v>
      </c>
      <c r="E11759" s="4">
        <v>2.1700000000000001E-20</v>
      </c>
      <c r="F11759" s="3"/>
      <c r="G11759" s="3"/>
      <c r="H11759" s="3"/>
      <c r="I11759" s="3"/>
      <c r="J11759" s="3"/>
    </row>
    <row r="11760" spans="4:10" x14ac:dyDescent="0.25">
      <c r="D11760">
        <v>0.41320000000000001</v>
      </c>
      <c r="E11760" s="4">
        <v>2.1700000000000001E-20</v>
      </c>
      <c r="F11760" s="3"/>
      <c r="G11760" s="3"/>
      <c r="H11760" s="3"/>
      <c r="I11760" s="3"/>
      <c r="J11760" s="3"/>
    </row>
    <row r="11761" spans="4:10" x14ac:dyDescent="0.25">
      <c r="D11761">
        <v>0.41339999999999999</v>
      </c>
      <c r="E11761" s="4">
        <v>2.1700000000000001E-20</v>
      </c>
      <c r="F11761" s="3"/>
      <c r="G11761" s="3"/>
      <c r="H11761" s="3"/>
      <c r="I11761" s="3"/>
      <c r="J11761" s="3"/>
    </row>
    <row r="11762" spans="4:10" x14ac:dyDescent="0.25">
      <c r="D11762">
        <v>0.41370000000000001</v>
      </c>
      <c r="E11762" s="4">
        <v>2.1700000000000001E-20</v>
      </c>
      <c r="F11762" s="3"/>
      <c r="G11762" s="3"/>
      <c r="H11762" s="3"/>
      <c r="I11762" s="3"/>
      <c r="J11762" s="3"/>
    </row>
    <row r="11763" spans="4:10" x14ac:dyDescent="0.25">
      <c r="D11763">
        <v>0.41389999999999999</v>
      </c>
      <c r="E11763" s="4">
        <v>2.1700000000000001E-20</v>
      </c>
      <c r="F11763" s="3"/>
      <c r="G11763" s="3"/>
      <c r="H11763" s="3"/>
      <c r="I11763" s="3"/>
      <c r="J11763" s="3"/>
    </row>
    <row r="11764" spans="4:10" x14ac:dyDescent="0.25">
      <c r="D11764">
        <v>0.41410000000000002</v>
      </c>
      <c r="E11764" s="4">
        <v>2.1700000000000001E-20</v>
      </c>
      <c r="F11764" s="3"/>
      <c r="G11764" s="3"/>
      <c r="H11764" s="3"/>
      <c r="I11764" s="3"/>
      <c r="J11764" s="3"/>
    </row>
    <row r="11765" spans="4:10" x14ac:dyDescent="0.25">
      <c r="D11765">
        <v>0.41439999999999999</v>
      </c>
      <c r="E11765" s="4">
        <v>2.1700000000000001E-20</v>
      </c>
      <c r="F11765" s="3"/>
      <c r="G11765" s="3"/>
      <c r="H11765" s="3"/>
      <c r="I11765" s="3"/>
      <c r="J11765" s="3"/>
    </row>
    <row r="11766" spans="4:10" x14ac:dyDescent="0.25">
      <c r="D11766">
        <v>0.41460000000000002</v>
      </c>
      <c r="E11766" s="4">
        <v>2.1700000000000001E-20</v>
      </c>
      <c r="F11766" s="3"/>
      <c r="G11766" s="3"/>
      <c r="H11766" s="3"/>
      <c r="I11766" s="3"/>
      <c r="J11766" s="3"/>
    </row>
    <row r="11767" spans="4:10" x14ac:dyDescent="0.25">
      <c r="D11767">
        <v>0.41489999999999999</v>
      </c>
      <c r="E11767" s="4">
        <v>2.1700000000000001E-20</v>
      </c>
      <c r="F11767" s="3"/>
      <c r="G11767" s="3"/>
      <c r="H11767" s="3"/>
      <c r="I11767" s="3"/>
      <c r="J11767" s="3"/>
    </row>
    <row r="11768" spans="4:10" x14ac:dyDescent="0.25">
      <c r="D11768">
        <v>0.41510000000000002</v>
      </c>
      <c r="E11768" s="4">
        <v>2.1700000000000001E-20</v>
      </c>
      <c r="F11768" s="3"/>
      <c r="G11768" s="3"/>
      <c r="H11768" s="3"/>
      <c r="I11768" s="3"/>
      <c r="J11768" s="3"/>
    </row>
    <row r="11769" spans="4:10" x14ac:dyDescent="0.25">
      <c r="D11769">
        <v>0.4153</v>
      </c>
      <c r="E11769" s="4">
        <v>2.1700000000000001E-20</v>
      </c>
      <c r="F11769" s="3"/>
      <c r="G11769" s="3"/>
      <c r="H11769" s="3"/>
      <c r="I11769" s="3"/>
      <c r="J11769" s="3"/>
    </row>
    <row r="11770" spans="4:10" x14ac:dyDescent="0.25">
      <c r="D11770">
        <v>0.41560000000000002</v>
      </c>
      <c r="E11770" s="4">
        <v>2.1700000000000001E-20</v>
      </c>
      <c r="F11770" s="3"/>
      <c r="G11770" s="3"/>
      <c r="H11770" s="3"/>
      <c r="I11770" s="3"/>
      <c r="J11770" s="3"/>
    </row>
    <row r="11771" spans="4:10" x14ac:dyDescent="0.25">
      <c r="D11771">
        <v>0.4158</v>
      </c>
      <c r="E11771" s="4">
        <v>2.1700000000000001E-20</v>
      </c>
      <c r="F11771" s="3"/>
      <c r="G11771" s="3"/>
      <c r="H11771" s="3"/>
      <c r="I11771" s="3"/>
      <c r="J11771" s="3"/>
    </row>
    <row r="11772" spans="4:10" x14ac:dyDescent="0.25">
      <c r="D11772">
        <v>0.41599999999999998</v>
      </c>
      <c r="E11772" s="4">
        <v>2.1700000000000001E-20</v>
      </c>
      <c r="F11772" s="3"/>
      <c r="G11772" s="3"/>
      <c r="H11772" s="3"/>
      <c r="I11772" s="3"/>
      <c r="J11772" s="3"/>
    </row>
    <row r="11773" spans="4:10" x14ac:dyDescent="0.25">
      <c r="D11773">
        <v>0.4163</v>
      </c>
      <c r="E11773" s="4">
        <v>2.1700000000000001E-20</v>
      </c>
      <c r="F11773" s="3"/>
      <c r="G11773" s="3"/>
      <c r="H11773" s="3"/>
      <c r="I11773" s="3"/>
      <c r="J11773" s="3"/>
    </row>
    <row r="11774" spans="4:10" x14ac:dyDescent="0.25">
      <c r="D11774">
        <v>0.41649999999999998</v>
      </c>
      <c r="E11774" s="4">
        <v>2.1700000000000001E-20</v>
      </c>
      <c r="F11774" s="3"/>
      <c r="G11774" s="3"/>
      <c r="H11774" s="3"/>
      <c r="I11774" s="3"/>
      <c r="J11774" s="3"/>
    </row>
    <row r="11775" spans="4:10" x14ac:dyDescent="0.25">
      <c r="D11775">
        <v>0.41670000000000001</v>
      </c>
      <c r="E11775" s="4">
        <v>2.1700000000000001E-20</v>
      </c>
      <c r="F11775" s="3"/>
      <c r="G11775" s="3"/>
      <c r="H11775" s="3"/>
      <c r="I11775" s="3"/>
      <c r="J11775" s="3"/>
    </row>
    <row r="11776" spans="4:10" x14ac:dyDescent="0.25">
      <c r="D11776">
        <v>0.41699999999999998</v>
      </c>
      <c r="E11776" s="4">
        <v>2.1700000000000001E-20</v>
      </c>
      <c r="F11776" s="3"/>
      <c r="G11776" s="3"/>
      <c r="H11776" s="3"/>
      <c r="I11776" s="3"/>
      <c r="J11776" s="3"/>
    </row>
    <row r="11777" spans="4:10" x14ac:dyDescent="0.25">
      <c r="D11777">
        <v>0.41720000000000002</v>
      </c>
      <c r="E11777" s="4">
        <v>2.1700000000000001E-20</v>
      </c>
      <c r="F11777" s="3"/>
      <c r="G11777" s="3"/>
      <c r="H11777" s="3"/>
      <c r="I11777" s="3"/>
      <c r="J11777" s="3"/>
    </row>
    <row r="11778" spans="4:10" x14ac:dyDescent="0.25">
      <c r="D11778">
        <v>0.41749999999999998</v>
      </c>
      <c r="E11778" s="4">
        <v>2.1700000000000001E-20</v>
      </c>
      <c r="F11778" s="3"/>
      <c r="G11778" s="3"/>
      <c r="H11778" s="3"/>
      <c r="I11778" s="3"/>
      <c r="J11778" s="3"/>
    </row>
    <row r="11779" spans="4:10" x14ac:dyDescent="0.25">
      <c r="D11779">
        <v>0.41770000000000002</v>
      </c>
      <c r="E11779" s="4">
        <v>2.1700000000000001E-20</v>
      </c>
      <c r="F11779" s="3"/>
      <c r="G11779" s="3"/>
      <c r="H11779" s="3"/>
      <c r="I11779" s="3"/>
      <c r="J11779" s="3"/>
    </row>
    <row r="11780" spans="4:10" x14ac:dyDescent="0.25">
      <c r="D11780">
        <v>0.41789999999999999</v>
      </c>
      <c r="E11780" s="4">
        <v>2.1700000000000001E-20</v>
      </c>
      <c r="F11780" s="3"/>
      <c r="G11780" s="3"/>
      <c r="H11780" s="3"/>
      <c r="I11780" s="3"/>
      <c r="J11780" s="3"/>
    </row>
    <row r="11781" spans="4:10" x14ac:dyDescent="0.25">
      <c r="D11781">
        <v>0.41820000000000002</v>
      </c>
      <c r="E11781" s="4">
        <v>2.1700000000000001E-20</v>
      </c>
      <c r="F11781" s="3"/>
      <c r="G11781" s="3"/>
      <c r="H11781" s="3"/>
      <c r="I11781" s="3"/>
      <c r="J11781" s="3"/>
    </row>
    <row r="11782" spans="4:10" x14ac:dyDescent="0.25">
      <c r="D11782">
        <v>0.41839999999999999</v>
      </c>
      <c r="E11782" s="4">
        <v>2.1700000000000001E-20</v>
      </c>
      <c r="F11782" s="3"/>
      <c r="G11782" s="3"/>
      <c r="H11782" s="3"/>
      <c r="I11782" s="3"/>
      <c r="J11782" s="3"/>
    </row>
    <row r="11783" spans="4:10" x14ac:dyDescent="0.25">
      <c r="D11783">
        <v>0.41860000000000003</v>
      </c>
      <c r="E11783" s="4">
        <v>2.1700000000000001E-20</v>
      </c>
      <c r="F11783" s="3"/>
      <c r="G11783" s="3"/>
      <c r="H11783" s="3"/>
      <c r="I11783" s="3"/>
      <c r="J11783" s="3"/>
    </row>
    <row r="11784" spans="4:10" x14ac:dyDescent="0.25">
      <c r="D11784">
        <v>0.41889999999999999</v>
      </c>
      <c r="E11784" s="4">
        <v>2.1700000000000001E-20</v>
      </c>
      <c r="F11784" s="3"/>
      <c r="G11784" s="3"/>
      <c r="H11784" s="3"/>
      <c r="I11784" s="3"/>
      <c r="J11784" s="3"/>
    </row>
    <row r="11785" spans="4:10" x14ac:dyDescent="0.25">
      <c r="D11785">
        <v>0.41909999999999997</v>
      </c>
      <c r="E11785" s="4">
        <v>2.1700000000000001E-20</v>
      </c>
      <c r="F11785" s="3"/>
      <c r="G11785" s="3"/>
      <c r="H11785" s="3"/>
      <c r="I11785" s="3"/>
      <c r="J11785" s="3"/>
    </row>
    <row r="11786" spans="4:10" x14ac:dyDescent="0.25">
      <c r="D11786">
        <v>0.41930000000000001</v>
      </c>
      <c r="E11786" s="4">
        <v>2.1700000000000001E-20</v>
      </c>
      <c r="F11786" s="3"/>
      <c r="G11786" s="3"/>
      <c r="H11786" s="3"/>
      <c r="I11786" s="3"/>
      <c r="J11786" s="3"/>
    </row>
    <row r="11787" spans="4:10" x14ac:dyDescent="0.25">
      <c r="D11787">
        <v>0.41959999999999997</v>
      </c>
      <c r="E11787" s="4">
        <v>2.1700000000000001E-20</v>
      </c>
      <c r="F11787" s="3"/>
      <c r="G11787" s="3"/>
      <c r="H11787" s="3"/>
      <c r="I11787" s="3"/>
      <c r="J11787" s="3"/>
    </row>
    <row r="11788" spans="4:10" x14ac:dyDescent="0.25">
      <c r="D11788">
        <v>0.41980000000000001</v>
      </c>
      <c r="E11788" s="4">
        <v>2.1700000000000001E-20</v>
      </c>
      <c r="F11788" s="3"/>
      <c r="G11788" s="3"/>
      <c r="H11788" s="3"/>
      <c r="I11788" s="3"/>
      <c r="J11788" s="3"/>
    </row>
    <row r="11789" spans="4:10" x14ac:dyDescent="0.25">
      <c r="D11789">
        <v>0.42009999999999997</v>
      </c>
      <c r="E11789" s="4">
        <v>2.1700000000000001E-20</v>
      </c>
      <c r="F11789" s="3"/>
      <c r="G11789" s="3"/>
      <c r="H11789" s="3"/>
      <c r="I11789" s="3"/>
      <c r="J11789" s="3"/>
    </row>
    <row r="11790" spans="4:10" x14ac:dyDescent="0.25">
      <c r="D11790">
        <v>0.42030000000000001</v>
      </c>
      <c r="E11790" s="4">
        <v>2.1700000000000001E-20</v>
      </c>
      <c r="F11790" s="3"/>
      <c r="G11790" s="3"/>
      <c r="H11790" s="3"/>
      <c r="I11790" s="3"/>
      <c r="J11790" s="3"/>
    </row>
    <row r="11791" spans="4:10" x14ac:dyDescent="0.25">
      <c r="D11791">
        <v>0.42049999999999998</v>
      </c>
      <c r="E11791" s="4">
        <v>2.1700000000000001E-20</v>
      </c>
      <c r="F11791" s="3"/>
      <c r="G11791" s="3"/>
      <c r="H11791" s="3"/>
      <c r="I11791" s="3"/>
      <c r="J11791" s="3"/>
    </row>
    <row r="11792" spans="4:10" x14ac:dyDescent="0.25">
      <c r="D11792">
        <v>0.42080000000000001</v>
      </c>
      <c r="E11792" s="4">
        <v>2.1700000000000001E-20</v>
      </c>
      <c r="F11792" s="3"/>
      <c r="G11792" s="3"/>
      <c r="H11792" s="3"/>
      <c r="I11792" s="3"/>
      <c r="J11792" s="3"/>
    </row>
    <row r="11793" spans="4:10" x14ac:dyDescent="0.25">
      <c r="D11793">
        <v>0.42099999999999999</v>
      </c>
      <c r="E11793" s="4">
        <v>2.1700000000000001E-20</v>
      </c>
      <c r="F11793" s="3"/>
      <c r="G11793" s="3"/>
      <c r="H11793" s="3"/>
      <c r="I11793" s="3"/>
      <c r="J11793" s="3"/>
    </row>
    <row r="11794" spans="4:10" x14ac:dyDescent="0.25">
      <c r="D11794">
        <v>0.42120000000000002</v>
      </c>
      <c r="E11794" s="4">
        <v>2.1700000000000001E-20</v>
      </c>
      <c r="F11794" s="3"/>
      <c r="G11794" s="3"/>
      <c r="H11794" s="3"/>
      <c r="I11794" s="3"/>
      <c r="J11794" s="3"/>
    </row>
    <row r="11795" spans="4:10" x14ac:dyDescent="0.25">
      <c r="D11795">
        <v>0.42149999999999999</v>
      </c>
      <c r="E11795" s="4">
        <v>2.1700000000000001E-20</v>
      </c>
      <c r="F11795" s="3"/>
      <c r="G11795" s="3"/>
      <c r="H11795" s="3"/>
      <c r="I11795" s="3"/>
      <c r="J11795" s="3"/>
    </row>
    <row r="11796" spans="4:10" x14ac:dyDescent="0.25">
      <c r="D11796">
        <v>0.42170000000000002</v>
      </c>
      <c r="E11796" s="4">
        <v>2.1700000000000001E-20</v>
      </c>
      <c r="F11796" s="3"/>
      <c r="G11796" s="3"/>
      <c r="H11796" s="3"/>
      <c r="I11796" s="3"/>
      <c r="J11796" s="3"/>
    </row>
    <row r="11797" spans="4:10" x14ac:dyDescent="0.25">
      <c r="D11797">
        <v>0.4219</v>
      </c>
      <c r="E11797" s="4">
        <v>2.1700000000000001E-20</v>
      </c>
      <c r="F11797" s="3"/>
      <c r="G11797" s="3"/>
      <c r="H11797" s="3"/>
      <c r="I11797" s="3"/>
      <c r="J11797" s="3"/>
    </row>
    <row r="11798" spans="4:10" x14ac:dyDescent="0.25">
      <c r="D11798">
        <v>0.42220000000000002</v>
      </c>
      <c r="E11798" s="4">
        <v>2.1700000000000001E-20</v>
      </c>
      <c r="F11798" s="3"/>
      <c r="G11798" s="3"/>
      <c r="H11798" s="3"/>
      <c r="I11798" s="3"/>
      <c r="J11798" s="3"/>
    </row>
    <row r="11799" spans="4:10" x14ac:dyDescent="0.25">
      <c r="D11799">
        <v>0.4224</v>
      </c>
      <c r="E11799" s="4">
        <v>2.1700000000000001E-20</v>
      </c>
      <c r="F11799" s="3"/>
      <c r="G11799" s="3"/>
      <c r="H11799" s="3"/>
      <c r="I11799" s="3"/>
      <c r="J11799" s="3"/>
    </row>
    <row r="11800" spans="4:10" x14ac:dyDescent="0.25">
      <c r="D11800">
        <v>0.42270000000000002</v>
      </c>
      <c r="E11800" s="4">
        <v>2.1700000000000001E-20</v>
      </c>
      <c r="F11800" s="3"/>
      <c r="G11800" s="3"/>
      <c r="H11800" s="3"/>
      <c r="I11800" s="3"/>
      <c r="J11800" s="3"/>
    </row>
    <row r="11801" spans="4:10" x14ac:dyDescent="0.25">
      <c r="D11801">
        <v>0.4229</v>
      </c>
      <c r="E11801" s="4">
        <v>2.1700000000000001E-20</v>
      </c>
      <c r="F11801" s="3"/>
      <c r="G11801" s="3"/>
      <c r="H11801" s="3"/>
      <c r="I11801" s="3"/>
      <c r="J11801" s="3"/>
    </row>
    <row r="11802" spans="4:10" x14ac:dyDescent="0.25">
      <c r="D11802">
        <v>0.42309999999999998</v>
      </c>
      <c r="E11802" s="4">
        <v>2.1700000000000001E-20</v>
      </c>
      <c r="F11802" s="3"/>
      <c r="G11802" s="3"/>
      <c r="H11802" s="3"/>
      <c r="I11802" s="3"/>
      <c r="J11802" s="3"/>
    </row>
    <row r="11803" spans="4:10" x14ac:dyDescent="0.25">
      <c r="D11803">
        <v>0.4234</v>
      </c>
      <c r="E11803" s="4">
        <v>2.1700000000000001E-20</v>
      </c>
      <c r="F11803" s="3"/>
      <c r="G11803" s="3"/>
      <c r="H11803" s="3"/>
      <c r="I11803" s="3"/>
      <c r="J11803" s="3"/>
    </row>
    <row r="11804" spans="4:10" x14ac:dyDescent="0.25">
      <c r="D11804">
        <v>0.42359999999999998</v>
      </c>
      <c r="E11804" s="4">
        <v>2.1700000000000001E-20</v>
      </c>
      <c r="F11804" s="3"/>
      <c r="G11804" s="3"/>
      <c r="H11804" s="3"/>
      <c r="I11804" s="3"/>
      <c r="J11804" s="3"/>
    </row>
    <row r="11805" spans="4:10" x14ac:dyDescent="0.25">
      <c r="D11805">
        <v>0.42380000000000001</v>
      </c>
      <c r="E11805" s="4">
        <v>2.1700000000000001E-20</v>
      </c>
      <c r="F11805" s="3"/>
      <c r="G11805" s="3"/>
      <c r="H11805" s="3"/>
      <c r="I11805" s="3"/>
      <c r="J11805" s="3"/>
    </row>
    <row r="11806" spans="4:10" x14ac:dyDescent="0.25">
      <c r="D11806">
        <v>0.42409999999999998</v>
      </c>
      <c r="E11806" s="4">
        <v>2.1700000000000001E-20</v>
      </c>
      <c r="F11806" s="3"/>
      <c r="G11806" s="3"/>
      <c r="H11806" s="3"/>
      <c r="I11806" s="3"/>
      <c r="J11806" s="3"/>
    </row>
    <row r="11807" spans="4:10" x14ac:dyDescent="0.25">
      <c r="D11807">
        <v>0.42430000000000001</v>
      </c>
      <c r="E11807" s="4">
        <v>2.1700000000000001E-20</v>
      </c>
      <c r="F11807" s="3"/>
      <c r="G11807" s="3"/>
      <c r="H11807" s="3"/>
      <c r="I11807" s="3"/>
      <c r="J11807" s="3"/>
    </row>
    <row r="11808" spans="4:10" x14ac:dyDescent="0.25">
      <c r="D11808">
        <v>0.42459999999999998</v>
      </c>
      <c r="E11808" s="4">
        <v>2.1700000000000001E-20</v>
      </c>
      <c r="F11808" s="3"/>
      <c r="G11808" s="3"/>
      <c r="H11808" s="3"/>
      <c r="I11808" s="3"/>
      <c r="J11808" s="3"/>
    </row>
    <row r="11809" spans="4:10" x14ac:dyDescent="0.25">
      <c r="D11809">
        <v>0.42480000000000001</v>
      </c>
      <c r="E11809" s="4">
        <v>2.1700000000000001E-20</v>
      </c>
      <c r="F11809" s="3"/>
      <c r="G11809" s="3"/>
      <c r="H11809" s="3"/>
      <c r="I11809" s="3"/>
      <c r="J11809" s="3"/>
    </row>
    <row r="11810" spans="4:10" x14ac:dyDescent="0.25">
      <c r="D11810">
        <v>0.42499999999999999</v>
      </c>
      <c r="E11810" s="4">
        <v>2.1700000000000001E-20</v>
      </c>
      <c r="F11810" s="3"/>
      <c r="G11810" s="3"/>
      <c r="H11810" s="3"/>
      <c r="I11810" s="3"/>
      <c r="J11810" s="3"/>
    </row>
    <row r="11811" spans="4:10" x14ac:dyDescent="0.25">
      <c r="D11811">
        <v>0.42530000000000001</v>
      </c>
      <c r="E11811" s="4">
        <v>2.1700000000000001E-20</v>
      </c>
      <c r="F11811" s="3"/>
      <c r="G11811" s="3"/>
      <c r="H11811" s="3"/>
      <c r="I11811" s="3"/>
      <c r="J11811" s="3"/>
    </row>
    <row r="11812" spans="4:10" x14ac:dyDescent="0.25">
      <c r="D11812">
        <v>0.42549999999999999</v>
      </c>
      <c r="E11812" s="4">
        <v>2.1700000000000001E-20</v>
      </c>
      <c r="F11812" s="3"/>
      <c r="G11812" s="3"/>
      <c r="H11812" s="3"/>
      <c r="I11812" s="3"/>
      <c r="J11812" s="3"/>
    </row>
    <row r="11813" spans="4:10" x14ac:dyDescent="0.25">
      <c r="D11813">
        <v>0.42570000000000002</v>
      </c>
      <c r="E11813" s="4">
        <v>2.1700000000000001E-20</v>
      </c>
      <c r="F11813" s="3"/>
      <c r="G11813" s="3"/>
      <c r="H11813" s="3"/>
      <c r="I11813" s="3"/>
      <c r="J11813" s="3"/>
    </row>
    <row r="11814" spans="4:10" x14ac:dyDescent="0.25">
      <c r="D11814">
        <v>0.42599999999999999</v>
      </c>
      <c r="E11814" s="4">
        <v>2.1700000000000001E-20</v>
      </c>
      <c r="F11814" s="3"/>
      <c r="G11814" s="3"/>
      <c r="H11814" s="3"/>
      <c r="I11814" s="3"/>
      <c r="J11814" s="3"/>
    </row>
    <row r="11815" spans="4:10" x14ac:dyDescent="0.25">
      <c r="D11815">
        <v>0.42620000000000002</v>
      </c>
      <c r="E11815" s="4">
        <v>2.1700000000000001E-20</v>
      </c>
      <c r="F11815" s="3"/>
      <c r="G11815" s="3"/>
      <c r="H11815" s="3"/>
      <c r="I11815" s="3"/>
      <c r="J11815" s="3"/>
    </row>
    <row r="11816" spans="4:10" x14ac:dyDescent="0.25">
      <c r="D11816">
        <v>0.4264</v>
      </c>
      <c r="E11816" s="4">
        <v>2.1700000000000001E-20</v>
      </c>
      <c r="F11816" s="3"/>
      <c r="G11816" s="3"/>
      <c r="H11816" s="3"/>
      <c r="I11816" s="3"/>
      <c r="J11816" s="3"/>
    </row>
    <row r="11817" spans="4:10" x14ac:dyDescent="0.25">
      <c r="D11817">
        <v>0.42670000000000002</v>
      </c>
      <c r="E11817" s="4">
        <v>2.1700000000000001E-20</v>
      </c>
      <c r="F11817" s="3"/>
      <c r="G11817" s="3"/>
      <c r="H11817" s="3"/>
      <c r="I11817" s="3"/>
      <c r="J11817" s="3"/>
    </row>
    <row r="11818" spans="4:10" x14ac:dyDescent="0.25">
      <c r="D11818">
        <v>0.4269</v>
      </c>
      <c r="E11818" s="4">
        <v>2.1700000000000001E-20</v>
      </c>
      <c r="F11818" s="3"/>
      <c r="G11818" s="3"/>
      <c r="H11818" s="3"/>
      <c r="I11818" s="3"/>
      <c r="J11818" s="3"/>
    </row>
    <row r="11819" spans="4:10" x14ac:dyDescent="0.25">
      <c r="D11819">
        <v>0.42720000000000002</v>
      </c>
      <c r="E11819" s="4">
        <v>2.1700000000000001E-20</v>
      </c>
      <c r="F11819" s="3"/>
      <c r="G11819" s="3"/>
      <c r="H11819" s="3"/>
      <c r="I11819" s="3"/>
      <c r="J11819" s="3"/>
    </row>
    <row r="11820" spans="4:10" x14ac:dyDescent="0.25">
      <c r="D11820">
        <v>0.4274</v>
      </c>
      <c r="E11820" s="4">
        <v>2.1700000000000001E-20</v>
      </c>
      <c r="F11820" s="3"/>
      <c r="G11820" s="3"/>
      <c r="H11820" s="3"/>
      <c r="I11820" s="3"/>
      <c r="J11820" s="3"/>
    </row>
    <row r="11821" spans="4:10" x14ac:dyDescent="0.25">
      <c r="D11821">
        <v>0.42759999999999998</v>
      </c>
      <c r="E11821" s="4">
        <v>2.1700000000000001E-20</v>
      </c>
      <c r="F11821" s="3"/>
      <c r="G11821" s="3"/>
      <c r="H11821" s="3"/>
      <c r="I11821" s="3"/>
      <c r="J11821" s="3"/>
    </row>
    <row r="11822" spans="4:10" x14ac:dyDescent="0.25">
      <c r="D11822">
        <v>0.4279</v>
      </c>
      <c r="E11822" s="4">
        <v>2.1700000000000001E-20</v>
      </c>
      <c r="F11822" s="3"/>
      <c r="G11822" s="3"/>
      <c r="H11822" s="3"/>
      <c r="I11822" s="3"/>
      <c r="J11822" s="3"/>
    </row>
    <row r="11823" spans="4:10" x14ac:dyDescent="0.25">
      <c r="D11823">
        <v>0.42809999999999998</v>
      </c>
      <c r="E11823" s="4">
        <v>2.1700000000000001E-20</v>
      </c>
      <c r="F11823" s="3"/>
      <c r="G11823" s="3"/>
      <c r="H11823" s="3"/>
      <c r="I11823" s="3"/>
      <c r="J11823" s="3"/>
    </row>
    <row r="11824" spans="4:10" x14ac:dyDescent="0.25">
      <c r="D11824">
        <v>0.42830000000000001</v>
      </c>
      <c r="E11824" s="4">
        <v>2.1700000000000001E-20</v>
      </c>
      <c r="F11824" s="3"/>
      <c r="G11824" s="3"/>
      <c r="H11824" s="3"/>
      <c r="I11824" s="3"/>
      <c r="J11824" s="3"/>
    </row>
    <row r="11825" spans="4:10" x14ac:dyDescent="0.25">
      <c r="D11825">
        <v>0.42859999999999998</v>
      </c>
      <c r="E11825" s="4">
        <v>2.1700000000000001E-20</v>
      </c>
      <c r="F11825" s="3"/>
      <c r="G11825" s="3"/>
      <c r="H11825" s="3"/>
      <c r="I11825" s="3"/>
      <c r="J11825" s="3"/>
    </row>
    <row r="11826" spans="4:10" x14ac:dyDescent="0.25">
      <c r="D11826">
        <v>0.42880000000000001</v>
      </c>
      <c r="E11826" s="4">
        <v>2.1700000000000001E-20</v>
      </c>
      <c r="F11826" s="3"/>
      <c r="G11826" s="3"/>
      <c r="H11826" s="3"/>
      <c r="I11826" s="3"/>
      <c r="J11826" s="3"/>
    </row>
    <row r="11827" spans="4:10" x14ac:dyDescent="0.25">
      <c r="D11827">
        <v>0.42899999999999999</v>
      </c>
      <c r="E11827" s="4">
        <v>2.1700000000000001E-20</v>
      </c>
      <c r="F11827" s="3"/>
      <c r="G11827" s="3"/>
      <c r="H11827" s="3"/>
      <c r="I11827" s="3"/>
      <c r="J11827" s="3"/>
    </row>
    <row r="11828" spans="4:10" x14ac:dyDescent="0.25">
      <c r="D11828">
        <v>0.42930000000000001</v>
      </c>
      <c r="E11828" s="4">
        <v>2.1700000000000001E-20</v>
      </c>
      <c r="F11828" s="3"/>
      <c r="G11828" s="3"/>
      <c r="H11828" s="3"/>
      <c r="I11828" s="3"/>
      <c r="J11828" s="3"/>
    </row>
    <row r="11829" spans="4:10" x14ac:dyDescent="0.25">
      <c r="D11829">
        <v>0.42949999999999999</v>
      </c>
      <c r="E11829" s="4">
        <v>2.1700000000000001E-20</v>
      </c>
      <c r="F11829" s="3"/>
      <c r="G11829" s="3"/>
      <c r="H11829" s="3"/>
      <c r="I11829" s="3"/>
      <c r="J11829" s="3"/>
    </row>
    <row r="11830" spans="4:10" x14ac:dyDescent="0.25">
      <c r="D11830">
        <v>0.42980000000000002</v>
      </c>
      <c r="E11830" s="4">
        <v>2.1700000000000001E-20</v>
      </c>
      <c r="F11830" s="3"/>
      <c r="G11830" s="3"/>
      <c r="H11830" s="3"/>
      <c r="I11830" s="3"/>
      <c r="J11830" s="3"/>
    </row>
    <row r="11831" spans="4:10" x14ac:dyDescent="0.25">
      <c r="D11831">
        <v>0.43</v>
      </c>
      <c r="E11831" s="4">
        <v>2.1700000000000001E-20</v>
      </c>
      <c r="F11831" s="3"/>
      <c r="G11831" s="3"/>
      <c r="H11831" s="3"/>
      <c r="I11831" s="3"/>
      <c r="J11831" s="3"/>
    </row>
    <row r="11832" spans="4:10" x14ac:dyDescent="0.25">
      <c r="D11832">
        <v>0.43020000000000003</v>
      </c>
      <c r="E11832" s="4">
        <v>2.1700000000000001E-20</v>
      </c>
      <c r="F11832" s="3"/>
      <c r="G11832" s="3"/>
      <c r="H11832" s="3"/>
      <c r="I11832" s="3"/>
      <c r="J11832" s="3"/>
    </row>
    <row r="11833" spans="4:10" x14ac:dyDescent="0.25">
      <c r="D11833">
        <v>0.43049999999999999</v>
      </c>
      <c r="E11833" s="4">
        <v>2.1700000000000001E-20</v>
      </c>
      <c r="F11833" s="3"/>
      <c r="G11833" s="3"/>
      <c r="H11833" s="3"/>
      <c r="I11833" s="3"/>
      <c r="J11833" s="3"/>
    </row>
    <row r="11834" spans="4:10" x14ac:dyDescent="0.25">
      <c r="D11834">
        <v>0.43070000000000003</v>
      </c>
      <c r="E11834" s="4">
        <v>2.1700000000000001E-20</v>
      </c>
      <c r="F11834" s="3"/>
      <c r="G11834" s="3"/>
      <c r="H11834" s="3"/>
      <c r="I11834" s="3"/>
      <c r="J11834" s="3"/>
    </row>
    <row r="11835" spans="4:10" x14ac:dyDescent="0.25">
      <c r="D11835">
        <v>0.43090000000000001</v>
      </c>
      <c r="E11835" s="4">
        <v>2.1700000000000001E-20</v>
      </c>
      <c r="F11835" s="3"/>
      <c r="G11835" s="3"/>
      <c r="H11835" s="3"/>
      <c r="I11835" s="3"/>
      <c r="J11835" s="3"/>
    </row>
    <row r="11836" spans="4:10" x14ac:dyDescent="0.25">
      <c r="D11836">
        <v>0.43120000000000003</v>
      </c>
      <c r="E11836" s="4">
        <v>2.1700000000000001E-20</v>
      </c>
      <c r="F11836" s="3"/>
      <c r="G11836" s="3"/>
      <c r="H11836" s="3"/>
      <c r="I11836" s="3"/>
      <c r="J11836" s="3"/>
    </row>
    <row r="11837" spans="4:10" x14ac:dyDescent="0.25">
      <c r="D11837">
        <v>0.43140000000000001</v>
      </c>
      <c r="E11837" s="4">
        <v>2.1700000000000001E-20</v>
      </c>
      <c r="F11837" s="3"/>
      <c r="G11837" s="3"/>
      <c r="H11837" s="3"/>
      <c r="I11837" s="3"/>
      <c r="J11837" s="3"/>
    </row>
    <row r="11838" spans="4:10" x14ac:dyDescent="0.25">
      <c r="D11838">
        <v>0.43159999999999998</v>
      </c>
      <c r="E11838" s="4">
        <v>2.1700000000000001E-20</v>
      </c>
      <c r="F11838" s="3"/>
      <c r="G11838" s="3"/>
      <c r="H11838" s="3"/>
      <c r="I11838" s="3"/>
      <c r="J11838" s="3"/>
    </row>
    <row r="11839" spans="4:10" x14ac:dyDescent="0.25">
      <c r="D11839">
        <v>0.43190000000000001</v>
      </c>
      <c r="E11839" s="4">
        <v>2.1700000000000001E-20</v>
      </c>
      <c r="F11839" s="3"/>
      <c r="G11839" s="3"/>
      <c r="H11839" s="3"/>
      <c r="I11839" s="3"/>
      <c r="J11839" s="3"/>
    </row>
    <row r="11840" spans="4:10" x14ac:dyDescent="0.25">
      <c r="D11840">
        <v>0.43209999999999998</v>
      </c>
      <c r="E11840" s="4">
        <v>2.1700000000000001E-20</v>
      </c>
      <c r="F11840" s="3"/>
      <c r="G11840" s="3"/>
      <c r="H11840" s="3"/>
      <c r="I11840" s="3"/>
      <c r="J11840" s="3"/>
    </row>
    <row r="11841" spans="4:10" x14ac:dyDescent="0.25">
      <c r="D11841">
        <v>0.43240000000000001</v>
      </c>
      <c r="E11841" s="4">
        <v>2.1700000000000001E-20</v>
      </c>
      <c r="F11841" s="3"/>
      <c r="G11841" s="3"/>
      <c r="H11841" s="3"/>
      <c r="I11841" s="3"/>
      <c r="J11841" s="3"/>
    </row>
    <row r="11842" spans="4:10" x14ac:dyDescent="0.25">
      <c r="D11842">
        <v>0.43259999999999998</v>
      </c>
      <c r="E11842" s="4">
        <v>2.1700000000000001E-20</v>
      </c>
      <c r="F11842" s="3"/>
      <c r="G11842" s="3"/>
      <c r="H11842" s="3"/>
      <c r="I11842" s="3"/>
      <c r="J11842" s="3"/>
    </row>
    <row r="11843" spans="4:10" x14ac:dyDescent="0.25">
      <c r="D11843">
        <v>0.43280000000000002</v>
      </c>
      <c r="E11843" s="4">
        <v>2.1700000000000001E-20</v>
      </c>
      <c r="F11843" s="3"/>
      <c r="G11843" s="3"/>
      <c r="H11843" s="3"/>
      <c r="I11843" s="3"/>
      <c r="J11843" s="3"/>
    </row>
    <row r="11844" spans="4:10" x14ac:dyDescent="0.25">
      <c r="D11844">
        <v>0.43309999999999998</v>
      </c>
      <c r="E11844" s="4">
        <v>2.1700000000000001E-20</v>
      </c>
      <c r="F11844" s="3"/>
      <c r="G11844" s="3"/>
      <c r="H11844" s="3"/>
      <c r="I11844" s="3"/>
      <c r="J11844" s="3"/>
    </row>
    <row r="11845" spans="4:10" x14ac:dyDescent="0.25">
      <c r="D11845">
        <v>0.43330000000000002</v>
      </c>
      <c r="E11845" s="4">
        <v>2.1700000000000001E-20</v>
      </c>
      <c r="F11845" s="3"/>
      <c r="G11845" s="3"/>
      <c r="H11845" s="3"/>
      <c r="I11845" s="3"/>
      <c r="J11845" s="3"/>
    </row>
    <row r="11846" spans="4:10" x14ac:dyDescent="0.25">
      <c r="D11846">
        <v>0.4335</v>
      </c>
      <c r="E11846" s="4">
        <v>2.1700000000000001E-20</v>
      </c>
      <c r="F11846" s="3"/>
      <c r="G11846" s="3"/>
      <c r="H11846" s="3"/>
      <c r="I11846" s="3"/>
      <c r="J11846" s="3"/>
    </row>
    <row r="11847" spans="4:10" x14ac:dyDescent="0.25">
      <c r="D11847">
        <v>0.43380000000000002</v>
      </c>
      <c r="E11847" s="4">
        <v>2.1700000000000001E-20</v>
      </c>
      <c r="F11847" s="3"/>
      <c r="G11847" s="3"/>
      <c r="H11847" s="3"/>
      <c r="I11847" s="3"/>
      <c r="J11847" s="3"/>
    </row>
    <row r="11848" spans="4:10" x14ac:dyDescent="0.25">
      <c r="D11848">
        <v>0.434</v>
      </c>
      <c r="E11848" s="4">
        <v>2.1700000000000001E-20</v>
      </c>
      <c r="F11848" s="3"/>
      <c r="G11848" s="3"/>
      <c r="H11848" s="3"/>
      <c r="I11848" s="3"/>
      <c r="J11848" s="3"/>
    </row>
    <row r="11849" spans="4:10" x14ac:dyDescent="0.25">
      <c r="D11849">
        <v>0.43419999999999997</v>
      </c>
      <c r="E11849" s="4">
        <v>2.1700000000000001E-20</v>
      </c>
      <c r="F11849" s="3"/>
      <c r="G11849" s="3"/>
      <c r="H11849" s="3"/>
      <c r="I11849" s="3"/>
      <c r="J11849" s="3"/>
    </row>
    <row r="11850" spans="4:10" x14ac:dyDescent="0.25">
      <c r="D11850">
        <v>0.4345</v>
      </c>
      <c r="E11850" s="4">
        <v>2.1700000000000001E-20</v>
      </c>
      <c r="F11850" s="3"/>
      <c r="G11850" s="3"/>
      <c r="H11850" s="3"/>
      <c r="I11850" s="3"/>
      <c r="J11850" s="3"/>
    </row>
    <row r="11851" spans="4:10" x14ac:dyDescent="0.25">
      <c r="D11851">
        <v>0.43469999999999998</v>
      </c>
      <c r="E11851" s="4">
        <v>2.1700000000000001E-20</v>
      </c>
      <c r="F11851" s="3"/>
      <c r="G11851" s="3"/>
      <c r="H11851" s="3"/>
      <c r="I11851" s="3"/>
      <c r="J11851" s="3"/>
    </row>
    <row r="11852" spans="4:10" x14ac:dyDescent="0.25">
      <c r="D11852">
        <v>0.435</v>
      </c>
      <c r="E11852" s="4">
        <v>2.1700000000000001E-20</v>
      </c>
      <c r="F11852" s="3"/>
      <c r="G11852" s="3"/>
      <c r="H11852" s="3"/>
      <c r="I11852" s="3"/>
      <c r="J11852" s="3"/>
    </row>
    <row r="11853" spans="4:10" x14ac:dyDescent="0.25">
      <c r="D11853">
        <v>0.43519999999999998</v>
      </c>
      <c r="E11853" s="4">
        <v>2.1700000000000001E-20</v>
      </c>
      <c r="F11853" s="3"/>
      <c r="G11853" s="3"/>
      <c r="H11853" s="3"/>
      <c r="I11853" s="3"/>
      <c r="J11853" s="3"/>
    </row>
    <row r="11854" spans="4:10" x14ac:dyDescent="0.25">
      <c r="D11854">
        <v>0.43540000000000001</v>
      </c>
      <c r="E11854" s="4">
        <v>2.1700000000000001E-20</v>
      </c>
      <c r="F11854" s="3"/>
      <c r="G11854" s="3"/>
      <c r="H11854" s="3"/>
      <c r="I11854" s="3"/>
      <c r="J11854" s="3"/>
    </row>
    <row r="11855" spans="4:10" x14ac:dyDescent="0.25">
      <c r="D11855">
        <v>0.43569999999999998</v>
      </c>
      <c r="E11855" s="4">
        <v>2.1700000000000001E-20</v>
      </c>
      <c r="F11855" s="3"/>
      <c r="G11855" s="3"/>
      <c r="H11855" s="3"/>
      <c r="I11855" s="3"/>
      <c r="J11855" s="3"/>
    </row>
    <row r="11856" spans="4:10" x14ac:dyDescent="0.25">
      <c r="D11856">
        <v>0.43590000000000001</v>
      </c>
      <c r="E11856" s="4">
        <v>2.1700000000000001E-20</v>
      </c>
      <c r="F11856" s="3"/>
      <c r="G11856" s="3"/>
      <c r="H11856" s="3"/>
      <c r="I11856" s="3"/>
      <c r="J11856" s="3"/>
    </row>
    <row r="11857" spans="4:10" x14ac:dyDescent="0.25">
      <c r="D11857">
        <v>0.43609999999999999</v>
      </c>
      <c r="E11857" s="4">
        <v>2.1700000000000001E-20</v>
      </c>
      <c r="F11857" s="3"/>
      <c r="G11857" s="3"/>
      <c r="H11857" s="3"/>
      <c r="I11857" s="3"/>
      <c r="J11857" s="3"/>
    </row>
    <row r="11858" spans="4:10" x14ac:dyDescent="0.25">
      <c r="D11858">
        <v>0.43640000000000001</v>
      </c>
      <c r="E11858" s="4">
        <v>2.1700000000000001E-20</v>
      </c>
      <c r="F11858" s="3"/>
      <c r="G11858" s="3"/>
      <c r="H11858" s="3"/>
      <c r="I11858" s="3"/>
      <c r="J11858" s="3"/>
    </row>
    <row r="11859" spans="4:10" x14ac:dyDescent="0.25">
      <c r="D11859">
        <v>0.43659999999999999</v>
      </c>
      <c r="E11859" s="4">
        <v>2.1700000000000001E-20</v>
      </c>
      <c r="F11859" s="3"/>
      <c r="G11859" s="3"/>
      <c r="H11859" s="3"/>
      <c r="I11859" s="3"/>
      <c r="J11859" s="3"/>
    </row>
    <row r="11860" spans="4:10" x14ac:dyDescent="0.25">
      <c r="D11860">
        <v>0.43680000000000002</v>
      </c>
      <c r="E11860" s="4">
        <v>2.1700000000000001E-20</v>
      </c>
      <c r="F11860" s="3"/>
      <c r="G11860" s="3"/>
      <c r="H11860" s="3"/>
      <c r="I11860" s="3"/>
      <c r="J11860" s="3"/>
    </row>
    <row r="11861" spans="4:10" x14ac:dyDescent="0.25">
      <c r="D11861">
        <v>0.43709999999999999</v>
      </c>
      <c r="E11861" s="4">
        <v>2.1700000000000001E-20</v>
      </c>
      <c r="F11861" s="3"/>
      <c r="G11861" s="3"/>
      <c r="H11861" s="3"/>
      <c r="I11861" s="3"/>
      <c r="J11861" s="3"/>
    </row>
    <row r="11862" spans="4:10" x14ac:dyDescent="0.25">
      <c r="D11862">
        <v>0.43730000000000002</v>
      </c>
      <c r="E11862" s="4">
        <v>2.1700000000000001E-20</v>
      </c>
      <c r="F11862" s="3"/>
      <c r="G11862" s="3"/>
      <c r="H11862" s="3"/>
      <c r="I11862" s="3"/>
      <c r="J11862" s="3"/>
    </row>
    <row r="11863" spans="4:10" x14ac:dyDescent="0.25">
      <c r="D11863">
        <v>0.43759999999999999</v>
      </c>
      <c r="E11863" s="4">
        <v>2.1700000000000001E-20</v>
      </c>
      <c r="F11863" s="3"/>
      <c r="G11863" s="3"/>
      <c r="H11863" s="3"/>
      <c r="I11863" s="3"/>
      <c r="J11863" s="3"/>
    </row>
    <row r="11864" spans="4:10" x14ac:dyDescent="0.25">
      <c r="D11864">
        <v>0.43780000000000002</v>
      </c>
      <c r="E11864" s="4">
        <v>2.1700000000000001E-20</v>
      </c>
      <c r="F11864" s="3"/>
      <c r="G11864" s="3"/>
      <c r="H11864" s="3"/>
      <c r="I11864" s="3"/>
      <c r="J11864" s="3"/>
    </row>
    <row r="11865" spans="4:10" x14ac:dyDescent="0.25">
      <c r="D11865">
        <v>0.438</v>
      </c>
      <c r="E11865" s="4">
        <v>2.1700000000000001E-20</v>
      </c>
      <c r="F11865" s="3"/>
      <c r="G11865" s="3"/>
      <c r="H11865" s="3"/>
      <c r="I11865" s="3"/>
      <c r="J11865" s="3"/>
    </row>
    <row r="11866" spans="4:10" x14ac:dyDescent="0.25">
      <c r="D11866">
        <v>0.43830000000000002</v>
      </c>
      <c r="E11866" s="4">
        <v>2.1700000000000001E-20</v>
      </c>
      <c r="F11866" s="3"/>
      <c r="G11866" s="3"/>
      <c r="H11866" s="3"/>
      <c r="I11866" s="3"/>
      <c r="J11866" s="3"/>
    </row>
    <row r="11867" spans="4:10" x14ac:dyDescent="0.25">
      <c r="D11867">
        <v>0.4385</v>
      </c>
      <c r="E11867" s="4">
        <v>2.1700000000000001E-20</v>
      </c>
      <c r="F11867" s="3"/>
      <c r="G11867" s="3"/>
      <c r="H11867" s="3"/>
      <c r="I11867" s="3"/>
      <c r="J11867" s="3"/>
    </row>
    <row r="11868" spans="4:10" x14ac:dyDescent="0.25">
      <c r="D11868">
        <v>0.43869999999999998</v>
      </c>
      <c r="E11868" s="4">
        <v>2.1700000000000001E-20</v>
      </c>
      <c r="F11868" s="3"/>
      <c r="G11868" s="3"/>
      <c r="H11868" s="3"/>
      <c r="I11868" s="3"/>
      <c r="J11868" s="3"/>
    </row>
    <row r="11869" spans="4:10" x14ac:dyDescent="0.25">
      <c r="D11869">
        <v>0.439</v>
      </c>
      <c r="E11869" s="4">
        <v>2.1700000000000001E-20</v>
      </c>
      <c r="F11869" s="3"/>
      <c r="G11869" s="3"/>
      <c r="H11869" s="3"/>
      <c r="I11869" s="3"/>
      <c r="J11869" s="3"/>
    </row>
    <row r="11870" spans="4:10" x14ac:dyDescent="0.25">
      <c r="D11870">
        <v>0.43919999999999998</v>
      </c>
      <c r="E11870" s="4">
        <v>2.1700000000000001E-20</v>
      </c>
      <c r="F11870" s="3"/>
      <c r="G11870" s="3"/>
      <c r="H11870" s="3"/>
      <c r="I11870" s="3"/>
      <c r="J11870" s="3"/>
    </row>
    <row r="11871" spans="4:10" x14ac:dyDescent="0.25">
      <c r="D11871">
        <v>0.4395</v>
      </c>
      <c r="E11871" s="4">
        <v>2.1700000000000001E-20</v>
      </c>
      <c r="F11871" s="3"/>
      <c r="G11871" s="3"/>
      <c r="H11871" s="3"/>
      <c r="I11871" s="3"/>
      <c r="J11871" s="3"/>
    </row>
    <row r="11872" spans="4:10" x14ac:dyDescent="0.25">
      <c r="D11872">
        <v>0.43969999999999998</v>
      </c>
      <c r="E11872" s="4">
        <v>2.1700000000000001E-20</v>
      </c>
      <c r="F11872" s="3"/>
      <c r="G11872" s="3"/>
      <c r="H11872" s="3"/>
      <c r="I11872" s="3"/>
      <c r="J11872" s="3"/>
    </row>
    <row r="11873" spans="4:10" x14ac:dyDescent="0.25">
      <c r="D11873">
        <v>0.43990000000000001</v>
      </c>
      <c r="E11873" s="4">
        <v>2.1700000000000001E-20</v>
      </c>
      <c r="F11873" s="3"/>
      <c r="G11873" s="3"/>
      <c r="H11873" s="3"/>
      <c r="I11873" s="3"/>
      <c r="J11873" s="3"/>
    </row>
    <row r="11874" spans="4:10" x14ac:dyDescent="0.25">
      <c r="D11874">
        <v>0.44019999999999998</v>
      </c>
      <c r="E11874" s="4">
        <v>2.1700000000000001E-20</v>
      </c>
      <c r="F11874" s="3"/>
      <c r="G11874" s="3"/>
      <c r="H11874" s="3"/>
      <c r="I11874" s="3"/>
      <c r="J11874" s="3"/>
    </row>
    <row r="11875" spans="4:10" x14ac:dyDescent="0.25">
      <c r="D11875">
        <v>0.44040000000000001</v>
      </c>
      <c r="E11875" s="4">
        <v>2.1700000000000001E-20</v>
      </c>
      <c r="F11875" s="3"/>
      <c r="G11875" s="3"/>
      <c r="H11875" s="3"/>
      <c r="I11875" s="3"/>
      <c r="J11875" s="3"/>
    </row>
    <row r="11876" spans="4:10" x14ac:dyDescent="0.25">
      <c r="D11876">
        <v>0.44059999999999999</v>
      </c>
      <c r="E11876" s="4">
        <v>2.1700000000000001E-20</v>
      </c>
      <c r="F11876" s="3"/>
      <c r="G11876" s="3"/>
      <c r="H11876" s="3"/>
      <c r="I11876" s="3"/>
      <c r="J11876" s="3"/>
    </row>
    <row r="11877" spans="4:10" x14ac:dyDescent="0.25">
      <c r="D11877">
        <v>0.44090000000000001</v>
      </c>
      <c r="E11877" s="4">
        <v>2.1700000000000001E-20</v>
      </c>
      <c r="F11877" s="3"/>
      <c r="G11877" s="3"/>
      <c r="H11877" s="3"/>
      <c r="I11877" s="3"/>
      <c r="J11877" s="3"/>
    </row>
    <row r="11878" spans="4:10" x14ac:dyDescent="0.25">
      <c r="D11878">
        <v>0.44109999999999999</v>
      </c>
      <c r="E11878" s="4">
        <v>2.1700000000000001E-20</v>
      </c>
      <c r="F11878" s="3"/>
      <c r="G11878" s="3"/>
      <c r="H11878" s="3"/>
      <c r="I11878" s="3"/>
      <c r="J11878" s="3"/>
    </row>
    <row r="11879" spans="4:10" x14ac:dyDescent="0.25">
      <c r="D11879">
        <v>0.44130000000000003</v>
      </c>
      <c r="E11879" s="4">
        <v>2.1700000000000001E-20</v>
      </c>
      <c r="F11879" s="3"/>
      <c r="G11879" s="3"/>
      <c r="H11879" s="3"/>
      <c r="I11879" s="3"/>
      <c r="J11879" s="3"/>
    </row>
    <row r="11880" spans="4:10" x14ac:dyDescent="0.25">
      <c r="D11880">
        <v>0.44159999999999999</v>
      </c>
      <c r="E11880" s="4">
        <v>2.1700000000000001E-20</v>
      </c>
      <c r="F11880" s="3"/>
      <c r="G11880" s="3"/>
      <c r="H11880" s="3"/>
      <c r="I11880" s="3"/>
      <c r="J11880" s="3"/>
    </row>
    <row r="11881" spans="4:10" x14ac:dyDescent="0.25">
      <c r="D11881">
        <v>0.44180000000000003</v>
      </c>
      <c r="E11881" s="4">
        <v>2.1700000000000001E-20</v>
      </c>
      <c r="F11881" s="3"/>
      <c r="G11881" s="3"/>
      <c r="H11881" s="3"/>
      <c r="I11881" s="3"/>
      <c r="J11881" s="3"/>
    </row>
    <row r="11882" spans="4:10" x14ac:dyDescent="0.25">
      <c r="D11882">
        <v>0.44209999999999999</v>
      </c>
      <c r="E11882" s="4">
        <v>2.1700000000000001E-20</v>
      </c>
      <c r="F11882" s="3"/>
      <c r="G11882" s="3"/>
      <c r="H11882" s="3"/>
      <c r="I11882" s="3"/>
      <c r="J11882" s="3"/>
    </row>
    <row r="11883" spans="4:10" x14ac:dyDescent="0.25">
      <c r="D11883">
        <v>0.44230000000000003</v>
      </c>
      <c r="E11883" s="4">
        <v>2.1700000000000001E-20</v>
      </c>
      <c r="F11883" s="3"/>
      <c r="G11883" s="3"/>
      <c r="H11883" s="3"/>
      <c r="I11883" s="3"/>
      <c r="J11883" s="3"/>
    </row>
    <row r="11884" spans="4:10" x14ac:dyDescent="0.25">
      <c r="D11884">
        <v>0.4425</v>
      </c>
      <c r="E11884" s="4">
        <v>2.1700000000000001E-20</v>
      </c>
      <c r="F11884" s="3"/>
      <c r="G11884" s="3"/>
      <c r="H11884" s="3"/>
      <c r="I11884" s="3"/>
      <c r="J11884" s="3"/>
    </row>
    <row r="11885" spans="4:10" x14ac:dyDescent="0.25">
      <c r="D11885">
        <v>0.44280000000000003</v>
      </c>
      <c r="E11885" s="4">
        <v>2.1700000000000001E-20</v>
      </c>
      <c r="F11885" s="3"/>
      <c r="G11885" s="3"/>
      <c r="H11885" s="3"/>
      <c r="I11885" s="3"/>
      <c r="J11885" s="3"/>
    </row>
    <row r="11886" spans="4:10" x14ac:dyDescent="0.25">
      <c r="D11886">
        <v>0.443</v>
      </c>
      <c r="E11886" s="4">
        <v>2.1700000000000001E-20</v>
      </c>
      <c r="F11886" s="3"/>
      <c r="G11886" s="3"/>
      <c r="H11886" s="3"/>
      <c r="I11886" s="3"/>
      <c r="J11886" s="3"/>
    </row>
    <row r="11887" spans="4:10" x14ac:dyDescent="0.25">
      <c r="D11887">
        <v>0.44319999999999998</v>
      </c>
      <c r="E11887" s="4">
        <v>2.1700000000000001E-20</v>
      </c>
      <c r="F11887" s="3"/>
      <c r="G11887" s="3"/>
      <c r="H11887" s="3"/>
      <c r="I11887" s="3"/>
      <c r="J11887" s="3"/>
    </row>
    <row r="11888" spans="4:10" x14ac:dyDescent="0.25">
      <c r="D11888">
        <v>0.44350000000000001</v>
      </c>
      <c r="E11888" s="4">
        <v>2.1700000000000001E-20</v>
      </c>
      <c r="F11888" s="3"/>
      <c r="G11888" s="3"/>
      <c r="H11888" s="3"/>
      <c r="I11888" s="3"/>
      <c r="J11888" s="3"/>
    </row>
    <row r="11889" spans="4:10" x14ac:dyDescent="0.25">
      <c r="D11889">
        <v>0.44369999999999998</v>
      </c>
      <c r="E11889" s="4">
        <v>2.1700000000000001E-20</v>
      </c>
      <c r="F11889" s="3"/>
      <c r="G11889" s="3"/>
      <c r="H11889" s="3"/>
      <c r="I11889" s="3"/>
      <c r="J11889" s="3"/>
    </row>
    <row r="11890" spans="4:10" x14ac:dyDescent="0.25">
      <c r="D11890">
        <v>0.44390000000000002</v>
      </c>
      <c r="E11890" s="4">
        <v>2.1700000000000001E-20</v>
      </c>
      <c r="F11890" s="3"/>
      <c r="G11890" s="3"/>
      <c r="H11890" s="3"/>
      <c r="I11890" s="3"/>
      <c r="J11890" s="3"/>
    </row>
    <row r="11891" spans="4:10" x14ac:dyDescent="0.25">
      <c r="D11891">
        <v>0.44419999999999998</v>
      </c>
      <c r="E11891" s="4">
        <v>2.1700000000000001E-20</v>
      </c>
      <c r="F11891" s="3"/>
      <c r="G11891" s="3"/>
      <c r="H11891" s="3"/>
      <c r="I11891" s="3"/>
      <c r="J11891" s="3"/>
    </row>
    <row r="11892" spans="4:10" x14ac:dyDescent="0.25">
      <c r="D11892">
        <v>0.44440000000000002</v>
      </c>
      <c r="E11892" s="4">
        <v>2.1700000000000001E-20</v>
      </c>
      <c r="F11892" s="3"/>
      <c r="G11892" s="3"/>
      <c r="H11892" s="3"/>
      <c r="I11892" s="3"/>
      <c r="J11892" s="3"/>
    </row>
    <row r="11893" spans="4:10" x14ac:dyDescent="0.25">
      <c r="D11893">
        <v>0.44469999999999998</v>
      </c>
      <c r="E11893" s="4">
        <v>2.1700000000000001E-20</v>
      </c>
      <c r="F11893" s="3"/>
      <c r="G11893" s="3"/>
      <c r="H11893" s="3"/>
      <c r="I11893" s="3"/>
      <c r="J11893" s="3"/>
    </row>
    <row r="11894" spans="4:10" x14ac:dyDescent="0.25">
      <c r="D11894">
        <v>0.44490000000000002</v>
      </c>
      <c r="E11894" s="4">
        <v>2.1700000000000001E-20</v>
      </c>
      <c r="F11894" s="3"/>
      <c r="G11894" s="3"/>
      <c r="H11894" s="3"/>
      <c r="I11894" s="3"/>
      <c r="J11894" s="3"/>
    </row>
    <row r="11895" spans="4:10" x14ac:dyDescent="0.25">
      <c r="D11895">
        <v>0.4451</v>
      </c>
      <c r="E11895" s="4">
        <v>2.1700000000000001E-20</v>
      </c>
      <c r="F11895" s="3"/>
      <c r="G11895" s="3"/>
      <c r="H11895" s="3"/>
      <c r="I11895" s="3"/>
      <c r="J11895" s="3"/>
    </row>
    <row r="11896" spans="4:10" x14ac:dyDescent="0.25">
      <c r="D11896">
        <v>0.44540000000000002</v>
      </c>
      <c r="E11896" s="4">
        <v>2.1700000000000001E-20</v>
      </c>
      <c r="F11896" s="3"/>
      <c r="G11896" s="3"/>
      <c r="H11896" s="3"/>
      <c r="I11896" s="3"/>
      <c r="J11896" s="3"/>
    </row>
    <row r="11897" spans="4:10" x14ac:dyDescent="0.25">
      <c r="D11897">
        <v>0.4456</v>
      </c>
      <c r="E11897" s="4">
        <v>2.1700000000000001E-20</v>
      </c>
      <c r="F11897" s="3"/>
      <c r="G11897" s="3"/>
      <c r="H11897" s="3"/>
      <c r="I11897" s="3"/>
      <c r="J11897" s="3"/>
    </row>
    <row r="11898" spans="4:10" x14ac:dyDescent="0.25">
      <c r="D11898">
        <v>0.44579999999999997</v>
      </c>
      <c r="E11898" s="4">
        <v>2.1700000000000001E-20</v>
      </c>
      <c r="F11898" s="3"/>
      <c r="G11898" s="3"/>
      <c r="H11898" s="3"/>
      <c r="I11898" s="3"/>
      <c r="J11898" s="3"/>
    </row>
    <row r="11899" spans="4:10" x14ac:dyDescent="0.25">
      <c r="D11899">
        <v>0.4461</v>
      </c>
      <c r="E11899" s="4">
        <v>2.1700000000000001E-20</v>
      </c>
      <c r="F11899" s="3"/>
      <c r="G11899" s="3"/>
      <c r="H11899" s="3"/>
      <c r="I11899" s="3"/>
      <c r="J11899" s="3"/>
    </row>
    <row r="11900" spans="4:10" x14ac:dyDescent="0.25">
      <c r="D11900">
        <v>0.44629999999999997</v>
      </c>
      <c r="E11900" s="4">
        <v>2.1700000000000001E-20</v>
      </c>
      <c r="F11900" s="3"/>
      <c r="G11900" s="3"/>
      <c r="H11900" s="3"/>
      <c r="I11900" s="3"/>
      <c r="J11900" s="3"/>
    </row>
    <row r="11901" spans="4:10" x14ac:dyDescent="0.25">
      <c r="D11901">
        <v>0.44650000000000001</v>
      </c>
      <c r="E11901" s="4">
        <v>2.1700000000000001E-20</v>
      </c>
      <c r="F11901" s="3"/>
      <c r="G11901" s="3"/>
      <c r="H11901" s="3"/>
      <c r="I11901" s="3"/>
      <c r="J11901" s="3"/>
    </row>
    <row r="11902" spans="4:10" x14ac:dyDescent="0.25">
      <c r="D11902">
        <v>0.44679999999999997</v>
      </c>
      <c r="E11902" s="4">
        <v>2.1700000000000001E-20</v>
      </c>
      <c r="F11902" s="3"/>
      <c r="G11902" s="3"/>
      <c r="H11902" s="3"/>
      <c r="I11902" s="3"/>
      <c r="J11902" s="3"/>
    </row>
    <row r="11903" spans="4:10" x14ac:dyDescent="0.25">
      <c r="D11903">
        <v>0.44700000000000001</v>
      </c>
      <c r="E11903" s="4">
        <v>2.1700000000000001E-20</v>
      </c>
      <c r="F11903" s="3"/>
      <c r="G11903" s="3"/>
      <c r="H11903" s="3"/>
      <c r="I11903" s="3"/>
      <c r="J11903" s="3"/>
    </row>
    <row r="11904" spans="4:10" x14ac:dyDescent="0.25">
      <c r="D11904">
        <v>0.44729999999999998</v>
      </c>
      <c r="E11904" s="4">
        <v>2.1700000000000001E-20</v>
      </c>
      <c r="F11904" s="3"/>
      <c r="G11904" s="3"/>
      <c r="H11904" s="3"/>
      <c r="I11904" s="3"/>
      <c r="J11904" s="3"/>
    </row>
    <row r="11905" spans="4:10" x14ac:dyDescent="0.25">
      <c r="D11905">
        <v>0.44750000000000001</v>
      </c>
      <c r="E11905" s="4">
        <v>2.1700000000000001E-20</v>
      </c>
      <c r="F11905" s="3"/>
      <c r="G11905" s="3"/>
      <c r="H11905" s="3"/>
      <c r="I11905" s="3"/>
      <c r="J11905" s="3"/>
    </row>
    <row r="11906" spans="4:10" x14ac:dyDescent="0.25">
      <c r="D11906">
        <v>0.44769999999999999</v>
      </c>
      <c r="E11906" s="4">
        <v>2.1700000000000001E-20</v>
      </c>
      <c r="F11906" s="3"/>
      <c r="G11906" s="3"/>
      <c r="H11906" s="3"/>
      <c r="I11906" s="3"/>
      <c r="J11906" s="3"/>
    </row>
    <row r="11907" spans="4:10" x14ac:dyDescent="0.25">
      <c r="D11907">
        <v>0.44800000000000001</v>
      </c>
      <c r="E11907" s="4">
        <v>2.1700000000000001E-20</v>
      </c>
      <c r="F11907" s="3"/>
      <c r="G11907" s="3"/>
      <c r="H11907" s="3"/>
      <c r="I11907" s="3"/>
      <c r="J11907" s="3"/>
    </row>
    <row r="11908" spans="4:10" x14ac:dyDescent="0.25">
      <c r="D11908">
        <v>0.44819999999999999</v>
      </c>
      <c r="E11908" s="4">
        <v>2.1700000000000001E-20</v>
      </c>
      <c r="F11908" s="3"/>
      <c r="G11908" s="3"/>
      <c r="H11908" s="3"/>
      <c r="I11908" s="3"/>
      <c r="J11908" s="3"/>
    </row>
    <row r="11909" spans="4:10" x14ac:dyDescent="0.25">
      <c r="D11909">
        <v>0.44840000000000002</v>
      </c>
      <c r="E11909" s="4">
        <v>2.1700000000000001E-20</v>
      </c>
      <c r="F11909" s="3"/>
      <c r="G11909" s="3"/>
      <c r="H11909" s="3"/>
      <c r="I11909" s="3"/>
      <c r="J11909" s="3"/>
    </row>
    <row r="11910" spans="4:10" x14ac:dyDescent="0.25">
      <c r="D11910">
        <v>0.44869999999999999</v>
      </c>
      <c r="E11910" s="4">
        <v>2.1700000000000001E-20</v>
      </c>
      <c r="F11910" s="3"/>
      <c r="G11910" s="3"/>
      <c r="H11910" s="3"/>
      <c r="I11910" s="3"/>
      <c r="J11910" s="3"/>
    </row>
    <row r="11911" spans="4:10" x14ac:dyDescent="0.25">
      <c r="D11911">
        <v>0.44890000000000002</v>
      </c>
      <c r="E11911" s="4">
        <v>2.1700000000000001E-20</v>
      </c>
      <c r="F11911" s="3"/>
      <c r="G11911" s="3"/>
      <c r="H11911" s="3"/>
      <c r="I11911" s="3"/>
      <c r="J11911" s="3"/>
    </row>
    <row r="11912" spans="4:10" x14ac:dyDescent="0.25">
      <c r="D11912">
        <v>0.4491</v>
      </c>
      <c r="E11912" s="4">
        <v>2.1700000000000001E-20</v>
      </c>
      <c r="F11912" s="3"/>
      <c r="G11912" s="3"/>
      <c r="H11912" s="3"/>
      <c r="I11912" s="3"/>
      <c r="J11912" s="3"/>
    </row>
    <row r="11913" spans="4:10" x14ac:dyDescent="0.25">
      <c r="D11913">
        <v>0.44940000000000002</v>
      </c>
      <c r="E11913" s="4">
        <v>2.1700000000000001E-20</v>
      </c>
      <c r="F11913" s="3"/>
      <c r="G11913" s="3"/>
      <c r="H11913" s="3"/>
      <c r="I11913" s="3"/>
      <c r="J11913" s="3"/>
    </row>
    <row r="11914" spans="4:10" x14ac:dyDescent="0.25">
      <c r="D11914">
        <v>0.4496</v>
      </c>
      <c r="E11914" s="4">
        <v>2.1700000000000001E-20</v>
      </c>
      <c r="F11914" s="3"/>
      <c r="G11914" s="3"/>
      <c r="H11914" s="3"/>
      <c r="I11914" s="3"/>
      <c r="J11914" s="3"/>
    </row>
    <row r="11915" spans="4:10" x14ac:dyDescent="0.25">
      <c r="D11915">
        <v>0.44990000000000002</v>
      </c>
      <c r="E11915" s="4">
        <v>2.1700000000000001E-20</v>
      </c>
      <c r="F11915" s="3"/>
      <c r="G11915" s="3"/>
      <c r="H11915" s="3"/>
      <c r="I11915" s="3"/>
      <c r="J11915" s="3"/>
    </row>
    <row r="11916" spans="4:10" x14ac:dyDescent="0.25">
      <c r="D11916">
        <v>0.4501</v>
      </c>
      <c r="E11916" s="4">
        <v>2.1700000000000001E-20</v>
      </c>
      <c r="F11916" s="3"/>
      <c r="G11916" s="3"/>
      <c r="H11916" s="3"/>
      <c r="I11916" s="3"/>
      <c r="J11916" s="3"/>
    </row>
    <row r="11917" spans="4:10" x14ac:dyDescent="0.25">
      <c r="D11917">
        <v>0.45029999999999998</v>
      </c>
      <c r="E11917" s="4">
        <v>2.1700000000000001E-20</v>
      </c>
      <c r="F11917" s="3"/>
      <c r="G11917" s="3"/>
      <c r="H11917" s="3"/>
      <c r="I11917" s="3"/>
      <c r="J11917" s="3"/>
    </row>
    <row r="11918" spans="4:10" x14ac:dyDescent="0.25">
      <c r="D11918">
        <v>0.4506</v>
      </c>
      <c r="E11918" s="4">
        <v>2.1700000000000001E-20</v>
      </c>
      <c r="F11918" s="3"/>
      <c r="G11918" s="3"/>
      <c r="H11918" s="3"/>
      <c r="I11918" s="3"/>
      <c r="J11918" s="3"/>
    </row>
    <row r="11919" spans="4:10" x14ac:dyDescent="0.25">
      <c r="D11919">
        <v>0.45079999999999998</v>
      </c>
      <c r="E11919" s="4">
        <v>2.1700000000000001E-20</v>
      </c>
      <c r="F11919" s="3"/>
      <c r="G11919" s="3"/>
      <c r="H11919" s="3"/>
      <c r="I11919" s="3"/>
      <c r="J11919" s="3"/>
    </row>
    <row r="11920" spans="4:10" x14ac:dyDescent="0.25">
      <c r="D11920">
        <v>0.45100000000000001</v>
      </c>
      <c r="E11920" s="4">
        <v>2.1700000000000001E-20</v>
      </c>
      <c r="F11920" s="3"/>
      <c r="G11920" s="3"/>
      <c r="H11920" s="3"/>
      <c r="I11920" s="3"/>
      <c r="J11920" s="3"/>
    </row>
    <row r="11921" spans="4:10" x14ac:dyDescent="0.25">
      <c r="D11921">
        <v>0.45129999999999998</v>
      </c>
      <c r="E11921" s="4">
        <v>2.1700000000000001E-20</v>
      </c>
      <c r="F11921" s="3"/>
      <c r="G11921" s="3"/>
      <c r="H11921" s="3"/>
      <c r="I11921" s="3"/>
      <c r="J11921" s="3"/>
    </row>
    <row r="11922" spans="4:10" x14ac:dyDescent="0.25">
      <c r="D11922">
        <v>0.45150000000000001</v>
      </c>
      <c r="E11922" s="4">
        <v>2.1700000000000001E-20</v>
      </c>
      <c r="F11922" s="3"/>
      <c r="G11922" s="3"/>
      <c r="H11922" s="3"/>
      <c r="I11922" s="3"/>
      <c r="J11922" s="3"/>
    </row>
    <row r="11923" spans="4:10" x14ac:dyDescent="0.25">
      <c r="D11923">
        <v>0.45179999999999998</v>
      </c>
      <c r="E11923" s="4">
        <v>2.1700000000000001E-20</v>
      </c>
      <c r="F11923" s="3"/>
      <c r="G11923" s="3"/>
      <c r="H11923" s="3"/>
      <c r="I11923" s="3"/>
      <c r="J11923" s="3"/>
    </row>
    <row r="11924" spans="4:10" x14ac:dyDescent="0.25">
      <c r="D11924">
        <v>0.45200000000000001</v>
      </c>
      <c r="E11924" s="4">
        <v>2.1700000000000001E-20</v>
      </c>
      <c r="F11924" s="3"/>
      <c r="G11924" s="3"/>
      <c r="H11924" s="3"/>
      <c r="I11924" s="3"/>
      <c r="J11924" s="3"/>
    </row>
    <row r="11925" spans="4:10" x14ac:dyDescent="0.25">
      <c r="D11925">
        <v>0.45219999999999999</v>
      </c>
      <c r="E11925" s="4">
        <v>2.1700000000000001E-20</v>
      </c>
      <c r="F11925" s="3"/>
      <c r="G11925" s="3"/>
      <c r="H11925" s="3"/>
      <c r="I11925" s="3"/>
      <c r="J11925" s="3"/>
    </row>
    <row r="11926" spans="4:10" x14ac:dyDescent="0.25">
      <c r="D11926">
        <v>0.45250000000000001</v>
      </c>
      <c r="E11926" s="4">
        <v>2.1700000000000001E-20</v>
      </c>
      <c r="F11926" s="3"/>
      <c r="G11926" s="3"/>
      <c r="H11926" s="3"/>
      <c r="I11926" s="3"/>
      <c r="J11926" s="3"/>
    </row>
    <row r="11927" spans="4:10" x14ac:dyDescent="0.25">
      <c r="D11927">
        <v>0.45269999999999999</v>
      </c>
      <c r="E11927" s="4">
        <v>2.1700000000000001E-20</v>
      </c>
      <c r="F11927" s="3"/>
      <c r="G11927" s="3"/>
      <c r="H11927" s="3"/>
      <c r="I11927" s="3"/>
      <c r="J11927" s="3"/>
    </row>
    <row r="11928" spans="4:10" x14ac:dyDescent="0.25">
      <c r="D11928">
        <v>0.45290000000000002</v>
      </c>
      <c r="E11928" s="4">
        <v>2.1700000000000001E-20</v>
      </c>
      <c r="F11928" s="3"/>
      <c r="G11928" s="3"/>
      <c r="H11928" s="3"/>
      <c r="I11928" s="3"/>
      <c r="J11928" s="3"/>
    </row>
    <row r="11929" spans="4:10" x14ac:dyDescent="0.25">
      <c r="D11929">
        <v>0.45319999999999999</v>
      </c>
      <c r="E11929" s="4">
        <v>2.1700000000000001E-20</v>
      </c>
      <c r="F11929" s="3"/>
      <c r="G11929" s="3"/>
      <c r="H11929" s="3"/>
      <c r="I11929" s="3"/>
      <c r="J11929" s="3"/>
    </row>
    <row r="11930" spans="4:10" x14ac:dyDescent="0.25">
      <c r="D11930">
        <v>0.45340000000000003</v>
      </c>
      <c r="E11930" s="4">
        <v>2.1700000000000001E-20</v>
      </c>
      <c r="F11930" s="3"/>
      <c r="G11930" s="3"/>
      <c r="H11930" s="3"/>
      <c r="I11930" s="3"/>
      <c r="J11930" s="3"/>
    </row>
    <row r="11931" spans="4:10" x14ac:dyDescent="0.25">
      <c r="D11931">
        <v>0.4536</v>
      </c>
      <c r="E11931" s="4">
        <v>2.1700000000000001E-20</v>
      </c>
      <c r="F11931" s="3"/>
      <c r="G11931" s="3"/>
      <c r="H11931" s="3"/>
      <c r="I11931" s="3"/>
      <c r="J11931" s="3"/>
    </row>
    <row r="11932" spans="4:10" x14ac:dyDescent="0.25">
      <c r="D11932">
        <v>0.45390000000000003</v>
      </c>
      <c r="E11932" s="4">
        <v>2.1700000000000001E-20</v>
      </c>
      <c r="F11932" s="3"/>
      <c r="G11932" s="3"/>
      <c r="H11932" s="3"/>
      <c r="I11932" s="3"/>
      <c r="J11932" s="3"/>
    </row>
    <row r="11933" spans="4:10" x14ac:dyDescent="0.25">
      <c r="D11933">
        <v>0.4541</v>
      </c>
      <c r="E11933" s="4">
        <v>2.1700000000000001E-20</v>
      </c>
      <c r="F11933" s="3"/>
      <c r="G11933" s="3"/>
      <c r="H11933" s="3"/>
      <c r="I11933" s="3"/>
      <c r="J11933" s="3"/>
    </row>
    <row r="11934" spans="4:10" x14ac:dyDescent="0.25">
      <c r="D11934">
        <v>0.45440000000000003</v>
      </c>
      <c r="E11934" s="4">
        <v>2.1700000000000001E-20</v>
      </c>
      <c r="F11934" s="3"/>
      <c r="G11934" s="3"/>
      <c r="H11934" s="3"/>
      <c r="I11934" s="3"/>
      <c r="J11934" s="3"/>
    </row>
    <row r="11935" spans="4:10" x14ac:dyDescent="0.25">
      <c r="D11935">
        <v>0.4546</v>
      </c>
      <c r="E11935" s="4">
        <v>2.1700000000000001E-20</v>
      </c>
      <c r="F11935" s="3"/>
      <c r="G11935" s="3"/>
      <c r="H11935" s="3"/>
      <c r="I11935" s="3"/>
      <c r="J11935" s="3"/>
    </row>
    <row r="11936" spans="4:10" x14ac:dyDescent="0.25">
      <c r="D11936">
        <v>0.45479999999999998</v>
      </c>
      <c r="E11936" s="4">
        <v>2.1700000000000001E-20</v>
      </c>
      <c r="F11936" s="3"/>
      <c r="G11936" s="3"/>
      <c r="H11936" s="3"/>
      <c r="I11936" s="3"/>
      <c r="J11936" s="3"/>
    </row>
    <row r="11937" spans="4:10" x14ac:dyDescent="0.25">
      <c r="D11937">
        <v>0.4551</v>
      </c>
      <c r="E11937" s="4">
        <v>2.1700000000000001E-20</v>
      </c>
      <c r="F11937" s="3"/>
      <c r="G11937" s="3"/>
      <c r="H11937" s="3"/>
      <c r="I11937" s="3"/>
      <c r="J11937" s="3"/>
    </row>
    <row r="11938" spans="4:10" x14ac:dyDescent="0.25">
      <c r="D11938">
        <v>0.45529999999999998</v>
      </c>
      <c r="E11938" s="4">
        <v>2.1700000000000001E-20</v>
      </c>
      <c r="F11938" s="3"/>
      <c r="G11938" s="3"/>
      <c r="H11938" s="3"/>
      <c r="I11938" s="3"/>
      <c r="J11938" s="3"/>
    </row>
    <row r="11939" spans="4:10" x14ac:dyDescent="0.25">
      <c r="D11939">
        <v>0.45550000000000002</v>
      </c>
      <c r="E11939" s="4">
        <v>2.1700000000000001E-20</v>
      </c>
      <c r="F11939" s="3"/>
      <c r="G11939" s="3"/>
      <c r="H11939" s="3"/>
      <c r="I11939" s="3"/>
      <c r="J11939" s="3"/>
    </row>
    <row r="11940" spans="4:10" x14ac:dyDescent="0.25">
      <c r="D11940">
        <v>0.45579999999999998</v>
      </c>
      <c r="E11940" s="4">
        <v>2.1700000000000001E-20</v>
      </c>
      <c r="F11940" s="3"/>
      <c r="G11940" s="3"/>
      <c r="H11940" s="3"/>
      <c r="I11940" s="3"/>
      <c r="J11940" s="3"/>
    </row>
    <row r="11941" spans="4:10" x14ac:dyDescent="0.25">
      <c r="D11941">
        <v>0.45600000000000002</v>
      </c>
      <c r="E11941" s="4">
        <v>2.1700000000000001E-20</v>
      </c>
      <c r="F11941" s="3"/>
      <c r="G11941" s="3"/>
      <c r="H11941" s="3"/>
      <c r="I11941" s="3"/>
      <c r="J11941" s="3"/>
    </row>
    <row r="11942" spans="4:10" x14ac:dyDescent="0.25">
      <c r="D11942">
        <v>0.45619999999999999</v>
      </c>
      <c r="E11942" s="4">
        <v>2.1700000000000001E-20</v>
      </c>
      <c r="F11942" s="3"/>
      <c r="G11942" s="3"/>
      <c r="H11942" s="3"/>
      <c r="I11942" s="3"/>
      <c r="J11942" s="3"/>
    </row>
    <row r="11943" spans="4:10" x14ac:dyDescent="0.25">
      <c r="D11943">
        <v>0.45650000000000002</v>
      </c>
      <c r="E11943" s="4">
        <v>2.1700000000000001E-20</v>
      </c>
      <c r="F11943" s="3"/>
      <c r="G11943" s="3"/>
      <c r="H11943" s="3"/>
      <c r="I11943" s="3"/>
      <c r="J11943" s="3"/>
    </row>
    <row r="11944" spans="4:10" x14ac:dyDescent="0.25">
      <c r="D11944">
        <v>0.45669999999999999</v>
      </c>
      <c r="E11944" s="4">
        <v>2.1700000000000001E-20</v>
      </c>
      <c r="F11944" s="3"/>
      <c r="G11944" s="3"/>
      <c r="H11944" s="3"/>
      <c r="I11944" s="3"/>
      <c r="J11944" s="3"/>
    </row>
    <row r="11945" spans="4:10" x14ac:dyDescent="0.25">
      <c r="D11945">
        <v>0.45700000000000002</v>
      </c>
      <c r="E11945" s="4">
        <v>2.1700000000000001E-20</v>
      </c>
      <c r="F11945" s="3"/>
      <c r="G11945" s="3"/>
      <c r="H11945" s="3"/>
      <c r="I11945" s="3"/>
      <c r="J11945" s="3"/>
    </row>
    <row r="11946" spans="4:10" x14ac:dyDescent="0.25">
      <c r="D11946">
        <v>0.4572</v>
      </c>
      <c r="E11946" s="4">
        <v>2.1700000000000001E-20</v>
      </c>
      <c r="F11946" s="3"/>
      <c r="G11946" s="3"/>
      <c r="H11946" s="3"/>
      <c r="I11946" s="3"/>
      <c r="J11946" s="3"/>
    </row>
    <row r="11947" spans="4:10" x14ac:dyDescent="0.25">
      <c r="D11947">
        <v>0.45739999999999997</v>
      </c>
      <c r="E11947" s="4">
        <v>2.1700000000000001E-20</v>
      </c>
      <c r="F11947" s="3"/>
      <c r="G11947" s="3"/>
      <c r="H11947" s="3"/>
      <c r="I11947" s="3"/>
      <c r="J11947" s="3"/>
    </row>
    <row r="11948" spans="4:10" x14ac:dyDescent="0.25">
      <c r="D11948">
        <v>0.4577</v>
      </c>
      <c r="E11948" s="4">
        <v>2.1700000000000001E-20</v>
      </c>
      <c r="F11948" s="3"/>
      <c r="G11948" s="3"/>
      <c r="H11948" s="3"/>
      <c r="I11948" s="3"/>
      <c r="J11948" s="3"/>
    </row>
    <row r="11949" spans="4:10" x14ac:dyDescent="0.25">
      <c r="D11949">
        <v>0.45789999999999997</v>
      </c>
      <c r="E11949" s="4">
        <v>2.1700000000000001E-20</v>
      </c>
      <c r="F11949" s="3"/>
      <c r="G11949" s="3"/>
      <c r="H11949" s="3"/>
      <c r="I11949" s="3"/>
      <c r="J11949" s="3"/>
    </row>
    <row r="11950" spans="4:10" x14ac:dyDescent="0.25">
      <c r="D11950">
        <v>0.45810000000000001</v>
      </c>
      <c r="E11950" s="4">
        <v>2.1700000000000001E-20</v>
      </c>
      <c r="F11950" s="3"/>
      <c r="G11950" s="3"/>
      <c r="H11950" s="3"/>
      <c r="I11950" s="3"/>
      <c r="J11950" s="3"/>
    </row>
    <row r="11951" spans="4:10" x14ac:dyDescent="0.25">
      <c r="D11951">
        <v>0.45839999999999997</v>
      </c>
      <c r="E11951" s="4">
        <v>2.1700000000000001E-20</v>
      </c>
      <c r="F11951" s="3"/>
      <c r="G11951" s="3"/>
      <c r="H11951" s="3"/>
      <c r="I11951" s="3"/>
      <c r="J11951" s="3"/>
    </row>
    <row r="11952" spans="4:10" x14ac:dyDescent="0.25">
      <c r="D11952">
        <v>0.45860000000000001</v>
      </c>
      <c r="E11952" s="4">
        <v>2.1700000000000001E-20</v>
      </c>
      <c r="F11952" s="3"/>
      <c r="G11952" s="3"/>
      <c r="H11952" s="3"/>
      <c r="I11952" s="3"/>
      <c r="J11952" s="3"/>
    </row>
    <row r="11953" spans="4:10" x14ac:dyDescent="0.25">
      <c r="D11953">
        <v>0.45879999999999999</v>
      </c>
      <c r="E11953" s="4">
        <v>2.1700000000000001E-20</v>
      </c>
      <c r="F11953" s="3"/>
      <c r="G11953" s="3"/>
      <c r="H11953" s="3"/>
      <c r="I11953" s="3"/>
      <c r="J11953" s="3"/>
    </row>
    <row r="11954" spans="4:10" x14ac:dyDescent="0.25">
      <c r="D11954">
        <v>0.45910000000000001</v>
      </c>
      <c r="E11954" s="4">
        <v>2.1700000000000001E-20</v>
      </c>
      <c r="F11954" s="3"/>
      <c r="G11954" s="3"/>
      <c r="H11954" s="3"/>
      <c r="I11954" s="3"/>
      <c r="J11954" s="3"/>
    </row>
    <row r="11955" spans="4:10" x14ac:dyDescent="0.25">
      <c r="D11955">
        <v>0.45929999999999999</v>
      </c>
      <c r="E11955" s="4">
        <v>2.1700000000000001E-20</v>
      </c>
      <c r="F11955" s="3"/>
      <c r="G11955" s="3"/>
      <c r="H11955" s="3"/>
      <c r="I11955" s="3"/>
      <c r="J11955" s="3"/>
    </row>
    <row r="11956" spans="4:10" x14ac:dyDescent="0.25">
      <c r="D11956">
        <v>0.45960000000000001</v>
      </c>
      <c r="E11956" s="4">
        <v>2.1700000000000001E-20</v>
      </c>
      <c r="F11956" s="3"/>
      <c r="G11956" s="3"/>
      <c r="H11956" s="3"/>
      <c r="I11956" s="3"/>
      <c r="J11956" s="3"/>
    </row>
    <row r="11957" spans="4:10" x14ac:dyDescent="0.25">
      <c r="D11957">
        <v>0.45979999999999999</v>
      </c>
      <c r="E11957" s="4">
        <v>2.1700000000000001E-20</v>
      </c>
      <c r="F11957" s="3"/>
      <c r="G11957" s="3"/>
      <c r="H11957" s="3"/>
      <c r="I11957" s="3"/>
      <c r="J11957" s="3"/>
    </row>
    <row r="11958" spans="4:10" x14ac:dyDescent="0.25">
      <c r="D11958">
        <v>0.46</v>
      </c>
      <c r="E11958" s="4">
        <v>2.1700000000000001E-20</v>
      </c>
      <c r="F11958" s="3"/>
      <c r="G11958" s="3"/>
      <c r="H11958" s="3"/>
      <c r="I11958" s="3"/>
      <c r="J11958" s="3"/>
    </row>
    <row r="11959" spans="4:10" x14ac:dyDescent="0.25">
      <c r="D11959">
        <v>0.46029999999999999</v>
      </c>
      <c r="E11959" s="4">
        <v>2.1700000000000001E-20</v>
      </c>
      <c r="F11959" s="3"/>
      <c r="G11959" s="3"/>
      <c r="H11959" s="3"/>
      <c r="I11959" s="3"/>
      <c r="J11959" s="3"/>
    </row>
    <row r="11960" spans="4:10" x14ac:dyDescent="0.25">
      <c r="D11960">
        <v>0.46050000000000002</v>
      </c>
      <c r="E11960" s="4">
        <v>2.1700000000000001E-20</v>
      </c>
      <c r="F11960" s="3"/>
      <c r="G11960" s="3"/>
      <c r="H11960" s="3"/>
      <c r="I11960" s="3"/>
      <c r="J11960" s="3"/>
    </row>
    <row r="11961" spans="4:10" x14ac:dyDescent="0.25">
      <c r="D11961">
        <v>0.4607</v>
      </c>
      <c r="E11961" s="4">
        <v>2.1700000000000001E-20</v>
      </c>
      <c r="F11961" s="3"/>
      <c r="G11961" s="3"/>
      <c r="H11961" s="3"/>
      <c r="I11961" s="3"/>
      <c r="J11961" s="3"/>
    </row>
    <row r="11962" spans="4:10" x14ac:dyDescent="0.25">
      <c r="D11962">
        <v>0.46100000000000002</v>
      </c>
      <c r="E11962" s="4">
        <v>2.1700000000000001E-20</v>
      </c>
      <c r="F11962" s="3"/>
      <c r="G11962" s="3"/>
      <c r="H11962" s="3"/>
      <c r="I11962" s="3"/>
      <c r="J11962" s="3"/>
    </row>
    <row r="11963" spans="4:10" x14ac:dyDescent="0.25">
      <c r="D11963">
        <v>0.4612</v>
      </c>
      <c r="E11963" s="4">
        <v>2.1700000000000001E-20</v>
      </c>
      <c r="F11963" s="3"/>
      <c r="G11963" s="3"/>
      <c r="H11963" s="3"/>
      <c r="I11963" s="3"/>
      <c r="J11963" s="3"/>
    </row>
    <row r="11964" spans="4:10" x14ac:dyDescent="0.25">
      <c r="D11964">
        <v>0.46139999999999998</v>
      </c>
      <c r="E11964" s="4">
        <v>2.1700000000000001E-20</v>
      </c>
      <c r="F11964" s="3"/>
      <c r="G11964" s="3"/>
      <c r="H11964" s="3"/>
      <c r="I11964" s="3"/>
      <c r="J11964" s="3"/>
    </row>
    <row r="11965" spans="4:10" x14ac:dyDescent="0.25">
      <c r="D11965">
        <v>0.4617</v>
      </c>
      <c r="E11965" s="4">
        <v>2.1700000000000001E-20</v>
      </c>
      <c r="F11965" s="3"/>
      <c r="G11965" s="3"/>
      <c r="H11965" s="3"/>
      <c r="I11965" s="3"/>
      <c r="J11965" s="3"/>
    </row>
    <row r="11966" spans="4:10" x14ac:dyDescent="0.25">
      <c r="D11966">
        <v>0.46189999999999998</v>
      </c>
      <c r="E11966" s="4">
        <v>2.1700000000000001E-20</v>
      </c>
      <c r="F11966" s="3"/>
      <c r="G11966" s="3"/>
      <c r="H11966" s="3"/>
      <c r="I11966" s="3"/>
      <c r="J11966" s="3"/>
    </row>
    <row r="11967" spans="4:10" x14ac:dyDescent="0.25">
      <c r="D11967">
        <v>0.4622</v>
      </c>
      <c r="E11967" s="4">
        <v>2.1700000000000001E-20</v>
      </c>
      <c r="F11967" s="3"/>
      <c r="G11967" s="3"/>
      <c r="H11967" s="3"/>
      <c r="I11967" s="3"/>
      <c r="J11967" s="3"/>
    </row>
    <row r="11968" spans="4:10" x14ac:dyDescent="0.25">
      <c r="D11968">
        <v>0.46239999999999998</v>
      </c>
      <c r="E11968" s="4">
        <v>2.1700000000000001E-20</v>
      </c>
      <c r="F11968" s="3"/>
      <c r="G11968" s="3"/>
      <c r="H11968" s="3"/>
      <c r="I11968" s="3"/>
      <c r="J11968" s="3"/>
    </row>
    <row r="11969" spans="4:10" x14ac:dyDescent="0.25">
      <c r="D11969">
        <v>0.46260000000000001</v>
      </c>
      <c r="E11969" s="4">
        <v>2.1700000000000001E-20</v>
      </c>
      <c r="F11969" s="3"/>
      <c r="G11969" s="3"/>
      <c r="H11969" s="3"/>
      <c r="I11969" s="3"/>
      <c r="J11969" s="3"/>
    </row>
    <row r="11970" spans="4:10" x14ac:dyDescent="0.25">
      <c r="D11970">
        <v>0.46289999999999998</v>
      </c>
      <c r="E11970" s="4">
        <v>2.1700000000000001E-20</v>
      </c>
      <c r="F11970" s="3"/>
      <c r="G11970" s="3"/>
      <c r="H11970" s="3"/>
      <c r="I11970" s="3"/>
      <c r="J11970" s="3"/>
    </row>
    <row r="11971" spans="4:10" x14ac:dyDescent="0.25">
      <c r="D11971">
        <v>0.46310000000000001</v>
      </c>
      <c r="E11971" s="4">
        <v>2.1800000000000001E-20</v>
      </c>
      <c r="F11971" s="3"/>
      <c r="G11971" s="3"/>
      <c r="H11971" s="3"/>
      <c r="I11971" s="3"/>
      <c r="J11971" s="3"/>
    </row>
    <row r="11972" spans="4:10" x14ac:dyDescent="0.25">
      <c r="D11972">
        <v>0.46329999999999999</v>
      </c>
      <c r="E11972" s="4">
        <v>2.1999999999999999E-20</v>
      </c>
      <c r="F11972" s="3"/>
      <c r="G11972" s="3"/>
      <c r="H11972" s="3"/>
      <c r="I11972" s="3"/>
      <c r="J11972" s="3"/>
    </row>
    <row r="11973" spans="4:10" x14ac:dyDescent="0.25">
      <c r="D11973">
        <v>0.46360000000000001</v>
      </c>
      <c r="E11973" s="4">
        <v>2.24E-20</v>
      </c>
      <c r="F11973" s="3"/>
      <c r="G11973" s="3"/>
      <c r="H11973" s="3"/>
      <c r="I11973" s="3"/>
      <c r="J11973" s="3"/>
    </row>
    <row r="11974" spans="4:10" x14ac:dyDescent="0.25">
      <c r="D11974">
        <v>0.46379999999999999</v>
      </c>
      <c r="E11974" s="4">
        <v>2.34E-20</v>
      </c>
      <c r="F11974" s="3"/>
      <c r="G11974" s="3"/>
      <c r="H11974" s="3"/>
      <c r="I11974" s="3"/>
      <c r="J11974" s="3"/>
    </row>
    <row r="11975" spans="4:10" x14ac:dyDescent="0.25">
      <c r="D11975">
        <v>0.46400000000000002</v>
      </c>
      <c r="E11975" s="4">
        <v>2.34E-20</v>
      </c>
      <c r="F11975" s="3"/>
      <c r="G11975" s="3"/>
      <c r="H11975" s="3"/>
      <c r="I11975" s="3"/>
      <c r="J11975" s="3"/>
    </row>
    <row r="11976" spans="4:10" x14ac:dyDescent="0.25">
      <c r="D11976">
        <v>0.46429999999999999</v>
      </c>
      <c r="E11976" s="4">
        <v>2.3600000000000001E-20</v>
      </c>
      <c r="F11976" s="3"/>
      <c r="G11976" s="3"/>
      <c r="H11976" s="3"/>
      <c r="I11976" s="3"/>
      <c r="J11976" s="3"/>
    </row>
    <row r="11977" spans="4:10" x14ac:dyDescent="0.25">
      <c r="D11977">
        <v>0.46450000000000002</v>
      </c>
      <c r="E11977" s="4">
        <v>2.3700000000000001E-20</v>
      </c>
      <c r="F11977" s="3"/>
      <c r="G11977" s="3"/>
      <c r="H11977" s="3"/>
      <c r="I11977" s="3"/>
      <c r="J11977" s="3"/>
    </row>
    <row r="11978" spans="4:10" x14ac:dyDescent="0.25">
      <c r="D11978">
        <v>0.46479999999999999</v>
      </c>
      <c r="E11978" s="4">
        <v>2.3899999999999999E-20</v>
      </c>
      <c r="F11978" s="3"/>
      <c r="G11978" s="3"/>
      <c r="H11978" s="3"/>
      <c r="I11978" s="3"/>
      <c r="J11978" s="3"/>
    </row>
    <row r="11979" spans="4:10" x14ac:dyDescent="0.25">
      <c r="D11979">
        <v>0.46500000000000002</v>
      </c>
      <c r="E11979" s="4">
        <v>2.42E-20</v>
      </c>
      <c r="F11979" s="3"/>
      <c r="G11979" s="3"/>
      <c r="H11979" s="3"/>
      <c r="I11979" s="3"/>
      <c r="J11979" s="3"/>
    </row>
    <row r="11980" spans="4:10" x14ac:dyDescent="0.25">
      <c r="D11980">
        <v>0.4652</v>
      </c>
      <c r="E11980" s="4">
        <v>2.3999999999999999E-20</v>
      </c>
      <c r="F11980" s="3"/>
      <c r="G11980" s="3"/>
      <c r="H11980" s="3"/>
      <c r="I11980" s="3"/>
      <c r="J11980" s="3"/>
    </row>
    <row r="11981" spans="4:10" x14ac:dyDescent="0.25">
      <c r="D11981">
        <v>0.46550000000000002</v>
      </c>
      <c r="E11981" s="4">
        <v>2.2899999999999999E-20</v>
      </c>
      <c r="F11981" s="3"/>
      <c r="G11981" s="3"/>
      <c r="H11981" s="3"/>
      <c r="I11981" s="3"/>
      <c r="J11981" s="3"/>
    </row>
    <row r="11982" spans="4:10" x14ac:dyDescent="0.25">
      <c r="D11982">
        <v>0.4657</v>
      </c>
      <c r="E11982" s="4">
        <v>2.23E-20</v>
      </c>
      <c r="F11982" s="3"/>
      <c r="G11982" s="3"/>
      <c r="H11982" s="3"/>
      <c r="I11982" s="3"/>
      <c r="J11982" s="3"/>
    </row>
    <row r="11983" spans="4:10" x14ac:dyDescent="0.25">
      <c r="D11983">
        <v>0.46589999999999998</v>
      </c>
      <c r="E11983" s="4">
        <v>2.1999999999999999E-20</v>
      </c>
      <c r="F11983" s="3"/>
      <c r="G11983" s="3"/>
      <c r="H11983" s="3"/>
      <c r="I11983" s="3"/>
      <c r="J11983" s="3"/>
    </row>
    <row r="11984" spans="4:10" x14ac:dyDescent="0.25">
      <c r="D11984">
        <v>0.4662</v>
      </c>
      <c r="E11984" s="4">
        <v>2.1800000000000001E-20</v>
      </c>
      <c r="F11984" s="3"/>
      <c r="G11984" s="3"/>
      <c r="H11984" s="3"/>
      <c r="I11984" s="3"/>
      <c r="J11984" s="3"/>
    </row>
    <row r="11985" spans="4:10" x14ac:dyDescent="0.25">
      <c r="D11985">
        <v>0.46639999999999998</v>
      </c>
      <c r="E11985" s="4">
        <v>2.1800000000000001E-20</v>
      </c>
      <c r="F11985" s="3"/>
      <c r="G11985" s="3"/>
      <c r="H11985" s="3"/>
      <c r="I11985" s="3"/>
      <c r="J11985" s="3"/>
    </row>
    <row r="11986" spans="4:10" x14ac:dyDescent="0.25">
      <c r="D11986">
        <v>0.4667</v>
      </c>
      <c r="E11986" s="4">
        <v>2.1700000000000001E-20</v>
      </c>
      <c r="F11986" s="3"/>
      <c r="G11986" s="3"/>
      <c r="H11986" s="3"/>
      <c r="I11986" s="3"/>
      <c r="J11986" s="3"/>
    </row>
    <row r="11987" spans="4:10" x14ac:dyDescent="0.25">
      <c r="D11987">
        <v>0.46689999999999998</v>
      </c>
      <c r="E11987" s="4">
        <v>2.1700000000000001E-20</v>
      </c>
      <c r="F11987" s="3"/>
      <c r="G11987" s="3"/>
      <c r="H11987" s="3"/>
      <c r="I11987" s="3"/>
      <c r="J11987" s="3"/>
    </row>
    <row r="11988" spans="4:10" x14ac:dyDescent="0.25">
      <c r="D11988">
        <v>0.46710000000000002</v>
      </c>
      <c r="E11988" s="4">
        <v>2.1700000000000001E-20</v>
      </c>
      <c r="F11988" s="3"/>
      <c r="G11988" s="3"/>
      <c r="H11988" s="3"/>
      <c r="I11988" s="3"/>
      <c r="J11988" s="3"/>
    </row>
    <row r="11989" spans="4:10" x14ac:dyDescent="0.25">
      <c r="D11989">
        <v>0.46739999999999998</v>
      </c>
      <c r="E11989" s="4">
        <v>2.1700000000000001E-20</v>
      </c>
      <c r="F11989" s="3"/>
      <c r="G11989" s="3"/>
      <c r="H11989" s="3"/>
      <c r="I11989" s="3"/>
      <c r="J11989" s="3"/>
    </row>
    <row r="11990" spans="4:10" x14ac:dyDescent="0.25">
      <c r="D11990">
        <v>0.46760000000000002</v>
      </c>
      <c r="E11990" s="4">
        <v>2.1700000000000001E-20</v>
      </c>
      <c r="F11990" s="3"/>
      <c r="G11990" s="3"/>
      <c r="H11990" s="3"/>
      <c r="I11990" s="3"/>
      <c r="J11990" s="3"/>
    </row>
    <row r="11991" spans="4:10" x14ac:dyDescent="0.25">
      <c r="D11991">
        <v>0.46779999999999999</v>
      </c>
      <c r="E11991" s="4">
        <v>2.1700000000000001E-20</v>
      </c>
      <c r="F11991" s="3"/>
      <c r="G11991" s="3"/>
      <c r="H11991" s="3"/>
      <c r="I11991" s="3"/>
      <c r="J11991" s="3"/>
    </row>
    <row r="11992" spans="4:10" x14ac:dyDescent="0.25">
      <c r="D11992">
        <v>0.46810000000000002</v>
      </c>
      <c r="E11992" s="4">
        <v>2.1700000000000001E-20</v>
      </c>
      <c r="F11992" s="3"/>
      <c r="G11992" s="3"/>
      <c r="H11992" s="3"/>
      <c r="I11992" s="3"/>
      <c r="J11992" s="3"/>
    </row>
    <row r="11993" spans="4:10" x14ac:dyDescent="0.25">
      <c r="D11993">
        <v>0.46829999999999999</v>
      </c>
      <c r="E11993" s="4">
        <v>2.1700000000000001E-20</v>
      </c>
      <c r="F11993" s="3"/>
      <c r="G11993" s="3"/>
      <c r="H11993" s="3"/>
      <c r="I11993" s="3"/>
      <c r="J11993" s="3"/>
    </row>
    <row r="11994" spans="4:10" x14ac:dyDescent="0.25">
      <c r="D11994">
        <v>0.46850000000000003</v>
      </c>
      <c r="E11994" s="4">
        <v>2.1700000000000001E-20</v>
      </c>
      <c r="F11994" s="3"/>
      <c r="G11994" s="3"/>
      <c r="H11994" s="3"/>
      <c r="I11994" s="3"/>
      <c r="J11994" s="3"/>
    </row>
    <row r="11995" spans="4:10" x14ac:dyDescent="0.25">
      <c r="D11995">
        <v>0.46879999999999999</v>
      </c>
      <c r="E11995" s="4">
        <v>2.1700000000000001E-20</v>
      </c>
      <c r="F11995" s="3"/>
      <c r="G11995" s="3"/>
      <c r="H11995" s="3"/>
      <c r="I11995" s="3"/>
      <c r="J11995" s="3"/>
    </row>
    <row r="11996" spans="4:10" x14ac:dyDescent="0.25">
      <c r="D11996">
        <v>0.46899999999999997</v>
      </c>
      <c r="E11996" s="4">
        <v>2.1700000000000001E-20</v>
      </c>
      <c r="F11996" s="3"/>
      <c r="G11996" s="3"/>
      <c r="H11996" s="3"/>
      <c r="I11996" s="3"/>
      <c r="J11996" s="3"/>
    </row>
    <row r="11997" spans="4:10" x14ac:dyDescent="0.25">
      <c r="D11997">
        <v>0.46929999999999999</v>
      </c>
      <c r="E11997" s="4">
        <v>2.1700000000000001E-20</v>
      </c>
      <c r="F11997" s="3"/>
      <c r="G11997" s="3"/>
      <c r="H11997" s="3"/>
      <c r="I11997" s="3"/>
      <c r="J11997" s="3"/>
    </row>
    <row r="11998" spans="4:10" x14ac:dyDescent="0.25">
      <c r="D11998">
        <v>0.46949999999999997</v>
      </c>
      <c r="E11998" s="4">
        <v>2.1700000000000001E-20</v>
      </c>
      <c r="F11998" s="3"/>
      <c r="G11998" s="3"/>
      <c r="H11998" s="3"/>
      <c r="I11998" s="3"/>
      <c r="J11998" s="3"/>
    </row>
    <row r="11999" spans="4:10" x14ac:dyDescent="0.25">
      <c r="D11999">
        <v>0.46970000000000001</v>
      </c>
      <c r="E11999" s="4">
        <v>2.1700000000000001E-20</v>
      </c>
      <c r="F11999" s="3"/>
      <c r="G11999" s="3"/>
      <c r="H11999" s="3"/>
      <c r="I11999" s="3"/>
      <c r="J11999" s="3"/>
    </row>
    <row r="12000" spans="4:10" x14ac:dyDescent="0.25">
      <c r="D12000">
        <v>0.47</v>
      </c>
      <c r="E12000" s="4">
        <v>2.1700000000000001E-20</v>
      </c>
      <c r="F12000" s="3"/>
      <c r="G12000" s="3"/>
      <c r="H12000" s="3"/>
      <c r="I12000" s="3"/>
      <c r="J12000" s="3"/>
    </row>
    <row r="12001" spans="4:10" x14ac:dyDescent="0.25">
      <c r="D12001">
        <v>0.47020000000000001</v>
      </c>
      <c r="E12001" s="4">
        <v>2.1700000000000001E-20</v>
      </c>
      <c r="F12001" s="3"/>
      <c r="G12001" s="3"/>
      <c r="H12001" s="3"/>
      <c r="I12001" s="3"/>
      <c r="J12001" s="3"/>
    </row>
    <row r="12002" spans="4:10" x14ac:dyDescent="0.25">
      <c r="D12002">
        <v>0.47039999999999998</v>
      </c>
      <c r="E12002" s="4">
        <v>2.1700000000000001E-20</v>
      </c>
      <c r="F12002" s="3"/>
      <c r="G12002" s="3"/>
      <c r="H12002" s="3"/>
      <c r="I12002" s="3"/>
      <c r="J12002" s="3"/>
    </row>
    <row r="12003" spans="4:10" x14ac:dyDescent="0.25">
      <c r="D12003">
        <v>0.47070000000000001</v>
      </c>
      <c r="E12003" s="4">
        <v>2.1700000000000001E-20</v>
      </c>
      <c r="F12003" s="3"/>
      <c r="G12003" s="3"/>
      <c r="H12003" s="3"/>
      <c r="I12003" s="3"/>
      <c r="J12003" s="3"/>
    </row>
    <row r="12004" spans="4:10" x14ac:dyDescent="0.25">
      <c r="D12004">
        <v>0.47089999999999999</v>
      </c>
      <c r="E12004" s="4">
        <v>2.1700000000000001E-20</v>
      </c>
      <c r="F12004" s="3"/>
      <c r="G12004" s="3"/>
      <c r="H12004" s="3"/>
      <c r="I12004" s="3"/>
      <c r="J12004" s="3"/>
    </row>
    <row r="12005" spans="4:10" x14ac:dyDescent="0.25">
      <c r="D12005">
        <v>0.47110000000000002</v>
      </c>
      <c r="E12005" s="4">
        <v>2.1700000000000001E-20</v>
      </c>
      <c r="F12005" s="3"/>
      <c r="G12005" s="3"/>
      <c r="H12005" s="3"/>
      <c r="I12005" s="3"/>
      <c r="J12005" s="3"/>
    </row>
    <row r="12006" spans="4:10" x14ac:dyDescent="0.25">
      <c r="D12006">
        <v>0.47139999999999999</v>
      </c>
      <c r="E12006" s="4">
        <v>2.1700000000000001E-20</v>
      </c>
      <c r="F12006" s="3"/>
      <c r="G12006" s="3"/>
      <c r="H12006" s="3"/>
      <c r="I12006" s="3"/>
      <c r="J12006" s="3"/>
    </row>
    <row r="12007" spans="4:10" x14ac:dyDescent="0.25">
      <c r="D12007">
        <v>0.47160000000000002</v>
      </c>
      <c r="E12007" s="4">
        <v>2.1700000000000001E-20</v>
      </c>
      <c r="F12007" s="3"/>
      <c r="G12007" s="3"/>
      <c r="H12007" s="3"/>
      <c r="I12007" s="3"/>
      <c r="J12007" s="3"/>
    </row>
    <row r="12008" spans="4:10" x14ac:dyDescent="0.25">
      <c r="D12008">
        <v>0.47189999999999999</v>
      </c>
      <c r="E12008" s="4">
        <v>2.1700000000000001E-20</v>
      </c>
      <c r="F12008" s="3"/>
      <c r="G12008" s="3"/>
      <c r="H12008" s="3"/>
      <c r="I12008" s="3"/>
      <c r="J12008" s="3"/>
    </row>
    <row r="12009" spans="4:10" x14ac:dyDescent="0.25">
      <c r="D12009">
        <v>0.47210000000000002</v>
      </c>
      <c r="E12009" s="4">
        <v>2.1700000000000001E-20</v>
      </c>
      <c r="F12009" s="3"/>
      <c r="G12009" s="3"/>
      <c r="H12009" s="3"/>
      <c r="I12009" s="3"/>
      <c r="J12009" s="3"/>
    </row>
    <row r="12010" spans="4:10" x14ac:dyDescent="0.25">
      <c r="D12010">
        <v>0.4723</v>
      </c>
      <c r="E12010" s="4">
        <v>2.1700000000000001E-20</v>
      </c>
      <c r="F12010" s="3"/>
      <c r="G12010" s="3"/>
      <c r="H12010" s="3"/>
      <c r="I12010" s="3"/>
      <c r="J12010" s="3"/>
    </row>
    <row r="12011" spans="4:10" x14ac:dyDescent="0.25">
      <c r="D12011">
        <v>0.47260000000000002</v>
      </c>
      <c r="E12011" s="4">
        <v>2.1700000000000001E-20</v>
      </c>
      <c r="F12011" s="3"/>
      <c r="G12011" s="3"/>
      <c r="H12011" s="3"/>
      <c r="I12011" s="3"/>
      <c r="J12011" s="3"/>
    </row>
    <row r="12012" spans="4:10" x14ac:dyDescent="0.25">
      <c r="D12012">
        <v>0.4728</v>
      </c>
      <c r="E12012" s="4">
        <v>2.1700000000000001E-20</v>
      </c>
      <c r="F12012" s="3"/>
      <c r="G12012" s="3"/>
      <c r="H12012" s="3"/>
      <c r="I12012" s="3"/>
      <c r="J12012" s="3"/>
    </row>
    <row r="12013" spans="4:10" x14ac:dyDescent="0.25">
      <c r="D12013">
        <v>0.47299999999999998</v>
      </c>
      <c r="E12013" s="4">
        <v>2.1700000000000001E-20</v>
      </c>
      <c r="F12013" s="3"/>
      <c r="G12013" s="3"/>
      <c r="H12013" s="3"/>
      <c r="I12013" s="3"/>
      <c r="J12013" s="3"/>
    </row>
    <row r="12014" spans="4:10" x14ac:dyDescent="0.25">
      <c r="D12014">
        <v>0.4733</v>
      </c>
      <c r="E12014" s="4">
        <v>2.1700000000000001E-20</v>
      </c>
      <c r="F12014" s="3"/>
      <c r="G12014" s="3"/>
      <c r="H12014" s="3"/>
      <c r="I12014" s="3"/>
      <c r="J12014" s="3"/>
    </row>
    <row r="12015" spans="4:10" x14ac:dyDescent="0.25">
      <c r="D12015">
        <v>0.47349999999999998</v>
      </c>
      <c r="E12015" s="4">
        <v>2.1700000000000001E-20</v>
      </c>
      <c r="F12015" s="3"/>
      <c r="G12015" s="3"/>
      <c r="H12015" s="3"/>
      <c r="I12015" s="3"/>
      <c r="J12015" s="3"/>
    </row>
    <row r="12016" spans="4:10" x14ac:dyDescent="0.25">
      <c r="D12016">
        <v>0.47370000000000001</v>
      </c>
      <c r="E12016" s="4">
        <v>2.1700000000000001E-20</v>
      </c>
      <c r="F12016" s="3"/>
      <c r="G12016" s="3"/>
      <c r="H12016" s="3"/>
      <c r="I12016" s="3"/>
      <c r="J12016" s="3"/>
    </row>
    <row r="12017" spans="4:10" x14ac:dyDescent="0.25">
      <c r="D12017">
        <v>0.47399999999999998</v>
      </c>
      <c r="E12017" s="4">
        <v>2.1700000000000001E-20</v>
      </c>
      <c r="F12017" s="3"/>
      <c r="G12017" s="3"/>
      <c r="H12017" s="3"/>
      <c r="I12017" s="3"/>
      <c r="J12017" s="3"/>
    </row>
    <row r="12018" spans="4:10" x14ac:dyDescent="0.25">
      <c r="D12018">
        <v>0.47420000000000001</v>
      </c>
      <c r="E12018" s="4">
        <v>2.1700000000000001E-20</v>
      </c>
      <c r="F12018" s="3"/>
      <c r="G12018" s="3"/>
      <c r="H12018" s="3"/>
      <c r="I12018" s="3"/>
      <c r="J12018" s="3"/>
    </row>
    <row r="12019" spans="4:10" x14ac:dyDescent="0.25">
      <c r="D12019">
        <v>0.47449999999999998</v>
      </c>
      <c r="E12019" s="4">
        <v>2.1700000000000001E-20</v>
      </c>
      <c r="F12019" s="3"/>
      <c r="G12019" s="3"/>
      <c r="H12019" s="3"/>
      <c r="I12019" s="3"/>
      <c r="J12019" s="3"/>
    </row>
    <row r="12020" spans="4:10" x14ac:dyDescent="0.25">
      <c r="D12020">
        <v>0.47470000000000001</v>
      </c>
      <c r="E12020" s="4">
        <v>2.1700000000000001E-20</v>
      </c>
      <c r="F12020" s="3"/>
      <c r="G12020" s="3"/>
      <c r="H12020" s="3"/>
      <c r="I12020" s="3"/>
      <c r="J12020" s="3"/>
    </row>
    <row r="12021" spans="4:10" x14ac:dyDescent="0.25">
      <c r="D12021">
        <v>0.47489999999999999</v>
      </c>
      <c r="E12021" s="4">
        <v>2.1700000000000001E-20</v>
      </c>
      <c r="F12021" s="3"/>
      <c r="G12021" s="3"/>
      <c r="H12021" s="3"/>
      <c r="I12021" s="3"/>
      <c r="J12021" s="3"/>
    </row>
    <row r="12022" spans="4:10" x14ac:dyDescent="0.25">
      <c r="D12022">
        <v>0.47520000000000001</v>
      </c>
      <c r="E12022" s="4">
        <v>2.1700000000000001E-20</v>
      </c>
      <c r="F12022" s="3"/>
      <c r="G12022" s="3"/>
      <c r="H12022" s="3"/>
      <c r="I12022" s="3"/>
      <c r="J12022" s="3"/>
    </row>
    <row r="12023" spans="4:10" x14ac:dyDescent="0.25">
      <c r="D12023">
        <v>0.47539999999999999</v>
      </c>
      <c r="E12023" s="4">
        <v>2.1700000000000001E-20</v>
      </c>
      <c r="F12023" s="3"/>
      <c r="G12023" s="3"/>
      <c r="H12023" s="3"/>
      <c r="I12023" s="3"/>
      <c r="J12023" s="3"/>
    </row>
    <row r="12024" spans="4:10" x14ac:dyDescent="0.25">
      <c r="D12024">
        <v>0.47560000000000002</v>
      </c>
      <c r="E12024" s="4">
        <v>2.1700000000000001E-20</v>
      </c>
      <c r="F12024" s="3"/>
      <c r="G12024" s="3"/>
      <c r="H12024" s="3"/>
      <c r="I12024" s="3"/>
      <c r="J12024" s="3"/>
    </row>
    <row r="12025" spans="4:10" x14ac:dyDescent="0.25">
      <c r="D12025">
        <v>0.47589999999999999</v>
      </c>
      <c r="E12025" s="4">
        <v>2.1700000000000001E-20</v>
      </c>
      <c r="F12025" s="3"/>
      <c r="G12025" s="3"/>
      <c r="H12025" s="3"/>
      <c r="I12025" s="3"/>
      <c r="J12025" s="3"/>
    </row>
    <row r="12026" spans="4:10" x14ac:dyDescent="0.25">
      <c r="D12026">
        <v>0.47610000000000002</v>
      </c>
      <c r="E12026" s="4">
        <v>2.1700000000000001E-20</v>
      </c>
      <c r="F12026" s="3"/>
      <c r="G12026" s="3"/>
      <c r="H12026" s="3"/>
      <c r="I12026" s="3"/>
      <c r="J12026" s="3"/>
    </row>
    <row r="12027" spans="4:10" x14ac:dyDescent="0.25">
      <c r="D12027">
        <v>0.4763</v>
      </c>
      <c r="E12027" s="4">
        <v>2.1700000000000001E-20</v>
      </c>
      <c r="F12027" s="3"/>
      <c r="G12027" s="3"/>
      <c r="H12027" s="3"/>
      <c r="I12027" s="3"/>
      <c r="J12027" s="3"/>
    </row>
    <row r="12028" spans="4:10" x14ac:dyDescent="0.25">
      <c r="D12028">
        <v>0.47660000000000002</v>
      </c>
      <c r="E12028" s="4">
        <v>2.1700000000000001E-20</v>
      </c>
      <c r="F12028" s="3"/>
      <c r="G12028" s="3"/>
      <c r="H12028" s="3"/>
      <c r="I12028" s="3"/>
      <c r="J12028" s="3"/>
    </row>
    <row r="12029" spans="4:10" x14ac:dyDescent="0.25">
      <c r="D12029">
        <v>0.4768</v>
      </c>
      <c r="E12029" s="4">
        <v>2.1700000000000001E-20</v>
      </c>
      <c r="F12029" s="3"/>
      <c r="G12029" s="3"/>
      <c r="H12029" s="3"/>
      <c r="I12029" s="3"/>
      <c r="J12029" s="3"/>
    </row>
    <row r="12030" spans="4:10" x14ac:dyDescent="0.25">
      <c r="D12030">
        <v>0.47710000000000002</v>
      </c>
      <c r="E12030" s="4">
        <v>2.1700000000000001E-20</v>
      </c>
      <c r="F12030" s="3"/>
      <c r="G12030" s="3"/>
      <c r="H12030" s="3"/>
      <c r="I12030" s="3"/>
      <c r="J12030" s="3"/>
    </row>
    <row r="12031" spans="4:10" x14ac:dyDescent="0.25">
      <c r="D12031">
        <v>0.4773</v>
      </c>
      <c r="E12031" s="4">
        <v>2.1700000000000001E-20</v>
      </c>
      <c r="F12031" s="3"/>
      <c r="G12031" s="3"/>
      <c r="H12031" s="3"/>
      <c r="I12031" s="3"/>
      <c r="J12031" s="3"/>
    </row>
    <row r="12032" spans="4:10" x14ac:dyDescent="0.25">
      <c r="D12032">
        <v>0.47749999999999998</v>
      </c>
      <c r="E12032" s="4">
        <v>2.1700000000000001E-20</v>
      </c>
      <c r="F12032" s="3"/>
      <c r="G12032" s="3"/>
      <c r="H12032" s="3"/>
      <c r="I12032" s="3"/>
      <c r="J12032" s="3"/>
    </row>
    <row r="12033" spans="4:10" x14ac:dyDescent="0.25">
      <c r="D12033">
        <v>0.4778</v>
      </c>
      <c r="E12033" s="4">
        <v>2.1700000000000001E-20</v>
      </c>
      <c r="F12033" s="3"/>
      <c r="G12033" s="3"/>
      <c r="H12033" s="3"/>
      <c r="I12033" s="3"/>
      <c r="J12033" s="3"/>
    </row>
    <row r="12034" spans="4:10" x14ac:dyDescent="0.25">
      <c r="D12034">
        <v>0.47799999999999998</v>
      </c>
      <c r="E12034" s="4">
        <v>2.1700000000000001E-20</v>
      </c>
      <c r="F12034" s="3"/>
      <c r="G12034" s="3"/>
      <c r="H12034" s="3"/>
      <c r="I12034" s="3"/>
      <c r="J12034" s="3"/>
    </row>
    <row r="12035" spans="4:10" x14ac:dyDescent="0.25">
      <c r="D12035">
        <v>0.47820000000000001</v>
      </c>
      <c r="E12035" s="4">
        <v>2.1700000000000001E-20</v>
      </c>
      <c r="F12035" s="3"/>
      <c r="G12035" s="3"/>
      <c r="H12035" s="3"/>
      <c r="I12035" s="3"/>
      <c r="J12035" s="3"/>
    </row>
    <row r="12036" spans="4:10" x14ac:dyDescent="0.25">
      <c r="D12036">
        <v>0.47849999999999998</v>
      </c>
      <c r="E12036" s="4">
        <v>2.1899999999999999E-20</v>
      </c>
      <c r="F12036" s="3"/>
      <c r="G12036" s="3"/>
      <c r="H12036" s="3"/>
      <c r="I12036" s="3"/>
      <c r="J12036" s="3"/>
    </row>
    <row r="12037" spans="4:10" x14ac:dyDescent="0.25">
      <c r="D12037">
        <v>0.47870000000000001</v>
      </c>
      <c r="E12037" s="4">
        <v>2.2500000000000001E-20</v>
      </c>
      <c r="F12037" s="3"/>
      <c r="G12037" s="3"/>
      <c r="H12037" s="3"/>
      <c r="I12037" s="3"/>
      <c r="J12037" s="3"/>
    </row>
    <row r="12038" spans="4:10" x14ac:dyDescent="0.25">
      <c r="D12038">
        <v>0.47889999999999999</v>
      </c>
      <c r="E12038" s="4">
        <v>2.3600000000000001E-20</v>
      </c>
      <c r="F12038" s="3"/>
      <c r="G12038" s="3"/>
      <c r="H12038" s="3"/>
      <c r="I12038" s="3"/>
      <c r="J12038" s="3"/>
    </row>
    <row r="12039" spans="4:10" x14ac:dyDescent="0.25">
      <c r="D12039">
        <v>0.47920000000000001</v>
      </c>
      <c r="E12039" s="4">
        <v>2.61E-20</v>
      </c>
      <c r="F12039" s="3"/>
      <c r="G12039" s="3"/>
      <c r="H12039" s="3"/>
      <c r="I12039" s="3"/>
      <c r="J12039" s="3"/>
    </row>
    <row r="12040" spans="4:10" x14ac:dyDescent="0.25">
      <c r="D12040">
        <v>0.47939999999999999</v>
      </c>
      <c r="E12040" s="4">
        <v>3.1800000000000002E-20</v>
      </c>
      <c r="F12040" s="3"/>
      <c r="G12040" s="3"/>
      <c r="H12040" s="3"/>
      <c r="I12040" s="3"/>
      <c r="J12040" s="3"/>
    </row>
    <row r="12041" spans="4:10" x14ac:dyDescent="0.25">
      <c r="D12041">
        <v>0.47970000000000002</v>
      </c>
      <c r="E12041" s="4">
        <v>4.4300000000000002E-20</v>
      </c>
      <c r="F12041" s="3"/>
      <c r="G12041" s="3"/>
      <c r="H12041" s="3"/>
      <c r="I12041" s="3"/>
      <c r="J12041" s="3"/>
    </row>
    <row r="12042" spans="4:10" x14ac:dyDescent="0.25">
      <c r="D12042">
        <v>0.47989999999999999</v>
      </c>
      <c r="E12042" s="4">
        <v>7.1399999999999999E-20</v>
      </c>
      <c r="F12042" s="3"/>
      <c r="G12042" s="3"/>
      <c r="H12042" s="3"/>
      <c r="I12042" s="3"/>
      <c r="J12042" s="3"/>
    </row>
    <row r="12043" spans="4:10" x14ac:dyDescent="0.25">
      <c r="D12043">
        <v>0.48010000000000003</v>
      </c>
      <c r="E12043" s="4">
        <v>7.7400000000000006E-20</v>
      </c>
      <c r="F12043" s="3"/>
      <c r="G12043" s="3"/>
      <c r="H12043" s="3"/>
      <c r="I12043" s="3"/>
      <c r="J12043" s="3"/>
    </row>
    <row r="12044" spans="4:10" x14ac:dyDescent="0.25">
      <c r="D12044">
        <v>0.48039999999999999</v>
      </c>
      <c r="E12044" s="4">
        <v>7.7899999999999998E-20</v>
      </c>
      <c r="F12044" s="3"/>
      <c r="G12044" s="3"/>
      <c r="H12044" s="3"/>
      <c r="I12044" s="3"/>
      <c r="J12044" s="3"/>
    </row>
    <row r="12045" spans="4:10" x14ac:dyDescent="0.25">
      <c r="D12045">
        <v>0.48060000000000003</v>
      </c>
      <c r="E12045" s="4">
        <v>7.8899999999999995E-20</v>
      </c>
      <c r="F12045" s="3"/>
      <c r="G12045" s="3"/>
      <c r="H12045" s="3"/>
      <c r="I12045" s="3"/>
      <c r="J12045" s="3"/>
    </row>
    <row r="12046" spans="4:10" x14ac:dyDescent="0.25">
      <c r="D12046">
        <v>0.48080000000000001</v>
      </c>
      <c r="E12046" s="4">
        <v>8.0300000000000006E-20</v>
      </c>
      <c r="F12046" s="3"/>
      <c r="G12046" s="3"/>
      <c r="H12046" s="3"/>
      <c r="I12046" s="3"/>
      <c r="J12046" s="3"/>
    </row>
    <row r="12047" spans="4:10" x14ac:dyDescent="0.25">
      <c r="D12047">
        <v>0.48110000000000003</v>
      </c>
      <c r="E12047" s="4">
        <v>8.2199999999999996E-20</v>
      </c>
      <c r="F12047" s="3"/>
      <c r="G12047" s="3"/>
      <c r="H12047" s="3"/>
      <c r="I12047" s="3"/>
      <c r="J12047" s="3"/>
    </row>
    <row r="12048" spans="4:10" x14ac:dyDescent="0.25">
      <c r="D12048">
        <v>0.48130000000000001</v>
      </c>
      <c r="E12048" s="4">
        <v>7.2099999999999998E-20</v>
      </c>
      <c r="F12048" s="3"/>
      <c r="G12048" s="3"/>
      <c r="H12048" s="3"/>
      <c r="I12048" s="3"/>
      <c r="J12048" s="3"/>
    </row>
    <row r="12049" spans="4:10" x14ac:dyDescent="0.25">
      <c r="D12049">
        <v>0.48159999999999997</v>
      </c>
      <c r="E12049" s="4">
        <v>4.5299999999999999E-20</v>
      </c>
      <c r="F12049" s="3"/>
      <c r="G12049" s="3"/>
      <c r="H12049" s="3"/>
      <c r="I12049" s="3"/>
      <c r="J12049" s="3"/>
    </row>
    <row r="12050" spans="4:10" x14ac:dyDescent="0.25">
      <c r="D12050">
        <v>0.48180000000000001</v>
      </c>
      <c r="E12050" s="4">
        <v>3.2599999999999999E-20</v>
      </c>
      <c r="F12050" s="3"/>
      <c r="G12050" s="3"/>
      <c r="H12050" s="3"/>
      <c r="I12050" s="3"/>
      <c r="J12050" s="3"/>
    </row>
    <row r="12051" spans="4:10" x14ac:dyDescent="0.25">
      <c r="D12051">
        <v>0.48199999999999998</v>
      </c>
      <c r="E12051" s="4">
        <v>2.6600000000000001E-20</v>
      </c>
      <c r="F12051" s="3"/>
      <c r="G12051" s="3"/>
      <c r="H12051" s="3"/>
      <c r="I12051" s="3"/>
      <c r="J12051" s="3"/>
    </row>
    <row r="12052" spans="4:10" x14ac:dyDescent="0.25">
      <c r="D12052">
        <v>0.48230000000000001</v>
      </c>
      <c r="E12052" s="4">
        <v>2.3899999999999999E-20</v>
      </c>
      <c r="F12052" s="3"/>
      <c r="G12052" s="3"/>
      <c r="H12052" s="3"/>
      <c r="I12052" s="3"/>
      <c r="J12052" s="3"/>
    </row>
    <row r="12053" spans="4:10" x14ac:dyDescent="0.25">
      <c r="D12053">
        <v>0.48249999999999998</v>
      </c>
      <c r="E12053" s="4">
        <v>2.2600000000000001E-20</v>
      </c>
      <c r="F12053" s="3"/>
      <c r="G12053" s="3"/>
      <c r="H12053" s="3"/>
      <c r="I12053" s="3"/>
      <c r="J12053" s="3"/>
    </row>
    <row r="12054" spans="4:10" x14ac:dyDescent="0.25">
      <c r="D12054">
        <v>0.48270000000000002</v>
      </c>
      <c r="E12054" s="4">
        <v>2.1899999999999999E-20</v>
      </c>
      <c r="F12054" s="3"/>
      <c r="G12054" s="3"/>
      <c r="H12054" s="3"/>
      <c r="I12054" s="3"/>
      <c r="J12054" s="3"/>
    </row>
    <row r="12055" spans="4:10" x14ac:dyDescent="0.25">
      <c r="D12055">
        <v>0.48299999999999998</v>
      </c>
      <c r="E12055" s="4">
        <v>2.1700000000000001E-20</v>
      </c>
      <c r="F12055" s="3"/>
      <c r="G12055" s="3"/>
      <c r="H12055" s="3"/>
      <c r="I12055" s="3"/>
      <c r="J12055" s="3"/>
    </row>
    <row r="12056" spans="4:10" x14ac:dyDescent="0.25">
      <c r="D12056">
        <v>0.48320000000000002</v>
      </c>
      <c r="E12056" s="4">
        <v>2.1700000000000001E-20</v>
      </c>
      <c r="F12056" s="3"/>
      <c r="G12056" s="3"/>
      <c r="H12056" s="3"/>
      <c r="I12056" s="3"/>
      <c r="J12056" s="3"/>
    </row>
    <row r="12057" spans="4:10" x14ac:dyDescent="0.25">
      <c r="D12057">
        <v>0.4834</v>
      </c>
      <c r="E12057" s="4">
        <v>2.1700000000000001E-20</v>
      </c>
      <c r="F12057" s="3"/>
      <c r="G12057" s="3"/>
      <c r="H12057" s="3"/>
      <c r="I12057" s="3"/>
      <c r="J12057" s="3"/>
    </row>
    <row r="12058" spans="4:10" x14ac:dyDescent="0.25">
      <c r="D12058">
        <v>0.48370000000000002</v>
      </c>
      <c r="E12058" s="4">
        <v>2.1700000000000001E-20</v>
      </c>
      <c r="F12058" s="3"/>
      <c r="G12058" s="3"/>
      <c r="H12058" s="3"/>
      <c r="I12058" s="3"/>
      <c r="J12058" s="3"/>
    </row>
    <row r="12059" spans="4:10" x14ac:dyDescent="0.25">
      <c r="D12059">
        <v>0.4839</v>
      </c>
      <c r="E12059" s="4">
        <v>2.1700000000000001E-20</v>
      </c>
      <c r="F12059" s="3"/>
      <c r="G12059" s="3"/>
      <c r="H12059" s="3"/>
      <c r="I12059" s="3"/>
      <c r="J12059" s="3"/>
    </row>
    <row r="12060" spans="4:10" x14ac:dyDescent="0.25">
      <c r="D12060">
        <v>0.48420000000000002</v>
      </c>
      <c r="E12060" s="4">
        <v>2.1700000000000001E-20</v>
      </c>
      <c r="F12060" s="3"/>
      <c r="G12060" s="3"/>
      <c r="H12060" s="3"/>
      <c r="I12060" s="3"/>
      <c r="J12060" s="3"/>
    </row>
    <row r="12061" spans="4:10" x14ac:dyDescent="0.25">
      <c r="D12061">
        <v>0.4844</v>
      </c>
      <c r="E12061" s="4">
        <v>2.1700000000000001E-20</v>
      </c>
      <c r="F12061" s="3"/>
      <c r="G12061" s="3"/>
      <c r="H12061" s="3"/>
      <c r="I12061" s="3"/>
      <c r="J12061" s="3"/>
    </row>
    <row r="12062" spans="4:10" x14ac:dyDescent="0.25">
      <c r="D12062">
        <v>0.48459999999999998</v>
      </c>
      <c r="E12062" s="4">
        <v>2.1700000000000001E-20</v>
      </c>
      <c r="F12062" s="3"/>
      <c r="G12062" s="3"/>
      <c r="H12062" s="3"/>
      <c r="I12062" s="3"/>
      <c r="J12062" s="3"/>
    </row>
    <row r="12063" spans="4:10" x14ac:dyDescent="0.25">
      <c r="D12063">
        <v>0.4849</v>
      </c>
      <c r="E12063" s="4">
        <v>2.1700000000000001E-20</v>
      </c>
      <c r="F12063" s="3"/>
      <c r="G12063" s="3"/>
      <c r="H12063" s="3"/>
      <c r="I12063" s="3"/>
      <c r="J12063" s="3"/>
    </row>
    <row r="12064" spans="4:10" x14ac:dyDescent="0.25">
      <c r="D12064">
        <v>0.48509999999999998</v>
      </c>
      <c r="E12064" s="4">
        <v>2.1700000000000001E-20</v>
      </c>
      <c r="F12064" s="3"/>
      <c r="G12064" s="3"/>
      <c r="H12064" s="3"/>
      <c r="I12064" s="3"/>
      <c r="J12064" s="3"/>
    </row>
    <row r="12065" spans="4:10" x14ac:dyDescent="0.25">
      <c r="D12065">
        <v>0.48530000000000001</v>
      </c>
      <c r="E12065" s="4">
        <v>2.1700000000000001E-20</v>
      </c>
      <c r="F12065" s="3"/>
      <c r="G12065" s="3"/>
      <c r="H12065" s="3"/>
      <c r="I12065" s="3"/>
      <c r="J12065" s="3"/>
    </row>
    <row r="12066" spans="4:10" x14ac:dyDescent="0.25">
      <c r="D12066">
        <v>0.48559999999999998</v>
      </c>
      <c r="E12066" s="4">
        <v>2.1700000000000001E-20</v>
      </c>
      <c r="F12066" s="3"/>
      <c r="G12066" s="3"/>
      <c r="H12066" s="3"/>
      <c r="I12066" s="3"/>
      <c r="J12066" s="3"/>
    </row>
    <row r="12067" spans="4:10" x14ac:dyDescent="0.25">
      <c r="D12067">
        <v>0.48580000000000001</v>
      </c>
      <c r="E12067" s="4">
        <v>2.1700000000000001E-20</v>
      </c>
      <c r="F12067" s="3"/>
      <c r="G12067" s="3"/>
      <c r="H12067" s="3"/>
      <c r="I12067" s="3"/>
      <c r="J12067" s="3"/>
    </row>
    <row r="12068" spans="4:10" x14ac:dyDescent="0.25">
      <c r="D12068">
        <v>0.48599999999999999</v>
      </c>
      <c r="E12068" s="4">
        <v>2.1700000000000001E-20</v>
      </c>
      <c r="F12068" s="3"/>
      <c r="G12068" s="3"/>
      <c r="H12068" s="3"/>
      <c r="I12068" s="3"/>
      <c r="J12068" s="3"/>
    </row>
    <row r="12069" spans="4:10" x14ac:dyDescent="0.25">
      <c r="D12069">
        <v>0.48630000000000001</v>
      </c>
      <c r="E12069" s="4">
        <v>2.1700000000000001E-20</v>
      </c>
      <c r="F12069" s="3"/>
      <c r="G12069" s="3"/>
      <c r="H12069" s="3"/>
      <c r="I12069" s="3"/>
      <c r="J12069" s="3"/>
    </row>
    <row r="12070" spans="4:10" x14ac:dyDescent="0.25">
      <c r="D12070">
        <v>0.48649999999999999</v>
      </c>
      <c r="E12070" s="4">
        <v>2.1700000000000001E-20</v>
      </c>
      <c r="F12070" s="3"/>
      <c r="G12070" s="3"/>
      <c r="H12070" s="3"/>
      <c r="I12070" s="3"/>
      <c r="J12070" s="3"/>
    </row>
    <row r="12071" spans="4:10" x14ac:dyDescent="0.25">
      <c r="D12071">
        <v>0.48680000000000001</v>
      </c>
      <c r="E12071" s="4">
        <v>2.1700000000000001E-20</v>
      </c>
      <c r="F12071" s="3"/>
      <c r="G12071" s="3"/>
      <c r="H12071" s="3"/>
      <c r="I12071" s="3"/>
      <c r="J12071" s="3"/>
    </row>
    <row r="12072" spans="4:10" x14ac:dyDescent="0.25">
      <c r="D12072">
        <v>0.48699999999999999</v>
      </c>
      <c r="E12072" s="4">
        <v>2.1700000000000001E-20</v>
      </c>
      <c r="F12072" s="3"/>
      <c r="G12072" s="3"/>
      <c r="H12072" s="3"/>
      <c r="I12072" s="3"/>
      <c r="J12072" s="3"/>
    </row>
    <row r="12073" spans="4:10" x14ac:dyDescent="0.25">
      <c r="D12073">
        <v>0.48720000000000002</v>
      </c>
      <c r="E12073" s="4">
        <v>2.1700000000000001E-20</v>
      </c>
      <c r="F12073" s="3"/>
      <c r="G12073" s="3"/>
      <c r="H12073" s="3"/>
      <c r="I12073" s="3"/>
      <c r="J12073" s="3"/>
    </row>
    <row r="12074" spans="4:10" x14ac:dyDescent="0.25">
      <c r="D12074">
        <v>0.48749999999999999</v>
      </c>
      <c r="E12074" s="4">
        <v>2.1700000000000001E-20</v>
      </c>
      <c r="F12074" s="3"/>
      <c r="G12074" s="3"/>
      <c r="H12074" s="3"/>
      <c r="I12074" s="3"/>
      <c r="J12074" s="3"/>
    </row>
    <row r="12075" spans="4:10" x14ac:dyDescent="0.25">
      <c r="D12075">
        <v>0.48770000000000002</v>
      </c>
      <c r="E12075" s="4">
        <v>2.1700000000000001E-20</v>
      </c>
      <c r="F12075" s="3"/>
      <c r="G12075" s="3"/>
      <c r="H12075" s="3"/>
      <c r="I12075" s="3"/>
      <c r="J12075" s="3"/>
    </row>
    <row r="12076" spans="4:10" x14ac:dyDescent="0.25">
      <c r="D12076">
        <v>0.4879</v>
      </c>
      <c r="E12076" s="4">
        <v>2.1700000000000001E-20</v>
      </c>
      <c r="F12076" s="3"/>
      <c r="G12076" s="3"/>
      <c r="H12076" s="3"/>
      <c r="I12076" s="3"/>
      <c r="J12076" s="3"/>
    </row>
    <row r="12077" spans="4:10" x14ac:dyDescent="0.25">
      <c r="D12077">
        <v>0.48820000000000002</v>
      </c>
      <c r="E12077" s="4">
        <v>2.1700000000000001E-20</v>
      </c>
      <c r="F12077" s="3"/>
      <c r="G12077" s="3"/>
      <c r="H12077" s="3"/>
      <c r="I12077" s="3"/>
      <c r="J12077" s="3"/>
    </row>
    <row r="12078" spans="4:10" x14ac:dyDescent="0.25">
      <c r="D12078">
        <v>0.4884</v>
      </c>
      <c r="E12078" s="4">
        <v>2.1700000000000001E-20</v>
      </c>
    </row>
    <row r="12079" spans="4:10" x14ac:dyDescent="0.25">
      <c r="D12079">
        <v>0.48859999999999998</v>
      </c>
      <c r="E12079" s="4">
        <v>2.1700000000000001E-20</v>
      </c>
    </row>
    <row r="12080" spans="4:10" x14ac:dyDescent="0.25">
      <c r="D12080">
        <v>0.4889</v>
      </c>
      <c r="E12080" s="4">
        <v>2.1700000000000001E-20</v>
      </c>
    </row>
    <row r="12081" spans="4:10" x14ac:dyDescent="0.25">
      <c r="D12081">
        <v>0.48909999999999998</v>
      </c>
      <c r="E12081" s="4">
        <v>2.1700000000000001E-20</v>
      </c>
    </row>
    <row r="12082" spans="4:10" x14ac:dyDescent="0.25">
      <c r="D12082">
        <v>0.4894</v>
      </c>
      <c r="E12082" s="4">
        <v>2.1700000000000001E-20</v>
      </c>
    </row>
    <row r="12083" spans="4:10" x14ac:dyDescent="0.25">
      <c r="D12083">
        <v>0.48959999999999998</v>
      </c>
      <c r="E12083" s="4">
        <v>2.1700000000000001E-20</v>
      </c>
      <c r="F12083" s="3"/>
      <c r="G12083" s="3"/>
      <c r="H12083" s="3"/>
      <c r="I12083" s="3"/>
      <c r="J12083" s="3"/>
    </row>
    <row r="12084" spans="4:10" x14ac:dyDescent="0.25">
      <c r="D12084">
        <v>0.48980000000000001</v>
      </c>
      <c r="E12084" s="4">
        <v>2.1700000000000001E-20</v>
      </c>
      <c r="F12084" s="3"/>
      <c r="G12084" s="3"/>
      <c r="H12084" s="3"/>
      <c r="I12084" s="3"/>
      <c r="J12084" s="3"/>
    </row>
    <row r="12085" spans="4:10" x14ac:dyDescent="0.25">
      <c r="D12085">
        <v>0.49009999999999998</v>
      </c>
      <c r="E12085" s="4">
        <v>2.1700000000000001E-20</v>
      </c>
      <c r="F12085" s="3"/>
      <c r="G12085" s="3"/>
      <c r="H12085" s="3"/>
      <c r="I12085" s="3"/>
      <c r="J12085" s="3"/>
    </row>
    <row r="12086" spans="4:10" x14ac:dyDescent="0.25">
      <c r="D12086">
        <v>0.49030000000000001</v>
      </c>
      <c r="E12086" s="4">
        <v>2.1700000000000001E-20</v>
      </c>
      <c r="F12086" s="3"/>
      <c r="G12086" s="3"/>
      <c r="H12086" s="3"/>
      <c r="I12086" s="3"/>
      <c r="J12086" s="3"/>
    </row>
    <row r="12087" spans="4:10" x14ac:dyDescent="0.25">
      <c r="D12087">
        <v>0.49049999999999999</v>
      </c>
      <c r="E12087" s="4">
        <v>2.1700000000000001E-20</v>
      </c>
      <c r="F12087" s="3"/>
      <c r="G12087" s="3"/>
      <c r="H12087" s="3"/>
      <c r="I12087" s="3"/>
      <c r="J12087" s="3"/>
    </row>
    <row r="12088" spans="4:10" x14ac:dyDescent="0.25">
      <c r="D12088">
        <v>0.49080000000000001</v>
      </c>
      <c r="E12088" s="4">
        <v>2.1700000000000001E-20</v>
      </c>
      <c r="F12088" s="3"/>
      <c r="G12088" s="3"/>
      <c r="H12088" s="3"/>
      <c r="I12088" s="3"/>
      <c r="J12088" s="3"/>
    </row>
    <row r="12089" spans="4:10" x14ac:dyDescent="0.25">
      <c r="D12089">
        <v>0.49099999999999999</v>
      </c>
      <c r="E12089" s="4">
        <v>2.1700000000000001E-20</v>
      </c>
      <c r="F12089" s="3"/>
      <c r="G12089" s="3"/>
      <c r="H12089" s="3"/>
      <c r="I12089" s="3"/>
      <c r="J12089" s="3"/>
    </row>
    <row r="12090" spans="4:10" x14ac:dyDescent="0.25">
      <c r="D12090">
        <v>0.49120000000000003</v>
      </c>
      <c r="E12090" s="4">
        <v>2.1700000000000001E-20</v>
      </c>
      <c r="F12090" s="3"/>
      <c r="G12090" s="3"/>
      <c r="H12090" s="3"/>
      <c r="I12090" s="3"/>
      <c r="J12090" s="3"/>
    </row>
    <row r="12091" spans="4:10" x14ac:dyDescent="0.25">
      <c r="D12091">
        <v>0.49149999999999999</v>
      </c>
      <c r="E12091" s="4">
        <v>2.1700000000000001E-20</v>
      </c>
      <c r="F12091" s="3"/>
      <c r="G12091" s="3"/>
      <c r="H12091" s="3"/>
      <c r="I12091" s="3"/>
      <c r="J12091" s="3"/>
    </row>
    <row r="12092" spans="4:10" x14ac:dyDescent="0.25">
      <c r="D12092">
        <v>0.49170000000000003</v>
      </c>
      <c r="E12092" s="4">
        <v>2.1700000000000001E-20</v>
      </c>
      <c r="F12092" s="3"/>
      <c r="G12092" s="3"/>
      <c r="H12092" s="3"/>
      <c r="I12092" s="3"/>
      <c r="J12092" s="3"/>
    </row>
    <row r="12093" spans="4:10" x14ac:dyDescent="0.25">
      <c r="D12093">
        <v>0.49199999999999999</v>
      </c>
      <c r="E12093" s="4">
        <v>2.1700000000000001E-20</v>
      </c>
      <c r="F12093" s="3"/>
      <c r="G12093" s="3"/>
      <c r="H12093" s="3"/>
      <c r="I12093" s="3"/>
      <c r="J12093" s="3"/>
    </row>
    <row r="12094" spans="4:10" x14ac:dyDescent="0.25">
      <c r="D12094">
        <v>0.49220000000000003</v>
      </c>
      <c r="E12094" s="4">
        <v>2.1700000000000001E-20</v>
      </c>
      <c r="F12094" s="3"/>
      <c r="G12094" s="3"/>
      <c r="H12094" s="3"/>
      <c r="I12094" s="3"/>
      <c r="J12094" s="3"/>
    </row>
    <row r="12095" spans="4:10" x14ac:dyDescent="0.25">
      <c r="D12095">
        <v>0.4924</v>
      </c>
      <c r="E12095" s="4">
        <v>2.1700000000000001E-20</v>
      </c>
      <c r="F12095" s="3"/>
      <c r="G12095" s="3"/>
      <c r="H12095" s="3"/>
      <c r="I12095" s="3"/>
      <c r="J12095" s="3"/>
    </row>
    <row r="12096" spans="4:10" x14ac:dyDescent="0.25">
      <c r="D12096">
        <v>0.49270000000000003</v>
      </c>
      <c r="E12096" s="4">
        <v>2.1700000000000001E-20</v>
      </c>
      <c r="F12096" s="3"/>
      <c r="G12096" s="3"/>
      <c r="H12096" s="3"/>
      <c r="I12096" s="3"/>
      <c r="J12096" s="3"/>
    </row>
    <row r="12097" spans="4:10" x14ac:dyDescent="0.25">
      <c r="D12097">
        <v>0.4929</v>
      </c>
      <c r="E12097" s="4">
        <v>2.1700000000000001E-20</v>
      </c>
      <c r="F12097" s="3"/>
      <c r="G12097" s="3"/>
      <c r="H12097" s="3"/>
      <c r="I12097" s="3"/>
      <c r="J12097" s="3"/>
    </row>
    <row r="12098" spans="4:10" x14ac:dyDescent="0.25">
      <c r="D12098">
        <v>0.49309999999999998</v>
      </c>
      <c r="E12098" s="4">
        <v>2.1700000000000001E-20</v>
      </c>
      <c r="F12098" s="3"/>
      <c r="G12098" s="3"/>
      <c r="H12098" s="3"/>
      <c r="I12098" s="3"/>
      <c r="J12098" s="3"/>
    </row>
    <row r="12099" spans="4:10" x14ac:dyDescent="0.25">
      <c r="D12099">
        <v>0.49340000000000001</v>
      </c>
      <c r="E12099" s="4">
        <v>2.1700000000000001E-20</v>
      </c>
      <c r="F12099" s="3"/>
      <c r="G12099" s="3"/>
      <c r="H12099" s="3"/>
      <c r="I12099" s="3"/>
      <c r="J12099" s="3"/>
    </row>
    <row r="12100" spans="4:10" x14ac:dyDescent="0.25">
      <c r="D12100">
        <v>0.49359999999999998</v>
      </c>
      <c r="E12100" s="4">
        <v>2.1700000000000001E-20</v>
      </c>
      <c r="F12100" s="3"/>
      <c r="G12100" s="3"/>
      <c r="H12100" s="3"/>
      <c r="I12100" s="3"/>
      <c r="J12100" s="3"/>
    </row>
    <row r="12101" spans="4:10" x14ac:dyDescent="0.25">
      <c r="D12101">
        <v>0.49390000000000001</v>
      </c>
      <c r="E12101" s="4">
        <v>2.1700000000000001E-20</v>
      </c>
      <c r="F12101" s="3"/>
      <c r="G12101" s="3"/>
      <c r="H12101" s="3"/>
      <c r="I12101" s="3"/>
      <c r="J12101" s="3"/>
    </row>
    <row r="12102" spans="4:10" x14ac:dyDescent="0.25">
      <c r="D12102">
        <v>0.49409999999999998</v>
      </c>
      <c r="E12102" s="4">
        <v>2.1700000000000001E-20</v>
      </c>
      <c r="F12102" s="3"/>
      <c r="G12102" s="3"/>
      <c r="H12102" s="3"/>
      <c r="I12102" s="3"/>
      <c r="J12102" s="3"/>
    </row>
    <row r="12103" spans="4:10" x14ac:dyDescent="0.25">
      <c r="D12103">
        <v>0.49430000000000002</v>
      </c>
      <c r="E12103" s="4">
        <v>2.1999999999999999E-20</v>
      </c>
      <c r="F12103" s="3"/>
      <c r="G12103" s="3"/>
      <c r="H12103" s="3"/>
      <c r="I12103" s="3"/>
      <c r="J12103" s="3"/>
    </row>
    <row r="12104" spans="4:10" x14ac:dyDescent="0.25">
      <c r="D12104">
        <v>0.49459999999999998</v>
      </c>
      <c r="E12104" s="4">
        <v>2.2999999999999999E-20</v>
      </c>
      <c r="F12104" s="3"/>
      <c r="G12104" s="3"/>
      <c r="H12104" s="3"/>
      <c r="I12104" s="3"/>
      <c r="J12104" s="3"/>
    </row>
    <row r="12105" spans="4:10" x14ac:dyDescent="0.25">
      <c r="D12105">
        <v>0.49480000000000002</v>
      </c>
      <c r="E12105" s="4">
        <v>2.52E-20</v>
      </c>
      <c r="F12105" s="3"/>
      <c r="G12105" s="3"/>
      <c r="H12105" s="3"/>
      <c r="I12105" s="3"/>
      <c r="J12105" s="3"/>
    </row>
    <row r="12106" spans="4:10" x14ac:dyDescent="0.25">
      <c r="D12106">
        <v>0.495</v>
      </c>
      <c r="E12106" s="4">
        <v>2.7699999999999999E-20</v>
      </c>
      <c r="F12106" s="3"/>
      <c r="G12106" s="3"/>
      <c r="H12106" s="3"/>
      <c r="I12106" s="3"/>
      <c r="J12106" s="3"/>
    </row>
    <row r="12107" spans="4:10" x14ac:dyDescent="0.25">
      <c r="D12107">
        <v>0.49530000000000002</v>
      </c>
      <c r="E12107" s="4">
        <v>3.1999999999999997E-20</v>
      </c>
      <c r="F12107" s="3"/>
      <c r="G12107" s="3"/>
      <c r="H12107" s="3"/>
      <c r="I12107" s="3"/>
      <c r="J12107" s="3"/>
    </row>
    <row r="12108" spans="4:10" x14ac:dyDescent="0.25">
      <c r="D12108">
        <v>0.4955</v>
      </c>
      <c r="E12108" s="4">
        <v>3.9000000000000001E-20</v>
      </c>
      <c r="F12108" s="3"/>
      <c r="G12108" s="3"/>
      <c r="H12108" s="3"/>
      <c r="I12108" s="3"/>
      <c r="J12108" s="3"/>
    </row>
    <row r="12109" spans="4:10" x14ac:dyDescent="0.25">
      <c r="D12109">
        <v>0.49569999999999997</v>
      </c>
      <c r="E12109" s="4">
        <v>5.0800000000000001E-20</v>
      </c>
      <c r="F12109" s="3"/>
      <c r="G12109" s="3"/>
      <c r="H12109" s="3"/>
      <c r="I12109" s="3"/>
      <c r="J12109" s="3"/>
    </row>
    <row r="12110" spans="4:10" x14ac:dyDescent="0.25">
      <c r="D12110">
        <v>0.496</v>
      </c>
      <c r="E12110" s="4">
        <v>7.0000000000000001E-20</v>
      </c>
      <c r="F12110" s="3"/>
      <c r="G12110" s="3"/>
      <c r="H12110" s="3"/>
      <c r="I12110" s="3"/>
      <c r="J12110" s="3"/>
    </row>
    <row r="12111" spans="4:10" x14ac:dyDescent="0.25">
      <c r="D12111">
        <v>0.49619999999999997</v>
      </c>
      <c r="E12111" s="4">
        <v>6.0700000000000005E-20</v>
      </c>
      <c r="F12111" s="3"/>
      <c r="G12111" s="3"/>
      <c r="H12111" s="3"/>
      <c r="I12111" s="3"/>
      <c r="J12111" s="3"/>
    </row>
    <row r="12112" spans="4:10" x14ac:dyDescent="0.25">
      <c r="D12112">
        <v>0.4965</v>
      </c>
      <c r="E12112" s="4">
        <v>5.0800000000000001E-20</v>
      </c>
      <c r="F12112" s="3"/>
      <c r="G12112" s="3"/>
      <c r="H12112" s="3"/>
      <c r="I12112" s="3"/>
      <c r="J12112" s="3"/>
    </row>
    <row r="12113" spans="4:10" x14ac:dyDescent="0.25">
      <c r="D12113">
        <v>0.49669999999999997</v>
      </c>
      <c r="E12113" s="4">
        <v>4.3400000000000002E-20</v>
      </c>
      <c r="F12113" s="3"/>
      <c r="G12113" s="3"/>
      <c r="H12113" s="3"/>
      <c r="I12113" s="3"/>
      <c r="J12113" s="3"/>
    </row>
    <row r="12114" spans="4:10" x14ac:dyDescent="0.25">
      <c r="D12114">
        <v>0.49690000000000001</v>
      </c>
      <c r="E12114" s="4">
        <v>3.7999999999999998E-20</v>
      </c>
      <c r="F12114" s="3"/>
      <c r="G12114" s="3"/>
      <c r="H12114" s="3"/>
      <c r="I12114" s="3"/>
      <c r="J12114" s="3"/>
    </row>
    <row r="12115" spans="4:10" x14ac:dyDescent="0.25">
      <c r="D12115">
        <v>0.49719999999999998</v>
      </c>
      <c r="E12115" s="4">
        <v>3.39E-20</v>
      </c>
      <c r="F12115" s="3"/>
      <c r="G12115" s="3"/>
      <c r="H12115" s="3"/>
      <c r="I12115" s="3"/>
      <c r="J12115" s="3"/>
    </row>
    <row r="12116" spans="4:10" x14ac:dyDescent="0.25">
      <c r="D12116">
        <v>0.49740000000000001</v>
      </c>
      <c r="E12116" s="4">
        <v>2.8500000000000001E-20</v>
      </c>
      <c r="F12116" s="3"/>
      <c r="G12116" s="3"/>
      <c r="H12116" s="3"/>
      <c r="I12116" s="3"/>
      <c r="J12116" s="3"/>
    </row>
    <row r="12117" spans="4:10" x14ac:dyDescent="0.25">
      <c r="D12117">
        <v>0.49759999999999999</v>
      </c>
      <c r="E12117" s="4">
        <v>2.3799999999999999E-20</v>
      </c>
      <c r="F12117" s="3"/>
      <c r="G12117" s="3"/>
      <c r="H12117" s="3"/>
      <c r="I12117" s="3"/>
      <c r="J12117" s="3"/>
    </row>
    <row r="12118" spans="4:10" x14ac:dyDescent="0.25">
      <c r="D12118">
        <v>0.49790000000000001</v>
      </c>
      <c r="E12118" s="4">
        <v>2.23E-20</v>
      </c>
      <c r="F12118" s="3"/>
      <c r="G12118" s="3"/>
      <c r="H12118" s="3"/>
      <c r="I12118" s="3"/>
      <c r="J12118" s="3"/>
    </row>
    <row r="12119" spans="4:10" x14ac:dyDescent="0.25">
      <c r="D12119">
        <v>0.49809999999999999</v>
      </c>
      <c r="E12119" s="4">
        <v>2.1899999999999999E-20</v>
      </c>
      <c r="F12119" s="3"/>
      <c r="G12119" s="3"/>
      <c r="H12119" s="3"/>
      <c r="I12119" s="3"/>
      <c r="J12119" s="3"/>
    </row>
    <row r="12120" spans="4:10" x14ac:dyDescent="0.25">
      <c r="D12120">
        <v>0.49830000000000002</v>
      </c>
      <c r="E12120" s="4">
        <v>2.1700000000000001E-20</v>
      </c>
      <c r="F12120" s="3"/>
      <c r="G12120" s="3"/>
      <c r="H12120" s="3"/>
      <c r="I12120" s="3"/>
      <c r="J12120" s="3"/>
    </row>
    <row r="12121" spans="4:10" x14ac:dyDescent="0.25">
      <c r="D12121">
        <v>0.49859999999999999</v>
      </c>
      <c r="E12121" s="4">
        <v>2.1700000000000001E-20</v>
      </c>
      <c r="F12121" s="3"/>
      <c r="G12121" s="3"/>
      <c r="H12121" s="3"/>
      <c r="I12121" s="3"/>
      <c r="J12121" s="3"/>
    </row>
    <row r="12122" spans="4:10" x14ac:dyDescent="0.25">
      <c r="D12122">
        <v>0.49880000000000002</v>
      </c>
      <c r="E12122" s="4">
        <v>2.1700000000000001E-20</v>
      </c>
      <c r="F12122" s="3"/>
      <c r="G12122" s="3"/>
      <c r="H12122" s="3"/>
      <c r="I12122" s="3"/>
      <c r="J12122" s="3"/>
    </row>
    <row r="12123" spans="4:10" x14ac:dyDescent="0.25">
      <c r="D12123">
        <v>0.49909999999999999</v>
      </c>
      <c r="E12123" s="4">
        <v>2.1700000000000001E-20</v>
      </c>
      <c r="F12123" s="3"/>
      <c r="G12123" s="3"/>
      <c r="H12123" s="3"/>
      <c r="I12123" s="3"/>
      <c r="J12123" s="3"/>
    </row>
    <row r="12124" spans="4:10" x14ac:dyDescent="0.25">
      <c r="D12124">
        <v>0.49930000000000002</v>
      </c>
      <c r="E12124" s="4">
        <v>2.1700000000000001E-20</v>
      </c>
      <c r="F12124" s="3"/>
      <c r="G12124" s="3"/>
      <c r="H12124" s="3"/>
      <c r="I12124" s="3"/>
      <c r="J12124" s="3"/>
    </row>
    <row r="12125" spans="4:10" x14ac:dyDescent="0.25">
      <c r="D12125">
        <v>0.4995</v>
      </c>
      <c r="E12125" s="4">
        <v>2.1700000000000001E-20</v>
      </c>
      <c r="F12125" s="3"/>
      <c r="G12125" s="3"/>
      <c r="H12125" s="3"/>
      <c r="I12125" s="3"/>
      <c r="J12125" s="3"/>
    </row>
    <row r="12126" spans="4:10" x14ac:dyDescent="0.25">
      <c r="D12126">
        <v>0.49980000000000002</v>
      </c>
      <c r="E12126" s="4">
        <v>2.1700000000000001E-20</v>
      </c>
      <c r="F12126" s="3"/>
      <c r="G12126" s="3"/>
      <c r="H12126" s="3"/>
      <c r="I12126" s="3"/>
      <c r="J12126" s="3"/>
    </row>
    <row r="12127" spans="4:10" x14ac:dyDescent="0.25">
      <c r="D12127">
        <v>0.5</v>
      </c>
      <c r="E12127" s="4">
        <v>2.1700000000000001E-20</v>
      </c>
      <c r="F12127" s="3"/>
      <c r="G12127" s="3"/>
      <c r="H12127" s="3"/>
      <c r="I12127" s="3"/>
      <c r="J12127" s="3"/>
    </row>
    <row r="12128" spans="4:10" x14ac:dyDescent="0.25">
      <c r="D12128">
        <v>0.50019999999999998</v>
      </c>
      <c r="E12128" s="4">
        <v>2.1700000000000001E-20</v>
      </c>
      <c r="F12128" s="3"/>
      <c r="G12128" s="3"/>
      <c r="H12128" s="3"/>
      <c r="I12128" s="3"/>
      <c r="J12128" s="3"/>
    </row>
    <row r="12129" spans="4:10" x14ac:dyDescent="0.25">
      <c r="D12129">
        <v>0.50049999999999994</v>
      </c>
      <c r="E12129" s="4">
        <v>2.1700000000000001E-20</v>
      </c>
      <c r="F12129" s="3"/>
      <c r="G12129" s="3"/>
      <c r="H12129" s="3"/>
      <c r="I12129" s="3"/>
      <c r="J12129" s="3"/>
    </row>
    <row r="12130" spans="4:10" x14ac:dyDescent="0.25">
      <c r="D12130">
        <v>0.50070000000000003</v>
      </c>
      <c r="E12130" s="4">
        <v>2.1700000000000001E-20</v>
      </c>
      <c r="F12130" s="3"/>
      <c r="G12130" s="3"/>
      <c r="H12130" s="3"/>
      <c r="I12130" s="3"/>
      <c r="J12130" s="3"/>
    </row>
    <row r="12131" spans="4:10" x14ac:dyDescent="0.25">
      <c r="D12131">
        <v>0.50090000000000001</v>
      </c>
      <c r="E12131" s="4">
        <v>2.1700000000000001E-20</v>
      </c>
      <c r="F12131" s="3"/>
      <c r="G12131" s="3"/>
      <c r="H12131" s="3"/>
      <c r="I12131" s="3"/>
      <c r="J12131" s="3"/>
    </row>
    <row r="12132" spans="4:10" x14ac:dyDescent="0.25">
      <c r="D12132">
        <v>0.50119999999999998</v>
      </c>
      <c r="E12132" s="4">
        <v>2.1700000000000001E-20</v>
      </c>
      <c r="F12132" s="3"/>
      <c r="G12132" s="3"/>
      <c r="H12132" s="3"/>
      <c r="I12132" s="3"/>
      <c r="J12132" s="3"/>
    </row>
    <row r="12133" spans="4:10" x14ac:dyDescent="0.25">
      <c r="D12133">
        <v>0.50139999999999996</v>
      </c>
      <c r="E12133" s="4">
        <v>2.1700000000000001E-20</v>
      </c>
      <c r="F12133" s="3"/>
      <c r="G12133" s="3"/>
      <c r="H12133" s="3"/>
      <c r="I12133" s="3"/>
      <c r="J12133" s="3"/>
    </row>
    <row r="12134" spans="4:10" x14ac:dyDescent="0.25">
      <c r="D12134">
        <v>0.50170000000000003</v>
      </c>
      <c r="E12134" s="4">
        <v>2.1700000000000001E-20</v>
      </c>
      <c r="F12134" s="3"/>
      <c r="G12134" s="3"/>
      <c r="H12134" s="3"/>
      <c r="I12134" s="3"/>
      <c r="J12134" s="3"/>
    </row>
    <row r="12135" spans="4:10" x14ac:dyDescent="0.25">
      <c r="D12135">
        <v>0.50190000000000001</v>
      </c>
      <c r="E12135" s="4">
        <v>2.1700000000000001E-20</v>
      </c>
      <c r="F12135" s="3"/>
      <c r="G12135" s="3"/>
      <c r="H12135" s="3"/>
      <c r="I12135" s="3"/>
      <c r="J12135" s="3"/>
    </row>
    <row r="12136" spans="4:10" x14ac:dyDescent="0.25">
      <c r="D12136">
        <v>0.50209999999999999</v>
      </c>
      <c r="E12136" s="4">
        <v>2.1700000000000001E-20</v>
      </c>
      <c r="F12136" s="3"/>
      <c r="G12136" s="3"/>
      <c r="H12136" s="3"/>
      <c r="I12136" s="3"/>
      <c r="J12136" s="3"/>
    </row>
    <row r="12137" spans="4:10" x14ac:dyDescent="0.25">
      <c r="D12137">
        <v>0.50239999999999996</v>
      </c>
      <c r="E12137" s="4">
        <v>2.1700000000000001E-20</v>
      </c>
      <c r="F12137" s="3"/>
      <c r="G12137" s="3"/>
      <c r="H12137" s="3"/>
      <c r="I12137" s="3"/>
      <c r="J12137" s="3"/>
    </row>
    <row r="12138" spans="4:10" x14ac:dyDescent="0.25">
      <c r="D12138">
        <v>0.50260000000000005</v>
      </c>
      <c r="E12138" s="4">
        <v>2.1700000000000001E-20</v>
      </c>
      <c r="F12138" s="3"/>
      <c r="G12138" s="3"/>
      <c r="H12138" s="3"/>
      <c r="I12138" s="3"/>
      <c r="J12138" s="3"/>
    </row>
    <row r="12139" spans="4:10" x14ac:dyDescent="0.25">
      <c r="D12139">
        <v>0.50280000000000002</v>
      </c>
      <c r="E12139" s="4">
        <v>2.1700000000000001E-20</v>
      </c>
      <c r="F12139" s="3"/>
      <c r="G12139" s="3"/>
      <c r="H12139" s="3"/>
      <c r="I12139" s="3"/>
      <c r="J12139" s="3"/>
    </row>
    <row r="12140" spans="4:10" x14ac:dyDescent="0.25">
      <c r="D12140">
        <v>0.50309999999999999</v>
      </c>
      <c r="E12140" s="4">
        <v>2.1700000000000001E-20</v>
      </c>
      <c r="F12140" s="3"/>
      <c r="G12140" s="3"/>
      <c r="H12140" s="3"/>
      <c r="I12140" s="3"/>
      <c r="J12140" s="3"/>
    </row>
    <row r="12141" spans="4:10" x14ac:dyDescent="0.25">
      <c r="D12141">
        <v>0.50329999999999997</v>
      </c>
      <c r="E12141" s="4">
        <v>2.1700000000000001E-20</v>
      </c>
      <c r="F12141" s="3"/>
      <c r="G12141" s="3"/>
      <c r="H12141" s="3"/>
      <c r="I12141" s="3"/>
      <c r="J12141" s="3"/>
    </row>
    <row r="12142" spans="4:10" x14ac:dyDescent="0.25">
      <c r="D12142">
        <v>0.50349999999999995</v>
      </c>
      <c r="E12142" s="4">
        <v>2.1700000000000001E-20</v>
      </c>
      <c r="F12142" s="3"/>
      <c r="G12142" s="3"/>
      <c r="H12142" s="3"/>
      <c r="I12142" s="3"/>
      <c r="J12142" s="3"/>
    </row>
    <row r="12143" spans="4:10" x14ac:dyDescent="0.25">
      <c r="D12143">
        <v>0.50380000000000003</v>
      </c>
      <c r="E12143" s="4">
        <v>2.1700000000000001E-20</v>
      </c>
      <c r="F12143" s="3"/>
      <c r="G12143" s="3"/>
      <c r="H12143" s="3"/>
      <c r="I12143" s="3"/>
      <c r="J12143" s="3"/>
    </row>
    <row r="12144" spans="4:10" x14ac:dyDescent="0.25">
      <c r="D12144">
        <v>0.504</v>
      </c>
      <c r="E12144" s="4">
        <v>2.1700000000000001E-20</v>
      </c>
      <c r="F12144" s="3"/>
      <c r="G12144" s="3"/>
      <c r="H12144" s="3"/>
      <c r="I12144" s="3"/>
      <c r="J12144" s="3"/>
    </row>
    <row r="12145" spans="4:10" x14ac:dyDescent="0.25">
      <c r="D12145">
        <v>0.50429999999999997</v>
      </c>
      <c r="E12145" s="4">
        <v>2.1700000000000001E-20</v>
      </c>
      <c r="F12145" s="3"/>
      <c r="G12145" s="3"/>
      <c r="H12145" s="3"/>
      <c r="I12145" s="3"/>
      <c r="J12145" s="3"/>
    </row>
    <row r="12146" spans="4:10" x14ac:dyDescent="0.25">
      <c r="D12146">
        <v>0.50449999999999995</v>
      </c>
      <c r="E12146" s="4">
        <v>2.1700000000000001E-20</v>
      </c>
      <c r="F12146" s="3"/>
      <c r="G12146" s="3"/>
      <c r="H12146" s="3"/>
      <c r="I12146" s="3"/>
      <c r="J12146" s="3"/>
    </row>
    <row r="12147" spans="4:10" x14ac:dyDescent="0.25">
      <c r="D12147">
        <v>0.50470000000000004</v>
      </c>
      <c r="E12147" s="4">
        <v>2.1700000000000001E-20</v>
      </c>
      <c r="F12147" s="3"/>
      <c r="G12147" s="3"/>
      <c r="H12147" s="3"/>
      <c r="I12147" s="3"/>
      <c r="J12147" s="3"/>
    </row>
    <row r="12148" spans="4:10" x14ac:dyDescent="0.25">
      <c r="D12148">
        <v>0.505</v>
      </c>
      <c r="E12148" s="4">
        <v>2.1700000000000001E-20</v>
      </c>
      <c r="F12148" s="3"/>
      <c r="G12148" s="3"/>
      <c r="H12148" s="3"/>
      <c r="I12148" s="3"/>
      <c r="J12148" s="3"/>
    </row>
    <row r="12149" spans="4:10" x14ac:dyDescent="0.25">
      <c r="D12149">
        <v>0.50519999999999998</v>
      </c>
      <c r="E12149" s="4">
        <v>2.1700000000000001E-20</v>
      </c>
      <c r="F12149" s="3"/>
      <c r="G12149" s="3"/>
      <c r="H12149" s="3"/>
      <c r="I12149" s="3"/>
      <c r="J12149" s="3"/>
    </row>
    <row r="12150" spans="4:10" x14ac:dyDescent="0.25">
      <c r="D12150">
        <v>0.50539999999999996</v>
      </c>
      <c r="E12150" s="4">
        <v>2.1700000000000001E-20</v>
      </c>
      <c r="F12150" s="3"/>
      <c r="G12150" s="3"/>
      <c r="H12150" s="3"/>
      <c r="I12150" s="3"/>
      <c r="J12150" s="3"/>
    </row>
    <row r="12151" spans="4:10" x14ac:dyDescent="0.25">
      <c r="D12151">
        <v>0.50570000000000004</v>
      </c>
      <c r="E12151" s="4">
        <v>2.1700000000000001E-20</v>
      </c>
      <c r="F12151" s="3"/>
      <c r="G12151" s="3"/>
      <c r="H12151" s="3"/>
      <c r="I12151" s="3"/>
      <c r="J12151" s="3"/>
    </row>
    <row r="12152" spans="4:10" x14ac:dyDescent="0.25">
      <c r="D12152">
        <v>0.50590000000000002</v>
      </c>
      <c r="E12152" s="4">
        <v>2.1700000000000001E-20</v>
      </c>
      <c r="F12152" s="3"/>
      <c r="G12152" s="3"/>
      <c r="H12152" s="3"/>
      <c r="I12152" s="3"/>
      <c r="J12152" s="3"/>
    </row>
    <row r="12153" spans="4:10" x14ac:dyDescent="0.25">
      <c r="D12153">
        <v>0.50609999999999999</v>
      </c>
      <c r="E12153" s="4">
        <v>2.1700000000000001E-20</v>
      </c>
      <c r="F12153" s="3"/>
      <c r="G12153" s="3"/>
      <c r="H12153" s="3"/>
      <c r="I12153" s="3"/>
      <c r="J12153" s="3"/>
    </row>
    <row r="12154" spans="4:10" x14ac:dyDescent="0.25">
      <c r="D12154">
        <v>0.50639999999999996</v>
      </c>
      <c r="E12154" s="4">
        <v>2.1700000000000001E-20</v>
      </c>
      <c r="F12154" s="3"/>
      <c r="G12154" s="3"/>
      <c r="H12154" s="3"/>
      <c r="I12154" s="3"/>
      <c r="J12154" s="3"/>
    </row>
    <row r="12155" spans="4:10" x14ac:dyDescent="0.25">
      <c r="D12155">
        <v>0.50660000000000005</v>
      </c>
      <c r="E12155" s="4">
        <v>2.1700000000000001E-20</v>
      </c>
      <c r="F12155" s="3"/>
      <c r="G12155" s="3"/>
      <c r="H12155" s="3"/>
      <c r="I12155" s="3"/>
      <c r="J12155" s="3"/>
    </row>
    <row r="12156" spans="4:10" x14ac:dyDescent="0.25">
      <c r="D12156">
        <v>0.50690000000000002</v>
      </c>
      <c r="E12156" s="4">
        <v>2.1700000000000001E-20</v>
      </c>
      <c r="F12156" s="3"/>
      <c r="G12156" s="3"/>
      <c r="H12156" s="3"/>
      <c r="I12156" s="3"/>
      <c r="J12156" s="3"/>
    </row>
    <row r="12157" spans="4:10" x14ac:dyDescent="0.25">
      <c r="D12157">
        <v>0.5071</v>
      </c>
      <c r="E12157" s="4">
        <v>2.1700000000000001E-20</v>
      </c>
      <c r="F12157" s="3"/>
      <c r="G12157" s="3"/>
      <c r="H12157" s="3"/>
      <c r="I12157" s="3"/>
      <c r="J12157" s="3"/>
    </row>
    <row r="12158" spans="4:10" x14ac:dyDescent="0.25">
      <c r="D12158">
        <v>0.50729999999999997</v>
      </c>
      <c r="E12158" s="4">
        <v>2.1700000000000001E-20</v>
      </c>
      <c r="F12158" s="3"/>
      <c r="G12158" s="3"/>
      <c r="H12158" s="3"/>
      <c r="I12158" s="3"/>
      <c r="J12158" s="3"/>
    </row>
    <row r="12159" spans="4:10" x14ac:dyDescent="0.25">
      <c r="D12159">
        <v>0.50760000000000005</v>
      </c>
      <c r="E12159" s="4">
        <v>2.1700000000000001E-20</v>
      </c>
      <c r="F12159" s="3"/>
      <c r="G12159" s="3"/>
      <c r="H12159" s="3"/>
      <c r="I12159" s="3"/>
      <c r="J12159" s="3"/>
    </row>
    <row r="12160" spans="4:10" x14ac:dyDescent="0.25">
      <c r="D12160">
        <v>0.50780000000000003</v>
      </c>
      <c r="E12160" s="4">
        <v>2.1700000000000001E-20</v>
      </c>
      <c r="F12160" s="3"/>
      <c r="G12160" s="3"/>
      <c r="H12160" s="3"/>
      <c r="I12160" s="3"/>
      <c r="J12160" s="3"/>
    </row>
    <row r="12161" spans="4:10" x14ac:dyDescent="0.25">
      <c r="D12161">
        <v>0.50800000000000001</v>
      </c>
      <c r="E12161" s="4">
        <v>2.1700000000000001E-20</v>
      </c>
      <c r="F12161" s="3"/>
      <c r="G12161" s="3"/>
      <c r="H12161" s="3"/>
      <c r="I12161" s="3"/>
      <c r="J12161" s="3"/>
    </row>
    <row r="12162" spans="4:10" x14ac:dyDescent="0.25">
      <c r="D12162">
        <v>0.50829999999999997</v>
      </c>
      <c r="E12162" s="4">
        <v>2.1700000000000001E-20</v>
      </c>
      <c r="F12162" s="3"/>
      <c r="G12162" s="3"/>
      <c r="H12162" s="3"/>
      <c r="I12162" s="3"/>
      <c r="J12162" s="3"/>
    </row>
    <row r="12163" spans="4:10" x14ac:dyDescent="0.25">
      <c r="D12163">
        <v>0.50849999999999995</v>
      </c>
      <c r="E12163" s="4">
        <v>2.1700000000000001E-20</v>
      </c>
      <c r="F12163" s="3"/>
      <c r="G12163" s="3"/>
      <c r="H12163" s="3"/>
      <c r="I12163" s="3"/>
      <c r="J12163" s="3"/>
    </row>
    <row r="12164" spans="4:10" x14ac:dyDescent="0.25">
      <c r="D12164">
        <v>0.50880000000000003</v>
      </c>
      <c r="E12164" s="4">
        <v>2.1700000000000001E-20</v>
      </c>
      <c r="F12164" s="3"/>
      <c r="G12164" s="3"/>
      <c r="H12164" s="3"/>
      <c r="I12164" s="3"/>
      <c r="J12164" s="3"/>
    </row>
    <row r="12165" spans="4:10" x14ac:dyDescent="0.25">
      <c r="D12165">
        <v>0.50900000000000001</v>
      </c>
      <c r="E12165" s="4">
        <v>2.1700000000000001E-20</v>
      </c>
      <c r="F12165" s="3"/>
      <c r="G12165" s="3"/>
      <c r="H12165" s="3"/>
      <c r="I12165" s="3"/>
      <c r="J12165" s="3"/>
    </row>
    <row r="12166" spans="4:10" x14ac:dyDescent="0.25">
      <c r="D12166">
        <v>0.50919999999999999</v>
      </c>
      <c r="E12166" s="4">
        <v>2.1700000000000001E-20</v>
      </c>
      <c r="F12166" s="3"/>
      <c r="G12166" s="3"/>
      <c r="H12166" s="3"/>
      <c r="I12166" s="3"/>
      <c r="J12166" s="3"/>
    </row>
    <row r="12167" spans="4:10" x14ac:dyDescent="0.25">
      <c r="D12167">
        <v>0.50949999999999995</v>
      </c>
      <c r="E12167" s="4">
        <v>2.1700000000000001E-20</v>
      </c>
      <c r="F12167" s="3"/>
      <c r="G12167" s="3"/>
      <c r="H12167" s="3"/>
      <c r="I12167" s="3"/>
      <c r="J12167" s="3"/>
    </row>
    <row r="12168" spans="4:10" x14ac:dyDescent="0.25">
      <c r="D12168">
        <v>0.50970000000000004</v>
      </c>
      <c r="E12168" s="4">
        <v>2.1700000000000001E-20</v>
      </c>
      <c r="F12168" s="3"/>
      <c r="G12168" s="3"/>
      <c r="H12168" s="3"/>
      <c r="I12168" s="3"/>
      <c r="J12168" s="3"/>
    </row>
    <row r="12169" spans="4:10" x14ac:dyDescent="0.25">
      <c r="D12169">
        <v>0.50990000000000002</v>
      </c>
      <c r="E12169" s="4">
        <v>2.1700000000000001E-20</v>
      </c>
      <c r="F12169" s="3"/>
      <c r="G12169" s="3"/>
      <c r="H12169" s="3"/>
      <c r="I12169" s="3"/>
      <c r="J12169" s="3"/>
    </row>
    <row r="12170" spans="4:10" x14ac:dyDescent="0.25">
      <c r="D12170">
        <v>0.51019999999999999</v>
      </c>
      <c r="E12170" s="4">
        <v>2.1700000000000001E-20</v>
      </c>
      <c r="F12170" s="3"/>
      <c r="G12170" s="3"/>
      <c r="H12170" s="3"/>
      <c r="I12170" s="3"/>
      <c r="J12170" s="3"/>
    </row>
    <row r="12171" spans="4:10" x14ac:dyDescent="0.25">
      <c r="D12171">
        <v>0.51039999999999996</v>
      </c>
      <c r="E12171" s="4">
        <v>2.1700000000000001E-20</v>
      </c>
      <c r="F12171" s="3"/>
      <c r="G12171" s="3"/>
      <c r="H12171" s="3"/>
      <c r="I12171" s="3"/>
      <c r="J12171" s="3"/>
    </row>
    <row r="12172" spans="4:10" x14ac:dyDescent="0.25">
      <c r="D12172">
        <v>0.51060000000000005</v>
      </c>
      <c r="E12172" s="4">
        <v>2.1700000000000001E-20</v>
      </c>
      <c r="F12172" s="3"/>
      <c r="G12172" s="3"/>
      <c r="H12172" s="3"/>
      <c r="I12172" s="3"/>
      <c r="J12172" s="3"/>
    </row>
    <row r="12173" spans="4:10" x14ac:dyDescent="0.25">
      <c r="D12173">
        <v>0.51090000000000002</v>
      </c>
      <c r="E12173" s="4">
        <v>2.1700000000000001E-20</v>
      </c>
      <c r="F12173" s="3"/>
      <c r="G12173" s="3"/>
      <c r="H12173" s="3"/>
      <c r="I12173" s="3"/>
      <c r="J12173" s="3"/>
    </row>
    <row r="12174" spans="4:10" x14ac:dyDescent="0.25">
      <c r="D12174">
        <v>0.5111</v>
      </c>
      <c r="E12174" s="4">
        <v>2.1700000000000001E-20</v>
      </c>
      <c r="F12174" s="3"/>
      <c r="G12174" s="3"/>
      <c r="H12174" s="3"/>
      <c r="I12174" s="3"/>
      <c r="J12174" s="3"/>
    </row>
    <row r="12175" spans="4:10" x14ac:dyDescent="0.25">
      <c r="D12175">
        <v>0.51139999999999997</v>
      </c>
      <c r="E12175" s="4">
        <v>2.1700000000000001E-20</v>
      </c>
      <c r="F12175" s="3"/>
      <c r="G12175" s="3"/>
      <c r="H12175" s="3"/>
      <c r="I12175" s="3"/>
      <c r="J12175" s="3"/>
    </row>
    <row r="12176" spans="4:10" x14ac:dyDescent="0.25">
      <c r="D12176">
        <v>0.51160000000000005</v>
      </c>
      <c r="E12176" s="4">
        <v>2.1700000000000001E-20</v>
      </c>
      <c r="F12176" s="3"/>
      <c r="G12176" s="3"/>
      <c r="H12176" s="3"/>
      <c r="I12176" s="3"/>
      <c r="J12176" s="3"/>
    </row>
    <row r="12177" spans="4:10" x14ac:dyDescent="0.25">
      <c r="D12177">
        <v>0.51180000000000003</v>
      </c>
      <c r="E12177" s="4">
        <v>2.1800000000000001E-20</v>
      </c>
      <c r="F12177" s="3"/>
      <c r="G12177" s="3"/>
      <c r="H12177" s="3"/>
      <c r="I12177" s="3"/>
      <c r="J12177" s="3"/>
    </row>
    <row r="12178" spans="4:10" x14ac:dyDescent="0.25">
      <c r="D12178">
        <v>0.5121</v>
      </c>
      <c r="E12178" s="4">
        <v>2.1800000000000001E-20</v>
      </c>
      <c r="F12178" s="3"/>
      <c r="G12178" s="3"/>
      <c r="H12178" s="3"/>
      <c r="I12178" s="3"/>
      <c r="J12178" s="3"/>
    </row>
    <row r="12179" spans="4:10" x14ac:dyDescent="0.25">
      <c r="D12179">
        <v>0.51229999999999998</v>
      </c>
      <c r="E12179" s="4">
        <v>2.1800000000000001E-20</v>
      </c>
      <c r="F12179" s="3"/>
      <c r="G12179" s="3"/>
      <c r="H12179" s="3"/>
      <c r="I12179" s="3"/>
      <c r="J12179" s="3"/>
    </row>
    <row r="12180" spans="4:10" x14ac:dyDescent="0.25">
      <c r="D12180">
        <v>0.51249999999999996</v>
      </c>
      <c r="E12180" s="4">
        <v>2.1700000000000001E-20</v>
      </c>
      <c r="F12180" s="3"/>
      <c r="G12180" s="3"/>
      <c r="H12180" s="3"/>
      <c r="I12180" s="3"/>
      <c r="J12180" s="3"/>
    </row>
    <row r="12181" spans="4:10" x14ac:dyDescent="0.25">
      <c r="D12181">
        <v>0.51280000000000003</v>
      </c>
      <c r="E12181" s="4">
        <v>2.1700000000000001E-20</v>
      </c>
      <c r="F12181" s="3"/>
      <c r="G12181" s="3"/>
      <c r="H12181" s="3"/>
      <c r="I12181" s="3"/>
      <c r="J12181" s="3"/>
    </row>
    <row r="12182" spans="4:10" x14ac:dyDescent="0.25">
      <c r="D12182">
        <v>0.51300000000000001</v>
      </c>
      <c r="E12182" s="4">
        <v>2.1700000000000001E-20</v>
      </c>
      <c r="F12182" s="3"/>
      <c r="G12182" s="3"/>
      <c r="H12182" s="3"/>
      <c r="I12182" s="3"/>
      <c r="J12182" s="3"/>
    </row>
    <row r="12183" spans="4:10" x14ac:dyDescent="0.25">
      <c r="D12183">
        <v>0.51319999999999999</v>
      </c>
      <c r="E12183" s="4">
        <v>2.1700000000000001E-20</v>
      </c>
      <c r="F12183" s="3"/>
      <c r="G12183" s="3"/>
      <c r="H12183" s="3"/>
      <c r="I12183" s="3"/>
      <c r="J12183" s="3"/>
    </row>
    <row r="12184" spans="4:10" x14ac:dyDescent="0.25">
      <c r="D12184">
        <v>0.51349999999999996</v>
      </c>
      <c r="E12184" s="4">
        <v>2.1700000000000001E-20</v>
      </c>
      <c r="F12184" s="3"/>
      <c r="G12184" s="3"/>
      <c r="H12184" s="3"/>
      <c r="I12184" s="3"/>
      <c r="J12184" s="3"/>
    </row>
    <row r="12185" spans="4:10" x14ac:dyDescent="0.25">
      <c r="D12185">
        <v>0.51370000000000005</v>
      </c>
      <c r="E12185" s="4">
        <v>2.1700000000000001E-20</v>
      </c>
      <c r="F12185" s="3"/>
      <c r="G12185" s="3"/>
      <c r="H12185" s="3"/>
      <c r="I12185" s="3"/>
      <c r="J12185" s="3"/>
    </row>
    <row r="12186" spans="4:10" x14ac:dyDescent="0.25">
      <c r="D12186">
        <v>0.51400000000000001</v>
      </c>
      <c r="E12186" s="4">
        <v>2.1700000000000001E-20</v>
      </c>
      <c r="F12186" s="3"/>
      <c r="G12186" s="3"/>
      <c r="H12186" s="3"/>
      <c r="I12186" s="3"/>
      <c r="J12186" s="3"/>
    </row>
    <row r="12187" spans="4:10" x14ac:dyDescent="0.25">
      <c r="D12187">
        <v>0.51419999999999999</v>
      </c>
      <c r="E12187" s="4">
        <v>2.1700000000000001E-20</v>
      </c>
      <c r="F12187" s="3"/>
      <c r="G12187" s="3"/>
      <c r="H12187" s="3"/>
      <c r="I12187" s="3"/>
      <c r="J12187" s="3"/>
    </row>
    <row r="12188" spans="4:10" x14ac:dyDescent="0.25">
      <c r="D12188">
        <v>0.51439999999999997</v>
      </c>
      <c r="E12188" s="4">
        <v>2.1700000000000001E-20</v>
      </c>
      <c r="F12188" s="3"/>
      <c r="G12188" s="3"/>
      <c r="H12188" s="3"/>
      <c r="I12188" s="3"/>
      <c r="J12188" s="3"/>
    </row>
    <row r="12189" spans="4:10" x14ac:dyDescent="0.25">
      <c r="D12189">
        <v>0.51470000000000005</v>
      </c>
      <c r="E12189" s="4">
        <v>2.1700000000000001E-20</v>
      </c>
      <c r="F12189" s="3"/>
      <c r="G12189" s="3"/>
      <c r="H12189" s="3"/>
      <c r="I12189" s="3"/>
      <c r="J12189" s="3"/>
    </row>
    <row r="12190" spans="4:10" x14ac:dyDescent="0.25">
      <c r="D12190">
        <v>0.51490000000000002</v>
      </c>
      <c r="E12190" s="4">
        <v>2.1700000000000001E-20</v>
      </c>
      <c r="F12190" s="3"/>
      <c r="G12190" s="3"/>
      <c r="H12190" s="3"/>
      <c r="I12190" s="3"/>
      <c r="J12190" s="3"/>
    </row>
    <row r="12191" spans="4:10" x14ac:dyDescent="0.25">
      <c r="D12191">
        <v>0.5151</v>
      </c>
      <c r="E12191" s="4">
        <v>2.1700000000000001E-20</v>
      </c>
      <c r="F12191" s="3"/>
      <c r="G12191" s="3"/>
      <c r="H12191" s="3"/>
      <c r="I12191" s="3"/>
      <c r="J12191" s="3"/>
    </row>
    <row r="12192" spans="4:10" x14ac:dyDescent="0.25">
      <c r="D12192">
        <v>0.51539999999999997</v>
      </c>
      <c r="E12192" s="4">
        <v>2.1700000000000001E-20</v>
      </c>
      <c r="F12192" s="3"/>
      <c r="G12192" s="3"/>
      <c r="H12192" s="3"/>
      <c r="I12192" s="3"/>
      <c r="J12192" s="3"/>
    </row>
    <row r="12193" spans="4:10" x14ac:dyDescent="0.25">
      <c r="D12193">
        <v>0.51559999999999995</v>
      </c>
      <c r="E12193" s="4">
        <v>2.1700000000000001E-20</v>
      </c>
      <c r="F12193" s="3"/>
      <c r="G12193" s="3"/>
      <c r="H12193" s="3"/>
      <c r="I12193" s="3"/>
      <c r="J12193" s="3"/>
    </row>
    <row r="12194" spans="4:10" x14ac:dyDescent="0.25">
      <c r="D12194">
        <v>0.51580000000000004</v>
      </c>
      <c r="E12194" s="4">
        <v>2.1700000000000001E-20</v>
      </c>
      <c r="F12194" s="3"/>
      <c r="G12194" s="3"/>
      <c r="H12194" s="3"/>
      <c r="I12194" s="3"/>
      <c r="J12194" s="3"/>
    </row>
    <row r="12195" spans="4:10" x14ac:dyDescent="0.25">
      <c r="D12195">
        <v>0.5161</v>
      </c>
      <c r="E12195" s="4">
        <v>2.1700000000000001E-20</v>
      </c>
      <c r="F12195" s="3"/>
      <c r="G12195" s="3"/>
      <c r="H12195" s="3"/>
      <c r="I12195" s="3"/>
      <c r="J12195" s="3"/>
    </row>
    <row r="12196" spans="4:10" x14ac:dyDescent="0.25">
      <c r="D12196">
        <v>0.51629999999999998</v>
      </c>
      <c r="E12196" s="4">
        <v>2.1700000000000001E-20</v>
      </c>
      <c r="F12196" s="3"/>
      <c r="G12196" s="3"/>
      <c r="H12196" s="3"/>
      <c r="I12196" s="3"/>
      <c r="J12196" s="3"/>
    </row>
    <row r="12197" spans="4:10" x14ac:dyDescent="0.25">
      <c r="D12197">
        <v>0.51659999999999995</v>
      </c>
      <c r="E12197" s="4">
        <v>2.1700000000000001E-20</v>
      </c>
      <c r="F12197" s="3"/>
      <c r="G12197" s="3"/>
      <c r="H12197" s="3"/>
      <c r="I12197" s="3"/>
      <c r="J12197" s="3"/>
    </row>
    <row r="12198" spans="4:10" x14ac:dyDescent="0.25">
      <c r="D12198">
        <v>0.51680000000000004</v>
      </c>
      <c r="E12198" s="4">
        <v>2.1700000000000001E-20</v>
      </c>
      <c r="F12198" s="3"/>
      <c r="G12198" s="3"/>
      <c r="H12198" s="3"/>
      <c r="I12198" s="3"/>
      <c r="J12198" s="3"/>
    </row>
    <row r="12199" spans="4:10" x14ac:dyDescent="0.25">
      <c r="D12199">
        <v>0.51700000000000002</v>
      </c>
      <c r="E12199" s="4">
        <v>2.1700000000000001E-20</v>
      </c>
      <c r="F12199" s="3"/>
      <c r="G12199" s="3"/>
      <c r="H12199" s="3"/>
      <c r="I12199" s="3"/>
      <c r="J12199" s="3"/>
    </row>
    <row r="12200" spans="4:10" x14ac:dyDescent="0.25">
      <c r="D12200">
        <v>0.51729999999999998</v>
      </c>
      <c r="E12200" s="4">
        <v>2.1700000000000001E-20</v>
      </c>
      <c r="F12200" s="3"/>
      <c r="G12200" s="3"/>
      <c r="H12200" s="3"/>
      <c r="I12200" s="3"/>
      <c r="J12200" s="3"/>
    </row>
    <row r="12201" spans="4:10" x14ac:dyDescent="0.25">
      <c r="D12201">
        <v>0.51749999999999996</v>
      </c>
      <c r="E12201" s="4">
        <v>2.1700000000000001E-20</v>
      </c>
      <c r="F12201" s="3"/>
      <c r="G12201" s="3"/>
      <c r="H12201" s="3"/>
      <c r="I12201" s="3"/>
      <c r="J12201" s="3"/>
    </row>
    <row r="12202" spans="4:10" x14ac:dyDescent="0.25">
      <c r="D12202">
        <v>0.51770000000000005</v>
      </c>
      <c r="E12202" s="4">
        <v>2.1700000000000001E-20</v>
      </c>
      <c r="F12202" s="3"/>
      <c r="G12202" s="3"/>
      <c r="H12202" s="3"/>
      <c r="I12202" s="3"/>
      <c r="J12202" s="3"/>
    </row>
    <row r="12203" spans="4:10" x14ac:dyDescent="0.25">
      <c r="D12203">
        <v>0.51800000000000002</v>
      </c>
      <c r="E12203" s="4">
        <v>2.1700000000000001E-20</v>
      </c>
      <c r="F12203" s="3"/>
      <c r="G12203" s="3"/>
      <c r="H12203" s="3"/>
      <c r="I12203" s="3"/>
      <c r="J12203" s="3"/>
    </row>
    <row r="12204" spans="4:10" x14ac:dyDescent="0.25">
      <c r="D12204">
        <v>0.51819999999999999</v>
      </c>
      <c r="E12204" s="4">
        <v>2.1700000000000001E-20</v>
      </c>
      <c r="F12204" s="3"/>
      <c r="G12204" s="3"/>
      <c r="H12204" s="3"/>
      <c r="I12204" s="3"/>
      <c r="J12204" s="3"/>
    </row>
    <row r="12205" spans="4:10" x14ac:dyDescent="0.25">
      <c r="D12205">
        <v>0.51839999999999997</v>
      </c>
      <c r="E12205" s="4">
        <v>2.1700000000000001E-20</v>
      </c>
      <c r="F12205" s="3"/>
      <c r="G12205" s="3"/>
      <c r="H12205" s="3"/>
      <c r="I12205" s="3"/>
      <c r="J12205" s="3"/>
    </row>
    <row r="12206" spans="4:10" x14ac:dyDescent="0.25">
      <c r="D12206">
        <v>0.51870000000000005</v>
      </c>
      <c r="E12206" s="4">
        <v>2.1700000000000001E-20</v>
      </c>
      <c r="F12206" s="3"/>
      <c r="G12206" s="3"/>
      <c r="H12206" s="3"/>
      <c r="I12206" s="3"/>
      <c r="J12206" s="3"/>
    </row>
    <row r="12207" spans="4:10" x14ac:dyDescent="0.25">
      <c r="D12207">
        <v>0.51890000000000003</v>
      </c>
      <c r="E12207" s="4">
        <v>2.1700000000000001E-20</v>
      </c>
      <c r="F12207" s="3"/>
      <c r="G12207" s="3"/>
      <c r="H12207" s="3"/>
      <c r="I12207" s="3"/>
      <c r="J12207" s="3"/>
    </row>
    <row r="12208" spans="4:10" x14ac:dyDescent="0.25">
      <c r="D12208">
        <v>0.51919999999999999</v>
      </c>
      <c r="E12208" s="4">
        <v>2.1700000000000001E-20</v>
      </c>
      <c r="F12208" s="3"/>
      <c r="G12208" s="3"/>
      <c r="H12208" s="3"/>
      <c r="I12208" s="3"/>
      <c r="J12208" s="3"/>
    </row>
    <row r="12209" spans="4:10" x14ac:dyDescent="0.25">
      <c r="D12209">
        <v>0.51939999999999997</v>
      </c>
      <c r="E12209" s="4">
        <v>2.1700000000000001E-20</v>
      </c>
      <c r="F12209" s="3"/>
      <c r="G12209" s="3"/>
      <c r="H12209" s="3"/>
      <c r="I12209" s="3"/>
      <c r="J12209" s="3"/>
    </row>
    <row r="12210" spans="4:10" x14ac:dyDescent="0.25">
      <c r="D12210">
        <v>0.51959999999999995</v>
      </c>
      <c r="E12210" s="4">
        <v>2.1700000000000001E-20</v>
      </c>
      <c r="F12210" s="3"/>
      <c r="G12210" s="3"/>
      <c r="H12210" s="3"/>
      <c r="I12210" s="3"/>
      <c r="J12210" s="3"/>
    </row>
    <row r="12211" spans="4:10" x14ac:dyDescent="0.25">
      <c r="D12211">
        <v>0.51990000000000003</v>
      </c>
      <c r="E12211" s="4">
        <v>2.1700000000000001E-20</v>
      </c>
      <c r="F12211" s="3"/>
      <c r="G12211" s="3"/>
      <c r="H12211" s="3"/>
      <c r="I12211" s="3"/>
      <c r="J12211" s="3"/>
    </row>
    <row r="12212" spans="4:10" x14ac:dyDescent="0.25">
      <c r="D12212">
        <v>0.52010000000000001</v>
      </c>
      <c r="E12212" s="4">
        <v>2.1700000000000001E-20</v>
      </c>
      <c r="F12212" s="3"/>
      <c r="G12212" s="3"/>
      <c r="H12212" s="3"/>
      <c r="I12212" s="3"/>
      <c r="J12212" s="3"/>
    </row>
    <row r="12213" spans="4:10" x14ac:dyDescent="0.25">
      <c r="D12213">
        <v>0.52029999999999998</v>
      </c>
      <c r="E12213" s="4">
        <v>2.1700000000000001E-20</v>
      </c>
      <c r="F12213" s="3"/>
      <c r="G12213" s="3"/>
      <c r="H12213" s="3"/>
      <c r="I12213" s="3"/>
      <c r="J12213" s="3"/>
    </row>
    <row r="12214" spans="4:10" x14ac:dyDescent="0.25">
      <c r="D12214">
        <v>0.52059999999999995</v>
      </c>
      <c r="E12214" s="4">
        <v>2.1700000000000001E-20</v>
      </c>
      <c r="F12214" s="3"/>
      <c r="G12214" s="3"/>
      <c r="H12214" s="3"/>
      <c r="I12214" s="3"/>
      <c r="J12214" s="3"/>
    </row>
    <row r="12215" spans="4:10" x14ac:dyDescent="0.25">
      <c r="D12215">
        <v>0.52080000000000004</v>
      </c>
      <c r="E12215" s="4">
        <v>2.1700000000000001E-20</v>
      </c>
      <c r="F12215" s="3"/>
      <c r="G12215" s="3"/>
      <c r="H12215" s="3"/>
      <c r="I12215" s="3"/>
      <c r="J12215" s="3"/>
    </row>
    <row r="12216" spans="4:10" x14ac:dyDescent="0.25">
      <c r="D12216">
        <v>0.52110000000000001</v>
      </c>
      <c r="E12216" s="4">
        <v>2.1700000000000001E-20</v>
      </c>
      <c r="F12216" s="3"/>
      <c r="G12216" s="3"/>
      <c r="H12216" s="3"/>
      <c r="I12216" s="3"/>
      <c r="J12216" s="3"/>
    </row>
    <row r="12217" spans="4:10" x14ac:dyDescent="0.25">
      <c r="D12217">
        <v>0.52129999999999999</v>
      </c>
      <c r="E12217" s="4">
        <v>2.1700000000000001E-20</v>
      </c>
      <c r="F12217" s="3"/>
      <c r="G12217" s="3"/>
      <c r="H12217" s="3"/>
      <c r="I12217" s="3"/>
      <c r="J12217" s="3"/>
    </row>
    <row r="12218" spans="4:10" x14ac:dyDescent="0.25">
      <c r="D12218">
        <v>0.52149999999999996</v>
      </c>
      <c r="E12218" s="4">
        <v>2.1700000000000001E-20</v>
      </c>
      <c r="F12218" s="3"/>
      <c r="G12218" s="3"/>
      <c r="H12218" s="3"/>
      <c r="I12218" s="3"/>
      <c r="J12218" s="3"/>
    </row>
    <row r="12219" spans="4:10" x14ac:dyDescent="0.25">
      <c r="D12219">
        <v>0.52180000000000004</v>
      </c>
      <c r="E12219" s="4">
        <v>2.1700000000000001E-20</v>
      </c>
      <c r="F12219" s="3"/>
      <c r="G12219" s="3"/>
      <c r="H12219" s="3"/>
      <c r="I12219" s="3"/>
      <c r="J12219" s="3"/>
    </row>
    <row r="12220" spans="4:10" x14ac:dyDescent="0.25">
      <c r="D12220">
        <v>0.52200000000000002</v>
      </c>
      <c r="E12220" s="4">
        <v>2.1700000000000001E-20</v>
      </c>
      <c r="F12220" s="3"/>
      <c r="G12220" s="3"/>
      <c r="H12220" s="3"/>
      <c r="I12220" s="3"/>
      <c r="J12220" s="3"/>
    </row>
    <row r="12221" spans="4:10" x14ac:dyDescent="0.25">
      <c r="D12221">
        <v>0.5222</v>
      </c>
      <c r="E12221" s="4">
        <v>2.1700000000000001E-20</v>
      </c>
      <c r="F12221" s="3"/>
      <c r="G12221" s="3"/>
      <c r="H12221" s="3"/>
      <c r="I12221" s="3"/>
      <c r="J12221" s="3"/>
    </row>
    <row r="12222" spans="4:10" x14ac:dyDescent="0.25">
      <c r="D12222">
        <v>0.52249999999999996</v>
      </c>
      <c r="E12222" s="4">
        <v>2.1700000000000001E-20</v>
      </c>
      <c r="F12222" s="3"/>
      <c r="G12222" s="3"/>
      <c r="H12222" s="3"/>
      <c r="I12222" s="3"/>
      <c r="J12222" s="3"/>
    </row>
    <row r="12223" spans="4:10" x14ac:dyDescent="0.25">
      <c r="D12223">
        <v>0.52270000000000005</v>
      </c>
      <c r="E12223" s="4">
        <v>2.1700000000000001E-20</v>
      </c>
      <c r="F12223" s="3"/>
      <c r="G12223" s="3"/>
      <c r="H12223" s="3"/>
      <c r="I12223" s="3"/>
      <c r="J12223" s="3"/>
    </row>
    <row r="12224" spans="4:10" x14ac:dyDescent="0.25">
      <c r="D12224">
        <v>0.52290000000000003</v>
      </c>
      <c r="E12224" s="4">
        <v>2.1700000000000001E-20</v>
      </c>
      <c r="F12224" s="3"/>
      <c r="G12224" s="3"/>
      <c r="H12224" s="3"/>
      <c r="I12224" s="3"/>
      <c r="J12224" s="3"/>
    </row>
    <row r="12225" spans="4:10" x14ac:dyDescent="0.25">
      <c r="D12225">
        <v>0.5232</v>
      </c>
      <c r="E12225" s="4">
        <v>2.1700000000000001E-20</v>
      </c>
      <c r="F12225" s="3"/>
      <c r="G12225" s="3"/>
      <c r="H12225" s="3"/>
      <c r="I12225" s="3"/>
      <c r="J12225" s="3"/>
    </row>
    <row r="12226" spans="4:10" x14ac:dyDescent="0.25">
      <c r="D12226">
        <v>0.52339999999999998</v>
      </c>
      <c r="E12226" s="4">
        <v>2.1700000000000001E-20</v>
      </c>
      <c r="F12226" s="3"/>
      <c r="G12226" s="3"/>
      <c r="H12226" s="3"/>
      <c r="I12226" s="3"/>
      <c r="J12226" s="3"/>
    </row>
    <row r="12227" spans="4:10" x14ac:dyDescent="0.25">
      <c r="D12227">
        <v>0.52370000000000005</v>
      </c>
      <c r="E12227" s="4">
        <v>2.1700000000000001E-20</v>
      </c>
      <c r="F12227" s="3"/>
      <c r="G12227" s="3"/>
      <c r="H12227" s="3"/>
      <c r="I12227" s="3"/>
      <c r="J12227" s="3"/>
    </row>
    <row r="12228" spans="4:10" x14ac:dyDescent="0.25">
      <c r="D12228">
        <v>0.52390000000000003</v>
      </c>
      <c r="E12228" s="4">
        <v>2.1700000000000001E-20</v>
      </c>
      <c r="F12228" s="3"/>
      <c r="G12228" s="3"/>
      <c r="H12228" s="3"/>
      <c r="I12228" s="3"/>
      <c r="J12228" s="3"/>
    </row>
    <row r="12229" spans="4:10" x14ac:dyDescent="0.25">
      <c r="D12229">
        <v>0.52410000000000001</v>
      </c>
      <c r="E12229" s="4">
        <v>2.1700000000000001E-20</v>
      </c>
      <c r="F12229" s="3"/>
      <c r="G12229" s="3"/>
      <c r="H12229" s="3"/>
      <c r="I12229" s="3"/>
      <c r="J12229" s="3"/>
    </row>
    <row r="12230" spans="4:10" x14ac:dyDescent="0.25">
      <c r="D12230">
        <v>0.52439999999999998</v>
      </c>
      <c r="E12230" s="4">
        <v>2.1700000000000001E-20</v>
      </c>
      <c r="F12230" s="3"/>
      <c r="G12230" s="3"/>
      <c r="H12230" s="3"/>
      <c r="I12230" s="3"/>
      <c r="J12230" s="3"/>
    </row>
    <row r="12231" spans="4:10" x14ac:dyDescent="0.25">
      <c r="D12231">
        <v>0.52459999999999996</v>
      </c>
      <c r="E12231" s="4">
        <v>2.1700000000000001E-20</v>
      </c>
      <c r="F12231" s="3"/>
      <c r="G12231" s="3"/>
      <c r="H12231" s="3"/>
      <c r="I12231" s="3"/>
      <c r="J12231" s="3"/>
    </row>
    <row r="12232" spans="4:10" x14ac:dyDescent="0.25">
      <c r="D12232">
        <v>0.52480000000000004</v>
      </c>
      <c r="E12232" s="4">
        <v>2.1700000000000001E-20</v>
      </c>
      <c r="F12232" s="3"/>
      <c r="G12232" s="3"/>
      <c r="H12232" s="3"/>
      <c r="I12232" s="3"/>
      <c r="J12232" s="3"/>
    </row>
    <row r="12233" spans="4:10" x14ac:dyDescent="0.25">
      <c r="D12233">
        <v>0.52510000000000001</v>
      </c>
      <c r="E12233" s="4">
        <v>2.1700000000000001E-20</v>
      </c>
      <c r="F12233" s="3"/>
      <c r="G12233" s="3"/>
      <c r="H12233" s="3"/>
      <c r="I12233" s="3"/>
      <c r="J12233" s="3"/>
    </row>
    <row r="12234" spans="4:10" x14ac:dyDescent="0.25">
      <c r="D12234">
        <v>0.52529999999999999</v>
      </c>
      <c r="E12234" s="4">
        <v>2.1700000000000001E-20</v>
      </c>
      <c r="F12234" s="3"/>
      <c r="G12234" s="3"/>
      <c r="H12234" s="3"/>
      <c r="I12234" s="3"/>
      <c r="J12234" s="3"/>
    </row>
    <row r="12235" spans="4:10" x14ac:dyDescent="0.25">
      <c r="D12235">
        <v>0.52549999999999997</v>
      </c>
      <c r="E12235" s="4">
        <v>2.1700000000000001E-20</v>
      </c>
      <c r="F12235" s="3"/>
      <c r="G12235" s="3"/>
      <c r="H12235" s="3"/>
      <c r="I12235" s="3"/>
      <c r="J12235" s="3"/>
    </row>
    <row r="12236" spans="4:10" x14ac:dyDescent="0.25">
      <c r="D12236">
        <v>0.52580000000000005</v>
      </c>
      <c r="E12236" s="4">
        <v>2.1700000000000001E-20</v>
      </c>
      <c r="F12236" s="3"/>
      <c r="G12236" s="3"/>
      <c r="H12236" s="3"/>
      <c r="I12236" s="3"/>
      <c r="J12236" s="3"/>
    </row>
    <row r="12237" spans="4:10" x14ac:dyDescent="0.25">
      <c r="D12237">
        <v>0.52600000000000002</v>
      </c>
      <c r="E12237" s="4">
        <v>2.1700000000000001E-20</v>
      </c>
      <c r="F12237" s="3"/>
      <c r="G12237" s="3"/>
      <c r="H12237" s="3"/>
      <c r="I12237" s="3"/>
      <c r="J12237" s="3"/>
    </row>
    <row r="12238" spans="4:10" x14ac:dyDescent="0.25">
      <c r="D12238">
        <v>0.52629999999999999</v>
      </c>
      <c r="E12238" s="4">
        <v>2.1700000000000001E-20</v>
      </c>
      <c r="F12238" s="3"/>
      <c r="G12238" s="3"/>
      <c r="H12238" s="3"/>
      <c r="I12238" s="3"/>
      <c r="J12238" s="3"/>
    </row>
    <row r="12239" spans="4:10" x14ac:dyDescent="0.25">
      <c r="D12239">
        <v>0.52649999999999997</v>
      </c>
      <c r="E12239" s="4">
        <v>2.1700000000000001E-20</v>
      </c>
      <c r="F12239" s="3"/>
      <c r="G12239" s="3"/>
      <c r="H12239" s="3"/>
      <c r="I12239" s="3"/>
      <c r="J12239" s="3"/>
    </row>
    <row r="12240" spans="4:10" x14ac:dyDescent="0.25">
      <c r="D12240">
        <v>0.52669999999999995</v>
      </c>
      <c r="E12240" s="4">
        <v>2.1700000000000001E-20</v>
      </c>
      <c r="F12240" s="3"/>
      <c r="G12240" s="3"/>
      <c r="H12240" s="3"/>
      <c r="I12240" s="3"/>
      <c r="J12240" s="3"/>
    </row>
    <row r="12241" spans="4:10" x14ac:dyDescent="0.25">
      <c r="D12241">
        <v>0.52700000000000002</v>
      </c>
      <c r="E12241" s="4">
        <v>2.1700000000000001E-20</v>
      </c>
      <c r="F12241" s="3"/>
      <c r="G12241" s="3"/>
      <c r="H12241" s="3"/>
      <c r="I12241" s="3"/>
      <c r="J12241" s="3"/>
    </row>
    <row r="12242" spans="4:10" x14ac:dyDescent="0.25">
      <c r="D12242">
        <v>0.5272</v>
      </c>
      <c r="E12242" s="4">
        <v>2.1700000000000001E-20</v>
      </c>
      <c r="F12242" s="3"/>
      <c r="G12242" s="3"/>
      <c r="H12242" s="3"/>
      <c r="I12242" s="3"/>
      <c r="J12242" s="3"/>
    </row>
    <row r="12243" spans="4:10" x14ac:dyDescent="0.25">
      <c r="D12243">
        <v>0.52739999999999998</v>
      </c>
      <c r="E12243" s="4">
        <v>2.1700000000000001E-20</v>
      </c>
      <c r="F12243" s="3"/>
      <c r="G12243" s="3"/>
      <c r="H12243" s="3"/>
      <c r="I12243" s="3"/>
      <c r="J12243" s="3"/>
    </row>
    <row r="12244" spans="4:10" x14ac:dyDescent="0.25">
      <c r="D12244">
        <v>0.52769999999999995</v>
      </c>
      <c r="E12244" s="4">
        <v>2.1700000000000001E-20</v>
      </c>
      <c r="F12244" s="3"/>
      <c r="G12244" s="3"/>
      <c r="H12244" s="3"/>
      <c r="I12244" s="3"/>
      <c r="J12244" s="3"/>
    </row>
    <row r="12245" spans="4:10" x14ac:dyDescent="0.25">
      <c r="D12245">
        <v>0.52790000000000004</v>
      </c>
      <c r="E12245" s="4">
        <v>2.1700000000000001E-20</v>
      </c>
      <c r="F12245" s="3"/>
      <c r="G12245" s="3"/>
      <c r="H12245" s="3"/>
      <c r="I12245" s="3"/>
      <c r="J12245" s="3"/>
    </row>
    <row r="12246" spans="4:10" x14ac:dyDescent="0.25">
      <c r="D12246">
        <v>0.52810000000000001</v>
      </c>
      <c r="E12246" s="4">
        <v>2.1700000000000001E-20</v>
      </c>
      <c r="F12246" s="3"/>
      <c r="G12246" s="3"/>
      <c r="H12246" s="3"/>
      <c r="I12246" s="3"/>
      <c r="J12246" s="3"/>
    </row>
    <row r="12247" spans="4:10" x14ac:dyDescent="0.25">
      <c r="D12247">
        <v>0.52839999999999998</v>
      </c>
      <c r="E12247" s="4">
        <v>2.1700000000000001E-20</v>
      </c>
      <c r="F12247" s="3"/>
      <c r="G12247" s="3"/>
      <c r="H12247" s="3"/>
      <c r="I12247" s="3"/>
      <c r="J12247" s="3"/>
    </row>
    <row r="12248" spans="4:10" x14ac:dyDescent="0.25">
      <c r="D12248">
        <v>0.52859999999999996</v>
      </c>
      <c r="E12248" s="4">
        <v>2.1700000000000001E-20</v>
      </c>
      <c r="F12248" s="3"/>
      <c r="G12248" s="3"/>
      <c r="H12248" s="3"/>
      <c r="I12248" s="3"/>
      <c r="J12248" s="3"/>
    </row>
    <row r="12249" spans="4:10" x14ac:dyDescent="0.25">
      <c r="D12249">
        <v>0.52890000000000004</v>
      </c>
      <c r="E12249" s="4">
        <v>2.1700000000000001E-20</v>
      </c>
      <c r="F12249" s="3"/>
      <c r="G12249" s="3"/>
      <c r="H12249" s="3"/>
      <c r="I12249" s="3"/>
      <c r="J12249" s="3"/>
    </row>
    <row r="12250" spans="4:10" x14ac:dyDescent="0.25">
      <c r="D12250">
        <v>0.52910000000000001</v>
      </c>
      <c r="E12250" s="4">
        <v>2.1700000000000001E-20</v>
      </c>
      <c r="F12250" s="3"/>
      <c r="G12250" s="3"/>
      <c r="H12250" s="3"/>
      <c r="I12250" s="3"/>
      <c r="J12250" s="3"/>
    </row>
    <row r="12251" spans="4:10" x14ac:dyDescent="0.25">
      <c r="D12251">
        <v>0.52929999999999999</v>
      </c>
      <c r="E12251" s="4">
        <v>2.1700000000000001E-20</v>
      </c>
      <c r="F12251" s="3"/>
      <c r="G12251" s="3"/>
      <c r="H12251" s="3"/>
      <c r="I12251" s="3"/>
      <c r="J12251" s="3"/>
    </row>
    <row r="12252" spans="4:10" x14ac:dyDescent="0.25">
      <c r="D12252">
        <v>0.52959999999999996</v>
      </c>
      <c r="E12252" s="4">
        <v>2.1700000000000001E-20</v>
      </c>
      <c r="F12252" s="3"/>
      <c r="G12252" s="3"/>
      <c r="H12252" s="3"/>
      <c r="I12252" s="3"/>
      <c r="J12252" s="3"/>
    </row>
    <row r="12253" spans="4:10" x14ac:dyDescent="0.25">
      <c r="D12253">
        <v>0.52980000000000005</v>
      </c>
      <c r="E12253" s="4">
        <v>2.1700000000000001E-20</v>
      </c>
      <c r="F12253" s="3"/>
      <c r="G12253" s="3"/>
      <c r="H12253" s="3"/>
      <c r="I12253" s="3"/>
      <c r="J12253" s="3"/>
    </row>
    <row r="12254" spans="4:10" x14ac:dyDescent="0.25">
      <c r="D12254">
        <v>0.53</v>
      </c>
      <c r="E12254" s="4">
        <v>2.1700000000000001E-20</v>
      </c>
      <c r="F12254" s="3"/>
      <c r="G12254" s="3"/>
      <c r="H12254" s="3"/>
      <c r="I12254" s="3"/>
      <c r="J12254" s="3"/>
    </row>
    <row r="12255" spans="4:10" x14ac:dyDescent="0.25">
      <c r="D12255">
        <v>0.53029999999999999</v>
      </c>
      <c r="E12255" s="4">
        <v>2.1700000000000001E-20</v>
      </c>
      <c r="F12255" s="3"/>
      <c r="G12255" s="3"/>
      <c r="H12255" s="3"/>
      <c r="I12255" s="3"/>
      <c r="J12255" s="3"/>
    </row>
    <row r="12256" spans="4:10" x14ac:dyDescent="0.25">
      <c r="D12256">
        <v>0.53049999999999997</v>
      </c>
      <c r="E12256" s="4">
        <v>2.1700000000000001E-20</v>
      </c>
      <c r="F12256" s="3"/>
      <c r="G12256" s="3"/>
      <c r="H12256" s="3"/>
      <c r="I12256" s="3"/>
      <c r="J12256" s="3"/>
    </row>
    <row r="12257" spans="4:10" x14ac:dyDescent="0.25">
      <c r="D12257">
        <v>0.53069999999999995</v>
      </c>
      <c r="E12257" s="4">
        <v>2.1700000000000001E-20</v>
      </c>
      <c r="F12257" s="3"/>
      <c r="G12257" s="3"/>
      <c r="H12257" s="3"/>
      <c r="I12257" s="3"/>
      <c r="J12257" s="3"/>
    </row>
    <row r="12258" spans="4:10" x14ac:dyDescent="0.25">
      <c r="D12258">
        <v>0.53100000000000003</v>
      </c>
      <c r="E12258" s="4">
        <v>2.1700000000000001E-20</v>
      </c>
      <c r="F12258" s="3"/>
      <c r="G12258" s="3"/>
      <c r="H12258" s="3"/>
      <c r="I12258" s="3"/>
      <c r="J12258" s="3"/>
    </row>
    <row r="12259" spans="4:10" x14ac:dyDescent="0.25">
      <c r="D12259">
        <v>0.53120000000000001</v>
      </c>
      <c r="E12259" s="4">
        <v>2.1700000000000001E-20</v>
      </c>
      <c r="F12259" s="3"/>
      <c r="G12259" s="3"/>
      <c r="H12259" s="3"/>
      <c r="I12259" s="3"/>
      <c r="J12259" s="3"/>
    </row>
    <row r="12260" spans="4:10" x14ac:dyDescent="0.25">
      <c r="D12260">
        <v>0.53149999999999997</v>
      </c>
      <c r="E12260" s="4">
        <v>2.1700000000000001E-20</v>
      </c>
      <c r="F12260" s="3"/>
      <c r="G12260" s="3"/>
      <c r="H12260" s="3"/>
      <c r="I12260" s="3"/>
      <c r="J12260" s="3"/>
    </row>
    <row r="12261" spans="4:10" x14ac:dyDescent="0.25">
      <c r="D12261">
        <v>0.53169999999999995</v>
      </c>
      <c r="E12261" s="4">
        <v>2.1700000000000001E-20</v>
      </c>
      <c r="F12261" s="3"/>
      <c r="G12261" s="3"/>
      <c r="H12261" s="3"/>
      <c r="I12261" s="3"/>
      <c r="J12261" s="3"/>
    </row>
    <row r="12262" spans="4:10" x14ac:dyDescent="0.25">
      <c r="D12262">
        <v>0.53190000000000004</v>
      </c>
      <c r="E12262" s="4">
        <v>2.1700000000000001E-20</v>
      </c>
      <c r="F12262" s="3"/>
      <c r="G12262" s="3"/>
      <c r="H12262" s="3"/>
      <c r="I12262" s="3"/>
      <c r="J12262" s="3"/>
    </row>
    <row r="12263" spans="4:10" x14ac:dyDescent="0.25">
      <c r="D12263">
        <v>0.53220000000000001</v>
      </c>
      <c r="E12263" s="4">
        <v>2.1700000000000001E-20</v>
      </c>
      <c r="F12263" s="3"/>
      <c r="G12263" s="3"/>
      <c r="H12263" s="3"/>
      <c r="I12263" s="3"/>
      <c r="J12263" s="3"/>
    </row>
    <row r="12264" spans="4:10" x14ac:dyDescent="0.25">
      <c r="D12264">
        <v>0.53239999999999998</v>
      </c>
      <c r="E12264" s="4">
        <v>2.1700000000000001E-20</v>
      </c>
      <c r="F12264" s="3"/>
      <c r="G12264" s="3"/>
      <c r="H12264" s="3"/>
      <c r="I12264" s="3"/>
      <c r="J12264" s="3"/>
    </row>
    <row r="12265" spans="4:10" x14ac:dyDescent="0.25">
      <c r="D12265">
        <v>0.53259999999999996</v>
      </c>
      <c r="E12265" s="4">
        <v>2.1700000000000001E-20</v>
      </c>
      <c r="F12265" s="3"/>
      <c r="G12265" s="3"/>
      <c r="H12265" s="3"/>
      <c r="I12265" s="3"/>
      <c r="J12265" s="3"/>
    </row>
    <row r="12266" spans="4:10" x14ac:dyDescent="0.25">
      <c r="D12266">
        <v>0.53290000000000004</v>
      </c>
      <c r="E12266" s="4">
        <v>2.1700000000000001E-20</v>
      </c>
      <c r="F12266" s="3"/>
      <c r="G12266" s="3"/>
      <c r="H12266" s="3"/>
      <c r="I12266" s="3"/>
      <c r="J12266" s="3"/>
    </row>
    <row r="12267" spans="4:10" x14ac:dyDescent="0.25">
      <c r="D12267">
        <v>0.53310000000000002</v>
      </c>
      <c r="E12267" s="4">
        <v>2.1700000000000001E-20</v>
      </c>
      <c r="F12267" s="3"/>
      <c r="G12267" s="3"/>
      <c r="H12267" s="3"/>
      <c r="I12267" s="3"/>
      <c r="J12267" s="3"/>
    </row>
    <row r="12268" spans="4:10" x14ac:dyDescent="0.25">
      <c r="D12268">
        <v>0.5333</v>
      </c>
      <c r="E12268" s="4">
        <v>2.1700000000000001E-20</v>
      </c>
      <c r="F12268" s="3"/>
      <c r="G12268" s="3"/>
      <c r="H12268" s="3"/>
      <c r="I12268" s="3"/>
      <c r="J12268" s="3"/>
    </row>
    <row r="12269" spans="4:10" x14ac:dyDescent="0.25">
      <c r="D12269">
        <v>0.53359999999999996</v>
      </c>
      <c r="E12269" s="4">
        <v>2.1700000000000001E-20</v>
      </c>
      <c r="F12269" s="3"/>
      <c r="G12269" s="3"/>
      <c r="H12269" s="3"/>
      <c r="I12269" s="3"/>
      <c r="J12269" s="3"/>
    </row>
    <row r="12270" spans="4:10" x14ac:dyDescent="0.25">
      <c r="D12270">
        <v>0.53380000000000005</v>
      </c>
      <c r="E12270" s="4">
        <v>2.1700000000000001E-20</v>
      </c>
      <c r="F12270" s="3"/>
      <c r="G12270" s="3"/>
      <c r="H12270" s="3"/>
      <c r="I12270" s="3"/>
      <c r="J12270" s="3"/>
    </row>
    <row r="12271" spans="4:10" x14ac:dyDescent="0.25">
      <c r="D12271">
        <v>0.53410000000000002</v>
      </c>
      <c r="E12271" s="4">
        <v>2.1700000000000001E-20</v>
      </c>
      <c r="F12271" s="3"/>
      <c r="G12271" s="3"/>
      <c r="H12271" s="3"/>
      <c r="I12271" s="3"/>
      <c r="J12271" s="3"/>
    </row>
    <row r="12272" spans="4:10" x14ac:dyDescent="0.25">
      <c r="D12272">
        <v>0.5343</v>
      </c>
      <c r="E12272" s="4">
        <v>2.1700000000000001E-20</v>
      </c>
      <c r="F12272" s="3"/>
      <c r="G12272" s="3"/>
      <c r="H12272" s="3"/>
      <c r="I12272" s="3"/>
      <c r="J12272" s="3"/>
    </row>
    <row r="12273" spans="4:10" x14ac:dyDescent="0.25">
      <c r="D12273">
        <v>0.53449999999999998</v>
      </c>
      <c r="E12273" s="4">
        <v>2.1700000000000001E-20</v>
      </c>
      <c r="F12273" s="3"/>
      <c r="G12273" s="3"/>
      <c r="H12273" s="3"/>
      <c r="I12273" s="3"/>
      <c r="J12273" s="3"/>
    </row>
    <row r="12274" spans="4:10" x14ac:dyDescent="0.25">
      <c r="D12274">
        <v>0.53480000000000005</v>
      </c>
      <c r="E12274" s="4">
        <v>2.1700000000000001E-20</v>
      </c>
      <c r="F12274" s="3"/>
      <c r="G12274" s="3"/>
      <c r="H12274" s="3"/>
      <c r="I12274" s="3"/>
      <c r="J12274" s="3"/>
    </row>
    <row r="12275" spans="4:10" x14ac:dyDescent="0.25">
      <c r="D12275">
        <v>0.53500000000000003</v>
      </c>
      <c r="E12275" s="4">
        <v>2.1700000000000001E-20</v>
      </c>
      <c r="F12275" s="3"/>
      <c r="G12275" s="3"/>
      <c r="H12275" s="3"/>
      <c r="I12275" s="3"/>
      <c r="J12275" s="3"/>
    </row>
    <row r="12276" spans="4:10" x14ac:dyDescent="0.25">
      <c r="D12276">
        <v>0.53520000000000001</v>
      </c>
      <c r="E12276" s="4">
        <v>2.1700000000000001E-20</v>
      </c>
      <c r="F12276" s="3"/>
      <c r="G12276" s="3"/>
      <c r="H12276" s="3"/>
      <c r="I12276" s="3"/>
      <c r="J12276" s="3"/>
    </row>
    <row r="12277" spans="4:10" x14ac:dyDescent="0.25">
      <c r="D12277">
        <v>0.53549999999999998</v>
      </c>
      <c r="E12277" s="4">
        <v>2.1700000000000001E-20</v>
      </c>
      <c r="F12277" s="3"/>
      <c r="G12277" s="3"/>
      <c r="H12277" s="3"/>
      <c r="I12277" s="3"/>
      <c r="J12277" s="3"/>
    </row>
    <row r="12278" spans="4:10" x14ac:dyDescent="0.25">
      <c r="D12278">
        <v>0.53569999999999995</v>
      </c>
      <c r="E12278" s="4">
        <v>2.1700000000000001E-20</v>
      </c>
      <c r="F12278" s="3"/>
      <c r="G12278" s="3"/>
      <c r="H12278" s="3"/>
      <c r="I12278" s="3"/>
      <c r="J12278" s="3"/>
    </row>
    <row r="12279" spans="4:10" x14ac:dyDescent="0.25">
      <c r="D12279">
        <v>0.53600000000000003</v>
      </c>
      <c r="E12279" s="4">
        <v>2.1700000000000001E-20</v>
      </c>
      <c r="F12279" s="3"/>
      <c r="G12279" s="3"/>
      <c r="H12279" s="3"/>
      <c r="I12279" s="3"/>
      <c r="J12279" s="3"/>
    </row>
    <row r="12280" spans="4:10" x14ac:dyDescent="0.25">
      <c r="D12280">
        <v>0.53620000000000001</v>
      </c>
      <c r="E12280" s="4">
        <v>2.1700000000000001E-20</v>
      </c>
      <c r="F12280" s="3"/>
      <c r="G12280" s="3"/>
      <c r="H12280" s="3"/>
      <c r="I12280" s="3"/>
      <c r="J12280" s="3"/>
    </row>
    <row r="12281" spans="4:10" x14ac:dyDescent="0.25">
      <c r="D12281">
        <v>0.53639999999999999</v>
      </c>
      <c r="E12281" s="4">
        <v>2.1700000000000001E-20</v>
      </c>
      <c r="F12281" s="3"/>
      <c r="G12281" s="3"/>
      <c r="H12281" s="3"/>
      <c r="I12281" s="3"/>
      <c r="J12281" s="3"/>
    </row>
    <row r="12282" spans="4:10" x14ac:dyDescent="0.25">
      <c r="D12282">
        <v>0.53669999999999995</v>
      </c>
      <c r="E12282" s="4">
        <v>2.1700000000000001E-20</v>
      </c>
      <c r="F12282" s="3"/>
      <c r="G12282" s="3"/>
      <c r="H12282" s="3"/>
      <c r="I12282" s="3"/>
      <c r="J12282" s="3"/>
    </row>
    <row r="12283" spans="4:10" x14ac:dyDescent="0.25">
      <c r="D12283">
        <v>0.53690000000000004</v>
      </c>
      <c r="E12283" s="4">
        <v>2.1700000000000001E-20</v>
      </c>
      <c r="F12283" s="3"/>
      <c r="G12283" s="3"/>
      <c r="H12283" s="3"/>
      <c r="I12283" s="3"/>
      <c r="J12283" s="3"/>
    </row>
    <row r="12284" spans="4:10" x14ac:dyDescent="0.25">
      <c r="D12284">
        <v>0.53710000000000002</v>
      </c>
      <c r="E12284" s="4">
        <v>2.1700000000000001E-20</v>
      </c>
      <c r="F12284" s="3"/>
      <c r="G12284" s="3"/>
      <c r="H12284" s="3"/>
      <c r="I12284" s="3"/>
      <c r="J12284" s="3"/>
    </row>
    <row r="12285" spans="4:10" x14ac:dyDescent="0.25">
      <c r="D12285">
        <v>0.53739999999999999</v>
      </c>
      <c r="E12285" s="4">
        <v>2.1700000000000001E-20</v>
      </c>
      <c r="F12285" s="3"/>
      <c r="G12285" s="3"/>
      <c r="H12285" s="3"/>
      <c r="I12285" s="3"/>
      <c r="J12285" s="3"/>
    </row>
    <row r="12286" spans="4:10" x14ac:dyDescent="0.25">
      <c r="D12286">
        <v>0.53759999999999997</v>
      </c>
      <c r="E12286" s="4">
        <v>2.1700000000000001E-20</v>
      </c>
      <c r="F12286" s="3"/>
      <c r="G12286" s="3"/>
      <c r="H12286" s="3"/>
      <c r="I12286" s="3"/>
      <c r="J12286" s="3"/>
    </row>
    <row r="12287" spans="4:10" x14ac:dyDescent="0.25">
      <c r="D12287">
        <v>0.53779999999999994</v>
      </c>
      <c r="E12287" s="4">
        <v>2.1700000000000001E-20</v>
      </c>
      <c r="F12287" s="3"/>
      <c r="G12287" s="3"/>
      <c r="H12287" s="3"/>
      <c r="I12287" s="3"/>
      <c r="J12287" s="3"/>
    </row>
    <row r="12288" spans="4:10" x14ac:dyDescent="0.25">
      <c r="D12288">
        <v>0.53810000000000002</v>
      </c>
      <c r="E12288" s="4">
        <v>2.1700000000000001E-20</v>
      </c>
      <c r="F12288" s="3"/>
      <c r="G12288" s="3"/>
      <c r="H12288" s="3"/>
      <c r="I12288" s="3"/>
      <c r="J12288" s="3"/>
    </row>
    <row r="12289" spans="4:10" x14ac:dyDescent="0.25">
      <c r="D12289">
        <v>0.5383</v>
      </c>
      <c r="E12289" s="4">
        <v>2.1700000000000001E-20</v>
      </c>
      <c r="F12289" s="3"/>
      <c r="G12289" s="3"/>
      <c r="H12289" s="3"/>
      <c r="I12289" s="3"/>
      <c r="J12289" s="3"/>
    </row>
    <row r="12290" spans="4:10" x14ac:dyDescent="0.25">
      <c r="D12290">
        <v>0.53859999999999997</v>
      </c>
      <c r="E12290" s="4">
        <v>2.1700000000000001E-20</v>
      </c>
      <c r="F12290" s="3"/>
      <c r="G12290" s="3"/>
      <c r="H12290" s="3"/>
      <c r="I12290" s="3"/>
      <c r="J12290" s="3"/>
    </row>
    <row r="12291" spans="4:10" x14ac:dyDescent="0.25">
      <c r="D12291">
        <v>0.53879999999999995</v>
      </c>
      <c r="E12291" s="4">
        <v>2.1700000000000001E-20</v>
      </c>
      <c r="F12291" s="3"/>
      <c r="G12291" s="3"/>
      <c r="H12291" s="3"/>
      <c r="I12291" s="3"/>
      <c r="J12291" s="3"/>
    </row>
    <row r="12292" spans="4:10" x14ac:dyDescent="0.25">
      <c r="D12292">
        <v>0.53900000000000003</v>
      </c>
      <c r="E12292" s="4">
        <v>2.1700000000000001E-20</v>
      </c>
      <c r="F12292" s="3"/>
      <c r="G12292" s="3"/>
      <c r="H12292" s="3"/>
      <c r="I12292" s="3"/>
      <c r="J12292" s="3"/>
    </row>
    <row r="12293" spans="4:10" x14ac:dyDescent="0.25">
      <c r="D12293">
        <v>0.5393</v>
      </c>
      <c r="E12293" s="4">
        <v>2.1700000000000001E-20</v>
      </c>
      <c r="F12293" s="3"/>
      <c r="G12293" s="3"/>
      <c r="H12293" s="3"/>
      <c r="I12293" s="3"/>
      <c r="J12293" s="3"/>
    </row>
    <row r="12294" spans="4:10" x14ac:dyDescent="0.25">
      <c r="D12294">
        <v>0.53949999999999998</v>
      </c>
      <c r="E12294" s="4">
        <v>2.1700000000000001E-20</v>
      </c>
      <c r="F12294" s="3"/>
      <c r="G12294" s="3"/>
      <c r="H12294" s="3"/>
      <c r="I12294" s="3"/>
      <c r="J12294" s="3"/>
    </row>
    <row r="12295" spans="4:10" x14ac:dyDescent="0.25">
      <c r="D12295">
        <v>0.53969999999999996</v>
      </c>
      <c r="E12295" s="4">
        <v>2.1700000000000001E-20</v>
      </c>
      <c r="F12295" s="3"/>
      <c r="G12295" s="3"/>
      <c r="H12295" s="3"/>
      <c r="I12295" s="3"/>
      <c r="J12295" s="3"/>
    </row>
    <row r="12296" spans="4:10" x14ac:dyDescent="0.25">
      <c r="D12296">
        <v>0.54</v>
      </c>
      <c r="E12296" s="4">
        <v>2.1700000000000001E-20</v>
      </c>
      <c r="F12296" s="3"/>
      <c r="G12296" s="3"/>
      <c r="H12296" s="3"/>
      <c r="I12296" s="3"/>
      <c r="J12296" s="3"/>
    </row>
    <row r="12297" spans="4:10" x14ac:dyDescent="0.25">
      <c r="D12297">
        <v>0.54020000000000001</v>
      </c>
      <c r="E12297" s="4">
        <v>2.1700000000000001E-20</v>
      </c>
      <c r="F12297" s="3"/>
      <c r="G12297" s="3"/>
      <c r="H12297" s="3"/>
      <c r="I12297" s="3"/>
      <c r="J12297" s="3"/>
    </row>
    <row r="12298" spans="4:10" x14ac:dyDescent="0.25">
      <c r="D12298">
        <v>0.54039999999999999</v>
      </c>
      <c r="E12298" s="4">
        <v>2.1700000000000001E-20</v>
      </c>
      <c r="F12298" s="3"/>
      <c r="G12298" s="3"/>
      <c r="H12298" s="3"/>
      <c r="I12298" s="3"/>
      <c r="J12298" s="3"/>
    </row>
    <row r="12299" spans="4:10" x14ac:dyDescent="0.25">
      <c r="D12299">
        <v>0.54069999999999996</v>
      </c>
      <c r="E12299" s="4">
        <v>2.1700000000000001E-20</v>
      </c>
      <c r="F12299" s="3"/>
      <c r="G12299" s="3"/>
      <c r="H12299" s="3"/>
      <c r="I12299" s="3"/>
      <c r="J12299" s="3"/>
    </row>
    <row r="12300" spans="4:10" x14ac:dyDescent="0.25">
      <c r="D12300">
        <v>0.54090000000000005</v>
      </c>
      <c r="E12300" s="4">
        <v>2.1700000000000001E-20</v>
      </c>
      <c r="F12300" s="3"/>
      <c r="G12300" s="3"/>
      <c r="H12300" s="3"/>
      <c r="I12300" s="3"/>
      <c r="J12300" s="3"/>
    </row>
    <row r="12301" spans="4:10" x14ac:dyDescent="0.25">
      <c r="D12301">
        <v>0.54120000000000001</v>
      </c>
      <c r="E12301" s="4">
        <v>2.1700000000000001E-20</v>
      </c>
      <c r="F12301" s="3"/>
      <c r="G12301" s="3"/>
      <c r="H12301" s="3"/>
      <c r="I12301" s="3"/>
      <c r="J12301" s="3"/>
    </row>
    <row r="12302" spans="4:10" x14ac:dyDescent="0.25">
      <c r="D12302">
        <v>0.54139999999999999</v>
      </c>
      <c r="E12302" s="4">
        <v>2.1700000000000001E-20</v>
      </c>
      <c r="F12302" s="3"/>
      <c r="G12302" s="3"/>
      <c r="H12302" s="3"/>
      <c r="I12302" s="3"/>
      <c r="J12302" s="3"/>
    </row>
    <row r="12303" spans="4:10" x14ac:dyDescent="0.25">
      <c r="D12303">
        <v>0.54159999999999997</v>
      </c>
      <c r="E12303" s="4">
        <v>2.1700000000000001E-20</v>
      </c>
      <c r="F12303" s="3"/>
      <c r="G12303" s="3"/>
      <c r="H12303" s="3"/>
      <c r="I12303" s="3"/>
      <c r="J12303" s="3"/>
    </row>
    <row r="12304" spans="4:10" x14ac:dyDescent="0.25">
      <c r="D12304">
        <v>0.54190000000000005</v>
      </c>
      <c r="E12304" s="4">
        <v>2.1700000000000001E-20</v>
      </c>
      <c r="F12304" s="3"/>
      <c r="G12304" s="3"/>
      <c r="H12304" s="3"/>
      <c r="I12304" s="3"/>
      <c r="J12304" s="3"/>
    </row>
    <row r="12305" spans="4:10" x14ac:dyDescent="0.25">
      <c r="D12305">
        <v>0.54210000000000003</v>
      </c>
      <c r="E12305" s="4">
        <v>2.1700000000000001E-20</v>
      </c>
      <c r="F12305" s="3"/>
      <c r="G12305" s="3"/>
      <c r="H12305" s="3"/>
      <c r="I12305" s="3"/>
      <c r="J12305" s="3"/>
    </row>
    <row r="12306" spans="4:10" x14ac:dyDescent="0.25">
      <c r="D12306">
        <v>0.5423</v>
      </c>
      <c r="E12306" s="4">
        <v>2.1700000000000001E-20</v>
      </c>
      <c r="F12306" s="3"/>
      <c r="G12306" s="3"/>
      <c r="H12306" s="3"/>
      <c r="I12306" s="3"/>
      <c r="J12306" s="3"/>
    </row>
    <row r="12307" spans="4:10" x14ac:dyDescent="0.25">
      <c r="D12307">
        <v>0.54259999999999997</v>
      </c>
      <c r="E12307" s="4">
        <v>2.1700000000000001E-20</v>
      </c>
      <c r="F12307" s="3"/>
      <c r="G12307" s="3"/>
      <c r="H12307" s="3"/>
      <c r="I12307" s="3"/>
      <c r="J12307" s="3"/>
    </row>
    <row r="12308" spans="4:10" x14ac:dyDescent="0.25">
      <c r="D12308">
        <v>0.54279999999999995</v>
      </c>
      <c r="E12308" s="4">
        <v>2.1700000000000001E-20</v>
      </c>
      <c r="F12308" s="3"/>
      <c r="G12308" s="3"/>
      <c r="H12308" s="3"/>
      <c r="I12308" s="3"/>
      <c r="J12308" s="3"/>
    </row>
    <row r="12309" spans="4:10" x14ac:dyDescent="0.25">
      <c r="D12309">
        <v>0.54300000000000004</v>
      </c>
      <c r="E12309" s="4">
        <v>2.1700000000000001E-20</v>
      </c>
      <c r="F12309" s="3"/>
      <c r="G12309" s="3"/>
      <c r="H12309" s="3"/>
      <c r="I12309" s="3"/>
      <c r="J12309" s="3"/>
    </row>
    <row r="12310" spans="4:10" x14ac:dyDescent="0.25">
      <c r="D12310">
        <v>0.54330000000000001</v>
      </c>
      <c r="E12310" s="4">
        <v>2.1700000000000001E-20</v>
      </c>
      <c r="F12310" s="3"/>
      <c r="G12310" s="3"/>
      <c r="H12310" s="3"/>
      <c r="I12310" s="3"/>
      <c r="J12310" s="3"/>
    </row>
    <row r="12311" spans="4:10" x14ac:dyDescent="0.25">
      <c r="D12311">
        <v>0.54349999999999998</v>
      </c>
      <c r="E12311" s="4">
        <v>2.1700000000000001E-20</v>
      </c>
      <c r="F12311" s="3"/>
      <c r="G12311" s="3"/>
      <c r="H12311" s="3"/>
      <c r="I12311" s="3"/>
      <c r="J12311" s="3"/>
    </row>
    <row r="12312" spans="4:10" x14ac:dyDescent="0.25">
      <c r="D12312">
        <v>0.54379999999999995</v>
      </c>
      <c r="E12312" s="4">
        <v>2.1700000000000001E-20</v>
      </c>
      <c r="F12312" s="3"/>
      <c r="G12312" s="3"/>
      <c r="H12312" s="3"/>
      <c r="I12312" s="3"/>
      <c r="J12312" s="3"/>
    </row>
    <row r="12313" spans="4:10" x14ac:dyDescent="0.25">
      <c r="D12313">
        <v>0.54400000000000004</v>
      </c>
      <c r="E12313" s="4">
        <v>2.1700000000000001E-20</v>
      </c>
      <c r="F12313" s="3"/>
      <c r="G12313" s="3"/>
      <c r="H12313" s="3"/>
      <c r="I12313" s="3"/>
      <c r="J12313" s="3"/>
    </row>
    <row r="12314" spans="4:10" x14ac:dyDescent="0.25">
      <c r="D12314">
        <v>0.54420000000000002</v>
      </c>
      <c r="E12314" s="4">
        <v>2.1700000000000001E-20</v>
      </c>
      <c r="F12314" s="3"/>
      <c r="G12314" s="3"/>
      <c r="H12314" s="3"/>
      <c r="I12314" s="3"/>
      <c r="J12314" s="3"/>
    </row>
    <row r="12315" spans="4:10" x14ac:dyDescent="0.25">
      <c r="D12315">
        <v>0.54449999999999998</v>
      </c>
      <c r="E12315" s="4">
        <v>2.1700000000000001E-20</v>
      </c>
      <c r="F12315" s="3"/>
      <c r="G12315" s="3"/>
      <c r="H12315" s="3"/>
      <c r="I12315" s="3"/>
      <c r="J12315" s="3"/>
    </row>
    <row r="12316" spans="4:10" x14ac:dyDescent="0.25">
      <c r="D12316">
        <v>0.54469999999999996</v>
      </c>
      <c r="E12316" s="4">
        <v>2.1700000000000001E-20</v>
      </c>
      <c r="F12316" s="3"/>
      <c r="G12316" s="3"/>
      <c r="H12316" s="3"/>
      <c r="I12316" s="3"/>
      <c r="J12316" s="3"/>
    </row>
    <row r="12317" spans="4:10" x14ac:dyDescent="0.25">
      <c r="D12317">
        <v>0.54490000000000005</v>
      </c>
      <c r="E12317" s="4">
        <v>2.1700000000000001E-20</v>
      </c>
      <c r="F12317" s="3"/>
      <c r="G12317" s="3"/>
      <c r="H12317" s="3"/>
      <c r="I12317" s="3"/>
      <c r="J12317" s="3"/>
    </row>
    <row r="12318" spans="4:10" x14ac:dyDescent="0.25">
      <c r="D12318">
        <v>0.54520000000000002</v>
      </c>
      <c r="E12318" s="4">
        <v>2.1700000000000001E-20</v>
      </c>
      <c r="F12318" s="3"/>
      <c r="G12318" s="3"/>
      <c r="H12318" s="3"/>
      <c r="I12318" s="3"/>
      <c r="J12318" s="3"/>
    </row>
    <row r="12319" spans="4:10" x14ac:dyDescent="0.25">
      <c r="D12319">
        <v>0.5454</v>
      </c>
      <c r="E12319" s="4">
        <v>2.1700000000000001E-20</v>
      </c>
      <c r="F12319" s="3"/>
      <c r="G12319" s="3"/>
      <c r="H12319" s="3"/>
      <c r="I12319" s="3"/>
      <c r="J12319" s="3"/>
    </row>
    <row r="12320" spans="4:10" x14ac:dyDescent="0.25">
      <c r="D12320">
        <v>0.54559999999999997</v>
      </c>
      <c r="E12320" s="4">
        <v>2.1700000000000001E-20</v>
      </c>
      <c r="F12320" s="3"/>
      <c r="G12320" s="3"/>
      <c r="H12320" s="3"/>
      <c r="I12320" s="3"/>
      <c r="J12320" s="3"/>
    </row>
    <row r="12321" spans="4:10" x14ac:dyDescent="0.25">
      <c r="D12321">
        <v>0.54590000000000005</v>
      </c>
      <c r="E12321" s="4">
        <v>2.1700000000000001E-20</v>
      </c>
      <c r="F12321" s="3"/>
      <c r="G12321" s="3"/>
      <c r="H12321" s="3"/>
      <c r="I12321" s="3"/>
      <c r="J12321" s="3"/>
    </row>
    <row r="12322" spans="4:10" x14ac:dyDescent="0.25">
      <c r="D12322">
        <v>0.54610000000000003</v>
      </c>
      <c r="E12322" s="4">
        <v>2.1700000000000001E-20</v>
      </c>
      <c r="F12322" s="3"/>
      <c r="G12322" s="3"/>
      <c r="H12322" s="3"/>
      <c r="I12322" s="3"/>
      <c r="J12322" s="3"/>
    </row>
    <row r="12323" spans="4:10" x14ac:dyDescent="0.25">
      <c r="D12323">
        <v>0.5464</v>
      </c>
      <c r="E12323" s="4">
        <v>2.1700000000000001E-20</v>
      </c>
      <c r="F12323" s="3"/>
      <c r="G12323" s="3"/>
      <c r="H12323" s="3"/>
      <c r="I12323" s="3"/>
      <c r="J12323" s="3"/>
    </row>
    <row r="12324" spans="4:10" x14ac:dyDescent="0.25">
      <c r="D12324">
        <v>0.54659999999999997</v>
      </c>
      <c r="E12324" s="4">
        <v>2.1700000000000001E-20</v>
      </c>
      <c r="F12324" s="3"/>
      <c r="G12324" s="3"/>
      <c r="H12324" s="3"/>
      <c r="I12324" s="3"/>
      <c r="J12324" s="3"/>
    </row>
    <row r="12325" spans="4:10" x14ac:dyDescent="0.25">
      <c r="D12325">
        <v>0.54679999999999995</v>
      </c>
      <c r="E12325" s="4">
        <v>2.1700000000000001E-20</v>
      </c>
      <c r="F12325" s="3"/>
      <c r="G12325" s="3"/>
      <c r="H12325" s="3"/>
      <c r="I12325" s="3"/>
      <c r="J12325" s="3"/>
    </row>
    <row r="12326" spans="4:10" x14ac:dyDescent="0.25">
      <c r="D12326">
        <v>0.54710000000000003</v>
      </c>
      <c r="E12326" s="4">
        <v>2.1700000000000001E-20</v>
      </c>
      <c r="F12326" s="3"/>
      <c r="G12326" s="3"/>
      <c r="H12326" s="3"/>
      <c r="I12326" s="3"/>
      <c r="J12326" s="3"/>
    </row>
    <row r="12327" spans="4:10" x14ac:dyDescent="0.25">
      <c r="D12327">
        <v>0.54730000000000001</v>
      </c>
      <c r="E12327" s="4">
        <v>2.1700000000000001E-20</v>
      </c>
      <c r="F12327" s="3"/>
      <c r="G12327" s="3"/>
      <c r="H12327" s="3"/>
      <c r="I12327" s="3"/>
      <c r="J12327" s="3"/>
    </row>
    <row r="12328" spans="4:10" x14ac:dyDescent="0.25">
      <c r="D12328">
        <v>0.54749999999999999</v>
      </c>
      <c r="E12328" s="4">
        <v>2.1700000000000001E-20</v>
      </c>
      <c r="F12328" s="3"/>
      <c r="G12328" s="3"/>
      <c r="H12328" s="3"/>
      <c r="I12328" s="3"/>
      <c r="J12328" s="3"/>
    </row>
    <row r="12329" spans="4:10" x14ac:dyDescent="0.25">
      <c r="D12329">
        <v>0.54779999999999995</v>
      </c>
      <c r="E12329" s="4">
        <v>2.1700000000000001E-20</v>
      </c>
      <c r="F12329" s="3"/>
      <c r="G12329" s="3"/>
      <c r="H12329" s="3"/>
      <c r="I12329" s="3"/>
      <c r="J12329" s="3"/>
    </row>
    <row r="12330" spans="4:10" x14ac:dyDescent="0.25">
      <c r="D12330">
        <v>0.54800000000000004</v>
      </c>
      <c r="E12330" s="4">
        <v>2.1700000000000001E-20</v>
      </c>
      <c r="F12330" s="3"/>
      <c r="G12330" s="3"/>
      <c r="H12330" s="3"/>
      <c r="I12330" s="3"/>
      <c r="J12330" s="3"/>
    </row>
    <row r="12331" spans="4:10" x14ac:dyDescent="0.25">
      <c r="D12331">
        <v>0.54820000000000002</v>
      </c>
      <c r="E12331" s="4">
        <v>2.1700000000000001E-20</v>
      </c>
      <c r="F12331" s="3"/>
      <c r="G12331" s="3"/>
      <c r="H12331" s="3"/>
      <c r="I12331" s="3"/>
      <c r="J12331" s="3"/>
    </row>
    <row r="12332" spans="4:10" x14ac:dyDescent="0.25">
      <c r="D12332">
        <v>0.54849999999999999</v>
      </c>
      <c r="E12332" s="4">
        <v>2.1700000000000001E-20</v>
      </c>
      <c r="F12332" s="3"/>
      <c r="G12332" s="3"/>
      <c r="H12332" s="3"/>
      <c r="I12332" s="3"/>
      <c r="J12332" s="3"/>
    </row>
    <row r="12333" spans="4:10" x14ac:dyDescent="0.25">
      <c r="D12333">
        <v>0.54869999999999997</v>
      </c>
      <c r="E12333" s="4">
        <v>2.1700000000000001E-20</v>
      </c>
      <c r="F12333" s="3"/>
      <c r="G12333" s="3"/>
      <c r="H12333" s="3"/>
      <c r="I12333" s="3"/>
      <c r="J12333" s="3"/>
    </row>
    <row r="12334" spans="4:10" x14ac:dyDescent="0.25">
      <c r="D12334">
        <v>0.54900000000000004</v>
      </c>
      <c r="E12334" s="4">
        <v>2.1700000000000001E-20</v>
      </c>
      <c r="F12334" s="3"/>
      <c r="G12334" s="3"/>
      <c r="H12334" s="3"/>
      <c r="I12334" s="3"/>
      <c r="J12334" s="3"/>
    </row>
    <row r="12335" spans="4:10" x14ac:dyDescent="0.25">
      <c r="D12335">
        <v>0.54920000000000002</v>
      </c>
      <c r="E12335" s="4">
        <v>2.1700000000000001E-20</v>
      </c>
      <c r="F12335" s="3"/>
      <c r="G12335" s="3"/>
      <c r="H12335" s="3"/>
      <c r="I12335" s="3"/>
      <c r="J12335" s="3"/>
    </row>
    <row r="12336" spans="4:10" x14ac:dyDescent="0.25">
      <c r="D12336">
        <v>0.5494</v>
      </c>
      <c r="E12336" s="4">
        <v>2.1700000000000001E-20</v>
      </c>
      <c r="F12336" s="3"/>
      <c r="G12336" s="3"/>
      <c r="H12336" s="3"/>
      <c r="I12336" s="3"/>
      <c r="J12336" s="3"/>
    </row>
    <row r="12337" spans="4:10" x14ac:dyDescent="0.25">
      <c r="D12337">
        <v>0.54969999999999997</v>
      </c>
      <c r="E12337" s="4">
        <v>2.1700000000000001E-20</v>
      </c>
      <c r="F12337" s="3"/>
      <c r="G12337" s="3"/>
      <c r="H12337" s="3"/>
      <c r="I12337" s="3"/>
      <c r="J12337" s="3"/>
    </row>
    <row r="12338" spans="4:10" x14ac:dyDescent="0.25">
      <c r="D12338">
        <v>0.54990000000000006</v>
      </c>
      <c r="E12338" s="4">
        <v>2.1700000000000001E-20</v>
      </c>
      <c r="F12338" s="3"/>
      <c r="G12338" s="3"/>
      <c r="H12338" s="3"/>
      <c r="I12338" s="3"/>
      <c r="J12338" s="3"/>
    </row>
    <row r="12339" spans="4:10" x14ac:dyDescent="0.25">
      <c r="D12339">
        <v>0.55010000000000003</v>
      </c>
      <c r="E12339" s="4">
        <v>2.1700000000000001E-20</v>
      </c>
      <c r="F12339" s="3"/>
      <c r="G12339" s="3"/>
      <c r="H12339" s="3"/>
      <c r="I12339" s="3"/>
      <c r="J12339" s="3"/>
    </row>
    <row r="12340" spans="4:10" x14ac:dyDescent="0.25">
      <c r="D12340">
        <v>0.5504</v>
      </c>
      <c r="E12340" s="4">
        <v>2.1700000000000001E-20</v>
      </c>
      <c r="F12340" s="3"/>
      <c r="G12340" s="3"/>
      <c r="H12340" s="3"/>
      <c r="I12340" s="3"/>
      <c r="J12340" s="3"/>
    </row>
    <row r="12341" spans="4:10" x14ac:dyDescent="0.25">
      <c r="D12341">
        <v>0.55059999999999998</v>
      </c>
      <c r="E12341" s="4">
        <v>2.1700000000000001E-20</v>
      </c>
      <c r="F12341" s="3"/>
      <c r="G12341" s="3"/>
      <c r="H12341" s="3"/>
      <c r="I12341" s="3"/>
      <c r="J12341" s="3"/>
    </row>
    <row r="12342" spans="4:10" x14ac:dyDescent="0.25">
      <c r="D12342">
        <v>0.55089999999999995</v>
      </c>
      <c r="E12342" s="4">
        <v>2.1700000000000001E-20</v>
      </c>
      <c r="F12342" s="3"/>
      <c r="G12342" s="3"/>
      <c r="H12342" s="3"/>
      <c r="I12342" s="3"/>
      <c r="J12342" s="3"/>
    </row>
    <row r="12343" spans="4:10" x14ac:dyDescent="0.25">
      <c r="D12343">
        <v>0.55110000000000003</v>
      </c>
      <c r="E12343" s="4">
        <v>2.1700000000000001E-20</v>
      </c>
      <c r="F12343" s="3"/>
      <c r="G12343" s="3"/>
      <c r="H12343" s="3"/>
      <c r="I12343" s="3"/>
      <c r="J12343" s="3"/>
    </row>
    <row r="12344" spans="4:10" x14ac:dyDescent="0.25">
      <c r="D12344">
        <v>0.55130000000000001</v>
      </c>
      <c r="E12344" s="4">
        <v>2.1700000000000001E-20</v>
      </c>
      <c r="F12344" s="3"/>
      <c r="G12344" s="3"/>
      <c r="H12344" s="3"/>
      <c r="I12344" s="3"/>
      <c r="J12344" s="3"/>
    </row>
    <row r="12345" spans="4:10" x14ac:dyDescent="0.25">
      <c r="D12345">
        <v>0.55159999999999998</v>
      </c>
      <c r="E12345" s="4">
        <v>2.1700000000000001E-20</v>
      </c>
      <c r="F12345" s="3"/>
      <c r="G12345" s="3"/>
      <c r="H12345" s="3"/>
      <c r="I12345" s="3"/>
      <c r="J12345" s="3"/>
    </row>
    <row r="12346" spans="4:10" x14ac:dyDescent="0.25">
      <c r="D12346">
        <v>0.55179999999999996</v>
      </c>
      <c r="E12346" s="4">
        <v>2.1700000000000001E-20</v>
      </c>
      <c r="F12346" s="3"/>
      <c r="G12346" s="3"/>
      <c r="H12346" s="3"/>
      <c r="I12346" s="3"/>
      <c r="J12346" s="3"/>
    </row>
    <row r="12347" spans="4:10" x14ac:dyDescent="0.25">
      <c r="D12347">
        <v>0.55200000000000005</v>
      </c>
      <c r="E12347" s="4">
        <v>2.1700000000000001E-20</v>
      </c>
      <c r="F12347" s="3"/>
      <c r="G12347" s="3"/>
      <c r="H12347" s="3"/>
      <c r="I12347" s="3"/>
      <c r="J12347" s="3"/>
    </row>
    <row r="12348" spans="4:10" x14ac:dyDescent="0.25">
      <c r="D12348">
        <v>0.55230000000000001</v>
      </c>
      <c r="E12348" s="4">
        <v>2.1700000000000001E-20</v>
      </c>
      <c r="F12348" s="3"/>
      <c r="G12348" s="3"/>
      <c r="H12348" s="3"/>
      <c r="I12348" s="3"/>
      <c r="J12348" s="3"/>
    </row>
    <row r="12349" spans="4:10" x14ac:dyDescent="0.25">
      <c r="D12349">
        <v>0.55249999999999999</v>
      </c>
      <c r="E12349" s="4">
        <v>2.1700000000000001E-20</v>
      </c>
      <c r="F12349" s="3"/>
      <c r="G12349" s="3"/>
      <c r="H12349" s="3"/>
      <c r="I12349" s="3"/>
      <c r="J12349" s="3"/>
    </row>
    <row r="12350" spans="4:10" x14ac:dyDescent="0.25">
      <c r="D12350">
        <v>0.55269999999999997</v>
      </c>
      <c r="E12350" s="4">
        <v>2.1700000000000001E-20</v>
      </c>
      <c r="F12350" s="3"/>
      <c r="G12350" s="3"/>
      <c r="H12350" s="3"/>
      <c r="I12350" s="3"/>
      <c r="J12350" s="3"/>
    </row>
    <row r="12351" spans="4:10" x14ac:dyDescent="0.25">
      <c r="D12351">
        <v>0.55300000000000005</v>
      </c>
      <c r="E12351" s="4">
        <v>2.1700000000000001E-20</v>
      </c>
      <c r="F12351" s="3"/>
      <c r="G12351" s="3"/>
      <c r="H12351" s="3"/>
      <c r="I12351" s="3"/>
      <c r="J12351" s="3"/>
    </row>
    <row r="12352" spans="4:10" x14ac:dyDescent="0.25">
      <c r="D12352">
        <v>0.55320000000000003</v>
      </c>
      <c r="E12352" s="4">
        <v>2.1700000000000001E-20</v>
      </c>
      <c r="F12352" s="3"/>
      <c r="G12352" s="3"/>
      <c r="H12352" s="3"/>
      <c r="I12352" s="3"/>
      <c r="J12352" s="3"/>
    </row>
    <row r="12353" spans="4:10" x14ac:dyDescent="0.25">
      <c r="D12353">
        <v>0.55349999999999999</v>
      </c>
      <c r="E12353" s="4">
        <v>2.1700000000000001E-20</v>
      </c>
      <c r="F12353" s="3"/>
      <c r="G12353" s="3"/>
      <c r="H12353" s="3"/>
      <c r="I12353" s="3"/>
      <c r="J12353" s="3"/>
    </row>
    <row r="12354" spans="4:10" x14ac:dyDescent="0.25">
      <c r="D12354">
        <v>0.55369999999999997</v>
      </c>
      <c r="E12354" s="4">
        <v>2.1700000000000001E-20</v>
      </c>
      <c r="F12354" s="3"/>
      <c r="G12354" s="3"/>
      <c r="H12354" s="3"/>
      <c r="I12354" s="3"/>
      <c r="J12354" s="3"/>
    </row>
    <row r="12355" spans="4:10" x14ac:dyDescent="0.25">
      <c r="D12355">
        <v>0.55389999999999995</v>
      </c>
      <c r="E12355" s="4">
        <v>2.1700000000000001E-20</v>
      </c>
      <c r="F12355" s="3"/>
      <c r="G12355" s="3"/>
      <c r="H12355" s="3"/>
      <c r="I12355" s="3"/>
      <c r="J12355" s="3"/>
    </row>
    <row r="12356" spans="4:10" x14ac:dyDescent="0.25">
      <c r="D12356">
        <v>0.55420000000000003</v>
      </c>
      <c r="E12356" s="4">
        <v>2.1700000000000001E-20</v>
      </c>
      <c r="F12356" s="3"/>
      <c r="G12356" s="3"/>
      <c r="H12356" s="3"/>
      <c r="I12356" s="3"/>
      <c r="J12356" s="3"/>
    </row>
    <row r="12357" spans="4:10" x14ac:dyDescent="0.25">
      <c r="D12357">
        <v>0.5544</v>
      </c>
      <c r="E12357" s="4">
        <v>2.1700000000000001E-20</v>
      </c>
      <c r="F12357" s="3"/>
      <c r="G12357" s="3"/>
      <c r="H12357" s="3"/>
      <c r="I12357" s="3"/>
      <c r="J12357" s="3"/>
    </row>
    <row r="12358" spans="4:10" x14ac:dyDescent="0.25">
      <c r="D12358">
        <v>0.55459999999999998</v>
      </c>
      <c r="E12358" s="4">
        <v>2.1700000000000001E-20</v>
      </c>
      <c r="F12358" s="3"/>
      <c r="G12358" s="3"/>
      <c r="H12358" s="3"/>
      <c r="I12358" s="3"/>
      <c r="J12358" s="3"/>
    </row>
    <row r="12359" spans="4:10" x14ac:dyDescent="0.25">
      <c r="D12359">
        <v>0.55489999999999995</v>
      </c>
      <c r="E12359" s="4">
        <v>2.1700000000000001E-20</v>
      </c>
      <c r="F12359" s="3"/>
      <c r="G12359" s="3"/>
      <c r="H12359" s="3"/>
      <c r="I12359" s="3"/>
      <c r="J12359" s="3"/>
    </row>
    <row r="12360" spans="4:10" x14ac:dyDescent="0.25">
      <c r="D12360">
        <v>0.55510000000000004</v>
      </c>
      <c r="E12360" s="4">
        <v>2.1700000000000001E-20</v>
      </c>
      <c r="F12360" s="3"/>
      <c r="G12360" s="3"/>
      <c r="H12360" s="3"/>
      <c r="I12360" s="3"/>
      <c r="J12360" s="3"/>
    </row>
    <row r="12361" spans="4:10" x14ac:dyDescent="0.25">
      <c r="D12361">
        <v>0.55530000000000002</v>
      </c>
      <c r="E12361" s="4">
        <v>2.1700000000000001E-20</v>
      </c>
      <c r="F12361" s="3"/>
      <c r="G12361" s="3"/>
      <c r="H12361" s="3"/>
      <c r="I12361" s="3"/>
      <c r="J12361" s="3"/>
    </row>
    <row r="12362" spans="4:10" x14ac:dyDescent="0.25">
      <c r="D12362">
        <v>0.55559999999999998</v>
      </c>
      <c r="E12362" s="4">
        <v>2.1700000000000001E-20</v>
      </c>
      <c r="F12362" s="3"/>
      <c r="G12362" s="3"/>
      <c r="H12362" s="3"/>
      <c r="I12362" s="3"/>
      <c r="J12362" s="3"/>
    </row>
    <row r="12363" spans="4:10" x14ac:dyDescent="0.25">
      <c r="D12363">
        <v>0.55579999999999996</v>
      </c>
      <c r="E12363" s="4">
        <v>2.1700000000000001E-20</v>
      </c>
      <c r="F12363" s="3"/>
      <c r="G12363" s="3"/>
      <c r="H12363" s="3"/>
      <c r="I12363" s="3"/>
      <c r="J12363" s="3"/>
    </row>
    <row r="12364" spans="4:10" x14ac:dyDescent="0.25">
      <c r="D12364">
        <v>0.55610000000000004</v>
      </c>
      <c r="E12364" s="4">
        <v>2.1700000000000001E-20</v>
      </c>
      <c r="F12364" s="3"/>
      <c r="G12364" s="3"/>
      <c r="H12364" s="3"/>
      <c r="I12364" s="3"/>
      <c r="J12364" s="3"/>
    </row>
    <row r="12365" spans="4:10" x14ac:dyDescent="0.25">
      <c r="D12365">
        <v>0.55630000000000002</v>
      </c>
      <c r="E12365" s="4">
        <v>2.1700000000000001E-20</v>
      </c>
      <c r="F12365" s="3"/>
      <c r="G12365" s="3"/>
      <c r="H12365" s="3"/>
      <c r="I12365" s="3"/>
      <c r="J12365" s="3"/>
    </row>
    <row r="12366" spans="4:10" x14ac:dyDescent="0.25">
      <c r="D12366">
        <v>0.55649999999999999</v>
      </c>
      <c r="E12366" s="4">
        <v>2.1700000000000001E-20</v>
      </c>
      <c r="F12366" s="3"/>
      <c r="G12366" s="3"/>
      <c r="H12366" s="3"/>
      <c r="I12366" s="3"/>
      <c r="J12366" s="3"/>
    </row>
    <row r="12367" spans="4:10" x14ac:dyDescent="0.25">
      <c r="D12367">
        <v>0.55679999999999996</v>
      </c>
      <c r="E12367" s="4">
        <v>2.1700000000000001E-20</v>
      </c>
      <c r="F12367" s="3"/>
      <c r="G12367" s="3"/>
      <c r="H12367" s="3"/>
      <c r="I12367" s="3"/>
      <c r="J12367" s="3"/>
    </row>
    <row r="12368" spans="4:10" x14ac:dyDescent="0.25">
      <c r="D12368">
        <v>0.55700000000000005</v>
      </c>
      <c r="E12368" s="4">
        <v>2.1700000000000001E-20</v>
      </c>
      <c r="F12368" s="3"/>
      <c r="G12368" s="3"/>
      <c r="H12368" s="3"/>
      <c r="I12368" s="3"/>
      <c r="J12368" s="3"/>
    </row>
    <row r="12369" spans="4:10" x14ac:dyDescent="0.25">
      <c r="D12369">
        <v>0.55720000000000003</v>
      </c>
      <c r="E12369" s="4">
        <v>2.1700000000000001E-20</v>
      </c>
      <c r="F12369" s="3"/>
      <c r="G12369" s="3"/>
      <c r="H12369" s="3"/>
      <c r="I12369" s="3"/>
      <c r="J12369" s="3"/>
    </row>
    <row r="12370" spans="4:10" x14ac:dyDescent="0.25">
      <c r="D12370">
        <v>0.5575</v>
      </c>
      <c r="E12370" s="4">
        <v>2.1700000000000001E-20</v>
      </c>
      <c r="F12370" s="3"/>
      <c r="G12370" s="3"/>
      <c r="H12370" s="3"/>
      <c r="I12370" s="3"/>
      <c r="J12370" s="3"/>
    </row>
    <row r="12371" spans="4:10" x14ac:dyDescent="0.25">
      <c r="D12371">
        <v>0.55769999999999997</v>
      </c>
      <c r="E12371" s="4">
        <v>2.1700000000000001E-20</v>
      </c>
      <c r="F12371" s="3"/>
      <c r="G12371" s="3"/>
      <c r="H12371" s="3"/>
      <c r="I12371" s="3"/>
      <c r="J12371" s="3"/>
    </row>
    <row r="12372" spans="4:10" x14ac:dyDescent="0.25">
      <c r="D12372">
        <v>0.55789999999999995</v>
      </c>
      <c r="E12372" s="4">
        <v>2.1700000000000001E-20</v>
      </c>
      <c r="F12372" s="3"/>
      <c r="G12372" s="3"/>
      <c r="H12372" s="3"/>
      <c r="I12372" s="3"/>
      <c r="J12372" s="3"/>
    </row>
    <row r="12373" spans="4:10" x14ac:dyDescent="0.25">
      <c r="D12373">
        <v>0.55820000000000003</v>
      </c>
      <c r="E12373" s="4">
        <v>2.1700000000000001E-20</v>
      </c>
      <c r="F12373" s="3"/>
      <c r="G12373" s="3"/>
      <c r="H12373" s="3"/>
      <c r="I12373" s="3"/>
      <c r="J12373" s="3"/>
    </row>
    <row r="12374" spans="4:10" x14ac:dyDescent="0.25">
      <c r="D12374">
        <v>0.55840000000000001</v>
      </c>
      <c r="E12374" s="4">
        <v>2.1700000000000001E-20</v>
      </c>
      <c r="F12374" s="3"/>
      <c r="G12374" s="3"/>
      <c r="H12374" s="3"/>
      <c r="I12374" s="3"/>
      <c r="J12374" s="3"/>
    </row>
    <row r="12375" spans="4:10" x14ac:dyDescent="0.25">
      <c r="D12375">
        <v>0.55869999999999997</v>
      </c>
      <c r="E12375" s="4">
        <v>2.1700000000000001E-20</v>
      </c>
      <c r="F12375" s="3"/>
      <c r="G12375" s="3"/>
      <c r="H12375" s="3"/>
      <c r="I12375" s="3"/>
      <c r="J12375" s="3"/>
    </row>
    <row r="12376" spans="4:10" x14ac:dyDescent="0.25">
      <c r="D12376">
        <v>0.55889999999999995</v>
      </c>
      <c r="E12376" s="4">
        <v>2.1700000000000001E-20</v>
      </c>
      <c r="F12376" s="3"/>
      <c r="G12376" s="3"/>
      <c r="H12376" s="3"/>
      <c r="I12376" s="3"/>
      <c r="J12376" s="3"/>
    </row>
    <row r="12377" spans="4:10" x14ac:dyDescent="0.25">
      <c r="D12377">
        <v>0.55910000000000004</v>
      </c>
      <c r="E12377" s="4">
        <v>2.1700000000000001E-20</v>
      </c>
      <c r="F12377" s="3"/>
      <c r="G12377" s="3"/>
      <c r="H12377" s="3"/>
      <c r="I12377" s="3"/>
      <c r="J12377" s="3"/>
    </row>
    <row r="12378" spans="4:10" x14ac:dyDescent="0.25">
      <c r="D12378">
        <v>0.55940000000000001</v>
      </c>
      <c r="E12378" s="4">
        <v>2.1700000000000001E-20</v>
      </c>
      <c r="F12378" s="3"/>
      <c r="G12378" s="3"/>
      <c r="H12378" s="3"/>
      <c r="I12378" s="3"/>
      <c r="J12378" s="3"/>
    </row>
    <row r="12379" spans="4:10" x14ac:dyDescent="0.25">
      <c r="D12379">
        <v>0.55959999999999999</v>
      </c>
      <c r="E12379" s="4">
        <v>2.1700000000000001E-20</v>
      </c>
      <c r="F12379" s="3"/>
      <c r="G12379" s="3"/>
      <c r="H12379" s="3"/>
      <c r="I12379" s="3"/>
      <c r="J12379" s="3"/>
    </row>
    <row r="12380" spans="4:10" x14ac:dyDescent="0.25">
      <c r="D12380">
        <v>0.55979999999999996</v>
      </c>
      <c r="E12380" s="4">
        <v>2.1700000000000001E-20</v>
      </c>
      <c r="F12380" s="3"/>
      <c r="G12380" s="3"/>
      <c r="H12380" s="3"/>
      <c r="I12380" s="3"/>
      <c r="J12380" s="3"/>
    </row>
    <row r="12381" spans="4:10" x14ac:dyDescent="0.25">
      <c r="D12381">
        <v>0.56010000000000004</v>
      </c>
      <c r="E12381" s="4">
        <v>2.1700000000000001E-20</v>
      </c>
      <c r="F12381" s="3"/>
      <c r="G12381" s="3"/>
      <c r="H12381" s="3"/>
      <c r="I12381" s="3"/>
      <c r="J12381" s="3"/>
    </row>
    <row r="12382" spans="4:10" x14ac:dyDescent="0.25">
      <c r="D12382">
        <v>0.56030000000000002</v>
      </c>
      <c r="E12382" s="4">
        <v>2.1700000000000001E-20</v>
      </c>
      <c r="F12382" s="3"/>
      <c r="G12382" s="3"/>
      <c r="H12382" s="3"/>
      <c r="I12382" s="3"/>
      <c r="J12382" s="3"/>
    </row>
    <row r="12383" spans="4:10" x14ac:dyDescent="0.25">
      <c r="D12383">
        <v>0.5605</v>
      </c>
      <c r="E12383" s="4">
        <v>2.1700000000000001E-20</v>
      </c>
      <c r="F12383" s="3"/>
      <c r="G12383" s="3"/>
      <c r="H12383" s="3"/>
      <c r="I12383" s="3"/>
      <c r="J12383" s="3"/>
    </row>
    <row r="12384" spans="4:10" x14ac:dyDescent="0.25">
      <c r="D12384">
        <v>0.56079999999999997</v>
      </c>
      <c r="E12384" s="4">
        <v>2.1700000000000001E-20</v>
      </c>
      <c r="F12384" s="3"/>
      <c r="G12384" s="3"/>
      <c r="H12384" s="3"/>
      <c r="I12384" s="3"/>
      <c r="J12384" s="3"/>
    </row>
    <row r="12385" spans="4:10" x14ac:dyDescent="0.25">
      <c r="D12385">
        <v>0.56100000000000005</v>
      </c>
      <c r="E12385" s="4">
        <v>2.1700000000000001E-20</v>
      </c>
      <c r="F12385" s="3"/>
      <c r="G12385" s="3"/>
      <c r="H12385" s="3"/>
      <c r="I12385" s="3"/>
      <c r="J12385" s="3"/>
    </row>
    <row r="12386" spans="4:10" x14ac:dyDescent="0.25">
      <c r="D12386">
        <v>0.56130000000000002</v>
      </c>
      <c r="E12386" s="4">
        <v>2.1700000000000001E-20</v>
      </c>
      <c r="F12386" s="3"/>
      <c r="G12386" s="3"/>
      <c r="H12386" s="3"/>
      <c r="I12386" s="3"/>
      <c r="J12386" s="3"/>
    </row>
    <row r="12387" spans="4:10" x14ac:dyDescent="0.25">
      <c r="D12387">
        <v>0.5615</v>
      </c>
      <c r="E12387" s="4">
        <v>2.1700000000000001E-20</v>
      </c>
      <c r="F12387" s="3"/>
      <c r="G12387" s="3"/>
      <c r="H12387" s="3"/>
      <c r="I12387" s="3"/>
      <c r="J12387" s="3"/>
    </row>
    <row r="12388" spans="4:10" x14ac:dyDescent="0.25">
      <c r="D12388">
        <v>0.56169999999999998</v>
      </c>
      <c r="E12388" s="4">
        <v>2.1700000000000001E-20</v>
      </c>
      <c r="F12388" s="3"/>
      <c r="G12388" s="3"/>
      <c r="H12388" s="3"/>
      <c r="I12388" s="3"/>
      <c r="J12388" s="3"/>
    </row>
    <row r="12389" spans="4:10" x14ac:dyDescent="0.25">
      <c r="D12389">
        <v>0.56200000000000006</v>
      </c>
      <c r="E12389" s="4">
        <v>2.1700000000000001E-20</v>
      </c>
      <c r="F12389" s="3"/>
      <c r="G12389" s="3"/>
      <c r="H12389" s="3"/>
      <c r="I12389" s="3"/>
      <c r="J12389" s="3"/>
    </row>
    <row r="12390" spans="4:10" x14ac:dyDescent="0.25">
      <c r="D12390">
        <v>0.56220000000000003</v>
      </c>
      <c r="E12390" s="4">
        <v>2.1700000000000001E-20</v>
      </c>
      <c r="F12390" s="3"/>
      <c r="G12390" s="3"/>
      <c r="H12390" s="3"/>
      <c r="I12390" s="3"/>
      <c r="J12390" s="3"/>
    </row>
    <row r="12391" spans="4:10" x14ac:dyDescent="0.25">
      <c r="D12391">
        <v>0.56240000000000001</v>
      </c>
      <c r="E12391" s="4">
        <v>2.1700000000000001E-20</v>
      </c>
      <c r="F12391" s="3"/>
      <c r="G12391" s="3"/>
      <c r="H12391" s="3"/>
      <c r="I12391" s="3"/>
      <c r="J12391" s="3"/>
    </row>
    <row r="12392" spans="4:10" x14ac:dyDescent="0.25">
      <c r="D12392">
        <v>0.56269999999999998</v>
      </c>
      <c r="E12392" s="4">
        <v>2.1700000000000001E-20</v>
      </c>
      <c r="F12392" s="3"/>
      <c r="G12392" s="3"/>
      <c r="H12392" s="3"/>
      <c r="I12392" s="3"/>
      <c r="J12392" s="3"/>
    </row>
    <row r="12393" spans="4:10" x14ac:dyDescent="0.25">
      <c r="D12393">
        <v>0.56289999999999996</v>
      </c>
      <c r="E12393" s="4">
        <v>2.1700000000000001E-20</v>
      </c>
      <c r="F12393" s="3"/>
      <c r="G12393" s="3"/>
      <c r="H12393" s="3"/>
      <c r="I12393" s="3"/>
      <c r="J12393" s="3"/>
    </row>
    <row r="12394" spans="4:10" x14ac:dyDescent="0.25">
      <c r="D12394">
        <v>0.56320000000000003</v>
      </c>
      <c r="E12394" s="4">
        <v>2.1700000000000001E-20</v>
      </c>
      <c r="F12394" s="3"/>
      <c r="G12394" s="3"/>
      <c r="H12394" s="3"/>
      <c r="I12394" s="3"/>
      <c r="J12394" s="3"/>
    </row>
    <row r="12395" spans="4:10" x14ac:dyDescent="0.25">
      <c r="D12395">
        <v>0.56340000000000001</v>
      </c>
      <c r="E12395" s="4">
        <v>2.1700000000000001E-20</v>
      </c>
      <c r="F12395" s="3"/>
      <c r="G12395" s="3"/>
      <c r="H12395" s="3"/>
      <c r="I12395" s="3"/>
      <c r="J12395" s="3"/>
    </row>
    <row r="12396" spans="4:10" x14ac:dyDescent="0.25">
      <c r="D12396">
        <v>0.56359999999999999</v>
      </c>
      <c r="E12396" s="4">
        <v>2.1700000000000001E-20</v>
      </c>
      <c r="F12396" s="3"/>
      <c r="G12396" s="3"/>
      <c r="H12396" s="3"/>
      <c r="I12396" s="3"/>
      <c r="J12396" s="3"/>
    </row>
    <row r="12397" spans="4:10" x14ac:dyDescent="0.25">
      <c r="D12397">
        <v>0.56389999999999996</v>
      </c>
      <c r="E12397" s="4">
        <v>2.1700000000000001E-20</v>
      </c>
      <c r="F12397" s="3"/>
      <c r="G12397" s="3"/>
      <c r="H12397" s="3"/>
      <c r="I12397" s="3"/>
      <c r="J12397" s="3"/>
    </row>
    <row r="12398" spans="4:10" x14ac:dyDescent="0.25">
      <c r="D12398">
        <v>0.56410000000000005</v>
      </c>
      <c r="E12398" s="4">
        <v>2.1700000000000001E-20</v>
      </c>
      <c r="F12398" s="3"/>
      <c r="G12398" s="3"/>
      <c r="H12398" s="3"/>
      <c r="I12398" s="3"/>
      <c r="J12398" s="3"/>
    </row>
    <row r="12399" spans="4:10" x14ac:dyDescent="0.25">
      <c r="D12399">
        <v>0.56430000000000002</v>
      </c>
      <c r="E12399" s="4">
        <v>2.1700000000000001E-20</v>
      </c>
      <c r="F12399" s="3"/>
      <c r="G12399" s="3"/>
      <c r="H12399" s="3"/>
      <c r="I12399" s="3"/>
      <c r="J12399" s="3"/>
    </row>
    <row r="12400" spans="4:10" x14ac:dyDescent="0.25">
      <c r="D12400">
        <v>0.56459999999999999</v>
      </c>
      <c r="E12400" s="4">
        <v>2.1700000000000001E-20</v>
      </c>
      <c r="F12400" s="3"/>
      <c r="G12400" s="3"/>
      <c r="H12400" s="3"/>
      <c r="I12400" s="3"/>
      <c r="J12400" s="3"/>
    </row>
    <row r="12401" spans="4:10" x14ac:dyDescent="0.25">
      <c r="D12401">
        <v>0.56479999999999997</v>
      </c>
      <c r="E12401" s="4">
        <v>2.1700000000000001E-20</v>
      </c>
      <c r="F12401" s="3"/>
      <c r="G12401" s="3"/>
      <c r="H12401" s="3"/>
      <c r="I12401" s="3"/>
      <c r="J12401" s="3"/>
    </row>
    <row r="12402" spans="4:10" x14ac:dyDescent="0.25">
      <c r="D12402">
        <v>0.56499999999999995</v>
      </c>
      <c r="E12402" s="4">
        <v>2.1700000000000001E-20</v>
      </c>
      <c r="F12402" s="3"/>
      <c r="G12402" s="3"/>
      <c r="H12402" s="3"/>
      <c r="I12402" s="3"/>
      <c r="J12402" s="3"/>
    </row>
    <row r="12403" spans="4:10" x14ac:dyDescent="0.25">
      <c r="D12403">
        <v>0.56530000000000002</v>
      </c>
      <c r="E12403" s="4">
        <v>2.1700000000000001E-20</v>
      </c>
      <c r="F12403" s="3"/>
      <c r="G12403" s="3"/>
      <c r="H12403" s="3"/>
      <c r="I12403" s="3"/>
      <c r="J12403" s="3"/>
    </row>
    <row r="12404" spans="4:10" x14ac:dyDescent="0.25">
      <c r="D12404">
        <v>0.5655</v>
      </c>
      <c r="E12404" s="4">
        <v>2.1700000000000001E-20</v>
      </c>
      <c r="F12404" s="3"/>
      <c r="G12404" s="3"/>
      <c r="H12404" s="3"/>
      <c r="I12404" s="3"/>
      <c r="J12404" s="3"/>
    </row>
    <row r="12405" spans="4:10" x14ac:dyDescent="0.25">
      <c r="D12405">
        <v>0.56579999999999997</v>
      </c>
      <c r="E12405" s="4">
        <v>2.1700000000000001E-20</v>
      </c>
      <c r="F12405" s="3"/>
      <c r="G12405" s="3"/>
      <c r="H12405" s="3"/>
      <c r="I12405" s="3"/>
      <c r="J12405" s="3"/>
    </row>
    <row r="12406" spans="4:10" x14ac:dyDescent="0.25">
      <c r="D12406">
        <v>0.56599999999999995</v>
      </c>
      <c r="E12406" s="4">
        <v>2.1700000000000001E-20</v>
      </c>
      <c r="F12406" s="3"/>
      <c r="G12406" s="3"/>
      <c r="H12406" s="3"/>
      <c r="I12406" s="3"/>
      <c r="J12406" s="3"/>
    </row>
    <row r="12407" spans="4:10" x14ac:dyDescent="0.25">
      <c r="D12407">
        <v>0.56620000000000004</v>
      </c>
      <c r="E12407" s="4">
        <v>2.1700000000000001E-20</v>
      </c>
      <c r="F12407" s="3"/>
      <c r="G12407" s="3"/>
      <c r="H12407" s="3"/>
      <c r="I12407" s="3"/>
      <c r="J12407" s="3"/>
    </row>
    <row r="12408" spans="4:10" x14ac:dyDescent="0.25">
      <c r="D12408">
        <v>0.5665</v>
      </c>
      <c r="E12408" s="4">
        <v>2.1700000000000001E-20</v>
      </c>
      <c r="F12408" s="3"/>
      <c r="G12408" s="3"/>
      <c r="H12408" s="3"/>
      <c r="I12408" s="3"/>
      <c r="J12408" s="3"/>
    </row>
    <row r="12409" spans="4:10" x14ac:dyDescent="0.25">
      <c r="D12409">
        <v>0.56669999999999998</v>
      </c>
      <c r="E12409" s="4">
        <v>2.1700000000000001E-20</v>
      </c>
      <c r="F12409" s="3"/>
      <c r="G12409" s="3"/>
      <c r="H12409" s="3"/>
      <c r="I12409" s="3"/>
      <c r="J12409" s="3"/>
    </row>
    <row r="12410" spans="4:10" x14ac:dyDescent="0.25">
      <c r="D12410">
        <v>0.56689999999999996</v>
      </c>
      <c r="E12410" s="4">
        <v>2.1700000000000001E-20</v>
      </c>
      <c r="F12410" s="3"/>
      <c r="G12410" s="3"/>
      <c r="H12410" s="3"/>
      <c r="I12410" s="3"/>
      <c r="J12410" s="3"/>
    </row>
    <row r="12411" spans="4:10" x14ac:dyDescent="0.25">
      <c r="D12411">
        <v>0.56720000000000004</v>
      </c>
      <c r="E12411" s="4">
        <v>2.1700000000000001E-20</v>
      </c>
      <c r="F12411" s="3"/>
      <c r="G12411" s="3"/>
      <c r="H12411" s="3"/>
      <c r="I12411" s="3"/>
      <c r="J12411" s="3"/>
    </row>
    <row r="12412" spans="4:10" x14ac:dyDescent="0.25">
      <c r="D12412">
        <v>0.56740000000000002</v>
      </c>
      <c r="E12412" s="4">
        <v>2.1700000000000001E-20</v>
      </c>
      <c r="F12412" s="3"/>
      <c r="G12412" s="3"/>
      <c r="H12412" s="3"/>
      <c r="I12412" s="3"/>
      <c r="J12412" s="3"/>
    </row>
    <row r="12413" spans="4:10" x14ac:dyDescent="0.25">
      <c r="D12413">
        <v>0.56759999999999999</v>
      </c>
      <c r="E12413" s="4">
        <v>2.1700000000000001E-20</v>
      </c>
      <c r="F12413" s="3"/>
      <c r="G12413" s="3"/>
      <c r="H12413" s="3"/>
      <c r="I12413" s="3"/>
      <c r="J12413" s="3"/>
    </row>
    <row r="12414" spans="4:10" x14ac:dyDescent="0.25">
      <c r="D12414">
        <v>0.56789999999999996</v>
      </c>
      <c r="E12414" s="4">
        <v>2.1700000000000001E-20</v>
      </c>
      <c r="F12414" s="3"/>
      <c r="G12414" s="3"/>
      <c r="H12414" s="3"/>
      <c r="I12414" s="3"/>
      <c r="J12414" s="3"/>
    </row>
    <row r="12415" spans="4:10" x14ac:dyDescent="0.25">
      <c r="D12415">
        <v>0.56810000000000005</v>
      </c>
      <c r="E12415" s="4">
        <v>2.1700000000000001E-20</v>
      </c>
      <c r="F12415" s="3"/>
      <c r="G12415" s="3"/>
      <c r="H12415" s="3"/>
      <c r="I12415" s="3"/>
      <c r="J12415" s="3"/>
    </row>
    <row r="12416" spans="4:10" x14ac:dyDescent="0.25">
      <c r="D12416">
        <v>0.56840000000000002</v>
      </c>
      <c r="E12416" s="4">
        <v>2.1700000000000001E-20</v>
      </c>
      <c r="F12416" s="3"/>
      <c r="G12416" s="3"/>
      <c r="H12416" s="3"/>
      <c r="I12416" s="3"/>
      <c r="J12416" s="3"/>
    </row>
    <row r="12417" spans="4:10" x14ac:dyDescent="0.25">
      <c r="D12417">
        <v>0.56859999999999999</v>
      </c>
      <c r="E12417" s="4">
        <v>2.1700000000000001E-20</v>
      </c>
      <c r="F12417" s="3"/>
      <c r="G12417" s="3"/>
      <c r="H12417" s="3"/>
      <c r="I12417" s="3"/>
      <c r="J12417" s="3"/>
    </row>
    <row r="12418" spans="4:10" x14ac:dyDescent="0.25">
      <c r="D12418">
        <v>0.56879999999999997</v>
      </c>
      <c r="E12418" s="4">
        <v>2.1700000000000001E-20</v>
      </c>
      <c r="F12418" s="3"/>
      <c r="G12418" s="3"/>
      <c r="H12418" s="3"/>
      <c r="I12418" s="3"/>
      <c r="J12418" s="3"/>
    </row>
    <row r="12419" spans="4:10" x14ac:dyDescent="0.25">
      <c r="D12419">
        <v>0.56910000000000005</v>
      </c>
      <c r="E12419" s="4">
        <v>2.1700000000000001E-20</v>
      </c>
      <c r="F12419" s="3"/>
      <c r="G12419" s="3"/>
      <c r="H12419" s="3"/>
      <c r="I12419" s="3"/>
      <c r="J12419" s="3"/>
    </row>
    <row r="12420" spans="4:10" x14ac:dyDescent="0.25">
      <c r="D12420">
        <v>0.56930000000000003</v>
      </c>
      <c r="E12420" s="4">
        <v>2.1700000000000001E-20</v>
      </c>
      <c r="F12420" s="3"/>
      <c r="G12420" s="3"/>
      <c r="H12420" s="3"/>
      <c r="I12420" s="3"/>
      <c r="J12420" s="3"/>
    </row>
    <row r="12421" spans="4:10" x14ac:dyDescent="0.25">
      <c r="D12421">
        <v>0.56950000000000001</v>
      </c>
      <c r="E12421" s="4">
        <v>2.1700000000000001E-20</v>
      </c>
      <c r="F12421" s="3"/>
      <c r="G12421" s="3"/>
      <c r="H12421" s="3"/>
      <c r="I12421" s="3"/>
      <c r="J12421" s="3"/>
    </row>
    <row r="12422" spans="4:10" x14ac:dyDescent="0.25">
      <c r="D12422">
        <v>0.56979999999999997</v>
      </c>
      <c r="E12422" s="4">
        <v>2.1700000000000001E-20</v>
      </c>
      <c r="F12422" s="3"/>
      <c r="G12422" s="3"/>
      <c r="H12422" s="3"/>
      <c r="I12422" s="3"/>
      <c r="J12422" s="3"/>
    </row>
    <row r="12423" spans="4:10" x14ac:dyDescent="0.25">
      <c r="D12423">
        <v>0.56999999999999995</v>
      </c>
      <c r="E12423" s="4">
        <v>2.1700000000000001E-20</v>
      </c>
      <c r="F12423" s="3"/>
      <c r="G12423" s="3"/>
      <c r="H12423" s="3"/>
      <c r="I12423" s="3"/>
      <c r="J12423" s="3"/>
    </row>
    <row r="12424" spans="4:10" x14ac:dyDescent="0.25">
      <c r="D12424">
        <v>0.57020000000000004</v>
      </c>
      <c r="E12424" s="4">
        <v>2.1700000000000001E-20</v>
      </c>
      <c r="F12424" s="3"/>
      <c r="G12424" s="3"/>
      <c r="H12424" s="3"/>
      <c r="I12424" s="3"/>
      <c r="J12424" s="3"/>
    </row>
    <row r="12425" spans="4:10" x14ac:dyDescent="0.25">
      <c r="D12425">
        <v>0.57050000000000001</v>
      </c>
      <c r="E12425" s="4">
        <v>2.1700000000000001E-20</v>
      </c>
      <c r="F12425" s="3"/>
      <c r="G12425" s="3"/>
      <c r="H12425" s="3"/>
      <c r="I12425" s="3"/>
      <c r="J12425" s="3"/>
    </row>
    <row r="12426" spans="4:10" x14ac:dyDescent="0.25">
      <c r="D12426">
        <v>0.57069999999999999</v>
      </c>
      <c r="E12426" s="4">
        <v>2.1700000000000001E-20</v>
      </c>
      <c r="F12426" s="3"/>
      <c r="G12426" s="3"/>
      <c r="H12426" s="3"/>
      <c r="I12426" s="3"/>
      <c r="J12426" s="3"/>
    </row>
    <row r="12427" spans="4:10" x14ac:dyDescent="0.25">
      <c r="D12427">
        <v>0.57099999999999995</v>
      </c>
      <c r="E12427" s="4">
        <v>2.1700000000000001E-20</v>
      </c>
      <c r="F12427" s="3"/>
      <c r="G12427" s="3"/>
      <c r="H12427" s="3"/>
      <c r="I12427" s="3"/>
      <c r="J12427" s="3"/>
    </row>
    <row r="12428" spans="4:10" x14ac:dyDescent="0.25">
      <c r="D12428">
        <v>0.57120000000000004</v>
      </c>
      <c r="E12428" s="4">
        <v>2.1700000000000001E-20</v>
      </c>
      <c r="F12428" s="3"/>
      <c r="G12428" s="3"/>
      <c r="H12428" s="3"/>
      <c r="I12428" s="3"/>
      <c r="J12428" s="3"/>
    </row>
    <row r="12429" spans="4:10" x14ac:dyDescent="0.25">
      <c r="D12429">
        <v>0.57140000000000002</v>
      </c>
      <c r="E12429" s="4">
        <v>2.1700000000000001E-20</v>
      </c>
      <c r="F12429" s="3"/>
      <c r="G12429" s="3"/>
      <c r="H12429" s="3"/>
      <c r="I12429" s="3"/>
      <c r="J12429" s="3"/>
    </row>
    <row r="12430" spans="4:10" x14ac:dyDescent="0.25">
      <c r="D12430">
        <v>0.57169999999999999</v>
      </c>
      <c r="E12430" s="4">
        <v>2.1700000000000001E-20</v>
      </c>
      <c r="F12430" s="3"/>
      <c r="G12430" s="3"/>
      <c r="H12430" s="3"/>
      <c r="I12430" s="3"/>
      <c r="J12430" s="3"/>
    </row>
    <row r="12431" spans="4:10" x14ac:dyDescent="0.25">
      <c r="D12431">
        <v>0.57189999999999996</v>
      </c>
      <c r="E12431" s="4">
        <v>2.1700000000000001E-20</v>
      </c>
      <c r="F12431" s="3"/>
      <c r="G12431" s="3"/>
      <c r="H12431" s="3"/>
      <c r="I12431" s="3"/>
      <c r="J12431" s="3"/>
    </row>
    <row r="12432" spans="4:10" x14ac:dyDescent="0.25">
      <c r="D12432">
        <v>0.57210000000000005</v>
      </c>
      <c r="E12432" s="4">
        <v>2.1700000000000001E-20</v>
      </c>
      <c r="F12432" s="3"/>
      <c r="G12432" s="3"/>
      <c r="H12432" s="3"/>
      <c r="I12432" s="3"/>
      <c r="J12432" s="3"/>
    </row>
    <row r="12433" spans="4:10" x14ac:dyDescent="0.25">
      <c r="D12433">
        <v>0.57240000000000002</v>
      </c>
      <c r="E12433" s="4">
        <v>2.1700000000000001E-20</v>
      </c>
    </row>
    <row r="12434" spans="4:10" x14ac:dyDescent="0.25">
      <c r="D12434">
        <v>0.5726</v>
      </c>
      <c r="E12434" s="4">
        <v>2.1700000000000001E-20</v>
      </c>
    </row>
    <row r="12435" spans="4:10" x14ac:dyDescent="0.25">
      <c r="D12435">
        <v>0.57279999999999998</v>
      </c>
      <c r="E12435" s="4">
        <v>2.1700000000000001E-20</v>
      </c>
    </row>
    <row r="12436" spans="4:10" x14ac:dyDescent="0.25">
      <c r="D12436">
        <v>0.57310000000000005</v>
      </c>
      <c r="E12436" s="4">
        <v>2.1700000000000001E-20</v>
      </c>
    </row>
    <row r="12437" spans="4:10" x14ac:dyDescent="0.25">
      <c r="D12437">
        <v>0.57330000000000003</v>
      </c>
      <c r="E12437" s="4">
        <v>2.1700000000000001E-20</v>
      </c>
    </row>
    <row r="12438" spans="4:10" x14ac:dyDescent="0.25">
      <c r="D12438">
        <v>0.5736</v>
      </c>
      <c r="E12438" s="4">
        <v>2.1700000000000001E-20</v>
      </c>
      <c r="F12438" s="3"/>
      <c r="G12438" s="3"/>
      <c r="H12438" s="3"/>
      <c r="I12438" s="3"/>
      <c r="J12438" s="3"/>
    </row>
    <row r="12439" spans="4:10" x14ac:dyDescent="0.25">
      <c r="D12439">
        <v>0.57379999999999998</v>
      </c>
      <c r="E12439" s="4">
        <v>2.1700000000000001E-20</v>
      </c>
      <c r="F12439" s="3"/>
      <c r="G12439" s="3"/>
      <c r="H12439" s="3"/>
      <c r="I12439" s="3"/>
      <c r="J12439" s="3"/>
    </row>
    <row r="12440" spans="4:10" x14ac:dyDescent="0.25">
      <c r="D12440">
        <v>0.57399999999999995</v>
      </c>
      <c r="E12440" s="4">
        <v>2.1700000000000001E-20</v>
      </c>
      <c r="F12440" s="3"/>
      <c r="G12440" s="3"/>
      <c r="H12440" s="3"/>
      <c r="I12440" s="3"/>
      <c r="J12440" s="3"/>
    </row>
    <row r="12441" spans="4:10" x14ac:dyDescent="0.25">
      <c r="D12441">
        <v>0.57430000000000003</v>
      </c>
      <c r="E12441" s="4">
        <v>2.1700000000000001E-20</v>
      </c>
      <c r="F12441" s="3"/>
      <c r="G12441" s="3"/>
      <c r="H12441" s="3"/>
      <c r="I12441" s="3"/>
      <c r="J12441" s="3"/>
    </row>
    <row r="12442" spans="4:10" x14ac:dyDescent="0.25">
      <c r="D12442">
        <v>0.57450000000000001</v>
      </c>
      <c r="E12442" s="4">
        <v>2.1700000000000001E-20</v>
      </c>
      <c r="F12442" s="3"/>
      <c r="G12442" s="3"/>
      <c r="H12442" s="3"/>
      <c r="I12442" s="3"/>
      <c r="J12442" s="3"/>
    </row>
    <row r="12443" spans="4:10" x14ac:dyDescent="0.25">
      <c r="D12443">
        <v>0.57469999999999999</v>
      </c>
      <c r="E12443" s="4">
        <v>2.1700000000000001E-20</v>
      </c>
      <c r="F12443" s="3"/>
      <c r="G12443" s="3"/>
      <c r="H12443" s="3"/>
      <c r="I12443" s="3"/>
      <c r="J12443" s="3"/>
    </row>
    <row r="12444" spans="4:10" x14ac:dyDescent="0.25">
      <c r="D12444">
        <v>0.57499999999999996</v>
      </c>
      <c r="E12444" s="4">
        <v>2.1700000000000001E-20</v>
      </c>
      <c r="F12444" s="3"/>
      <c r="G12444" s="3"/>
      <c r="H12444" s="3"/>
      <c r="I12444" s="3"/>
      <c r="J12444" s="3"/>
    </row>
    <row r="12445" spans="4:10" x14ac:dyDescent="0.25">
      <c r="D12445">
        <v>0.57520000000000004</v>
      </c>
      <c r="E12445" s="4">
        <v>2.1700000000000001E-20</v>
      </c>
      <c r="F12445" s="3"/>
      <c r="G12445" s="3"/>
      <c r="H12445" s="3"/>
      <c r="I12445" s="3"/>
      <c r="J12445" s="3"/>
    </row>
    <row r="12446" spans="4:10" x14ac:dyDescent="0.25">
      <c r="D12446">
        <v>0.57540000000000002</v>
      </c>
      <c r="E12446" s="4">
        <v>2.1700000000000001E-20</v>
      </c>
      <c r="F12446" s="3"/>
      <c r="G12446" s="3"/>
      <c r="H12446" s="3"/>
      <c r="I12446" s="3"/>
      <c r="J12446" s="3"/>
    </row>
    <row r="12447" spans="4:10" x14ac:dyDescent="0.25">
      <c r="D12447">
        <v>0.57569999999999999</v>
      </c>
      <c r="E12447" s="4">
        <v>2.1700000000000001E-20</v>
      </c>
      <c r="F12447" s="3"/>
      <c r="G12447" s="3"/>
      <c r="H12447" s="3"/>
      <c r="I12447" s="3"/>
      <c r="J12447" s="3"/>
    </row>
    <row r="12448" spans="4:10" x14ac:dyDescent="0.25">
      <c r="D12448">
        <v>0.57589999999999997</v>
      </c>
      <c r="E12448" s="4">
        <v>2.1700000000000001E-20</v>
      </c>
      <c r="F12448" s="3"/>
      <c r="G12448" s="3"/>
      <c r="H12448" s="3"/>
      <c r="I12448" s="3"/>
      <c r="J12448" s="3"/>
    </row>
    <row r="12449" spans="4:10" x14ac:dyDescent="0.25">
      <c r="D12449">
        <v>0.57620000000000005</v>
      </c>
      <c r="E12449" s="4">
        <v>2.1700000000000001E-20</v>
      </c>
      <c r="F12449" s="3"/>
      <c r="G12449" s="3"/>
      <c r="H12449" s="3"/>
      <c r="I12449" s="3"/>
      <c r="J12449" s="3"/>
    </row>
    <row r="12450" spans="4:10" x14ac:dyDescent="0.25">
      <c r="D12450">
        <v>0.57640000000000002</v>
      </c>
      <c r="E12450" s="4">
        <v>2.1700000000000001E-20</v>
      </c>
      <c r="F12450" s="3"/>
      <c r="G12450" s="3"/>
      <c r="H12450" s="3"/>
      <c r="I12450" s="3"/>
      <c r="J12450" s="3"/>
    </row>
    <row r="12451" spans="4:10" x14ac:dyDescent="0.25">
      <c r="D12451">
        <v>0.5766</v>
      </c>
      <c r="E12451" s="4">
        <v>2.1700000000000001E-20</v>
      </c>
      <c r="F12451" s="3"/>
      <c r="G12451" s="3"/>
      <c r="H12451" s="3"/>
      <c r="I12451" s="3"/>
      <c r="J12451" s="3"/>
    </row>
    <row r="12452" spans="4:10" x14ac:dyDescent="0.25">
      <c r="D12452">
        <v>0.57689999999999997</v>
      </c>
      <c r="E12452" s="4">
        <v>2.1700000000000001E-20</v>
      </c>
      <c r="F12452" s="3"/>
      <c r="G12452" s="3"/>
      <c r="H12452" s="3"/>
      <c r="I12452" s="3"/>
      <c r="J12452" s="3"/>
    </row>
    <row r="12453" spans="4:10" x14ac:dyDescent="0.25">
      <c r="D12453">
        <v>0.57709999999999995</v>
      </c>
      <c r="E12453" s="4">
        <v>2.1700000000000001E-20</v>
      </c>
      <c r="F12453" s="3"/>
      <c r="G12453" s="3"/>
      <c r="H12453" s="3"/>
      <c r="I12453" s="3"/>
      <c r="J12453" s="3"/>
    </row>
    <row r="12454" spans="4:10" x14ac:dyDescent="0.25">
      <c r="D12454">
        <v>0.57730000000000004</v>
      </c>
      <c r="E12454" s="4">
        <v>2.1700000000000001E-20</v>
      </c>
      <c r="F12454" s="3"/>
      <c r="G12454" s="3"/>
      <c r="H12454" s="3"/>
      <c r="I12454" s="3"/>
      <c r="J12454" s="3"/>
    </row>
    <row r="12455" spans="4:10" x14ac:dyDescent="0.25">
      <c r="D12455">
        <v>0.5776</v>
      </c>
      <c r="E12455" s="4">
        <v>2.1700000000000001E-20</v>
      </c>
      <c r="F12455" s="3"/>
      <c r="G12455" s="3"/>
      <c r="H12455" s="3"/>
      <c r="I12455" s="3"/>
      <c r="J12455" s="3"/>
    </row>
    <row r="12456" spans="4:10" x14ac:dyDescent="0.25">
      <c r="D12456">
        <v>0.57779999999999998</v>
      </c>
      <c r="E12456" s="4">
        <v>2.1700000000000001E-20</v>
      </c>
      <c r="F12456" s="3"/>
      <c r="G12456" s="3"/>
      <c r="H12456" s="3"/>
      <c r="I12456" s="3"/>
      <c r="J12456" s="3"/>
    </row>
    <row r="12457" spans="4:10" x14ac:dyDescent="0.25">
      <c r="D12457">
        <v>0.57809999999999995</v>
      </c>
      <c r="E12457" s="4">
        <v>2.1700000000000001E-20</v>
      </c>
      <c r="F12457" s="3"/>
      <c r="G12457" s="3"/>
      <c r="H12457" s="3"/>
      <c r="I12457" s="3"/>
      <c r="J12457" s="3"/>
    </row>
    <row r="12458" spans="4:10" x14ac:dyDescent="0.25">
      <c r="D12458">
        <v>0.57830000000000004</v>
      </c>
      <c r="E12458" s="4">
        <v>2.1700000000000001E-20</v>
      </c>
      <c r="F12458" s="3"/>
      <c r="G12458" s="3"/>
      <c r="H12458" s="3"/>
      <c r="I12458" s="3"/>
      <c r="J12458" s="3"/>
    </row>
    <row r="12459" spans="4:10" x14ac:dyDescent="0.25">
      <c r="D12459">
        <v>0.57850000000000001</v>
      </c>
      <c r="E12459" s="4">
        <v>2.1700000000000001E-20</v>
      </c>
      <c r="F12459" s="3"/>
      <c r="G12459" s="3"/>
      <c r="H12459" s="3"/>
      <c r="I12459" s="3"/>
      <c r="J12459" s="3"/>
    </row>
    <row r="12460" spans="4:10" x14ac:dyDescent="0.25">
      <c r="D12460">
        <v>0.57879999999999998</v>
      </c>
      <c r="E12460" s="4">
        <v>2.1700000000000001E-20</v>
      </c>
      <c r="F12460" s="3"/>
      <c r="G12460" s="3"/>
      <c r="H12460" s="3"/>
      <c r="I12460" s="3"/>
      <c r="J12460" s="3"/>
    </row>
    <row r="12461" spans="4:10" x14ac:dyDescent="0.25">
      <c r="D12461">
        <v>0.57899999999999996</v>
      </c>
      <c r="E12461" s="4">
        <v>2.1700000000000001E-20</v>
      </c>
      <c r="F12461" s="3"/>
      <c r="G12461" s="3"/>
      <c r="H12461" s="3"/>
      <c r="I12461" s="3"/>
      <c r="J12461" s="3"/>
    </row>
    <row r="12462" spans="4:10" x14ac:dyDescent="0.25">
      <c r="D12462">
        <v>0.57920000000000005</v>
      </c>
      <c r="E12462" s="4">
        <v>2.1700000000000001E-20</v>
      </c>
      <c r="F12462" s="3"/>
      <c r="G12462" s="3"/>
      <c r="H12462" s="3"/>
      <c r="I12462" s="3"/>
      <c r="J12462" s="3"/>
    </row>
    <row r="12463" spans="4:10" x14ac:dyDescent="0.25">
      <c r="D12463">
        <v>0.57950000000000002</v>
      </c>
      <c r="E12463" s="4">
        <v>2.1700000000000001E-20</v>
      </c>
      <c r="F12463" s="3"/>
      <c r="G12463" s="3"/>
      <c r="H12463" s="3"/>
      <c r="I12463" s="3"/>
      <c r="J12463" s="3"/>
    </row>
    <row r="12464" spans="4:10" x14ac:dyDescent="0.25">
      <c r="D12464">
        <v>0.57969999999999999</v>
      </c>
      <c r="E12464" s="4">
        <v>2.1700000000000001E-20</v>
      </c>
      <c r="F12464" s="3"/>
      <c r="G12464" s="3"/>
      <c r="H12464" s="3"/>
      <c r="I12464" s="3"/>
      <c r="J12464" s="3"/>
    </row>
    <row r="12465" spans="4:10" x14ac:dyDescent="0.25">
      <c r="D12465">
        <v>0.57989999999999997</v>
      </c>
      <c r="E12465" s="4">
        <v>2.1700000000000001E-20</v>
      </c>
      <c r="F12465" s="3"/>
      <c r="G12465" s="3"/>
      <c r="H12465" s="3"/>
      <c r="I12465" s="3"/>
      <c r="J12465" s="3"/>
    </row>
    <row r="12466" spans="4:10" x14ac:dyDescent="0.25">
      <c r="D12466">
        <v>0.58020000000000005</v>
      </c>
      <c r="E12466" s="4">
        <v>2.1700000000000001E-20</v>
      </c>
      <c r="F12466" s="3"/>
      <c r="G12466" s="3"/>
      <c r="H12466" s="3"/>
      <c r="I12466" s="3"/>
      <c r="J12466" s="3"/>
    </row>
    <row r="12467" spans="4:10" x14ac:dyDescent="0.25">
      <c r="D12467">
        <v>0.58040000000000003</v>
      </c>
      <c r="E12467" s="4">
        <v>2.1700000000000001E-20</v>
      </c>
      <c r="F12467" s="3"/>
      <c r="G12467" s="3"/>
      <c r="H12467" s="3"/>
      <c r="I12467" s="3"/>
      <c r="J12467" s="3"/>
    </row>
    <row r="12468" spans="4:10" x14ac:dyDescent="0.25">
      <c r="D12468">
        <v>0.58069999999999999</v>
      </c>
      <c r="E12468" s="4">
        <v>2.1700000000000001E-20</v>
      </c>
      <c r="F12468" s="3"/>
      <c r="G12468" s="3"/>
      <c r="H12468" s="3"/>
      <c r="I12468" s="3"/>
      <c r="J12468" s="3"/>
    </row>
    <row r="12469" spans="4:10" x14ac:dyDescent="0.25">
      <c r="D12469">
        <v>0.58089999999999997</v>
      </c>
      <c r="E12469" s="4">
        <v>2.1700000000000001E-20</v>
      </c>
      <c r="F12469" s="3"/>
      <c r="G12469" s="3"/>
      <c r="H12469" s="3"/>
      <c r="I12469" s="3"/>
      <c r="J12469" s="3"/>
    </row>
    <row r="12470" spans="4:10" x14ac:dyDescent="0.25">
      <c r="D12470">
        <v>0.58109999999999995</v>
      </c>
      <c r="E12470" s="4">
        <v>2.1700000000000001E-20</v>
      </c>
      <c r="F12470" s="3"/>
      <c r="G12470" s="3"/>
      <c r="H12470" s="3"/>
      <c r="I12470" s="3"/>
      <c r="J12470" s="3"/>
    </row>
    <row r="12471" spans="4:10" x14ac:dyDescent="0.25">
      <c r="D12471">
        <v>0.58140000000000003</v>
      </c>
      <c r="E12471" s="4">
        <v>2.1700000000000001E-20</v>
      </c>
      <c r="F12471" s="3"/>
      <c r="G12471" s="3"/>
      <c r="H12471" s="3"/>
      <c r="I12471" s="3"/>
      <c r="J12471" s="3"/>
    </row>
    <row r="12472" spans="4:10" x14ac:dyDescent="0.25">
      <c r="D12472">
        <v>0.58160000000000001</v>
      </c>
      <c r="E12472" s="4">
        <v>2.1700000000000001E-20</v>
      </c>
      <c r="F12472" s="3"/>
      <c r="G12472" s="3"/>
      <c r="H12472" s="3"/>
      <c r="I12472" s="3"/>
      <c r="J12472" s="3"/>
    </row>
    <row r="12473" spans="4:10" x14ac:dyDescent="0.25">
      <c r="D12473">
        <v>0.58179999999999998</v>
      </c>
      <c r="E12473" s="4">
        <v>2.1700000000000001E-20</v>
      </c>
      <c r="F12473" s="3"/>
      <c r="G12473" s="3"/>
      <c r="H12473" s="3"/>
      <c r="I12473" s="3"/>
      <c r="J12473" s="3"/>
    </row>
    <row r="12474" spans="4:10" x14ac:dyDescent="0.25">
      <c r="D12474">
        <v>0.58209999999999995</v>
      </c>
      <c r="E12474" s="4">
        <v>2.1700000000000001E-20</v>
      </c>
      <c r="F12474" s="3"/>
      <c r="G12474" s="3"/>
      <c r="H12474" s="3"/>
      <c r="I12474" s="3"/>
      <c r="J12474" s="3"/>
    </row>
    <row r="12475" spans="4:10" x14ac:dyDescent="0.25">
      <c r="D12475">
        <v>0.58230000000000004</v>
      </c>
      <c r="E12475" s="4">
        <v>2.1700000000000001E-20</v>
      </c>
      <c r="F12475" s="3"/>
      <c r="G12475" s="3"/>
      <c r="H12475" s="3"/>
      <c r="I12475" s="3"/>
      <c r="J12475" s="3"/>
    </row>
    <row r="12476" spans="4:10" x14ac:dyDescent="0.25">
      <c r="D12476">
        <v>0.58250000000000002</v>
      </c>
      <c r="E12476" s="4">
        <v>2.1700000000000001E-20</v>
      </c>
      <c r="F12476" s="3"/>
      <c r="G12476" s="3"/>
      <c r="H12476" s="3"/>
      <c r="I12476" s="3"/>
      <c r="J12476" s="3"/>
    </row>
    <row r="12477" spans="4:10" x14ac:dyDescent="0.25">
      <c r="D12477">
        <v>0.58279999999999998</v>
      </c>
      <c r="E12477" s="4">
        <v>2.1700000000000001E-20</v>
      </c>
      <c r="F12477" s="3"/>
      <c r="G12477" s="3"/>
      <c r="H12477" s="3"/>
      <c r="I12477" s="3"/>
      <c r="J12477" s="3"/>
    </row>
    <row r="12478" spans="4:10" x14ac:dyDescent="0.25">
      <c r="D12478">
        <v>0.58299999999999996</v>
      </c>
      <c r="E12478" s="4">
        <v>2.1700000000000001E-20</v>
      </c>
      <c r="F12478" s="3"/>
      <c r="G12478" s="3"/>
      <c r="H12478" s="3"/>
      <c r="I12478" s="3"/>
      <c r="J12478" s="3"/>
    </row>
    <row r="12479" spans="4:10" x14ac:dyDescent="0.25">
      <c r="D12479">
        <v>0.58330000000000004</v>
      </c>
      <c r="E12479" s="4">
        <v>2.1700000000000001E-20</v>
      </c>
      <c r="F12479" s="3"/>
      <c r="G12479" s="3"/>
      <c r="H12479" s="3"/>
      <c r="I12479" s="3"/>
      <c r="J12479" s="3"/>
    </row>
    <row r="12480" spans="4:10" x14ac:dyDescent="0.25">
      <c r="D12480">
        <v>0.58350000000000002</v>
      </c>
      <c r="E12480" s="4">
        <v>2.1700000000000001E-20</v>
      </c>
      <c r="F12480" s="3"/>
      <c r="G12480" s="3"/>
      <c r="H12480" s="3"/>
      <c r="I12480" s="3"/>
      <c r="J12480" s="3"/>
    </row>
    <row r="12481" spans="4:10" x14ac:dyDescent="0.25">
      <c r="D12481">
        <v>0.5837</v>
      </c>
      <c r="E12481" s="4">
        <v>2.1700000000000001E-20</v>
      </c>
      <c r="F12481" s="3"/>
      <c r="G12481" s="3"/>
      <c r="H12481" s="3"/>
      <c r="I12481" s="3"/>
      <c r="J12481" s="3"/>
    </row>
    <row r="12482" spans="4:10" x14ac:dyDescent="0.25">
      <c r="D12482">
        <v>0.58399999999999996</v>
      </c>
      <c r="E12482" s="4">
        <v>2.1700000000000001E-20</v>
      </c>
      <c r="F12482" s="3"/>
      <c r="G12482" s="3"/>
      <c r="H12482" s="3"/>
      <c r="I12482" s="3"/>
      <c r="J12482" s="3"/>
    </row>
    <row r="12483" spans="4:10" x14ac:dyDescent="0.25">
      <c r="D12483">
        <v>0.58420000000000005</v>
      </c>
      <c r="E12483" s="4">
        <v>2.1700000000000001E-20</v>
      </c>
      <c r="F12483" s="3"/>
      <c r="G12483" s="3"/>
      <c r="H12483" s="3"/>
      <c r="I12483" s="3"/>
      <c r="J12483" s="3"/>
    </row>
    <row r="12484" spans="4:10" x14ac:dyDescent="0.25">
      <c r="D12484">
        <v>0.58440000000000003</v>
      </c>
      <c r="E12484" s="4">
        <v>2.1700000000000001E-20</v>
      </c>
      <c r="F12484" s="3"/>
      <c r="G12484" s="3"/>
      <c r="H12484" s="3"/>
      <c r="I12484" s="3"/>
      <c r="J12484" s="3"/>
    </row>
    <row r="12485" spans="4:10" x14ac:dyDescent="0.25">
      <c r="D12485">
        <v>0.5847</v>
      </c>
      <c r="E12485" s="4">
        <v>2.1700000000000001E-20</v>
      </c>
      <c r="F12485" s="3"/>
      <c r="G12485" s="3"/>
      <c r="H12485" s="3"/>
      <c r="I12485" s="3"/>
      <c r="J12485" s="3"/>
    </row>
    <row r="12486" spans="4:10" x14ac:dyDescent="0.25">
      <c r="D12486">
        <v>0.58489999999999998</v>
      </c>
      <c r="E12486" s="4">
        <v>2.1700000000000001E-20</v>
      </c>
      <c r="F12486" s="3"/>
      <c r="G12486" s="3"/>
      <c r="H12486" s="3"/>
      <c r="I12486" s="3"/>
      <c r="J12486" s="3"/>
    </row>
    <row r="12487" spans="4:10" x14ac:dyDescent="0.25">
      <c r="D12487">
        <v>0.58509999999999995</v>
      </c>
      <c r="E12487" s="4">
        <v>2.1700000000000001E-20</v>
      </c>
      <c r="F12487" s="3"/>
      <c r="G12487" s="3"/>
      <c r="H12487" s="3"/>
      <c r="I12487" s="3"/>
      <c r="J12487" s="3"/>
    </row>
    <row r="12488" spans="4:10" x14ac:dyDescent="0.25">
      <c r="D12488">
        <v>0.58540000000000003</v>
      </c>
      <c r="E12488" s="4">
        <v>2.1700000000000001E-20</v>
      </c>
      <c r="F12488" s="3"/>
      <c r="G12488" s="3"/>
      <c r="H12488" s="3"/>
      <c r="I12488" s="3"/>
      <c r="J12488" s="3"/>
    </row>
    <row r="12489" spans="4:10" x14ac:dyDescent="0.25">
      <c r="D12489">
        <v>0.58560000000000001</v>
      </c>
      <c r="E12489" s="4">
        <v>2.1700000000000001E-20</v>
      </c>
      <c r="F12489" s="3"/>
      <c r="G12489" s="3"/>
      <c r="H12489" s="3"/>
      <c r="I12489" s="3"/>
      <c r="J12489" s="3"/>
    </row>
    <row r="12490" spans="4:10" x14ac:dyDescent="0.25">
      <c r="D12490">
        <v>0.58589999999999998</v>
      </c>
      <c r="E12490" s="4">
        <v>2.1700000000000001E-20</v>
      </c>
      <c r="F12490" s="3"/>
      <c r="G12490" s="3"/>
      <c r="H12490" s="3"/>
      <c r="I12490" s="3"/>
      <c r="J12490" s="3"/>
    </row>
    <row r="12491" spans="4:10" x14ac:dyDescent="0.25">
      <c r="D12491">
        <v>0.58609999999999995</v>
      </c>
      <c r="E12491" s="4">
        <v>2.1700000000000001E-20</v>
      </c>
      <c r="F12491" s="3"/>
      <c r="G12491" s="3"/>
      <c r="H12491" s="3"/>
      <c r="I12491" s="3"/>
      <c r="J12491" s="3"/>
    </row>
    <row r="12492" spans="4:10" x14ac:dyDescent="0.25">
      <c r="D12492">
        <v>0.58630000000000004</v>
      </c>
      <c r="E12492" s="4">
        <v>2.1700000000000001E-20</v>
      </c>
      <c r="F12492" s="3"/>
      <c r="G12492" s="3"/>
      <c r="H12492" s="3"/>
      <c r="I12492" s="3"/>
      <c r="J12492" s="3"/>
    </row>
    <row r="12493" spans="4:10" x14ac:dyDescent="0.25">
      <c r="D12493">
        <v>0.58660000000000001</v>
      </c>
      <c r="E12493" s="4">
        <v>2.1700000000000001E-20</v>
      </c>
      <c r="F12493" s="3"/>
      <c r="G12493" s="3"/>
      <c r="H12493" s="3"/>
      <c r="I12493" s="3"/>
      <c r="J12493" s="3"/>
    </row>
    <row r="12494" spans="4:10" x14ac:dyDescent="0.25">
      <c r="D12494">
        <v>0.58679999999999999</v>
      </c>
      <c r="E12494" s="4">
        <v>2.1700000000000001E-20</v>
      </c>
      <c r="F12494" s="3"/>
      <c r="G12494" s="3"/>
      <c r="H12494" s="3"/>
      <c r="I12494" s="3"/>
      <c r="J12494" s="3"/>
    </row>
    <row r="12495" spans="4:10" x14ac:dyDescent="0.25">
      <c r="D12495">
        <v>0.58699999999999997</v>
      </c>
      <c r="E12495" s="4">
        <v>2.1700000000000001E-20</v>
      </c>
      <c r="F12495" s="3"/>
      <c r="G12495" s="3"/>
      <c r="H12495" s="3"/>
      <c r="I12495" s="3"/>
      <c r="J12495" s="3"/>
    </row>
    <row r="12496" spans="4:10" x14ac:dyDescent="0.25">
      <c r="D12496">
        <v>0.58730000000000004</v>
      </c>
      <c r="E12496" s="4">
        <v>2.1700000000000001E-20</v>
      </c>
      <c r="F12496" s="3"/>
      <c r="G12496" s="3"/>
      <c r="H12496" s="3"/>
      <c r="I12496" s="3"/>
      <c r="J12496" s="3"/>
    </row>
    <row r="12497" spans="4:10" x14ac:dyDescent="0.25">
      <c r="D12497">
        <v>0.58750000000000002</v>
      </c>
      <c r="E12497" s="4">
        <v>2.1700000000000001E-20</v>
      </c>
      <c r="F12497" s="3"/>
      <c r="G12497" s="3"/>
      <c r="H12497" s="3"/>
      <c r="I12497" s="3"/>
      <c r="J12497" s="3"/>
    </row>
    <row r="12498" spans="4:10" x14ac:dyDescent="0.25">
      <c r="D12498">
        <v>0.5877</v>
      </c>
      <c r="E12498" s="4">
        <v>2.1700000000000001E-20</v>
      </c>
      <c r="F12498" s="3"/>
      <c r="G12498" s="3"/>
      <c r="H12498" s="3"/>
      <c r="I12498" s="3"/>
      <c r="J12498" s="3"/>
    </row>
    <row r="12499" spans="4:10" x14ac:dyDescent="0.25">
      <c r="D12499">
        <v>0.58799999999999997</v>
      </c>
      <c r="E12499" s="4">
        <v>2.1700000000000001E-20</v>
      </c>
      <c r="F12499" s="3"/>
      <c r="G12499" s="3"/>
      <c r="H12499" s="3"/>
      <c r="I12499" s="3"/>
      <c r="J12499" s="3"/>
    </row>
    <row r="12500" spans="4:10" x14ac:dyDescent="0.25">
      <c r="D12500">
        <v>0.58819999999999995</v>
      </c>
      <c r="E12500" s="4">
        <v>2.1700000000000001E-20</v>
      </c>
      <c r="F12500" s="3"/>
      <c r="G12500" s="3"/>
      <c r="H12500" s="3"/>
      <c r="I12500" s="3"/>
      <c r="J12500" s="3"/>
    </row>
    <row r="12501" spans="4:10" x14ac:dyDescent="0.25">
      <c r="D12501">
        <v>0.58850000000000002</v>
      </c>
      <c r="E12501" s="4">
        <v>2.1700000000000001E-20</v>
      </c>
      <c r="F12501" s="3"/>
      <c r="G12501" s="3"/>
      <c r="H12501" s="3"/>
      <c r="I12501" s="3"/>
      <c r="J12501" s="3"/>
    </row>
    <row r="12502" spans="4:10" x14ac:dyDescent="0.25">
      <c r="D12502">
        <v>0.5887</v>
      </c>
      <c r="E12502" s="4">
        <v>2.1700000000000001E-20</v>
      </c>
      <c r="F12502" s="3"/>
      <c r="G12502" s="3"/>
      <c r="H12502" s="3"/>
      <c r="I12502" s="3"/>
      <c r="J12502" s="3"/>
    </row>
    <row r="12503" spans="4:10" x14ac:dyDescent="0.25">
      <c r="D12503">
        <v>0.58889999999999998</v>
      </c>
      <c r="E12503" s="4">
        <v>2.1700000000000001E-20</v>
      </c>
      <c r="F12503" s="3"/>
      <c r="G12503" s="3"/>
      <c r="H12503" s="3"/>
      <c r="I12503" s="3"/>
      <c r="J12503" s="3"/>
    </row>
    <row r="12504" spans="4:10" x14ac:dyDescent="0.25">
      <c r="D12504">
        <v>0.58919999999999995</v>
      </c>
      <c r="E12504" s="4">
        <v>2.1700000000000001E-20</v>
      </c>
      <c r="F12504" s="3"/>
      <c r="G12504" s="3"/>
      <c r="H12504" s="3"/>
      <c r="I12504" s="3"/>
      <c r="J12504" s="3"/>
    </row>
    <row r="12505" spans="4:10" x14ac:dyDescent="0.25">
      <c r="D12505">
        <v>0.58940000000000003</v>
      </c>
      <c r="E12505" s="4">
        <v>2.1700000000000001E-20</v>
      </c>
      <c r="F12505" s="3"/>
      <c r="G12505" s="3"/>
      <c r="H12505" s="3"/>
      <c r="I12505" s="3"/>
      <c r="J12505" s="3"/>
    </row>
    <row r="12506" spans="4:10" x14ac:dyDescent="0.25">
      <c r="D12506">
        <v>0.58960000000000001</v>
      </c>
      <c r="E12506" s="4">
        <v>2.1700000000000001E-20</v>
      </c>
      <c r="F12506" s="3"/>
      <c r="G12506" s="3"/>
      <c r="H12506" s="3"/>
      <c r="I12506" s="3"/>
      <c r="J12506" s="3"/>
    </row>
    <row r="12507" spans="4:10" x14ac:dyDescent="0.25">
      <c r="D12507">
        <v>0.58989999999999998</v>
      </c>
      <c r="E12507" s="4">
        <v>2.1700000000000001E-20</v>
      </c>
      <c r="F12507" s="3"/>
      <c r="G12507" s="3"/>
      <c r="H12507" s="3"/>
      <c r="I12507" s="3"/>
      <c r="J12507" s="3"/>
    </row>
    <row r="12508" spans="4:10" x14ac:dyDescent="0.25">
      <c r="D12508">
        <v>0.59009999999999996</v>
      </c>
      <c r="E12508" s="4">
        <v>2.1700000000000001E-20</v>
      </c>
      <c r="F12508" s="3"/>
      <c r="G12508" s="3"/>
      <c r="H12508" s="3"/>
      <c r="I12508" s="3"/>
      <c r="J12508" s="3"/>
    </row>
    <row r="12509" spans="4:10" x14ac:dyDescent="0.25">
      <c r="D12509">
        <v>0.59040000000000004</v>
      </c>
      <c r="E12509" s="4">
        <v>2.1700000000000001E-20</v>
      </c>
      <c r="F12509" s="3"/>
      <c r="G12509" s="3"/>
      <c r="H12509" s="3"/>
      <c r="I12509" s="3"/>
      <c r="J12509" s="3"/>
    </row>
    <row r="12510" spans="4:10" x14ac:dyDescent="0.25">
      <c r="D12510">
        <v>0.59060000000000001</v>
      </c>
      <c r="E12510" s="4">
        <v>2.1700000000000001E-20</v>
      </c>
      <c r="F12510" s="3"/>
      <c r="G12510" s="3"/>
      <c r="H12510" s="3"/>
      <c r="I12510" s="3"/>
      <c r="J12510" s="3"/>
    </row>
    <row r="12511" spans="4:10" x14ac:dyDescent="0.25">
      <c r="D12511">
        <v>0.59079999999999999</v>
      </c>
      <c r="E12511" s="4">
        <v>2.1700000000000001E-20</v>
      </c>
      <c r="F12511" s="3"/>
      <c r="G12511" s="3"/>
      <c r="H12511" s="3"/>
      <c r="I12511" s="3"/>
      <c r="J12511" s="3"/>
    </row>
    <row r="12512" spans="4:10" x14ac:dyDescent="0.25">
      <c r="D12512">
        <v>0.59109999999999996</v>
      </c>
      <c r="E12512" s="4">
        <v>2.1700000000000001E-20</v>
      </c>
      <c r="F12512" s="3"/>
      <c r="G12512" s="3"/>
      <c r="H12512" s="3"/>
      <c r="I12512" s="3"/>
      <c r="J12512" s="3"/>
    </row>
    <row r="12513" spans="4:10" x14ac:dyDescent="0.25">
      <c r="D12513">
        <v>0.59130000000000005</v>
      </c>
      <c r="E12513" s="4">
        <v>2.1700000000000001E-20</v>
      </c>
      <c r="F12513" s="3"/>
      <c r="G12513" s="3"/>
      <c r="H12513" s="3"/>
      <c r="I12513" s="3"/>
      <c r="J12513" s="3"/>
    </row>
    <row r="12514" spans="4:10" x14ac:dyDescent="0.25">
      <c r="D12514">
        <v>0.59150000000000003</v>
      </c>
      <c r="E12514" s="4">
        <v>2.1700000000000001E-20</v>
      </c>
      <c r="F12514" s="3"/>
      <c r="G12514" s="3"/>
      <c r="H12514" s="3"/>
      <c r="I12514" s="3"/>
      <c r="J12514" s="3"/>
    </row>
    <row r="12515" spans="4:10" x14ac:dyDescent="0.25">
      <c r="D12515">
        <v>0.59179999999999999</v>
      </c>
      <c r="E12515" s="4">
        <v>2.1700000000000001E-20</v>
      </c>
      <c r="F12515" s="3"/>
      <c r="G12515" s="3"/>
      <c r="H12515" s="3"/>
      <c r="I12515" s="3"/>
      <c r="J12515" s="3"/>
    </row>
    <row r="12516" spans="4:10" x14ac:dyDescent="0.25">
      <c r="D12516">
        <v>0.59199999999999997</v>
      </c>
      <c r="E12516" s="4">
        <v>2.1700000000000001E-20</v>
      </c>
      <c r="F12516" s="3"/>
      <c r="G12516" s="3"/>
      <c r="H12516" s="3"/>
      <c r="I12516" s="3"/>
      <c r="J12516" s="3"/>
    </row>
    <row r="12517" spans="4:10" x14ac:dyDescent="0.25">
      <c r="D12517">
        <v>0.59219999999999995</v>
      </c>
      <c r="E12517" s="4">
        <v>2.1700000000000001E-20</v>
      </c>
      <c r="F12517" s="3"/>
      <c r="G12517" s="3"/>
      <c r="H12517" s="3"/>
      <c r="I12517" s="3"/>
      <c r="J12517" s="3"/>
    </row>
    <row r="12518" spans="4:10" x14ac:dyDescent="0.25">
      <c r="D12518">
        <v>0.59250000000000003</v>
      </c>
      <c r="E12518" s="4">
        <v>2.1700000000000001E-20</v>
      </c>
      <c r="F12518" s="3"/>
      <c r="G12518" s="3"/>
      <c r="H12518" s="3"/>
      <c r="I12518" s="3"/>
      <c r="J12518" s="3"/>
    </row>
    <row r="12519" spans="4:10" x14ac:dyDescent="0.25">
      <c r="D12519">
        <v>0.5927</v>
      </c>
      <c r="E12519" s="4">
        <v>2.1700000000000001E-20</v>
      </c>
      <c r="F12519" s="3"/>
      <c r="G12519" s="3"/>
      <c r="H12519" s="3"/>
      <c r="I12519" s="3"/>
      <c r="J12519" s="3"/>
    </row>
    <row r="12520" spans="4:10" x14ac:dyDescent="0.25">
      <c r="D12520">
        <v>0.59299999999999997</v>
      </c>
      <c r="E12520" s="4">
        <v>2.1700000000000001E-20</v>
      </c>
      <c r="F12520" s="3"/>
      <c r="G12520" s="3"/>
      <c r="H12520" s="3"/>
      <c r="I12520" s="3"/>
      <c r="J12520" s="3"/>
    </row>
    <row r="12521" spans="4:10" x14ac:dyDescent="0.25">
      <c r="D12521">
        <v>0.59319999999999995</v>
      </c>
      <c r="E12521" s="4">
        <v>2.1700000000000001E-20</v>
      </c>
      <c r="F12521" s="3"/>
      <c r="G12521" s="3"/>
      <c r="H12521" s="3"/>
      <c r="I12521" s="3"/>
      <c r="J12521" s="3"/>
    </row>
    <row r="12522" spans="4:10" x14ac:dyDescent="0.25">
      <c r="D12522">
        <v>0.59340000000000004</v>
      </c>
      <c r="E12522" s="4">
        <v>2.1700000000000001E-20</v>
      </c>
      <c r="F12522" s="3"/>
      <c r="G12522" s="3"/>
      <c r="H12522" s="3"/>
      <c r="I12522" s="3"/>
      <c r="J12522" s="3"/>
    </row>
    <row r="12523" spans="4:10" x14ac:dyDescent="0.25">
      <c r="D12523">
        <v>0.59370000000000001</v>
      </c>
      <c r="E12523" s="4">
        <v>2.1700000000000001E-20</v>
      </c>
      <c r="F12523" s="3"/>
      <c r="G12523" s="3"/>
      <c r="H12523" s="3"/>
      <c r="I12523" s="3"/>
      <c r="J12523" s="3"/>
    </row>
    <row r="12524" spans="4:10" x14ac:dyDescent="0.25">
      <c r="D12524">
        <v>0.59389999999999998</v>
      </c>
      <c r="E12524" s="4">
        <v>2.1700000000000001E-20</v>
      </c>
      <c r="F12524" s="3"/>
      <c r="G12524" s="3"/>
      <c r="H12524" s="3"/>
      <c r="I12524" s="3"/>
      <c r="J12524" s="3"/>
    </row>
    <row r="12525" spans="4:10" x14ac:dyDescent="0.25">
      <c r="D12525">
        <v>0.59409999999999996</v>
      </c>
      <c r="E12525" s="4">
        <v>2.1700000000000001E-20</v>
      </c>
      <c r="F12525" s="3"/>
      <c r="G12525" s="3"/>
      <c r="H12525" s="3"/>
      <c r="I12525" s="3"/>
      <c r="J12525" s="3"/>
    </row>
    <row r="12526" spans="4:10" x14ac:dyDescent="0.25">
      <c r="D12526">
        <v>0.59440000000000004</v>
      </c>
      <c r="E12526" s="4">
        <v>2.1700000000000001E-20</v>
      </c>
      <c r="F12526" s="3"/>
      <c r="G12526" s="3"/>
      <c r="H12526" s="3"/>
      <c r="I12526" s="3"/>
      <c r="J12526" s="3"/>
    </row>
    <row r="12527" spans="4:10" x14ac:dyDescent="0.25">
      <c r="D12527">
        <v>0.59460000000000002</v>
      </c>
      <c r="E12527" s="4">
        <v>2.1700000000000001E-20</v>
      </c>
      <c r="F12527" s="3"/>
      <c r="G12527" s="3"/>
      <c r="H12527" s="3"/>
      <c r="I12527" s="3"/>
      <c r="J12527" s="3"/>
    </row>
    <row r="12528" spans="4:10" x14ac:dyDescent="0.25">
      <c r="D12528">
        <v>0.5948</v>
      </c>
      <c r="E12528" s="4">
        <v>2.1700000000000001E-20</v>
      </c>
      <c r="F12528" s="3"/>
      <c r="G12528" s="3"/>
      <c r="H12528" s="3"/>
      <c r="I12528" s="3"/>
      <c r="J12528" s="3"/>
    </row>
    <row r="12529" spans="4:10" x14ac:dyDescent="0.25">
      <c r="D12529">
        <v>0.59509999999999996</v>
      </c>
      <c r="E12529" s="4">
        <v>2.1700000000000001E-20</v>
      </c>
      <c r="F12529" s="3"/>
      <c r="G12529" s="3"/>
      <c r="H12529" s="3"/>
      <c r="I12529" s="3"/>
      <c r="J12529" s="3"/>
    </row>
    <row r="12530" spans="4:10" x14ac:dyDescent="0.25">
      <c r="D12530">
        <v>0.59530000000000005</v>
      </c>
      <c r="E12530" s="4">
        <v>2.1700000000000001E-20</v>
      </c>
      <c r="F12530" s="3"/>
      <c r="G12530" s="3"/>
      <c r="H12530" s="3"/>
      <c r="I12530" s="3"/>
      <c r="J12530" s="3"/>
    </row>
    <row r="12531" spans="4:10" x14ac:dyDescent="0.25">
      <c r="D12531">
        <v>0.59560000000000002</v>
      </c>
      <c r="E12531" s="4">
        <v>2.1700000000000001E-20</v>
      </c>
      <c r="F12531" s="3"/>
      <c r="G12531" s="3"/>
      <c r="H12531" s="3"/>
      <c r="I12531" s="3"/>
      <c r="J12531" s="3"/>
    </row>
    <row r="12532" spans="4:10" x14ac:dyDescent="0.25">
      <c r="D12532">
        <v>0.5958</v>
      </c>
      <c r="E12532" s="4">
        <v>2.1700000000000001E-20</v>
      </c>
      <c r="F12532" s="3"/>
      <c r="G12532" s="3"/>
      <c r="H12532" s="3"/>
      <c r="I12532" s="3"/>
      <c r="J12532" s="3"/>
    </row>
    <row r="12533" spans="4:10" x14ac:dyDescent="0.25">
      <c r="D12533">
        <v>0.59599999999999997</v>
      </c>
      <c r="E12533" s="4">
        <v>2.1700000000000001E-20</v>
      </c>
      <c r="F12533" s="3"/>
      <c r="G12533" s="3"/>
      <c r="H12533" s="3"/>
      <c r="I12533" s="3"/>
      <c r="J12533" s="3"/>
    </row>
    <row r="12534" spans="4:10" x14ac:dyDescent="0.25">
      <c r="D12534">
        <v>0.59630000000000005</v>
      </c>
      <c r="E12534" s="4">
        <v>2.1700000000000001E-20</v>
      </c>
      <c r="F12534" s="3"/>
      <c r="G12534" s="3"/>
      <c r="H12534" s="3"/>
      <c r="I12534" s="3"/>
      <c r="J12534" s="3"/>
    </row>
    <row r="12535" spans="4:10" x14ac:dyDescent="0.25">
      <c r="D12535">
        <v>0.59650000000000003</v>
      </c>
      <c r="E12535" s="4">
        <v>2.1700000000000001E-20</v>
      </c>
      <c r="F12535" s="3"/>
      <c r="G12535" s="3"/>
      <c r="H12535" s="3"/>
      <c r="I12535" s="3"/>
      <c r="J12535" s="3"/>
    </row>
    <row r="12536" spans="4:10" x14ac:dyDescent="0.25">
      <c r="D12536">
        <v>0.59670000000000001</v>
      </c>
      <c r="E12536" s="4">
        <v>2.1700000000000001E-20</v>
      </c>
      <c r="F12536" s="3"/>
      <c r="G12536" s="3"/>
      <c r="H12536" s="3"/>
      <c r="I12536" s="3"/>
      <c r="J12536" s="3"/>
    </row>
    <row r="12537" spans="4:10" x14ac:dyDescent="0.25">
      <c r="D12537">
        <v>0.59699999999999998</v>
      </c>
      <c r="E12537" s="4">
        <v>2.1700000000000001E-20</v>
      </c>
      <c r="F12537" s="3"/>
      <c r="G12537" s="3"/>
      <c r="H12537" s="3"/>
      <c r="I12537" s="3"/>
      <c r="J12537" s="3"/>
    </row>
    <row r="12538" spans="4:10" x14ac:dyDescent="0.25">
      <c r="D12538">
        <v>0.59719999999999995</v>
      </c>
      <c r="E12538" s="4">
        <v>2.1700000000000001E-20</v>
      </c>
      <c r="F12538" s="3"/>
      <c r="G12538" s="3"/>
      <c r="H12538" s="3"/>
      <c r="I12538" s="3"/>
      <c r="J12538" s="3"/>
    </row>
    <row r="12539" spans="4:10" x14ac:dyDescent="0.25">
      <c r="D12539">
        <v>0.59740000000000004</v>
      </c>
      <c r="E12539" s="4">
        <v>2.1700000000000001E-20</v>
      </c>
      <c r="F12539" s="3"/>
      <c r="G12539" s="3"/>
      <c r="H12539" s="3"/>
      <c r="I12539" s="3"/>
      <c r="J12539" s="3"/>
    </row>
    <row r="12540" spans="4:10" x14ac:dyDescent="0.25">
      <c r="D12540">
        <v>0.59770000000000001</v>
      </c>
      <c r="E12540" s="4">
        <v>2.1700000000000001E-20</v>
      </c>
      <c r="F12540" s="3"/>
      <c r="G12540" s="3"/>
      <c r="H12540" s="3"/>
      <c r="I12540" s="3"/>
      <c r="J12540" s="3"/>
    </row>
    <row r="12541" spans="4:10" x14ac:dyDescent="0.25">
      <c r="D12541">
        <v>0.59789999999999999</v>
      </c>
      <c r="E12541" s="4">
        <v>2.1700000000000001E-20</v>
      </c>
      <c r="F12541" s="3"/>
      <c r="G12541" s="3"/>
      <c r="H12541" s="3"/>
      <c r="I12541" s="3"/>
      <c r="J12541" s="3"/>
    </row>
    <row r="12542" spans="4:10" x14ac:dyDescent="0.25">
      <c r="D12542">
        <v>0.59819999999999995</v>
      </c>
      <c r="E12542" s="4">
        <v>2.1700000000000001E-20</v>
      </c>
      <c r="F12542" s="3"/>
      <c r="G12542" s="3"/>
      <c r="H12542" s="3"/>
      <c r="I12542" s="3"/>
      <c r="J12542" s="3"/>
    </row>
    <row r="12543" spans="4:10" x14ac:dyDescent="0.25">
      <c r="D12543">
        <v>0.59840000000000004</v>
      </c>
      <c r="E12543" s="4">
        <v>2.1700000000000001E-20</v>
      </c>
      <c r="F12543" s="3"/>
      <c r="G12543" s="3"/>
      <c r="H12543" s="3"/>
      <c r="I12543" s="3"/>
      <c r="J12543" s="3"/>
    </row>
    <row r="12544" spans="4:10" x14ac:dyDescent="0.25">
      <c r="D12544">
        <v>0.59860000000000002</v>
      </c>
      <c r="E12544" s="4">
        <v>2.1700000000000001E-20</v>
      </c>
      <c r="F12544" s="3"/>
      <c r="G12544" s="3"/>
      <c r="H12544" s="3"/>
      <c r="I12544" s="3"/>
      <c r="J12544" s="3"/>
    </row>
    <row r="12545" spans="4:10" x14ac:dyDescent="0.25">
      <c r="D12545">
        <v>0.59889999999999999</v>
      </c>
      <c r="E12545" s="4">
        <v>2.1700000000000001E-20</v>
      </c>
      <c r="F12545" s="3"/>
      <c r="G12545" s="3"/>
      <c r="H12545" s="3"/>
      <c r="I12545" s="3"/>
      <c r="J12545" s="3"/>
    </row>
    <row r="12546" spans="4:10" x14ac:dyDescent="0.25">
      <c r="D12546">
        <v>0.59909999999999997</v>
      </c>
      <c r="E12546" s="4">
        <v>2.1700000000000001E-20</v>
      </c>
      <c r="F12546" s="3"/>
      <c r="G12546" s="3"/>
      <c r="H12546" s="3"/>
      <c r="I12546" s="3"/>
      <c r="J12546" s="3"/>
    </row>
    <row r="12547" spans="4:10" x14ac:dyDescent="0.25">
      <c r="D12547">
        <v>0.59930000000000005</v>
      </c>
      <c r="E12547" s="4">
        <v>2.1700000000000001E-20</v>
      </c>
      <c r="F12547" s="3"/>
      <c r="G12547" s="3"/>
      <c r="H12547" s="3"/>
      <c r="I12547" s="3"/>
      <c r="J12547" s="3"/>
    </row>
    <row r="12548" spans="4:10" x14ac:dyDescent="0.25">
      <c r="D12548">
        <v>0.59960000000000002</v>
      </c>
      <c r="E12548" s="4">
        <v>2.1700000000000001E-20</v>
      </c>
      <c r="F12548" s="3"/>
      <c r="G12548" s="3"/>
      <c r="H12548" s="3"/>
      <c r="I12548" s="3"/>
      <c r="J12548" s="3"/>
    </row>
    <row r="12549" spans="4:10" x14ac:dyDescent="0.25">
      <c r="D12549">
        <v>0.5998</v>
      </c>
      <c r="E12549" s="4">
        <v>2.1700000000000001E-20</v>
      </c>
      <c r="F12549" s="3"/>
      <c r="G12549" s="3"/>
      <c r="H12549" s="3"/>
      <c r="I12549" s="3"/>
      <c r="J12549" s="3"/>
    </row>
    <row r="12550" spans="4:10" x14ac:dyDescent="0.25">
      <c r="D12550">
        <v>0.6</v>
      </c>
      <c r="E12550" s="4">
        <v>2.1700000000000001E-20</v>
      </c>
      <c r="F12550" s="3"/>
      <c r="G12550" s="3"/>
      <c r="H12550" s="3"/>
      <c r="I12550" s="3"/>
      <c r="J12550" s="3"/>
    </row>
    <row r="12551" spans="4:10" x14ac:dyDescent="0.25">
      <c r="D12551">
        <v>0.60029999999999994</v>
      </c>
      <c r="E12551" s="4">
        <v>2.1700000000000001E-20</v>
      </c>
      <c r="F12551" s="3"/>
      <c r="G12551" s="3"/>
      <c r="H12551" s="3"/>
      <c r="I12551" s="3"/>
      <c r="J12551" s="3"/>
    </row>
    <row r="12552" spans="4:10" x14ac:dyDescent="0.25">
      <c r="D12552">
        <v>0.60050000000000003</v>
      </c>
      <c r="E12552" s="4">
        <v>2.1700000000000001E-20</v>
      </c>
      <c r="F12552" s="3"/>
      <c r="G12552" s="3"/>
      <c r="H12552" s="3"/>
      <c r="I12552" s="3"/>
      <c r="J12552" s="3"/>
    </row>
    <row r="12553" spans="4:10" x14ac:dyDescent="0.25">
      <c r="D12553">
        <v>0.6008</v>
      </c>
      <c r="E12553" s="4">
        <v>2.1700000000000001E-20</v>
      </c>
      <c r="F12553" s="3"/>
      <c r="G12553" s="3"/>
      <c r="H12553" s="3"/>
      <c r="I12553" s="3"/>
      <c r="J12553" s="3"/>
    </row>
    <row r="12554" spans="4:10" x14ac:dyDescent="0.25">
      <c r="D12554">
        <v>0.60099999999999998</v>
      </c>
      <c r="E12554" s="4">
        <v>2.1700000000000001E-20</v>
      </c>
      <c r="F12554" s="3"/>
      <c r="G12554" s="3"/>
      <c r="H12554" s="3"/>
      <c r="I12554" s="3"/>
      <c r="J12554" s="3"/>
    </row>
    <row r="12555" spans="4:10" x14ac:dyDescent="0.25">
      <c r="D12555">
        <v>0.60119999999999996</v>
      </c>
      <c r="E12555" s="4">
        <v>2.1700000000000001E-20</v>
      </c>
      <c r="F12555" s="3"/>
      <c r="G12555" s="3"/>
      <c r="H12555" s="3"/>
      <c r="I12555" s="3"/>
      <c r="J12555" s="3"/>
    </row>
    <row r="12556" spans="4:10" x14ac:dyDescent="0.25">
      <c r="D12556">
        <v>0.60150000000000003</v>
      </c>
      <c r="E12556" s="4">
        <v>2.1700000000000001E-20</v>
      </c>
      <c r="F12556" s="3"/>
      <c r="G12556" s="3"/>
      <c r="H12556" s="3"/>
      <c r="I12556" s="3"/>
      <c r="J12556" s="3"/>
    </row>
    <row r="12557" spans="4:10" x14ac:dyDescent="0.25">
      <c r="D12557">
        <v>0.60170000000000001</v>
      </c>
      <c r="E12557" s="4">
        <v>2.1700000000000001E-20</v>
      </c>
      <c r="F12557" s="3"/>
      <c r="G12557" s="3"/>
      <c r="H12557" s="3"/>
      <c r="I12557" s="3"/>
      <c r="J12557" s="3"/>
    </row>
    <row r="12558" spans="4:10" x14ac:dyDescent="0.25">
      <c r="D12558">
        <v>0.60189999999999999</v>
      </c>
      <c r="E12558" s="4">
        <v>2.1700000000000001E-20</v>
      </c>
      <c r="F12558" s="3"/>
      <c r="G12558" s="3"/>
      <c r="H12558" s="3"/>
      <c r="I12558" s="3"/>
      <c r="J12558" s="3"/>
    </row>
    <row r="12559" spans="4:10" x14ac:dyDescent="0.25">
      <c r="D12559">
        <v>0.60219999999999996</v>
      </c>
      <c r="E12559" s="4">
        <v>2.1700000000000001E-20</v>
      </c>
      <c r="F12559" s="3"/>
      <c r="G12559" s="3"/>
      <c r="H12559" s="3"/>
      <c r="I12559" s="3"/>
      <c r="J12559" s="3"/>
    </row>
    <row r="12560" spans="4:10" x14ac:dyDescent="0.25">
      <c r="D12560">
        <v>0.60240000000000005</v>
      </c>
      <c r="E12560" s="4">
        <v>2.1700000000000001E-20</v>
      </c>
      <c r="F12560" s="3"/>
      <c r="G12560" s="3"/>
      <c r="H12560" s="3"/>
      <c r="I12560" s="3"/>
      <c r="J12560" s="3"/>
    </row>
    <row r="12561" spans="4:10" x14ac:dyDescent="0.25">
      <c r="D12561">
        <v>0.60260000000000002</v>
      </c>
      <c r="E12561" s="4">
        <v>2.1700000000000001E-20</v>
      </c>
      <c r="F12561" s="3"/>
      <c r="G12561" s="3"/>
      <c r="H12561" s="3"/>
      <c r="I12561" s="3"/>
      <c r="J12561" s="3"/>
    </row>
    <row r="12562" spans="4:10" x14ac:dyDescent="0.25">
      <c r="D12562">
        <v>0.60289999999999999</v>
      </c>
      <c r="E12562" s="4">
        <v>2.1700000000000001E-20</v>
      </c>
      <c r="F12562" s="3"/>
      <c r="G12562" s="3"/>
      <c r="H12562" s="3"/>
      <c r="I12562" s="3"/>
      <c r="J12562" s="3"/>
    </row>
    <row r="12563" spans="4:10" x14ac:dyDescent="0.25">
      <c r="D12563">
        <v>0.60309999999999997</v>
      </c>
      <c r="E12563" s="4">
        <v>2.1700000000000001E-20</v>
      </c>
      <c r="F12563" s="3"/>
      <c r="G12563" s="3"/>
      <c r="H12563" s="3"/>
      <c r="I12563" s="3"/>
      <c r="J12563" s="3"/>
    </row>
    <row r="12564" spans="4:10" x14ac:dyDescent="0.25">
      <c r="D12564">
        <v>0.60340000000000005</v>
      </c>
      <c r="E12564" s="4">
        <v>2.1700000000000001E-20</v>
      </c>
      <c r="F12564" s="3"/>
      <c r="G12564" s="3"/>
      <c r="H12564" s="3"/>
      <c r="I12564" s="3"/>
      <c r="J12564" s="3"/>
    </row>
    <row r="12565" spans="4:10" x14ac:dyDescent="0.25">
      <c r="D12565">
        <v>0.60360000000000003</v>
      </c>
      <c r="E12565" s="4">
        <v>2.1700000000000001E-20</v>
      </c>
      <c r="F12565" s="3"/>
      <c r="G12565" s="3"/>
      <c r="H12565" s="3"/>
      <c r="I12565" s="3"/>
      <c r="J12565" s="3"/>
    </row>
    <row r="12566" spans="4:10" x14ac:dyDescent="0.25">
      <c r="D12566">
        <v>0.6038</v>
      </c>
      <c r="E12566" s="4">
        <v>2.1700000000000001E-20</v>
      </c>
      <c r="F12566" s="3"/>
      <c r="G12566" s="3"/>
      <c r="H12566" s="3"/>
      <c r="I12566" s="3"/>
      <c r="J12566" s="3"/>
    </row>
    <row r="12567" spans="4:10" x14ac:dyDescent="0.25">
      <c r="D12567">
        <v>0.60409999999999997</v>
      </c>
      <c r="E12567" s="4">
        <v>2.1700000000000001E-20</v>
      </c>
      <c r="F12567" s="3"/>
      <c r="G12567" s="3"/>
      <c r="H12567" s="3"/>
      <c r="I12567" s="3"/>
      <c r="J12567" s="3"/>
    </row>
    <row r="12568" spans="4:10" x14ac:dyDescent="0.25">
      <c r="D12568">
        <v>0.60429999999999995</v>
      </c>
      <c r="E12568" s="4">
        <v>2.1700000000000001E-20</v>
      </c>
      <c r="F12568" s="3"/>
      <c r="G12568" s="3"/>
      <c r="H12568" s="3"/>
      <c r="I12568" s="3"/>
      <c r="J12568" s="3"/>
    </row>
    <row r="12569" spans="4:10" x14ac:dyDescent="0.25">
      <c r="D12569">
        <v>0.60450000000000004</v>
      </c>
      <c r="E12569" s="4">
        <v>2.1700000000000001E-20</v>
      </c>
      <c r="F12569" s="3"/>
      <c r="G12569" s="3"/>
      <c r="H12569" s="3"/>
      <c r="I12569" s="3"/>
      <c r="J12569" s="3"/>
    </row>
    <row r="12570" spans="4:10" x14ac:dyDescent="0.25">
      <c r="D12570">
        <v>0.6048</v>
      </c>
      <c r="E12570" s="4">
        <v>2.1700000000000001E-20</v>
      </c>
      <c r="F12570" s="3"/>
      <c r="G12570" s="3"/>
      <c r="H12570" s="3"/>
      <c r="I12570" s="3"/>
      <c r="J12570" s="3"/>
    </row>
    <row r="12571" spans="4:10" x14ac:dyDescent="0.25">
      <c r="D12571">
        <v>0.60499999999999998</v>
      </c>
      <c r="E12571" s="4">
        <v>2.1700000000000001E-20</v>
      </c>
      <c r="F12571" s="3"/>
      <c r="G12571" s="3"/>
      <c r="H12571" s="3"/>
      <c r="I12571" s="3"/>
      <c r="J12571" s="3"/>
    </row>
    <row r="12572" spans="4:10" x14ac:dyDescent="0.25">
      <c r="D12572">
        <v>0.60529999999999995</v>
      </c>
      <c r="E12572" s="4">
        <v>2.1700000000000001E-20</v>
      </c>
      <c r="F12572" s="3"/>
      <c r="G12572" s="3"/>
      <c r="H12572" s="3"/>
      <c r="I12572" s="3"/>
      <c r="J12572" s="3"/>
    </row>
    <row r="12573" spans="4:10" x14ac:dyDescent="0.25">
      <c r="D12573">
        <v>0.60550000000000004</v>
      </c>
      <c r="E12573" s="4">
        <v>2.1700000000000001E-20</v>
      </c>
      <c r="F12573" s="3"/>
      <c r="G12573" s="3"/>
      <c r="H12573" s="3"/>
      <c r="I12573" s="3"/>
      <c r="J12573" s="3"/>
    </row>
    <row r="12574" spans="4:10" x14ac:dyDescent="0.25">
      <c r="D12574">
        <v>0.60570000000000002</v>
      </c>
      <c r="E12574" s="4">
        <v>2.1700000000000001E-20</v>
      </c>
      <c r="F12574" s="3"/>
      <c r="G12574" s="3"/>
      <c r="H12574" s="3"/>
      <c r="I12574" s="3"/>
      <c r="J12574" s="3"/>
    </row>
    <row r="12575" spans="4:10" x14ac:dyDescent="0.25">
      <c r="D12575">
        <v>0.60599999999999998</v>
      </c>
      <c r="E12575" s="4">
        <v>2.1700000000000001E-20</v>
      </c>
      <c r="F12575" s="3"/>
      <c r="G12575" s="3"/>
      <c r="H12575" s="3"/>
      <c r="I12575" s="3"/>
      <c r="J12575" s="3"/>
    </row>
    <row r="12576" spans="4:10" x14ac:dyDescent="0.25">
      <c r="D12576">
        <v>0.60619999999999996</v>
      </c>
      <c r="E12576" s="4">
        <v>2.1700000000000001E-20</v>
      </c>
      <c r="F12576" s="3"/>
      <c r="G12576" s="3"/>
      <c r="H12576" s="3"/>
      <c r="I12576" s="3"/>
      <c r="J12576" s="3"/>
    </row>
    <row r="12577" spans="4:10" x14ac:dyDescent="0.25">
      <c r="D12577">
        <v>0.60640000000000005</v>
      </c>
      <c r="E12577" s="4">
        <v>2.1700000000000001E-20</v>
      </c>
      <c r="F12577" s="3"/>
      <c r="G12577" s="3"/>
      <c r="H12577" s="3"/>
      <c r="I12577" s="3"/>
      <c r="J12577" s="3"/>
    </row>
    <row r="12578" spans="4:10" x14ac:dyDescent="0.25">
      <c r="D12578">
        <v>0.60670000000000002</v>
      </c>
      <c r="E12578" s="4">
        <v>2.1700000000000001E-20</v>
      </c>
      <c r="F12578" s="3"/>
      <c r="G12578" s="3"/>
      <c r="H12578" s="3"/>
      <c r="I12578" s="3"/>
      <c r="J12578" s="3"/>
    </row>
    <row r="12579" spans="4:10" x14ac:dyDescent="0.25">
      <c r="D12579">
        <v>0.6069</v>
      </c>
      <c r="E12579" s="4">
        <v>2.1700000000000001E-20</v>
      </c>
      <c r="F12579" s="3"/>
      <c r="G12579" s="3"/>
      <c r="H12579" s="3"/>
      <c r="I12579" s="3"/>
      <c r="J12579" s="3"/>
    </row>
    <row r="12580" spans="4:10" x14ac:dyDescent="0.25">
      <c r="D12580">
        <v>0.60709999999999997</v>
      </c>
      <c r="E12580" s="4">
        <v>2.1700000000000001E-20</v>
      </c>
      <c r="F12580" s="3"/>
      <c r="G12580" s="3"/>
      <c r="H12580" s="3"/>
      <c r="I12580" s="3"/>
      <c r="J12580" s="3"/>
    </row>
    <row r="12581" spans="4:10" x14ac:dyDescent="0.25">
      <c r="D12581">
        <v>0.60740000000000005</v>
      </c>
      <c r="E12581" s="4">
        <v>2.1700000000000001E-20</v>
      </c>
      <c r="F12581" s="3"/>
      <c r="G12581" s="3"/>
      <c r="H12581" s="3"/>
      <c r="I12581" s="3"/>
      <c r="J12581" s="3"/>
    </row>
    <row r="12582" spans="4:10" x14ac:dyDescent="0.25">
      <c r="D12582">
        <v>0.60760000000000003</v>
      </c>
      <c r="E12582" s="4">
        <v>2.1700000000000001E-20</v>
      </c>
      <c r="F12582" s="3"/>
      <c r="G12582" s="3"/>
      <c r="H12582" s="3"/>
      <c r="I12582" s="3"/>
      <c r="J12582" s="3"/>
    </row>
    <row r="12583" spans="4:10" x14ac:dyDescent="0.25">
      <c r="D12583">
        <v>0.6079</v>
      </c>
      <c r="E12583" s="4">
        <v>2.1700000000000001E-20</v>
      </c>
      <c r="F12583" s="3"/>
      <c r="G12583" s="3"/>
      <c r="H12583" s="3"/>
      <c r="I12583" s="3"/>
      <c r="J12583" s="3"/>
    </row>
    <row r="12584" spans="4:10" x14ac:dyDescent="0.25">
      <c r="D12584">
        <v>0.60809999999999997</v>
      </c>
      <c r="E12584" s="4">
        <v>2.1700000000000001E-20</v>
      </c>
      <c r="F12584" s="3"/>
      <c r="G12584" s="3"/>
      <c r="H12584" s="3"/>
      <c r="I12584" s="3"/>
      <c r="J12584" s="3"/>
    </row>
    <row r="12585" spans="4:10" x14ac:dyDescent="0.25">
      <c r="D12585">
        <v>0.60829999999999995</v>
      </c>
      <c r="E12585" s="4">
        <v>2.1700000000000001E-20</v>
      </c>
      <c r="F12585" s="3"/>
      <c r="G12585" s="3"/>
      <c r="H12585" s="3"/>
      <c r="I12585" s="3"/>
      <c r="J12585" s="3"/>
    </row>
    <row r="12586" spans="4:10" x14ac:dyDescent="0.25">
      <c r="D12586">
        <v>0.60860000000000003</v>
      </c>
      <c r="E12586" s="4">
        <v>2.1700000000000001E-20</v>
      </c>
      <c r="F12586" s="3"/>
      <c r="G12586" s="3"/>
      <c r="H12586" s="3"/>
      <c r="I12586" s="3"/>
      <c r="J12586" s="3"/>
    </row>
    <row r="12587" spans="4:10" x14ac:dyDescent="0.25">
      <c r="D12587">
        <v>0.60880000000000001</v>
      </c>
      <c r="E12587" s="4">
        <v>2.1700000000000001E-20</v>
      </c>
      <c r="F12587" s="3"/>
      <c r="G12587" s="3"/>
      <c r="H12587" s="3"/>
      <c r="I12587" s="3"/>
      <c r="J12587" s="3"/>
    </row>
    <row r="12588" spans="4:10" x14ac:dyDescent="0.25">
      <c r="D12588">
        <v>0.60899999999999999</v>
      </c>
      <c r="E12588" s="4">
        <v>2.1700000000000001E-20</v>
      </c>
      <c r="F12588" s="3"/>
      <c r="G12588" s="3"/>
      <c r="H12588" s="3"/>
      <c r="I12588" s="3"/>
      <c r="J12588" s="3"/>
    </row>
    <row r="12589" spans="4:10" x14ac:dyDescent="0.25">
      <c r="D12589">
        <v>0.60929999999999995</v>
      </c>
      <c r="E12589" s="4">
        <v>2.1700000000000001E-20</v>
      </c>
      <c r="F12589" s="3"/>
      <c r="G12589" s="3"/>
      <c r="H12589" s="3"/>
      <c r="I12589" s="3"/>
      <c r="J12589" s="3"/>
    </row>
    <row r="12590" spans="4:10" x14ac:dyDescent="0.25">
      <c r="D12590">
        <v>0.60950000000000004</v>
      </c>
      <c r="E12590" s="4">
        <v>2.1700000000000001E-20</v>
      </c>
      <c r="F12590" s="3"/>
      <c r="G12590" s="3"/>
      <c r="H12590" s="3"/>
      <c r="I12590" s="3"/>
      <c r="J12590" s="3"/>
    </row>
    <row r="12591" spans="4:10" x14ac:dyDescent="0.25">
      <c r="D12591">
        <v>0.60970000000000002</v>
      </c>
      <c r="E12591" s="4">
        <v>2.1700000000000001E-20</v>
      </c>
      <c r="F12591" s="3"/>
      <c r="G12591" s="3"/>
      <c r="H12591" s="3"/>
      <c r="I12591" s="3"/>
      <c r="J12591" s="3"/>
    </row>
    <row r="12592" spans="4:10" x14ac:dyDescent="0.25">
      <c r="D12592">
        <v>0.61</v>
      </c>
      <c r="E12592" s="4">
        <v>2.1700000000000001E-20</v>
      </c>
      <c r="F12592" s="3"/>
      <c r="G12592" s="3"/>
      <c r="H12592" s="3"/>
      <c r="I12592" s="3"/>
      <c r="J12592" s="3"/>
    </row>
    <row r="12593" spans="4:10" x14ac:dyDescent="0.25">
      <c r="D12593">
        <v>0.61019999999999996</v>
      </c>
      <c r="E12593" s="4">
        <v>2.1700000000000001E-20</v>
      </c>
      <c r="F12593" s="3"/>
      <c r="G12593" s="3"/>
      <c r="H12593" s="3"/>
      <c r="I12593" s="3"/>
      <c r="J12593" s="3"/>
    </row>
    <row r="12594" spans="4:10" x14ac:dyDescent="0.25">
      <c r="D12594">
        <v>0.61050000000000004</v>
      </c>
      <c r="E12594" s="4">
        <v>2.1700000000000001E-20</v>
      </c>
      <c r="F12594" s="3"/>
      <c r="G12594" s="3"/>
      <c r="H12594" s="3"/>
      <c r="I12594" s="3"/>
      <c r="J12594" s="3"/>
    </row>
    <row r="12595" spans="4:10" x14ac:dyDescent="0.25">
      <c r="D12595">
        <v>0.61070000000000002</v>
      </c>
      <c r="E12595" s="4">
        <v>2.1700000000000001E-20</v>
      </c>
      <c r="F12595" s="3"/>
      <c r="G12595" s="3"/>
      <c r="H12595" s="3"/>
      <c r="I12595" s="3"/>
      <c r="J12595" s="3"/>
    </row>
    <row r="12596" spans="4:10" x14ac:dyDescent="0.25">
      <c r="D12596">
        <v>0.6109</v>
      </c>
      <c r="E12596" s="4">
        <v>2.1700000000000001E-20</v>
      </c>
      <c r="F12596" s="3"/>
      <c r="G12596" s="3"/>
      <c r="H12596" s="3"/>
      <c r="I12596" s="3"/>
      <c r="J12596" s="3"/>
    </row>
    <row r="12597" spans="4:10" x14ac:dyDescent="0.25">
      <c r="D12597">
        <v>0.61119999999999997</v>
      </c>
      <c r="E12597" s="4">
        <v>2.1700000000000001E-20</v>
      </c>
      <c r="F12597" s="3"/>
      <c r="G12597" s="3"/>
      <c r="H12597" s="3"/>
      <c r="I12597" s="3"/>
      <c r="J12597" s="3"/>
    </row>
    <row r="12598" spans="4:10" x14ac:dyDescent="0.25">
      <c r="D12598">
        <v>0.61140000000000005</v>
      </c>
      <c r="E12598" s="4">
        <v>2.1700000000000001E-20</v>
      </c>
      <c r="F12598" s="3"/>
      <c r="G12598" s="3"/>
      <c r="H12598" s="3"/>
      <c r="I12598" s="3"/>
      <c r="J12598" s="3"/>
    </row>
    <row r="12599" spans="4:10" x14ac:dyDescent="0.25">
      <c r="D12599">
        <v>0.61160000000000003</v>
      </c>
      <c r="E12599" s="4">
        <v>2.1700000000000001E-20</v>
      </c>
      <c r="F12599" s="3"/>
      <c r="G12599" s="3"/>
      <c r="H12599" s="3"/>
      <c r="I12599" s="3"/>
      <c r="J12599" s="3"/>
    </row>
    <row r="12600" spans="4:10" x14ac:dyDescent="0.25">
      <c r="D12600">
        <v>0.6119</v>
      </c>
      <c r="E12600" s="4">
        <v>2.1700000000000001E-20</v>
      </c>
      <c r="F12600" s="3"/>
      <c r="G12600" s="3"/>
      <c r="H12600" s="3"/>
      <c r="I12600" s="3"/>
      <c r="J12600" s="3"/>
    </row>
    <row r="12601" spans="4:10" x14ac:dyDescent="0.25">
      <c r="D12601">
        <v>0.61209999999999998</v>
      </c>
      <c r="E12601" s="4">
        <v>2.1700000000000001E-20</v>
      </c>
      <c r="F12601" s="3"/>
      <c r="G12601" s="3"/>
      <c r="H12601" s="3"/>
      <c r="I12601" s="3"/>
      <c r="J12601" s="3"/>
    </row>
    <row r="12602" spans="4:10" x14ac:dyDescent="0.25">
      <c r="D12602">
        <v>0.61229999999999996</v>
      </c>
      <c r="E12602" s="4">
        <v>2.1700000000000001E-20</v>
      </c>
      <c r="F12602" s="3"/>
      <c r="G12602" s="3"/>
      <c r="H12602" s="3"/>
      <c r="I12602" s="3"/>
      <c r="J12602" s="3"/>
    </row>
    <row r="12603" spans="4:10" x14ac:dyDescent="0.25">
      <c r="D12603">
        <v>0.61260000000000003</v>
      </c>
      <c r="E12603" s="4">
        <v>2.1700000000000001E-20</v>
      </c>
      <c r="F12603" s="3"/>
      <c r="G12603" s="3"/>
      <c r="H12603" s="3"/>
      <c r="I12603" s="3"/>
      <c r="J12603" s="3"/>
    </row>
    <row r="12604" spans="4:10" x14ac:dyDescent="0.25">
      <c r="D12604">
        <v>0.61280000000000001</v>
      </c>
      <c r="E12604" s="4">
        <v>2.1700000000000001E-20</v>
      </c>
      <c r="F12604" s="3"/>
      <c r="G12604" s="3"/>
      <c r="H12604" s="3"/>
      <c r="I12604" s="3"/>
      <c r="J12604" s="3"/>
    </row>
    <row r="12605" spans="4:10" x14ac:dyDescent="0.25">
      <c r="D12605">
        <v>0.61309999999999998</v>
      </c>
      <c r="E12605" s="4">
        <v>2.1700000000000001E-20</v>
      </c>
      <c r="F12605" s="3"/>
      <c r="G12605" s="3"/>
      <c r="H12605" s="3"/>
      <c r="I12605" s="3"/>
      <c r="J12605" s="3"/>
    </row>
    <row r="12606" spans="4:10" x14ac:dyDescent="0.25">
      <c r="D12606">
        <v>0.61329999999999996</v>
      </c>
      <c r="E12606" s="4">
        <v>2.1700000000000001E-20</v>
      </c>
      <c r="F12606" s="3"/>
      <c r="G12606" s="3"/>
      <c r="H12606" s="3"/>
      <c r="I12606" s="3"/>
      <c r="J12606" s="3"/>
    </row>
    <row r="12607" spans="4:10" x14ac:dyDescent="0.25">
      <c r="D12607">
        <v>0.61350000000000005</v>
      </c>
      <c r="E12607" s="4">
        <v>2.1700000000000001E-20</v>
      </c>
      <c r="F12607" s="3"/>
      <c r="G12607" s="3"/>
      <c r="H12607" s="3"/>
      <c r="I12607" s="3"/>
      <c r="J12607" s="3"/>
    </row>
    <row r="12608" spans="4:10" x14ac:dyDescent="0.25">
      <c r="D12608">
        <v>0.61380000000000001</v>
      </c>
      <c r="E12608" s="4">
        <v>2.1700000000000001E-20</v>
      </c>
      <c r="F12608" s="3"/>
      <c r="G12608" s="3"/>
      <c r="H12608" s="3"/>
      <c r="I12608" s="3"/>
      <c r="J12608" s="3"/>
    </row>
    <row r="12609" spans="4:10" x14ac:dyDescent="0.25">
      <c r="D12609">
        <v>0.61399999999999999</v>
      </c>
      <c r="E12609" s="4">
        <v>2.1700000000000001E-20</v>
      </c>
      <c r="F12609" s="3"/>
      <c r="G12609" s="3"/>
      <c r="H12609" s="3"/>
      <c r="I12609" s="3"/>
      <c r="J12609" s="3"/>
    </row>
    <row r="12610" spans="4:10" x14ac:dyDescent="0.25">
      <c r="D12610">
        <v>0.61419999999999997</v>
      </c>
      <c r="E12610" s="4">
        <v>2.1700000000000001E-20</v>
      </c>
      <c r="F12610" s="3"/>
      <c r="G12610" s="3"/>
      <c r="H12610" s="3"/>
      <c r="I12610" s="3"/>
      <c r="J12610" s="3"/>
    </row>
    <row r="12611" spans="4:10" x14ac:dyDescent="0.25">
      <c r="D12611">
        <v>0.61450000000000005</v>
      </c>
      <c r="E12611" s="4">
        <v>2.1700000000000001E-20</v>
      </c>
      <c r="F12611" s="3"/>
      <c r="G12611" s="3"/>
      <c r="H12611" s="3"/>
      <c r="I12611" s="3"/>
      <c r="J12611" s="3"/>
    </row>
    <row r="12612" spans="4:10" x14ac:dyDescent="0.25">
      <c r="D12612">
        <v>0.61470000000000002</v>
      </c>
      <c r="E12612" s="4">
        <v>2.1700000000000001E-20</v>
      </c>
      <c r="F12612" s="3"/>
      <c r="G12612" s="3"/>
      <c r="H12612" s="3"/>
      <c r="I12612" s="3"/>
      <c r="J12612" s="3"/>
    </row>
    <row r="12613" spans="4:10" x14ac:dyDescent="0.25">
      <c r="D12613">
        <v>0.6149</v>
      </c>
      <c r="E12613" s="4">
        <v>2.1700000000000001E-20</v>
      </c>
      <c r="F12613" s="3"/>
      <c r="G12613" s="3"/>
      <c r="H12613" s="3"/>
      <c r="I12613" s="3"/>
      <c r="J12613" s="3"/>
    </row>
    <row r="12614" spans="4:10" x14ac:dyDescent="0.25">
      <c r="D12614">
        <v>0.61519999999999997</v>
      </c>
      <c r="E12614" s="4">
        <v>2.1700000000000001E-20</v>
      </c>
      <c r="F12614" s="3"/>
      <c r="G12614" s="3"/>
      <c r="H12614" s="3"/>
      <c r="I12614" s="3"/>
      <c r="J12614" s="3"/>
    </row>
    <row r="12615" spans="4:10" x14ac:dyDescent="0.25">
      <c r="D12615">
        <v>0.61539999999999995</v>
      </c>
      <c r="E12615" s="4">
        <v>2.1700000000000001E-20</v>
      </c>
      <c r="F12615" s="3"/>
      <c r="G12615" s="3"/>
      <c r="H12615" s="3"/>
      <c r="I12615" s="3"/>
      <c r="J12615" s="3"/>
    </row>
    <row r="12616" spans="4:10" x14ac:dyDescent="0.25">
      <c r="D12616">
        <v>0.61570000000000003</v>
      </c>
      <c r="E12616" s="4">
        <v>2.1700000000000001E-20</v>
      </c>
      <c r="F12616" s="3"/>
      <c r="G12616" s="3"/>
      <c r="H12616" s="3"/>
      <c r="I12616" s="3"/>
      <c r="J12616" s="3"/>
    </row>
    <row r="12617" spans="4:10" x14ac:dyDescent="0.25">
      <c r="D12617">
        <v>0.6159</v>
      </c>
      <c r="E12617" s="4">
        <v>2.1700000000000001E-20</v>
      </c>
      <c r="F12617" s="3"/>
      <c r="G12617" s="3"/>
      <c r="H12617" s="3"/>
      <c r="I12617" s="3"/>
      <c r="J12617" s="3"/>
    </row>
    <row r="12618" spans="4:10" x14ac:dyDescent="0.25">
      <c r="D12618">
        <v>0.61609999999999998</v>
      </c>
      <c r="E12618" s="4">
        <v>2.1700000000000001E-20</v>
      </c>
      <c r="F12618" s="3"/>
      <c r="G12618" s="3"/>
      <c r="H12618" s="3"/>
      <c r="I12618" s="3"/>
      <c r="J12618" s="3"/>
    </row>
    <row r="12619" spans="4:10" x14ac:dyDescent="0.25">
      <c r="D12619">
        <v>0.61639999999999995</v>
      </c>
      <c r="E12619" s="4">
        <v>2.1700000000000001E-20</v>
      </c>
      <c r="F12619" s="3"/>
      <c r="G12619" s="3"/>
      <c r="H12619" s="3"/>
      <c r="I12619" s="3"/>
      <c r="J12619" s="3"/>
    </row>
    <row r="12620" spans="4:10" x14ac:dyDescent="0.25">
      <c r="D12620">
        <v>0.61660000000000004</v>
      </c>
      <c r="E12620" s="4">
        <v>2.1700000000000001E-20</v>
      </c>
      <c r="F12620" s="3"/>
      <c r="G12620" s="3"/>
      <c r="H12620" s="3"/>
      <c r="I12620" s="3"/>
      <c r="J12620" s="3"/>
    </row>
    <row r="12621" spans="4:10" x14ac:dyDescent="0.25">
      <c r="D12621">
        <v>0.61680000000000001</v>
      </c>
      <c r="E12621" s="4">
        <v>2.1700000000000001E-20</v>
      </c>
      <c r="F12621" s="3"/>
      <c r="G12621" s="3"/>
      <c r="H12621" s="3"/>
      <c r="I12621" s="3"/>
      <c r="J12621" s="3"/>
    </row>
    <row r="12622" spans="4:10" x14ac:dyDescent="0.25">
      <c r="D12622">
        <v>0.61709999999999998</v>
      </c>
      <c r="E12622" s="4">
        <v>2.1700000000000001E-20</v>
      </c>
      <c r="F12622" s="3"/>
      <c r="G12622" s="3"/>
      <c r="H12622" s="3"/>
      <c r="I12622" s="3"/>
      <c r="J12622" s="3"/>
    </row>
    <row r="12623" spans="4:10" x14ac:dyDescent="0.25">
      <c r="D12623">
        <v>0.61729999999999996</v>
      </c>
      <c r="E12623" s="4">
        <v>2.1700000000000001E-20</v>
      </c>
      <c r="F12623" s="3"/>
      <c r="G12623" s="3"/>
      <c r="H12623" s="3"/>
      <c r="I12623" s="3"/>
      <c r="J12623" s="3"/>
    </row>
    <row r="12624" spans="4:10" x14ac:dyDescent="0.25">
      <c r="D12624">
        <v>0.61750000000000005</v>
      </c>
      <c r="E12624" s="4">
        <v>2.1700000000000001E-20</v>
      </c>
      <c r="F12624" s="3"/>
      <c r="G12624" s="3"/>
      <c r="H12624" s="3"/>
      <c r="I12624" s="3"/>
      <c r="J12624" s="3"/>
    </row>
    <row r="12625" spans="4:10" x14ac:dyDescent="0.25">
      <c r="D12625">
        <v>0.61780000000000002</v>
      </c>
      <c r="E12625" s="4">
        <v>2.1700000000000001E-20</v>
      </c>
      <c r="F12625" s="3"/>
      <c r="G12625" s="3"/>
      <c r="H12625" s="3"/>
      <c r="I12625" s="3"/>
      <c r="J12625" s="3"/>
    </row>
    <row r="12626" spans="4:10" x14ac:dyDescent="0.25">
      <c r="D12626">
        <v>0.61799999999999999</v>
      </c>
      <c r="E12626" s="4">
        <v>2.1700000000000001E-20</v>
      </c>
      <c r="F12626" s="3"/>
      <c r="G12626" s="3"/>
      <c r="H12626" s="3"/>
      <c r="I12626" s="3"/>
      <c r="J12626" s="3"/>
    </row>
    <row r="12627" spans="4:10" x14ac:dyDescent="0.25">
      <c r="D12627">
        <v>0.61829999999999996</v>
      </c>
      <c r="E12627" s="4">
        <v>2.1700000000000001E-20</v>
      </c>
      <c r="F12627" s="3"/>
      <c r="G12627" s="3"/>
      <c r="H12627" s="3"/>
      <c r="I12627" s="3"/>
      <c r="J12627" s="3"/>
    </row>
    <row r="12628" spans="4:10" x14ac:dyDescent="0.25">
      <c r="D12628">
        <v>0.61850000000000005</v>
      </c>
      <c r="E12628" s="4">
        <v>2.1700000000000001E-20</v>
      </c>
      <c r="F12628" s="3"/>
      <c r="G12628" s="3"/>
      <c r="H12628" s="3"/>
      <c r="I12628" s="3"/>
      <c r="J12628" s="3"/>
    </row>
    <row r="12629" spans="4:10" x14ac:dyDescent="0.25">
      <c r="D12629">
        <v>0.61870000000000003</v>
      </c>
      <c r="E12629" s="4">
        <v>2.1700000000000001E-20</v>
      </c>
      <c r="F12629" s="3"/>
      <c r="G12629" s="3"/>
      <c r="H12629" s="3"/>
      <c r="I12629" s="3"/>
      <c r="J12629" s="3"/>
    </row>
    <row r="12630" spans="4:10" x14ac:dyDescent="0.25">
      <c r="D12630">
        <v>0.61899999999999999</v>
      </c>
      <c r="E12630" s="4">
        <v>2.1700000000000001E-20</v>
      </c>
      <c r="F12630" s="3"/>
      <c r="G12630" s="3"/>
      <c r="H12630" s="3"/>
      <c r="I12630" s="3"/>
      <c r="J12630" s="3"/>
    </row>
    <row r="12631" spans="4:10" x14ac:dyDescent="0.25">
      <c r="D12631">
        <v>0.61919999999999997</v>
      </c>
      <c r="E12631" s="4">
        <v>2.1700000000000001E-20</v>
      </c>
      <c r="F12631" s="3"/>
      <c r="G12631" s="3"/>
      <c r="H12631" s="3"/>
      <c r="I12631" s="3"/>
      <c r="J12631" s="3"/>
    </row>
    <row r="12632" spans="4:10" x14ac:dyDescent="0.25">
      <c r="D12632">
        <v>0.61939999999999995</v>
      </c>
      <c r="E12632" s="4">
        <v>2.1700000000000001E-20</v>
      </c>
      <c r="F12632" s="3"/>
      <c r="G12632" s="3"/>
      <c r="H12632" s="3"/>
      <c r="I12632" s="3"/>
      <c r="J12632" s="3"/>
    </row>
    <row r="12633" spans="4:10" x14ac:dyDescent="0.25">
      <c r="D12633">
        <v>0.61970000000000003</v>
      </c>
      <c r="E12633" s="4">
        <v>2.1700000000000001E-20</v>
      </c>
      <c r="F12633" s="3"/>
      <c r="G12633" s="3"/>
      <c r="H12633" s="3"/>
      <c r="I12633" s="3"/>
      <c r="J12633" s="3"/>
    </row>
    <row r="12634" spans="4:10" x14ac:dyDescent="0.25">
      <c r="D12634">
        <v>0.61990000000000001</v>
      </c>
      <c r="E12634" s="4">
        <v>2.1700000000000001E-20</v>
      </c>
      <c r="F12634" s="3"/>
      <c r="G12634" s="3"/>
      <c r="H12634" s="3"/>
      <c r="I12634" s="3"/>
      <c r="J12634" s="3"/>
    </row>
    <row r="12635" spans="4:10" x14ac:dyDescent="0.25">
      <c r="D12635">
        <v>0.62019999999999997</v>
      </c>
      <c r="E12635" s="4">
        <v>2.1700000000000001E-20</v>
      </c>
      <c r="F12635" s="3"/>
      <c r="G12635" s="3"/>
      <c r="H12635" s="3"/>
      <c r="I12635" s="3"/>
      <c r="J12635" s="3"/>
    </row>
    <row r="12636" spans="4:10" x14ac:dyDescent="0.25">
      <c r="D12636">
        <v>0.62039999999999995</v>
      </c>
      <c r="E12636" s="4">
        <v>2.1700000000000001E-20</v>
      </c>
      <c r="F12636" s="3"/>
      <c r="G12636" s="3"/>
      <c r="H12636" s="3"/>
      <c r="I12636" s="3"/>
      <c r="J12636" s="3"/>
    </row>
    <row r="12637" spans="4:10" x14ac:dyDescent="0.25">
      <c r="D12637">
        <v>0.62060000000000004</v>
      </c>
      <c r="E12637" s="4">
        <v>2.1700000000000001E-20</v>
      </c>
      <c r="F12637" s="3"/>
      <c r="G12637" s="3"/>
      <c r="H12637" s="3"/>
      <c r="I12637" s="3"/>
      <c r="J12637" s="3"/>
    </row>
    <row r="12638" spans="4:10" x14ac:dyDescent="0.25">
      <c r="D12638">
        <v>0.62090000000000001</v>
      </c>
      <c r="E12638" s="4">
        <v>2.1700000000000001E-20</v>
      </c>
      <c r="F12638" s="3"/>
      <c r="G12638" s="3"/>
      <c r="H12638" s="3"/>
      <c r="I12638" s="3"/>
      <c r="J12638" s="3"/>
    </row>
    <row r="12639" spans="4:10" x14ac:dyDescent="0.25">
      <c r="D12639">
        <v>0.62109999999999999</v>
      </c>
      <c r="E12639" s="4">
        <v>2.1700000000000001E-20</v>
      </c>
      <c r="F12639" s="3"/>
      <c r="G12639" s="3"/>
      <c r="H12639" s="3"/>
      <c r="I12639" s="3"/>
      <c r="J12639" s="3"/>
    </row>
    <row r="12640" spans="4:10" x14ac:dyDescent="0.25">
      <c r="D12640">
        <v>0.62129999999999996</v>
      </c>
      <c r="E12640" s="4">
        <v>2.1700000000000001E-20</v>
      </c>
      <c r="F12640" s="3"/>
      <c r="G12640" s="3"/>
      <c r="H12640" s="3"/>
      <c r="I12640" s="3"/>
      <c r="J12640" s="3"/>
    </row>
    <row r="12641" spans="4:10" x14ac:dyDescent="0.25">
      <c r="D12641">
        <v>0.62160000000000004</v>
      </c>
      <c r="E12641" s="4">
        <v>2.1700000000000001E-20</v>
      </c>
      <c r="F12641" s="3"/>
      <c r="G12641" s="3"/>
      <c r="H12641" s="3"/>
      <c r="I12641" s="3"/>
      <c r="J12641" s="3"/>
    </row>
    <row r="12642" spans="4:10" x14ac:dyDescent="0.25">
      <c r="D12642">
        <v>0.62180000000000002</v>
      </c>
      <c r="E12642" s="4">
        <v>2.1700000000000001E-20</v>
      </c>
      <c r="F12642" s="3"/>
      <c r="G12642" s="3"/>
      <c r="H12642" s="3"/>
      <c r="I12642" s="3"/>
      <c r="J12642" s="3"/>
    </row>
    <row r="12643" spans="4:10" x14ac:dyDescent="0.25">
      <c r="D12643">
        <v>0.622</v>
      </c>
      <c r="E12643" s="4">
        <v>2.1700000000000001E-20</v>
      </c>
      <c r="F12643" s="3"/>
      <c r="G12643" s="3"/>
      <c r="H12643" s="3"/>
      <c r="I12643" s="3"/>
      <c r="J12643" s="3"/>
    </row>
    <row r="12644" spans="4:10" x14ac:dyDescent="0.25">
      <c r="D12644">
        <v>0.62229999999999996</v>
      </c>
      <c r="E12644" s="4">
        <v>2.1700000000000001E-20</v>
      </c>
      <c r="F12644" s="3"/>
      <c r="G12644" s="3"/>
      <c r="H12644" s="3"/>
      <c r="I12644" s="3"/>
      <c r="J12644" s="3"/>
    </row>
    <row r="12645" spans="4:10" x14ac:dyDescent="0.25">
      <c r="D12645">
        <v>0.62250000000000005</v>
      </c>
      <c r="E12645" s="4">
        <v>2.1700000000000001E-20</v>
      </c>
      <c r="F12645" s="3"/>
      <c r="G12645" s="3"/>
      <c r="H12645" s="3"/>
      <c r="I12645" s="3"/>
      <c r="J12645" s="3"/>
    </row>
    <row r="12646" spans="4:10" x14ac:dyDescent="0.25">
      <c r="D12646">
        <v>0.62280000000000002</v>
      </c>
      <c r="E12646" s="4">
        <v>2.1700000000000001E-20</v>
      </c>
      <c r="F12646" s="3"/>
      <c r="G12646" s="3"/>
      <c r="H12646" s="3"/>
      <c r="I12646" s="3"/>
      <c r="J12646" s="3"/>
    </row>
    <row r="12647" spans="4:10" x14ac:dyDescent="0.25">
      <c r="D12647">
        <v>0.623</v>
      </c>
      <c r="E12647" s="4">
        <v>2.1700000000000001E-20</v>
      </c>
      <c r="F12647" s="3"/>
      <c r="G12647" s="3"/>
      <c r="H12647" s="3"/>
      <c r="I12647" s="3"/>
      <c r="J12647" s="3"/>
    </row>
    <row r="12648" spans="4:10" x14ac:dyDescent="0.25">
      <c r="D12648">
        <v>0.62319999999999998</v>
      </c>
      <c r="E12648" s="4">
        <v>2.1700000000000001E-20</v>
      </c>
      <c r="F12648" s="3"/>
      <c r="G12648" s="3"/>
      <c r="H12648" s="3"/>
      <c r="I12648" s="3"/>
      <c r="J12648" s="3"/>
    </row>
    <row r="12649" spans="4:10" x14ac:dyDescent="0.25">
      <c r="D12649">
        <v>0.62350000000000005</v>
      </c>
      <c r="E12649" s="4">
        <v>2.1700000000000001E-20</v>
      </c>
      <c r="F12649" s="3"/>
      <c r="G12649" s="3"/>
      <c r="H12649" s="3"/>
      <c r="I12649" s="3"/>
      <c r="J12649" s="3"/>
    </row>
    <row r="12650" spans="4:10" x14ac:dyDescent="0.25">
      <c r="D12650">
        <v>0.62370000000000003</v>
      </c>
      <c r="E12650" s="4">
        <v>2.1700000000000001E-20</v>
      </c>
      <c r="F12650" s="3"/>
      <c r="G12650" s="3"/>
      <c r="H12650" s="3"/>
      <c r="I12650" s="3"/>
      <c r="J12650" s="3"/>
    </row>
    <row r="12651" spans="4:10" x14ac:dyDescent="0.25">
      <c r="D12651">
        <v>0.62390000000000001</v>
      </c>
      <c r="E12651" s="4">
        <v>2.1700000000000001E-20</v>
      </c>
      <c r="F12651" s="3"/>
      <c r="G12651" s="3"/>
      <c r="H12651" s="3"/>
      <c r="I12651" s="3"/>
      <c r="J12651" s="3"/>
    </row>
    <row r="12652" spans="4:10" x14ac:dyDescent="0.25">
      <c r="D12652">
        <v>0.62419999999999998</v>
      </c>
      <c r="E12652" s="4">
        <v>2.1700000000000001E-20</v>
      </c>
      <c r="F12652" s="3"/>
      <c r="G12652" s="3"/>
      <c r="H12652" s="3"/>
      <c r="I12652" s="3"/>
      <c r="J12652" s="3"/>
    </row>
    <row r="12653" spans="4:10" x14ac:dyDescent="0.25">
      <c r="D12653">
        <v>0.62439999999999996</v>
      </c>
      <c r="E12653" s="4">
        <v>2.1700000000000001E-20</v>
      </c>
      <c r="F12653" s="3"/>
      <c r="G12653" s="3"/>
      <c r="H12653" s="3"/>
      <c r="I12653" s="3"/>
      <c r="J12653" s="3"/>
    </row>
    <row r="12654" spans="4:10" x14ac:dyDescent="0.25">
      <c r="D12654">
        <v>0.62460000000000004</v>
      </c>
      <c r="E12654" s="4">
        <v>2.1700000000000001E-20</v>
      </c>
      <c r="F12654" s="3"/>
      <c r="G12654" s="3"/>
      <c r="H12654" s="3"/>
      <c r="I12654" s="3"/>
      <c r="J12654" s="3"/>
    </row>
    <row r="12655" spans="4:10" x14ac:dyDescent="0.25">
      <c r="D12655">
        <v>0.62490000000000001</v>
      </c>
      <c r="E12655" s="4">
        <v>2.1700000000000001E-20</v>
      </c>
      <c r="F12655" s="3"/>
      <c r="G12655" s="3"/>
      <c r="H12655" s="3"/>
      <c r="I12655" s="3"/>
      <c r="J12655" s="3"/>
    </row>
    <row r="12656" spans="4:10" x14ac:dyDescent="0.25">
      <c r="D12656">
        <v>0.62509999999999999</v>
      </c>
      <c r="E12656" s="4">
        <v>2.1700000000000001E-20</v>
      </c>
      <c r="F12656" s="3"/>
      <c r="G12656" s="3"/>
      <c r="H12656" s="3"/>
      <c r="I12656" s="3"/>
      <c r="J12656" s="3"/>
    </row>
    <row r="12657" spans="4:10" x14ac:dyDescent="0.25">
      <c r="D12657">
        <v>0.62539999999999996</v>
      </c>
      <c r="E12657" s="4">
        <v>2.1700000000000001E-20</v>
      </c>
      <c r="F12657" s="3"/>
      <c r="G12657" s="3"/>
      <c r="H12657" s="3"/>
      <c r="I12657" s="3"/>
      <c r="J12657" s="3"/>
    </row>
    <row r="12658" spans="4:10" x14ac:dyDescent="0.25">
      <c r="D12658">
        <v>0.62560000000000004</v>
      </c>
      <c r="E12658" s="4">
        <v>2.1700000000000001E-20</v>
      </c>
      <c r="F12658" s="3"/>
      <c r="G12658" s="3"/>
      <c r="H12658" s="3"/>
      <c r="I12658" s="3"/>
      <c r="J12658" s="3"/>
    </row>
    <row r="12659" spans="4:10" x14ac:dyDescent="0.25">
      <c r="D12659">
        <v>0.62580000000000002</v>
      </c>
      <c r="E12659" s="4">
        <v>2.1700000000000001E-20</v>
      </c>
      <c r="F12659" s="3"/>
      <c r="G12659" s="3"/>
      <c r="H12659" s="3"/>
      <c r="I12659" s="3"/>
      <c r="J12659" s="3"/>
    </row>
    <row r="12660" spans="4:10" x14ac:dyDescent="0.25">
      <c r="D12660">
        <v>0.62609999999999999</v>
      </c>
      <c r="E12660" s="4">
        <v>2.1700000000000001E-20</v>
      </c>
      <c r="F12660" s="3"/>
      <c r="G12660" s="3"/>
      <c r="H12660" s="3"/>
      <c r="I12660" s="3"/>
      <c r="J12660" s="3"/>
    </row>
    <row r="12661" spans="4:10" x14ac:dyDescent="0.25">
      <c r="D12661">
        <v>0.62629999999999997</v>
      </c>
      <c r="E12661" s="4">
        <v>2.1700000000000001E-20</v>
      </c>
      <c r="F12661" s="3"/>
      <c r="G12661" s="3"/>
      <c r="H12661" s="3"/>
      <c r="I12661" s="3"/>
      <c r="J12661" s="3"/>
    </row>
    <row r="12662" spans="4:10" x14ac:dyDescent="0.25">
      <c r="D12662">
        <v>0.62649999999999995</v>
      </c>
      <c r="E12662" s="4">
        <v>2.1700000000000001E-20</v>
      </c>
      <c r="F12662" s="3"/>
      <c r="G12662" s="3"/>
      <c r="H12662" s="3"/>
      <c r="I12662" s="3"/>
      <c r="J12662" s="3"/>
    </row>
    <row r="12663" spans="4:10" x14ac:dyDescent="0.25">
      <c r="D12663">
        <v>0.62680000000000002</v>
      </c>
      <c r="E12663" s="4">
        <v>2.1700000000000001E-20</v>
      </c>
      <c r="F12663" s="3"/>
      <c r="G12663" s="3"/>
      <c r="H12663" s="3"/>
      <c r="I12663" s="3"/>
      <c r="J12663" s="3"/>
    </row>
    <row r="12664" spans="4:10" x14ac:dyDescent="0.25">
      <c r="D12664">
        <v>0.627</v>
      </c>
      <c r="E12664" s="4">
        <v>2.1700000000000001E-20</v>
      </c>
      <c r="F12664" s="3"/>
      <c r="G12664" s="3"/>
      <c r="H12664" s="3"/>
      <c r="I12664" s="3"/>
      <c r="J12664" s="3"/>
    </row>
    <row r="12665" spans="4:10" x14ac:dyDescent="0.25">
      <c r="D12665">
        <v>0.62719999999999998</v>
      </c>
      <c r="E12665" s="4">
        <v>2.1700000000000001E-20</v>
      </c>
      <c r="F12665" s="3"/>
      <c r="G12665" s="3"/>
      <c r="H12665" s="3"/>
      <c r="I12665" s="3"/>
      <c r="J12665" s="3"/>
    </row>
    <row r="12666" spans="4:10" x14ac:dyDescent="0.25">
      <c r="D12666">
        <v>0.62749999999999995</v>
      </c>
      <c r="E12666" s="4">
        <v>2.1700000000000001E-20</v>
      </c>
      <c r="F12666" s="3"/>
      <c r="G12666" s="3"/>
      <c r="H12666" s="3"/>
      <c r="I12666" s="3"/>
      <c r="J12666" s="3"/>
    </row>
    <row r="12667" spans="4:10" x14ac:dyDescent="0.25">
      <c r="D12667">
        <v>0.62770000000000004</v>
      </c>
      <c r="E12667" s="4">
        <v>2.1700000000000001E-20</v>
      </c>
      <c r="F12667" s="3"/>
      <c r="G12667" s="3"/>
      <c r="H12667" s="3"/>
      <c r="I12667" s="3"/>
      <c r="J12667" s="3"/>
    </row>
    <row r="12668" spans="4:10" x14ac:dyDescent="0.25">
      <c r="D12668">
        <v>0.628</v>
      </c>
      <c r="E12668" s="4">
        <v>2.1700000000000001E-20</v>
      </c>
      <c r="F12668" s="3"/>
      <c r="G12668" s="3"/>
      <c r="H12668" s="3"/>
      <c r="I12668" s="3"/>
      <c r="J12668" s="3"/>
    </row>
    <row r="12669" spans="4:10" x14ac:dyDescent="0.25">
      <c r="D12669">
        <v>0.62819999999999998</v>
      </c>
      <c r="E12669" s="4">
        <v>2.1700000000000001E-20</v>
      </c>
      <c r="F12669" s="3"/>
      <c r="G12669" s="3"/>
      <c r="H12669" s="3"/>
      <c r="I12669" s="3"/>
      <c r="J12669" s="3"/>
    </row>
    <row r="12670" spans="4:10" x14ac:dyDescent="0.25">
      <c r="D12670">
        <v>0.62839999999999996</v>
      </c>
      <c r="E12670" s="4">
        <v>2.1700000000000001E-20</v>
      </c>
      <c r="F12670" s="3"/>
      <c r="G12670" s="3"/>
      <c r="H12670" s="3"/>
      <c r="I12670" s="3"/>
      <c r="J12670" s="3"/>
    </row>
    <row r="12671" spans="4:10" x14ac:dyDescent="0.25">
      <c r="D12671">
        <v>0.62870000000000004</v>
      </c>
      <c r="E12671" s="4">
        <v>2.1700000000000001E-20</v>
      </c>
      <c r="F12671" s="3"/>
      <c r="G12671" s="3"/>
      <c r="H12671" s="3"/>
      <c r="I12671" s="3"/>
      <c r="J12671" s="3"/>
    </row>
    <row r="12672" spans="4:10" x14ac:dyDescent="0.25">
      <c r="D12672">
        <v>0.62890000000000001</v>
      </c>
      <c r="E12672" s="4">
        <v>2.1700000000000001E-20</v>
      </c>
      <c r="F12672" s="3"/>
      <c r="G12672" s="3"/>
      <c r="H12672" s="3"/>
      <c r="I12672" s="3"/>
      <c r="J12672" s="3"/>
    </row>
    <row r="12673" spans="4:10" x14ac:dyDescent="0.25">
      <c r="D12673">
        <v>0.62909999999999999</v>
      </c>
      <c r="E12673" s="4">
        <v>2.1700000000000001E-20</v>
      </c>
      <c r="F12673" s="3"/>
      <c r="G12673" s="3"/>
      <c r="H12673" s="3"/>
      <c r="I12673" s="3"/>
      <c r="J12673" s="3"/>
    </row>
    <row r="12674" spans="4:10" x14ac:dyDescent="0.25">
      <c r="D12674">
        <v>0.62939999999999996</v>
      </c>
      <c r="E12674" s="4">
        <v>2.1700000000000001E-20</v>
      </c>
      <c r="F12674" s="3"/>
      <c r="G12674" s="3"/>
      <c r="H12674" s="3"/>
      <c r="I12674" s="3"/>
      <c r="J12674" s="3"/>
    </row>
    <row r="12675" spans="4:10" x14ac:dyDescent="0.25">
      <c r="D12675">
        <v>0.62960000000000005</v>
      </c>
      <c r="E12675" s="4">
        <v>2.1700000000000001E-20</v>
      </c>
      <c r="F12675" s="3"/>
      <c r="G12675" s="3"/>
      <c r="H12675" s="3"/>
      <c r="I12675" s="3"/>
      <c r="J12675" s="3"/>
    </row>
    <row r="12676" spans="4:10" x14ac:dyDescent="0.25">
      <c r="D12676">
        <v>0.62980000000000003</v>
      </c>
      <c r="E12676" s="4">
        <v>2.1700000000000001E-20</v>
      </c>
      <c r="F12676" s="3"/>
      <c r="G12676" s="3"/>
      <c r="H12676" s="3"/>
      <c r="I12676" s="3"/>
      <c r="J12676" s="3"/>
    </row>
    <row r="12677" spans="4:10" x14ac:dyDescent="0.25">
      <c r="D12677">
        <v>0.63009999999999999</v>
      </c>
      <c r="E12677" s="4">
        <v>2.1700000000000001E-20</v>
      </c>
      <c r="F12677" s="3"/>
      <c r="G12677" s="3"/>
      <c r="H12677" s="3"/>
      <c r="I12677" s="3"/>
      <c r="J12677" s="3"/>
    </row>
    <row r="12678" spans="4:10" x14ac:dyDescent="0.25">
      <c r="D12678">
        <v>0.63029999999999997</v>
      </c>
      <c r="E12678" s="4">
        <v>2.1700000000000001E-20</v>
      </c>
      <c r="F12678" s="3"/>
      <c r="G12678" s="3"/>
      <c r="H12678" s="3"/>
      <c r="I12678" s="3"/>
      <c r="J12678" s="3"/>
    </row>
    <row r="12679" spans="4:10" x14ac:dyDescent="0.25">
      <c r="D12679">
        <v>0.63060000000000005</v>
      </c>
      <c r="E12679" s="4">
        <v>2.1700000000000001E-20</v>
      </c>
      <c r="F12679" s="3"/>
      <c r="G12679" s="3"/>
      <c r="H12679" s="3"/>
      <c r="I12679" s="3"/>
      <c r="J12679" s="3"/>
    </row>
    <row r="12680" spans="4:10" x14ac:dyDescent="0.25">
      <c r="D12680">
        <v>0.63080000000000003</v>
      </c>
      <c r="E12680" s="4">
        <v>2.1700000000000001E-20</v>
      </c>
      <c r="F12680" s="3"/>
      <c r="G12680" s="3"/>
      <c r="H12680" s="3"/>
      <c r="I12680" s="3"/>
      <c r="J12680" s="3"/>
    </row>
    <row r="12681" spans="4:10" x14ac:dyDescent="0.25">
      <c r="D12681">
        <v>0.63100000000000001</v>
      </c>
      <c r="E12681" s="4">
        <v>2.1700000000000001E-20</v>
      </c>
      <c r="F12681" s="3"/>
      <c r="G12681" s="3"/>
      <c r="H12681" s="3"/>
      <c r="I12681" s="3"/>
      <c r="J12681" s="3"/>
    </row>
    <row r="12682" spans="4:10" x14ac:dyDescent="0.25">
      <c r="D12682">
        <v>0.63129999999999997</v>
      </c>
      <c r="E12682" s="4">
        <v>2.1700000000000001E-20</v>
      </c>
      <c r="F12682" s="3"/>
      <c r="G12682" s="3"/>
      <c r="H12682" s="3"/>
      <c r="I12682" s="3"/>
      <c r="J12682" s="3"/>
    </row>
    <row r="12683" spans="4:10" x14ac:dyDescent="0.25">
      <c r="D12683">
        <v>0.63149999999999995</v>
      </c>
      <c r="E12683" s="4">
        <v>2.1700000000000001E-20</v>
      </c>
      <c r="F12683" s="3"/>
      <c r="G12683" s="3"/>
      <c r="H12683" s="3"/>
      <c r="I12683" s="3"/>
      <c r="J12683" s="3"/>
    </row>
    <row r="12684" spans="4:10" x14ac:dyDescent="0.25">
      <c r="D12684">
        <v>0.63170000000000004</v>
      </c>
      <c r="E12684" s="4">
        <v>2.1700000000000001E-20</v>
      </c>
      <c r="F12684" s="3"/>
      <c r="G12684" s="3"/>
      <c r="H12684" s="3"/>
      <c r="I12684" s="3"/>
      <c r="J12684" s="3"/>
    </row>
    <row r="12685" spans="4:10" x14ac:dyDescent="0.25">
      <c r="D12685">
        <v>0.63200000000000001</v>
      </c>
      <c r="E12685" s="4">
        <v>2.1700000000000001E-20</v>
      </c>
      <c r="F12685" s="3"/>
      <c r="G12685" s="3"/>
      <c r="H12685" s="3"/>
      <c r="I12685" s="3"/>
      <c r="J12685" s="3"/>
    </row>
    <row r="12686" spans="4:10" x14ac:dyDescent="0.25">
      <c r="D12686">
        <v>0.63219999999999998</v>
      </c>
      <c r="E12686" s="4">
        <v>2.1700000000000001E-20</v>
      </c>
      <c r="F12686" s="3"/>
      <c r="G12686" s="3"/>
      <c r="H12686" s="3"/>
      <c r="I12686" s="3"/>
      <c r="J12686" s="3"/>
    </row>
    <row r="12687" spans="4:10" x14ac:dyDescent="0.25">
      <c r="D12687">
        <v>0.63249999999999995</v>
      </c>
      <c r="E12687" s="4">
        <v>2.1700000000000001E-20</v>
      </c>
      <c r="F12687" s="3"/>
      <c r="G12687" s="3"/>
      <c r="H12687" s="3"/>
      <c r="I12687" s="3"/>
      <c r="J12687" s="3"/>
    </row>
    <row r="12688" spans="4:10" x14ac:dyDescent="0.25">
      <c r="D12688">
        <v>0.63270000000000004</v>
      </c>
      <c r="E12688" s="4">
        <v>2.1700000000000001E-20</v>
      </c>
      <c r="F12688" s="3"/>
      <c r="G12688" s="3"/>
      <c r="H12688" s="3"/>
      <c r="I12688" s="3"/>
      <c r="J12688" s="3"/>
    </row>
    <row r="12689" spans="4:10" x14ac:dyDescent="0.25">
      <c r="D12689">
        <v>0.63290000000000002</v>
      </c>
      <c r="E12689" s="4">
        <v>2.1700000000000001E-20</v>
      </c>
      <c r="F12689" s="3"/>
      <c r="G12689" s="3"/>
      <c r="H12689" s="3"/>
      <c r="I12689" s="3"/>
      <c r="J12689" s="3"/>
    </row>
    <row r="12690" spans="4:10" x14ac:dyDescent="0.25">
      <c r="D12690">
        <v>0.63319999999999999</v>
      </c>
      <c r="E12690" s="4">
        <v>2.1700000000000001E-20</v>
      </c>
      <c r="F12690" s="3"/>
      <c r="G12690" s="3"/>
      <c r="H12690" s="3"/>
      <c r="I12690" s="3"/>
      <c r="J12690" s="3"/>
    </row>
    <row r="12691" spans="4:10" x14ac:dyDescent="0.25">
      <c r="D12691">
        <v>0.63339999999999996</v>
      </c>
      <c r="E12691" s="4">
        <v>2.1700000000000001E-20</v>
      </c>
      <c r="F12691" s="3"/>
      <c r="G12691" s="3"/>
      <c r="H12691" s="3"/>
      <c r="I12691" s="3"/>
      <c r="J12691" s="3"/>
    </row>
    <row r="12692" spans="4:10" x14ac:dyDescent="0.25">
      <c r="D12692">
        <v>0.63360000000000005</v>
      </c>
      <c r="E12692" s="4">
        <v>2.1700000000000001E-20</v>
      </c>
      <c r="F12692" s="3"/>
      <c r="G12692" s="3"/>
      <c r="H12692" s="3"/>
      <c r="I12692" s="3"/>
      <c r="J12692" s="3"/>
    </row>
    <row r="12693" spans="4:10" x14ac:dyDescent="0.25">
      <c r="D12693">
        <v>0.63390000000000002</v>
      </c>
      <c r="E12693" s="4">
        <v>2.1700000000000001E-20</v>
      </c>
      <c r="F12693" s="3"/>
      <c r="G12693" s="3"/>
      <c r="H12693" s="3"/>
      <c r="I12693" s="3"/>
      <c r="J12693" s="3"/>
    </row>
    <row r="12694" spans="4:10" x14ac:dyDescent="0.25">
      <c r="D12694">
        <v>0.6341</v>
      </c>
      <c r="E12694" s="4">
        <v>2.1700000000000001E-20</v>
      </c>
      <c r="F12694" s="3"/>
      <c r="G12694" s="3"/>
      <c r="H12694" s="3"/>
      <c r="I12694" s="3"/>
      <c r="J12694" s="3"/>
    </row>
    <row r="12695" spans="4:10" x14ac:dyDescent="0.25">
      <c r="D12695">
        <v>0.63429999999999997</v>
      </c>
      <c r="E12695" s="4">
        <v>2.1700000000000001E-20</v>
      </c>
      <c r="F12695" s="3"/>
      <c r="G12695" s="3"/>
      <c r="H12695" s="3"/>
      <c r="I12695" s="3"/>
      <c r="J12695" s="3"/>
    </row>
    <row r="12696" spans="4:10" x14ac:dyDescent="0.25">
      <c r="D12696">
        <v>0.63460000000000005</v>
      </c>
      <c r="E12696" s="4">
        <v>2.1700000000000001E-20</v>
      </c>
      <c r="F12696" s="3"/>
      <c r="G12696" s="3"/>
      <c r="H12696" s="3"/>
      <c r="I12696" s="3"/>
      <c r="J12696" s="3"/>
    </row>
    <row r="12697" spans="4:10" x14ac:dyDescent="0.25">
      <c r="D12697">
        <v>0.63480000000000003</v>
      </c>
      <c r="E12697" s="4">
        <v>2.1700000000000001E-20</v>
      </c>
      <c r="F12697" s="3"/>
      <c r="G12697" s="3"/>
      <c r="H12697" s="3"/>
      <c r="I12697" s="3"/>
      <c r="J12697" s="3"/>
    </row>
    <row r="12698" spans="4:10" x14ac:dyDescent="0.25">
      <c r="D12698">
        <v>0.6351</v>
      </c>
      <c r="E12698" s="4">
        <v>2.1700000000000001E-20</v>
      </c>
      <c r="F12698" s="3"/>
      <c r="G12698" s="3"/>
      <c r="H12698" s="3"/>
      <c r="I12698" s="3"/>
      <c r="J12698" s="3"/>
    </row>
    <row r="12699" spans="4:10" x14ac:dyDescent="0.25">
      <c r="D12699">
        <v>0.63529999999999998</v>
      </c>
      <c r="E12699" s="4">
        <v>2.1700000000000001E-20</v>
      </c>
      <c r="F12699" s="3"/>
      <c r="G12699" s="3"/>
      <c r="H12699" s="3"/>
      <c r="I12699" s="3"/>
      <c r="J12699" s="3"/>
    </row>
    <row r="12700" spans="4:10" x14ac:dyDescent="0.25">
      <c r="D12700">
        <v>0.63549999999999995</v>
      </c>
      <c r="E12700" s="4">
        <v>2.1700000000000001E-20</v>
      </c>
      <c r="F12700" s="3"/>
      <c r="G12700" s="3"/>
      <c r="H12700" s="3"/>
      <c r="I12700" s="3"/>
      <c r="J12700" s="3"/>
    </row>
    <row r="12701" spans="4:10" x14ac:dyDescent="0.25">
      <c r="D12701">
        <v>0.63580000000000003</v>
      </c>
      <c r="E12701" s="4">
        <v>2.1700000000000001E-20</v>
      </c>
      <c r="F12701" s="3"/>
      <c r="G12701" s="3"/>
      <c r="H12701" s="3"/>
      <c r="I12701" s="3"/>
      <c r="J12701" s="3"/>
    </row>
    <row r="12702" spans="4:10" x14ac:dyDescent="0.25">
      <c r="D12702">
        <v>0.63600000000000001</v>
      </c>
      <c r="E12702" s="4">
        <v>2.1700000000000001E-20</v>
      </c>
      <c r="F12702" s="3"/>
      <c r="G12702" s="3"/>
      <c r="H12702" s="3"/>
      <c r="I12702" s="3"/>
      <c r="J12702" s="3"/>
    </row>
    <row r="12703" spans="4:10" x14ac:dyDescent="0.25">
      <c r="D12703">
        <v>0.63619999999999999</v>
      </c>
      <c r="E12703" s="4">
        <v>2.1700000000000001E-20</v>
      </c>
      <c r="F12703" s="3"/>
      <c r="G12703" s="3"/>
      <c r="H12703" s="3"/>
      <c r="I12703" s="3"/>
      <c r="J12703" s="3"/>
    </row>
    <row r="12704" spans="4:10" x14ac:dyDescent="0.25">
      <c r="D12704">
        <v>0.63649999999999995</v>
      </c>
      <c r="E12704" s="4">
        <v>2.1700000000000001E-20</v>
      </c>
      <c r="F12704" s="3"/>
      <c r="G12704" s="3"/>
      <c r="H12704" s="3"/>
      <c r="I12704" s="3"/>
      <c r="J12704" s="3"/>
    </row>
    <row r="12705" spans="4:10" x14ac:dyDescent="0.25">
      <c r="D12705">
        <v>0.63670000000000004</v>
      </c>
      <c r="E12705" s="4">
        <v>2.1700000000000001E-20</v>
      </c>
      <c r="F12705" s="3"/>
      <c r="G12705" s="3"/>
      <c r="H12705" s="3"/>
      <c r="I12705" s="3"/>
      <c r="J12705" s="3"/>
    </row>
    <row r="12706" spans="4:10" x14ac:dyDescent="0.25">
      <c r="D12706">
        <v>0.63690000000000002</v>
      </c>
      <c r="E12706" s="4">
        <v>2.1700000000000001E-20</v>
      </c>
      <c r="F12706" s="3"/>
      <c r="G12706" s="3"/>
      <c r="H12706" s="3"/>
      <c r="I12706" s="3"/>
      <c r="J12706" s="3"/>
    </row>
    <row r="12707" spans="4:10" x14ac:dyDescent="0.25">
      <c r="D12707">
        <v>0.63719999999999999</v>
      </c>
      <c r="E12707" s="4">
        <v>2.1700000000000001E-20</v>
      </c>
      <c r="F12707" s="3"/>
      <c r="G12707" s="3"/>
      <c r="H12707" s="3"/>
      <c r="I12707" s="3"/>
      <c r="J12707" s="3"/>
    </row>
    <row r="12708" spans="4:10" x14ac:dyDescent="0.25">
      <c r="D12708">
        <v>0.63739999999999997</v>
      </c>
      <c r="E12708" s="4">
        <v>2.1700000000000001E-20</v>
      </c>
      <c r="F12708" s="3"/>
      <c r="G12708" s="3"/>
      <c r="H12708" s="3"/>
      <c r="I12708" s="3"/>
      <c r="J12708" s="3"/>
    </row>
    <row r="12709" spans="4:10" x14ac:dyDescent="0.25">
      <c r="D12709">
        <v>0.63770000000000004</v>
      </c>
      <c r="E12709" s="4">
        <v>2.1700000000000001E-20</v>
      </c>
      <c r="F12709" s="3"/>
      <c r="G12709" s="3"/>
      <c r="H12709" s="3"/>
      <c r="I12709" s="3"/>
      <c r="J12709" s="3"/>
    </row>
    <row r="12710" spans="4:10" x14ac:dyDescent="0.25">
      <c r="D12710">
        <v>0.63790000000000002</v>
      </c>
      <c r="E12710" s="4">
        <v>2.1700000000000001E-20</v>
      </c>
      <c r="F12710" s="3"/>
      <c r="G12710" s="3"/>
      <c r="H12710" s="3"/>
      <c r="I12710" s="3"/>
      <c r="J12710" s="3"/>
    </row>
    <row r="12711" spans="4:10" x14ac:dyDescent="0.25">
      <c r="D12711">
        <v>0.6381</v>
      </c>
      <c r="E12711" s="4">
        <v>2.1700000000000001E-20</v>
      </c>
      <c r="F12711" s="3"/>
      <c r="G12711" s="3"/>
      <c r="H12711" s="3"/>
      <c r="I12711" s="3"/>
      <c r="J12711" s="3"/>
    </row>
    <row r="12712" spans="4:10" x14ac:dyDescent="0.25">
      <c r="D12712">
        <v>0.63839999999999997</v>
      </c>
      <c r="E12712" s="4">
        <v>2.1700000000000001E-20</v>
      </c>
      <c r="F12712" s="3"/>
      <c r="G12712" s="3"/>
      <c r="H12712" s="3"/>
      <c r="I12712" s="3"/>
      <c r="J12712" s="3"/>
    </row>
    <row r="12713" spans="4:10" x14ac:dyDescent="0.25">
      <c r="D12713">
        <v>0.63859999999999995</v>
      </c>
      <c r="E12713" s="4">
        <v>2.1700000000000001E-20</v>
      </c>
      <c r="F12713" s="3"/>
      <c r="G12713" s="3"/>
      <c r="H12713" s="3"/>
      <c r="I12713" s="3"/>
      <c r="J12713" s="3"/>
    </row>
    <row r="12714" spans="4:10" x14ac:dyDescent="0.25">
      <c r="D12714">
        <v>0.63880000000000003</v>
      </c>
      <c r="E12714" s="4">
        <v>2.1700000000000001E-20</v>
      </c>
      <c r="F12714" s="3"/>
      <c r="G12714" s="3"/>
      <c r="H12714" s="3"/>
      <c r="I12714" s="3"/>
      <c r="J12714" s="3"/>
    </row>
    <row r="12715" spans="4:10" x14ac:dyDescent="0.25">
      <c r="D12715">
        <v>0.6391</v>
      </c>
      <c r="E12715" s="4">
        <v>2.1700000000000001E-20</v>
      </c>
      <c r="F12715" s="3"/>
      <c r="G12715" s="3"/>
      <c r="H12715" s="3"/>
      <c r="I12715" s="3"/>
      <c r="J12715" s="3"/>
    </row>
    <row r="12716" spans="4:10" x14ac:dyDescent="0.25">
      <c r="D12716">
        <v>0.63929999999999998</v>
      </c>
      <c r="E12716" s="4">
        <v>2.1700000000000001E-20</v>
      </c>
      <c r="F12716" s="3"/>
      <c r="G12716" s="3"/>
      <c r="H12716" s="3"/>
      <c r="I12716" s="3"/>
      <c r="J12716" s="3"/>
    </row>
    <row r="12717" spans="4:10" x14ac:dyDescent="0.25">
      <c r="D12717">
        <v>0.63949999999999996</v>
      </c>
      <c r="E12717" s="4">
        <v>2.1700000000000001E-20</v>
      </c>
      <c r="F12717" s="3"/>
      <c r="G12717" s="3"/>
      <c r="H12717" s="3"/>
      <c r="I12717" s="3"/>
      <c r="J12717" s="3"/>
    </row>
    <row r="12718" spans="4:10" x14ac:dyDescent="0.25">
      <c r="D12718">
        <v>0.63980000000000004</v>
      </c>
      <c r="E12718" s="4">
        <v>2.1700000000000001E-20</v>
      </c>
      <c r="F12718" s="3"/>
      <c r="G12718" s="3"/>
      <c r="H12718" s="3"/>
      <c r="I12718" s="3"/>
      <c r="J12718" s="3"/>
    </row>
    <row r="12719" spans="4:10" x14ac:dyDescent="0.25">
      <c r="D12719">
        <v>0.64</v>
      </c>
      <c r="E12719" s="4">
        <v>2.1700000000000001E-20</v>
      </c>
      <c r="F12719" s="3"/>
      <c r="G12719" s="3"/>
      <c r="H12719" s="3"/>
      <c r="I12719" s="3"/>
      <c r="J12719" s="3"/>
    </row>
    <row r="12720" spans="4:10" x14ac:dyDescent="0.25">
      <c r="D12720">
        <v>0.64029999999999998</v>
      </c>
      <c r="E12720" s="4">
        <v>2.1700000000000001E-20</v>
      </c>
      <c r="F12720" s="3"/>
      <c r="G12720" s="3"/>
      <c r="H12720" s="3"/>
      <c r="I12720" s="3"/>
      <c r="J12720" s="3"/>
    </row>
    <row r="12721" spans="4:10" x14ac:dyDescent="0.25">
      <c r="D12721">
        <v>0.64049999999999996</v>
      </c>
      <c r="E12721" s="4">
        <v>2.1700000000000001E-20</v>
      </c>
      <c r="F12721" s="3"/>
      <c r="G12721" s="3"/>
      <c r="H12721" s="3"/>
      <c r="I12721" s="3"/>
      <c r="J12721" s="3"/>
    </row>
    <row r="12722" spans="4:10" x14ac:dyDescent="0.25">
      <c r="D12722">
        <v>0.64070000000000005</v>
      </c>
      <c r="E12722" s="4">
        <v>2.1700000000000001E-20</v>
      </c>
      <c r="F12722" s="3"/>
      <c r="G12722" s="3"/>
      <c r="H12722" s="3"/>
      <c r="I12722" s="3"/>
      <c r="J12722" s="3"/>
    </row>
    <row r="12723" spans="4:10" x14ac:dyDescent="0.25">
      <c r="D12723">
        <v>0.64100000000000001</v>
      </c>
      <c r="E12723" s="4">
        <v>2.1700000000000001E-20</v>
      </c>
      <c r="F12723" s="3"/>
      <c r="G12723" s="3"/>
      <c r="H12723" s="3"/>
      <c r="I12723" s="3"/>
      <c r="J12723" s="3"/>
    </row>
    <row r="12724" spans="4:10" x14ac:dyDescent="0.25">
      <c r="D12724">
        <v>0.64119999999999999</v>
      </c>
      <c r="E12724" s="4">
        <v>2.1700000000000001E-20</v>
      </c>
      <c r="F12724" s="3"/>
      <c r="G12724" s="3"/>
      <c r="H12724" s="3"/>
      <c r="I12724" s="3"/>
      <c r="J12724" s="3"/>
    </row>
    <row r="12725" spans="4:10" x14ac:dyDescent="0.25">
      <c r="D12725">
        <v>0.64139999999999997</v>
      </c>
      <c r="E12725" s="4">
        <v>2.1700000000000001E-20</v>
      </c>
      <c r="F12725" s="3"/>
      <c r="G12725" s="3"/>
      <c r="H12725" s="3"/>
      <c r="I12725" s="3"/>
      <c r="J12725" s="3"/>
    </row>
    <row r="12726" spans="4:10" x14ac:dyDescent="0.25">
      <c r="D12726">
        <v>0.64170000000000005</v>
      </c>
      <c r="E12726" s="4">
        <v>2.1700000000000001E-20</v>
      </c>
      <c r="F12726" s="3"/>
      <c r="G12726" s="3"/>
      <c r="H12726" s="3"/>
      <c r="I12726" s="3"/>
      <c r="J12726" s="3"/>
    </row>
    <row r="12727" spans="4:10" x14ac:dyDescent="0.25">
      <c r="D12727">
        <v>0.64190000000000003</v>
      </c>
      <c r="E12727" s="4">
        <v>2.1700000000000001E-20</v>
      </c>
      <c r="F12727" s="3"/>
      <c r="G12727" s="3"/>
      <c r="H12727" s="3"/>
      <c r="I12727" s="3"/>
      <c r="J12727" s="3"/>
    </row>
    <row r="12728" spans="4:10" x14ac:dyDescent="0.25">
      <c r="D12728">
        <v>0.6421</v>
      </c>
      <c r="E12728" s="4">
        <v>2.1700000000000001E-20</v>
      </c>
      <c r="F12728" s="3"/>
      <c r="G12728" s="3"/>
      <c r="H12728" s="3"/>
      <c r="I12728" s="3"/>
      <c r="J12728" s="3"/>
    </row>
    <row r="12729" spans="4:10" x14ac:dyDescent="0.25">
      <c r="D12729">
        <v>0.64239999999999997</v>
      </c>
      <c r="E12729" s="4">
        <v>2.1700000000000001E-20</v>
      </c>
      <c r="F12729" s="3"/>
      <c r="G12729" s="3"/>
      <c r="H12729" s="3"/>
      <c r="I12729" s="3"/>
      <c r="J12729" s="3"/>
    </row>
    <row r="12730" spans="4:10" x14ac:dyDescent="0.25">
      <c r="D12730">
        <v>0.64259999999999995</v>
      </c>
      <c r="E12730" s="4">
        <v>2.1700000000000001E-20</v>
      </c>
      <c r="F12730" s="3"/>
      <c r="G12730" s="3"/>
      <c r="H12730" s="3"/>
      <c r="I12730" s="3"/>
      <c r="J12730" s="3"/>
    </row>
    <row r="12731" spans="4:10" x14ac:dyDescent="0.25">
      <c r="D12731">
        <v>0.64290000000000003</v>
      </c>
      <c r="E12731" s="4">
        <v>2.1700000000000001E-20</v>
      </c>
      <c r="F12731" s="3"/>
      <c r="G12731" s="3"/>
      <c r="H12731" s="3"/>
      <c r="I12731" s="3"/>
      <c r="J12731" s="3"/>
    </row>
    <row r="12732" spans="4:10" x14ac:dyDescent="0.25">
      <c r="D12732">
        <v>0.6431</v>
      </c>
      <c r="E12732" s="4">
        <v>2.1700000000000001E-20</v>
      </c>
      <c r="F12732" s="3"/>
      <c r="G12732" s="3"/>
      <c r="H12732" s="3"/>
      <c r="I12732" s="3"/>
      <c r="J12732" s="3"/>
    </row>
    <row r="12733" spans="4:10" x14ac:dyDescent="0.25">
      <c r="D12733">
        <v>0.64329999999999998</v>
      </c>
      <c r="E12733" s="4">
        <v>2.1700000000000001E-20</v>
      </c>
      <c r="F12733" s="3"/>
      <c r="G12733" s="3"/>
      <c r="H12733" s="3"/>
      <c r="I12733" s="3"/>
      <c r="J12733" s="3"/>
    </row>
    <row r="12734" spans="4:10" x14ac:dyDescent="0.25">
      <c r="D12734">
        <v>0.64359999999999995</v>
      </c>
      <c r="E12734" s="4">
        <v>2.1700000000000001E-20</v>
      </c>
      <c r="F12734" s="3"/>
      <c r="G12734" s="3"/>
      <c r="H12734" s="3"/>
      <c r="I12734" s="3"/>
      <c r="J12734" s="3"/>
    </row>
    <row r="12735" spans="4:10" x14ac:dyDescent="0.25">
      <c r="D12735">
        <v>0.64380000000000004</v>
      </c>
      <c r="E12735" s="4">
        <v>2.1700000000000001E-20</v>
      </c>
      <c r="F12735" s="3"/>
      <c r="G12735" s="3"/>
      <c r="H12735" s="3"/>
      <c r="I12735" s="3"/>
      <c r="J12735" s="3"/>
    </row>
    <row r="12736" spans="4:10" x14ac:dyDescent="0.25">
      <c r="D12736">
        <v>0.64400000000000002</v>
      </c>
      <c r="E12736" s="4">
        <v>2.1700000000000001E-20</v>
      </c>
      <c r="F12736" s="3"/>
      <c r="G12736" s="3"/>
      <c r="H12736" s="3"/>
      <c r="I12736" s="3"/>
      <c r="J12736" s="3"/>
    </row>
    <row r="12737" spans="4:10" x14ac:dyDescent="0.25">
      <c r="D12737">
        <v>0.64429999999999998</v>
      </c>
      <c r="E12737" s="4">
        <v>2.1700000000000001E-20</v>
      </c>
      <c r="F12737" s="3"/>
      <c r="G12737" s="3"/>
      <c r="H12737" s="3"/>
      <c r="I12737" s="3"/>
      <c r="J12737" s="3"/>
    </row>
    <row r="12738" spans="4:10" x14ac:dyDescent="0.25">
      <c r="D12738">
        <v>0.64449999999999996</v>
      </c>
      <c r="E12738" s="4">
        <v>2.1700000000000001E-20</v>
      </c>
      <c r="F12738" s="3"/>
      <c r="G12738" s="3"/>
      <c r="H12738" s="3"/>
      <c r="I12738" s="3"/>
      <c r="J12738" s="3"/>
    </row>
    <row r="12739" spans="4:10" x14ac:dyDescent="0.25">
      <c r="D12739">
        <v>0.64470000000000005</v>
      </c>
      <c r="E12739" s="4">
        <v>2.1700000000000001E-20</v>
      </c>
      <c r="F12739" s="3"/>
      <c r="G12739" s="3"/>
      <c r="H12739" s="3"/>
      <c r="I12739" s="3"/>
      <c r="J12739" s="3"/>
    </row>
    <row r="12740" spans="4:10" x14ac:dyDescent="0.25">
      <c r="D12740">
        <v>0.64500000000000002</v>
      </c>
      <c r="E12740" s="4">
        <v>2.1700000000000001E-20</v>
      </c>
      <c r="F12740" s="3"/>
      <c r="G12740" s="3"/>
      <c r="H12740" s="3"/>
      <c r="I12740" s="3"/>
      <c r="J12740" s="3"/>
    </row>
    <row r="12741" spans="4:10" x14ac:dyDescent="0.25">
      <c r="D12741">
        <v>0.6452</v>
      </c>
      <c r="E12741" s="4">
        <v>2.1700000000000001E-20</v>
      </c>
      <c r="F12741" s="3"/>
      <c r="G12741" s="3"/>
      <c r="H12741" s="3"/>
      <c r="I12741" s="3"/>
      <c r="J12741" s="3"/>
    </row>
    <row r="12742" spans="4:10" x14ac:dyDescent="0.25">
      <c r="D12742">
        <v>0.64549999999999996</v>
      </c>
      <c r="E12742" s="4">
        <v>2.1700000000000001E-20</v>
      </c>
      <c r="F12742" s="3"/>
      <c r="G12742" s="3"/>
      <c r="H12742" s="3"/>
      <c r="I12742" s="3"/>
      <c r="J12742" s="3"/>
    </row>
    <row r="12743" spans="4:10" x14ac:dyDescent="0.25">
      <c r="D12743">
        <v>0.64570000000000005</v>
      </c>
      <c r="E12743" s="4">
        <v>2.1700000000000001E-20</v>
      </c>
      <c r="F12743" s="3"/>
      <c r="G12743" s="3"/>
      <c r="H12743" s="3"/>
      <c r="I12743" s="3"/>
      <c r="J12743" s="3"/>
    </row>
    <row r="12744" spans="4:10" x14ac:dyDescent="0.25">
      <c r="D12744">
        <v>0.64590000000000003</v>
      </c>
      <c r="E12744" s="4">
        <v>2.1700000000000001E-20</v>
      </c>
      <c r="F12744" s="3"/>
      <c r="G12744" s="3"/>
      <c r="H12744" s="3"/>
      <c r="I12744" s="3"/>
      <c r="J12744" s="3"/>
    </row>
    <row r="12745" spans="4:10" x14ac:dyDescent="0.25">
      <c r="D12745">
        <v>0.6462</v>
      </c>
      <c r="E12745" s="4">
        <v>2.1700000000000001E-20</v>
      </c>
      <c r="F12745" s="3"/>
      <c r="G12745" s="3"/>
      <c r="H12745" s="3"/>
      <c r="I12745" s="3"/>
      <c r="J12745" s="3"/>
    </row>
    <row r="12746" spans="4:10" x14ac:dyDescent="0.25">
      <c r="D12746">
        <v>0.64639999999999997</v>
      </c>
      <c r="E12746" s="4">
        <v>2.1700000000000001E-20</v>
      </c>
      <c r="F12746" s="3"/>
      <c r="G12746" s="3"/>
      <c r="H12746" s="3"/>
      <c r="I12746" s="3"/>
      <c r="J12746" s="3"/>
    </row>
    <row r="12747" spans="4:10" x14ac:dyDescent="0.25">
      <c r="D12747">
        <v>0.64659999999999995</v>
      </c>
      <c r="E12747" s="4">
        <v>2.1700000000000001E-20</v>
      </c>
      <c r="F12747" s="3"/>
      <c r="G12747" s="3"/>
      <c r="H12747" s="3"/>
      <c r="I12747" s="3"/>
      <c r="J12747" s="3"/>
    </row>
    <row r="12748" spans="4:10" x14ac:dyDescent="0.25">
      <c r="D12748">
        <v>0.64690000000000003</v>
      </c>
      <c r="E12748" s="4">
        <v>2.1700000000000001E-20</v>
      </c>
      <c r="F12748" s="3"/>
      <c r="G12748" s="3"/>
      <c r="H12748" s="3"/>
      <c r="I12748" s="3"/>
      <c r="J12748" s="3"/>
    </row>
    <row r="12749" spans="4:10" x14ac:dyDescent="0.25">
      <c r="D12749">
        <v>0.64710000000000001</v>
      </c>
      <c r="E12749" s="4">
        <v>2.1700000000000001E-20</v>
      </c>
      <c r="F12749" s="3"/>
      <c r="G12749" s="3"/>
      <c r="H12749" s="3"/>
      <c r="I12749" s="3"/>
      <c r="J12749" s="3"/>
    </row>
    <row r="12750" spans="4:10" x14ac:dyDescent="0.25">
      <c r="D12750">
        <v>0.64739999999999998</v>
      </c>
      <c r="E12750" s="4">
        <v>2.1700000000000001E-20</v>
      </c>
      <c r="F12750" s="3"/>
      <c r="G12750" s="3"/>
      <c r="H12750" s="3"/>
      <c r="I12750" s="3"/>
      <c r="J12750" s="3"/>
    </row>
    <row r="12751" spans="4:10" x14ac:dyDescent="0.25">
      <c r="D12751">
        <v>0.64759999999999995</v>
      </c>
      <c r="E12751" s="4">
        <v>2.1700000000000001E-20</v>
      </c>
      <c r="F12751" s="3"/>
      <c r="G12751" s="3"/>
      <c r="H12751" s="3"/>
      <c r="I12751" s="3"/>
      <c r="J12751" s="3"/>
    </row>
    <row r="12752" spans="4:10" x14ac:dyDescent="0.25">
      <c r="D12752">
        <v>0.64780000000000004</v>
      </c>
      <c r="E12752" s="4">
        <v>2.1700000000000001E-20</v>
      </c>
      <c r="F12752" s="3"/>
      <c r="G12752" s="3"/>
      <c r="H12752" s="3"/>
      <c r="I12752" s="3"/>
      <c r="J12752" s="3"/>
    </row>
    <row r="12753" spans="4:10" x14ac:dyDescent="0.25">
      <c r="D12753">
        <v>0.64810000000000001</v>
      </c>
      <c r="E12753" s="4">
        <v>2.1700000000000001E-20</v>
      </c>
      <c r="F12753" s="3"/>
      <c r="G12753" s="3"/>
      <c r="H12753" s="3"/>
      <c r="I12753" s="3"/>
      <c r="J12753" s="3"/>
    </row>
    <row r="12754" spans="4:10" x14ac:dyDescent="0.25">
      <c r="D12754">
        <v>0.64829999999999999</v>
      </c>
      <c r="E12754" s="4">
        <v>2.1700000000000001E-20</v>
      </c>
      <c r="F12754" s="3"/>
      <c r="G12754" s="3"/>
      <c r="H12754" s="3"/>
      <c r="I12754" s="3"/>
      <c r="J12754" s="3"/>
    </row>
    <row r="12755" spans="4:10" x14ac:dyDescent="0.25">
      <c r="D12755">
        <v>0.64849999999999997</v>
      </c>
      <c r="E12755" s="4">
        <v>2.1700000000000001E-20</v>
      </c>
      <c r="F12755" s="3"/>
      <c r="G12755" s="3"/>
      <c r="H12755" s="3"/>
      <c r="I12755" s="3"/>
      <c r="J12755" s="3"/>
    </row>
    <row r="12756" spans="4:10" x14ac:dyDescent="0.25">
      <c r="D12756">
        <v>0.64880000000000004</v>
      </c>
      <c r="E12756" s="4">
        <v>2.1700000000000001E-20</v>
      </c>
      <c r="F12756" s="3"/>
      <c r="G12756" s="3"/>
      <c r="H12756" s="3"/>
      <c r="I12756" s="3"/>
      <c r="J12756" s="3"/>
    </row>
    <row r="12757" spans="4:10" x14ac:dyDescent="0.25">
      <c r="D12757">
        <v>0.64900000000000002</v>
      </c>
      <c r="E12757" s="4">
        <v>2.1700000000000001E-20</v>
      </c>
      <c r="F12757" s="3"/>
      <c r="G12757" s="3"/>
      <c r="H12757" s="3"/>
      <c r="I12757" s="3"/>
      <c r="J12757" s="3"/>
    </row>
    <row r="12758" spans="4:10" x14ac:dyDescent="0.25">
      <c r="D12758">
        <v>0.6492</v>
      </c>
      <c r="E12758" s="4">
        <v>2.1700000000000001E-20</v>
      </c>
      <c r="F12758" s="3"/>
      <c r="G12758" s="3"/>
      <c r="H12758" s="3"/>
      <c r="I12758" s="3"/>
      <c r="J12758" s="3"/>
    </row>
    <row r="12759" spans="4:10" x14ac:dyDescent="0.25">
      <c r="D12759">
        <v>0.64949999999999997</v>
      </c>
      <c r="E12759" s="4">
        <v>2.1700000000000001E-20</v>
      </c>
      <c r="F12759" s="3"/>
      <c r="G12759" s="3"/>
      <c r="H12759" s="3"/>
      <c r="I12759" s="3"/>
      <c r="J12759" s="3"/>
    </row>
    <row r="12760" spans="4:10" x14ac:dyDescent="0.25">
      <c r="D12760">
        <v>0.64970000000000006</v>
      </c>
      <c r="E12760" s="4">
        <v>2.1700000000000001E-20</v>
      </c>
      <c r="F12760" s="3"/>
      <c r="G12760" s="3"/>
      <c r="H12760" s="3"/>
      <c r="I12760" s="3"/>
      <c r="J12760" s="3"/>
    </row>
    <row r="12761" spans="4:10" x14ac:dyDescent="0.25">
      <c r="D12761">
        <v>0.65</v>
      </c>
      <c r="E12761" s="4">
        <v>2.1700000000000001E-20</v>
      </c>
      <c r="F12761" s="3"/>
      <c r="G12761" s="3"/>
      <c r="H12761" s="3"/>
      <c r="I12761" s="3"/>
      <c r="J12761" s="3"/>
    </row>
    <row r="12762" spans="4:10" x14ac:dyDescent="0.25">
      <c r="D12762">
        <v>0.6502</v>
      </c>
      <c r="E12762" s="4">
        <v>2.1700000000000001E-20</v>
      </c>
      <c r="F12762" s="3"/>
      <c r="G12762" s="3"/>
      <c r="H12762" s="3"/>
      <c r="I12762" s="3"/>
      <c r="J12762" s="3"/>
    </row>
    <row r="12763" spans="4:10" x14ac:dyDescent="0.25">
      <c r="D12763">
        <v>0.65039999999999998</v>
      </c>
      <c r="E12763" s="4">
        <v>2.1700000000000001E-20</v>
      </c>
      <c r="F12763" s="3"/>
      <c r="G12763" s="3"/>
      <c r="H12763" s="3"/>
      <c r="I12763" s="3"/>
      <c r="J12763" s="3"/>
    </row>
    <row r="12764" spans="4:10" x14ac:dyDescent="0.25">
      <c r="D12764">
        <v>0.65069999999999995</v>
      </c>
      <c r="E12764" s="4">
        <v>2.1700000000000001E-20</v>
      </c>
      <c r="F12764" s="3"/>
      <c r="G12764" s="3"/>
      <c r="H12764" s="3"/>
      <c r="I12764" s="3"/>
      <c r="J12764" s="3"/>
    </row>
    <row r="12765" spans="4:10" x14ac:dyDescent="0.25">
      <c r="D12765">
        <v>0.65090000000000003</v>
      </c>
      <c r="E12765" s="4">
        <v>2.1700000000000001E-20</v>
      </c>
      <c r="F12765" s="3"/>
      <c r="G12765" s="3"/>
      <c r="H12765" s="3"/>
      <c r="I12765" s="3"/>
      <c r="J12765" s="3"/>
    </row>
    <row r="12766" spans="4:10" x14ac:dyDescent="0.25">
      <c r="D12766">
        <v>0.65110000000000001</v>
      </c>
      <c r="E12766" s="4">
        <v>2.1700000000000001E-20</v>
      </c>
      <c r="F12766" s="3"/>
      <c r="G12766" s="3"/>
      <c r="H12766" s="3"/>
      <c r="I12766" s="3"/>
      <c r="J12766" s="3"/>
    </row>
    <row r="12767" spans="4:10" x14ac:dyDescent="0.25">
      <c r="D12767">
        <v>0.65139999999999998</v>
      </c>
      <c r="E12767" s="4">
        <v>2.1700000000000001E-20</v>
      </c>
      <c r="F12767" s="3"/>
      <c r="G12767" s="3"/>
      <c r="H12767" s="3"/>
      <c r="I12767" s="3"/>
      <c r="J12767" s="3"/>
    </row>
    <row r="12768" spans="4:10" x14ac:dyDescent="0.25">
      <c r="D12768">
        <v>0.65159999999999996</v>
      </c>
      <c r="E12768" s="4">
        <v>2.1700000000000001E-20</v>
      </c>
      <c r="F12768" s="3"/>
      <c r="G12768" s="3"/>
      <c r="H12768" s="3"/>
      <c r="I12768" s="3"/>
      <c r="J12768" s="3"/>
    </row>
    <row r="12769" spans="4:10" x14ac:dyDescent="0.25">
      <c r="D12769">
        <v>0.65180000000000005</v>
      </c>
      <c r="E12769" s="4">
        <v>2.1700000000000001E-20</v>
      </c>
      <c r="F12769" s="3"/>
      <c r="G12769" s="3"/>
      <c r="H12769" s="3"/>
      <c r="I12769" s="3"/>
      <c r="J12769" s="3"/>
    </row>
    <row r="12770" spans="4:10" x14ac:dyDescent="0.25">
      <c r="D12770">
        <v>0.65210000000000001</v>
      </c>
      <c r="E12770" s="4">
        <v>2.1700000000000001E-20</v>
      </c>
      <c r="F12770" s="3"/>
      <c r="G12770" s="3"/>
      <c r="H12770" s="3"/>
      <c r="I12770" s="3"/>
      <c r="J12770" s="3"/>
    </row>
    <row r="12771" spans="4:10" x14ac:dyDescent="0.25">
      <c r="D12771">
        <v>0.65229999999999999</v>
      </c>
      <c r="E12771" s="4">
        <v>2.1700000000000001E-20</v>
      </c>
      <c r="F12771" s="3"/>
      <c r="G12771" s="3"/>
      <c r="H12771" s="3"/>
      <c r="I12771" s="3"/>
      <c r="J12771" s="3"/>
    </row>
    <row r="12772" spans="4:10" x14ac:dyDescent="0.25">
      <c r="D12772">
        <v>0.65259999999999996</v>
      </c>
      <c r="E12772" s="4">
        <v>2.1700000000000001E-20</v>
      </c>
      <c r="F12772" s="3"/>
      <c r="G12772" s="3"/>
      <c r="H12772" s="3"/>
      <c r="I12772" s="3"/>
      <c r="J12772" s="3"/>
    </row>
    <row r="12773" spans="4:10" x14ac:dyDescent="0.25">
      <c r="D12773">
        <v>0.65280000000000005</v>
      </c>
      <c r="E12773" s="4">
        <v>2.1700000000000001E-20</v>
      </c>
      <c r="F12773" s="3"/>
      <c r="G12773" s="3"/>
      <c r="H12773" s="3"/>
      <c r="I12773" s="3"/>
      <c r="J12773" s="3"/>
    </row>
    <row r="12774" spans="4:10" x14ac:dyDescent="0.25">
      <c r="D12774">
        <v>0.65300000000000002</v>
      </c>
      <c r="E12774" s="4">
        <v>2.1700000000000001E-20</v>
      </c>
      <c r="F12774" s="3"/>
      <c r="G12774" s="3"/>
      <c r="H12774" s="3"/>
      <c r="I12774" s="3"/>
      <c r="J12774" s="3"/>
    </row>
    <row r="12775" spans="4:10" x14ac:dyDescent="0.25">
      <c r="D12775">
        <v>0.65329999999999999</v>
      </c>
      <c r="E12775" s="4">
        <v>2.1700000000000001E-20</v>
      </c>
      <c r="F12775" s="3"/>
      <c r="G12775" s="3"/>
      <c r="H12775" s="3"/>
      <c r="I12775" s="3"/>
      <c r="J12775" s="3"/>
    </row>
    <row r="12776" spans="4:10" x14ac:dyDescent="0.25">
      <c r="D12776">
        <v>0.65349999999999997</v>
      </c>
      <c r="E12776" s="4">
        <v>2.1700000000000001E-20</v>
      </c>
      <c r="F12776" s="3"/>
      <c r="G12776" s="3"/>
      <c r="H12776" s="3"/>
      <c r="I12776" s="3"/>
      <c r="J12776" s="3"/>
    </row>
    <row r="12777" spans="4:10" x14ac:dyDescent="0.25">
      <c r="D12777">
        <v>0.65369999999999995</v>
      </c>
      <c r="E12777" s="4">
        <v>2.1700000000000001E-20</v>
      </c>
      <c r="F12777" s="3"/>
      <c r="G12777" s="3"/>
      <c r="H12777" s="3"/>
      <c r="I12777" s="3"/>
      <c r="J12777" s="3"/>
    </row>
    <row r="12778" spans="4:10" x14ac:dyDescent="0.25">
      <c r="D12778">
        <v>0.65400000000000003</v>
      </c>
      <c r="E12778" s="4">
        <v>2.1700000000000001E-20</v>
      </c>
      <c r="F12778" s="3"/>
      <c r="G12778" s="3"/>
      <c r="H12778" s="3"/>
      <c r="I12778" s="3"/>
      <c r="J12778" s="3"/>
    </row>
    <row r="12779" spans="4:10" x14ac:dyDescent="0.25">
      <c r="D12779">
        <v>0.6542</v>
      </c>
      <c r="E12779" s="4">
        <v>2.1700000000000001E-20</v>
      </c>
      <c r="F12779" s="3"/>
      <c r="G12779" s="3"/>
      <c r="H12779" s="3"/>
      <c r="I12779" s="3"/>
      <c r="J12779" s="3"/>
    </row>
    <row r="12780" spans="4:10" x14ac:dyDescent="0.25">
      <c r="D12780">
        <v>0.65439999999999998</v>
      </c>
      <c r="E12780" s="4">
        <v>2.1700000000000001E-20</v>
      </c>
      <c r="F12780" s="3"/>
      <c r="G12780" s="3"/>
      <c r="H12780" s="3"/>
      <c r="I12780" s="3"/>
      <c r="J12780" s="3"/>
    </row>
    <row r="12781" spans="4:10" x14ac:dyDescent="0.25">
      <c r="D12781">
        <v>0.65469999999999995</v>
      </c>
      <c r="E12781" s="4">
        <v>2.1700000000000001E-20</v>
      </c>
      <c r="F12781" s="3"/>
      <c r="G12781" s="3"/>
      <c r="H12781" s="3"/>
      <c r="I12781" s="3"/>
      <c r="J12781" s="3"/>
    </row>
    <row r="12782" spans="4:10" x14ac:dyDescent="0.25">
      <c r="D12782">
        <v>0.65490000000000004</v>
      </c>
      <c r="E12782" s="4">
        <v>2.1700000000000001E-20</v>
      </c>
      <c r="F12782" s="3"/>
      <c r="G12782" s="3"/>
      <c r="H12782" s="3"/>
      <c r="I12782" s="3"/>
      <c r="J12782" s="3"/>
    </row>
    <row r="12783" spans="4:10" x14ac:dyDescent="0.25">
      <c r="D12783">
        <v>0.6552</v>
      </c>
      <c r="E12783" s="4">
        <v>2.1700000000000001E-20</v>
      </c>
      <c r="F12783" s="3"/>
      <c r="G12783" s="3"/>
      <c r="H12783" s="3"/>
      <c r="I12783" s="3"/>
      <c r="J12783" s="3"/>
    </row>
    <row r="12784" spans="4:10" x14ac:dyDescent="0.25">
      <c r="D12784">
        <v>0.65539999999999998</v>
      </c>
      <c r="E12784" s="4">
        <v>2.1700000000000001E-20</v>
      </c>
      <c r="F12784" s="3"/>
      <c r="G12784" s="3"/>
      <c r="H12784" s="3"/>
      <c r="I12784" s="3"/>
      <c r="J12784" s="3"/>
    </row>
    <row r="12785" spans="4:10" x14ac:dyDescent="0.25">
      <c r="D12785">
        <v>0.65559999999999996</v>
      </c>
      <c r="E12785" s="4">
        <v>2.1700000000000001E-20</v>
      </c>
      <c r="F12785" s="3"/>
      <c r="G12785" s="3"/>
      <c r="H12785" s="3"/>
      <c r="I12785" s="3"/>
      <c r="J12785" s="3"/>
    </row>
    <row r="12786" spans="4:10" x14ac:dyDescent="0.25">
      <c r="D12786">
        <v>0.65590000000000004</v>
      </c>
      <c r="E12786" s="4">
        <v>2.1700000000000001E-20</v>
      </c>
      <c r="F12786" s="3"/>
      <c r="G12786" s="3"/>
      <c r="H12786" s="3"/>
      <c r="I12786" s="3"/>
      <c r="J12786" s="3"/>
    </row>
    <row r="12787" spans="4:10" x14ac:dyDescent="0.25">
      <c r="D12787">
        <v>0.65610000000000002</v>
      </c>
      <c r="E12787" s="4">
        <v>2.1700000000000001E-20</v>
      </c>
      <c r="F12787" s="3"/>
      <c r="G12787" s="3"/>
      <c r="H12787" s="3"/>
      <c r="I12787" s="3"/>
      <c r="J12787" s="3"/>
    </row>
    <row r="12788" spans="4:10" x14ac:dyDescent="0.25">
      <c r="D12788">
        <v>0.65629999999999999</v>
      </c>
      <c r="E12788" s="4">
        <v>2.1700000000000001E-20</v>
      </c>
    </row>
    <row r="12789" spans="4:10" x14ac:dyDescent="0.25">
      <c r="D12789">
        <v>0.65659999999999996</v>
      </c>
      <c r="E12789" s="4">
        <v>2.1700000000000001E-20</v>
      </c>
    </row>
    <row r="12790" spans="4:10" x14ac:dyDescent="0.25">
      <c r="D12790">
        <v>0.65680000000000005</v>
      </c>
      <c r="E12790" s="4">
        <v>2.1700000000000001E-20</v>
      </c>
    </row>
    <row r="12791" spans="4:10" x14ac:dyDescent="0.25">
      <c r="D12791">
        <v>0.65700000000000003</v>
      </c>
      <c r="E12791" s="4">
        <v>2.1700000000000001E-20</v>
      </c>
    </row>
    <row r="12792" spans="4:10" x14ac:dyDescent="0.25">
      <c r="D12792">
        <v>0.6573</v>
      </c>
      <c r="E12792" s="4">
        <v>2.1700000000000001E-20</v>
      </c>
    </row>
    <row r="12793" spans="4:10" x14ac:dyDescent="0.25">
      <c r="D12793">
        <v>0.65749999999999997</v>
      </c>
      <c r="E12793" s="4">
        <v>2.1700000000000001E-20</v>
      </c>
      <c r="F12793" s="3"/>
      <c r="G12793" s="3"/>
      <c r="H12793" s="3"/>
      <c r="I12793" s="3"/>
      <c r="J12793" s="3"/>
    </row>
    <row r="12794" spans="4:10" x14ac:dyDescent="0.25">
      <c r="D12794">
        <v>0.65780000000000005</v>
      </c>
      <c r="E12794" s="4">
        <v>2.1700000000000001E-20</v>
      </c>
      <c r="F12794" s="3"/>
      <c r="G12794" s="3"/>
      <c r="H12794" s="3"/>
      <c r="I12794" s="3"/>
      <c r="J12794" s="3"/>
    </row>
    <row r="12795" spans="4:10" x14ac:dyDescent="0.25">
      <c r="D12795">
        <v>0.65800000000000003</v>
      </c>
      <c r="E12795" s="4">
        <v>2.1700000000000001E-20</v>
      </c>
      <c r="F12795" s="3"/>
      <c r="G12795" s="3"/>
      <c r="H12795" s="3"/>
      <c r="I12795" s="3"/>
      <c r="J12795" s="3"/>
    </row>
    <row r="12796" spans="4:10" x14ac:dyDescent="0.25">
      <c r="D12796">
        <v>0.65820000000000001</v>
      </c>
      <c r="E12796" s="4">
        <v>2.1700000000000001E-20</v>
      </c>
      <c r="F12796" s="3"/>
      <c r="G12796" s="3"/>
      <c r="H12796" s="3"/>
      <c r="I12796" s="3"/>
      <c r="J12796" s="3"/>
    </row>
    <row r="12797" spans="4:10" x14ac:dyDescent="0.25">
      <c r="D12797">
        <v>0.65849999999999997</v>
      </c>
      <c r="E12797" s="4">
        <v>2.1700000000000001E-20</v>
      </c>
      <c r="F12797" s="3"/>
      <c r="G12797" s="3"/>
      <c r="H12797" s="3"/>
      <c r="I12797" s="3"/>
      <c r="J12797" s="3"/>
    </row>
    <row r="12798" spans="4:10" x14ac:dyDescent="0.25">
      <c r="D12798">
        <v>0.65869999999999995</v>
      </c>
      <c r="E12798" s="4">
        <v>2.1700000000000001E-20</v>
      </c>
      <c r="F12798" s="3"/>
      <c r="G12798" s="3"/>
      <c r="H12798" s="3"/>
      <c r="I12798" s="3"/>
      <c r="J12798" s="3"/>
    </row>
    <row r="12799" spans="4:10" x14ac:dyDescent="0.25">
      <c r="D12799">
        <v>0.65890000000000004</v>
      </c>
      <c r="E12799" s="4">
        <v>2.1700000000000001E-20</v>
      </c>
      <c r="F12799" s="3"/>
      <c r="G12799" s="3"/>
      <c r="H12799" s="3"/>
      <c r="I12799" s="3"/>
      <c r="J12799" s="3"/>
    </row>
    <row r="12800" spans="4:10" x14ac:dyDescent="0.25">
      <c r="D12800">
        <v>0.65920000000000001</v>
      </c>
      <c r="E12800" s="4">
        <v>2.1700000000000001E-20</v>
      </c>
      <c r="F12800" s="3"/>
      <c r="G12800" s="3"/>
      <c r="H12800" s="3"/>
      <c r="I12800" s="3"/>
      <c r="J12800" s="3"/>
    </row>
    <row r="12801" spans="4:10" x14ac:dyDescent="0.25">
      <c r="D12801">
        <v>0.65939999999999999</v>
      </c>
      <c r="E12801" s="4">
        <v>2.1700000000000001E-20</v>
      </c>
      <c r="F12801" s="3"/>
      <c r="G12801" s="3"/>
      <c r="H12801" s="3"/>
      <c r="I12801" s="3"/>
      <c r="J12801" s="3"/>
    </row>
    <row r="12802" spans="4:10" x14ac:dyDescent="0.25">
      <c r="D12802">
        <v>0.65959999999999996</v>
      </c>
      <c r="E12802" s="4">
        <v>2.1700000000000001E-20</v>
      </c>
      <c r="F12802" s="3"/>
      <c r="G12802" s="3"/>
      <c r="H12802" s="3"/>
      <c r="I12802" s="3"/>
      <c r="J12802" s="3"/>
    </row>
    <row r="12803" spans="4:10" x14ac:dyDescent="0.25">
      <c r="D12803">
        <v>0.65990000000000004</v>
      </c>
      <c r="E12803" s="4">
        <v>2.1700000000000001E-20</v>
      </c>
      <c r="F12803" s="3"/>
      <c r="G12803" s="3"/>
      <c r="H12803" s="3"/>
      <c r="I12803" s="3"/>
      <c r="J12803" s="3"/>
    </row>
    <row r="12804" spans="4:10" x14ac:dyDescent="0.25">
      <c r="D12804">
        <v>0.66010000000000002</v>
      </c>
      <c r="E12804" s="4">
        <v>2.1700000000000001E-20</v>
      </c>
      <c r="F12804" s="3"/>
      <c r="G12804" s="3"/>
      <c r="H12804" s="3"/>
      <c r="I12804" s="3"/>
      <c r="J12804" s="3"/>
    </row>
    <row r="12805" spans="4:10" x14ac:dyDescent="0.25">
      <c r="D12805">
        <v>0.66039999999999999</v>
      </c>
      <c r="E12805" s="4">
        <v>2.1700000000000001E-20</v>
      </c>
      <c r="F12805" s="3"/>
      <c r="G12805" s="3"/>
      <c r="H12805" s="3"/>
      <c r="I12805" s="3"/>
      <c r="J12805" s="3"/>
    </row>
    <row r="12806" spans="4:10" x14ac:dyDescent="0.25">
      <c r="D12806">
        <v>0.66059999999999997</v>
      </c>
      <c r="E12806" s="4">
        <v>2.1700000000000001E-20</v>
      </c>
      <c r="F12806" s="3"/>
      <c r="G12806" s="3"/>
      <c r="H12806" s="3"/>
      <c r="I12806" s="3"/>
      <c r="J12806" s="3"/>
    </row>
    <row r="12807" spans="4:10" x14ac:dyDescent="0.25">
      <c r="D12807">
        <v>0.66080000000000005</v>
      </c>
      <c r="E12807" s="4">
        <v>2.1700000000000001E-20</v>
      </c>
      <c r="F12807" s="3"/>
      <c r="G12807" s="3"/>
      <c r="H12807" s="3"/>
      <c r="I12807" s="3"/>
      <c r="J12807" s="3"/>
    </row>
    <row r="12808" spans="4:10" x14ac:dyDescent="0.25">
      <c r="D12808">
        <v>0.66110000000000002</v>
      </c>
      <c r="E12808" s="4">
        <v>2.1700000000000001E-20</v>
      </c>
      <c r="F12808" s="3"/>
      <c r="G12808" s="3"/>
      <c r="H12808" s="3"/>
      <c r="I12808" s="3"/>
      <c r="J12808" s="3"/>
    </row>
    <row r="12809" spans="4:10" x14ac:dyDescent="0.25">
      <c r="D12809">
        <v>0.6613</v>
      </c>
      <c r="E12809" s="4">
        <v>2.1700000000000001E-20</v>
      </c>
      <c r="F12809" s="3"/>
      <c r="G12809" s="3"/>
      <c r="H12809" s="3"/>
      <c r="I12809" s="3"/>
      <c r="J12809" s="3"/>
    </row>
    <row r="12810" spans="4:10" x14ac:dyDescent="0.25">
      <c r="D12810">
        <v>0.66149999999999998</v>
      </c>
      <c r="E12810" s="4">
        <v>2.1700000000000001E-20</v>
      </c>
      <c r="F12810" s="3"/>
      <c r="G12810" s="3"/>
      <c r="H12810" s="3"/>
      <c r="I12810" s="3"/>
      <c r="J12810" s="3"/>
    </row>
    <row r="12811" spans="4:10" x14ac:dyDescent="0.25">
      <c r="D12811">
        <v>0.66180000000000005</v>
      </c>
      <c r="E12811" s="4">
        <v>2.1700000000000001E-20</v>
      </c>
      <c r="F12811" s="3"/>
      <c r="G12811" s="3"/>
      <c r="H12811" s="3"/>
      <c r="I12811" s="3"/>
      <c r="J12811" s="3"/>
    </row>
    <row r="12812" spans="4:10" x14ac:dyDescent="0.25">
      <c r="D12812">
        <v>0.66200000000000003</v>
      </c>
      <c r="E12812" s="4">
        <v>2.1700000000000001E-20</v>
      </c>
      <c r="F12812" s="3"/>
      <c r="G12812" s="3"/>
      <c r="H12812" s="3"/>
      <c r="I12812" s="3"/>
      <c r="J12812" s="3"/>
    </row>
    <row r="12813" spans="4:10" x14ac:dyDescent="0.25">
      <c r="D12813">
        <v>0.6623</v>
      </c>
      <c r="E12813" s="4">
        <v>2.1700000000000001E-20</v>
      </c>
      <c r="F12813" s="3"/>
      <c r="G12813" s="3"/>
      <c r="H12813" s="3"/>
      <c r="I12813" s="3"/>
      <c r="J12813" s="3"/>
    </row>
    <row r="12814" spans="4:10" x14ac:dyDescent="0.25">
      <c r="D12814">
        <v>0.66249999999999998</v>
      </c>
      <c r="E12814" s="4">
        <v>2.1700000000000001E-20</v>
      </c>
      <c r="F12814" s="3"/>
      <c r="G12814" s="3"/>
      <c r="H12814" s="3"/>
      <c r="I12814" s="3"/>
      <c r="J12814" s="3"/>
    </row>
    <row r="12815" spans="4:10" x14ac:dyDescent="0.25">
      <c r="D12815">
        <v>0.66269999999999996</v>
      </c>
      <c r="E12815" s="4">
        <v>2.1700000000000001E-20</v>
      </c>
      <c r="F12815" s="3"/>
      <c r="G12815" s="3"/>
      <c r="H12815" s="3"/>
      <c r="I12815" s="3"/>
      <c r="J12815" s="3"/>
    </row>
    <row r="12816" spans="4:10" x14ac:dyDescent="0.25">
      <c r="D12816">
        <v>0.66300000000000003</v>
      </c>
      <c r="E12816" s="4">
        <v>2.1700000000000001E-20</v>
      </c>
      <c r="F12816" s="3"/>
      <c r="G12816" s="3"/>
      <c r="H12816" s="3"/>
      <c r="I12816" s="3"/>
      <c r="J12816" s="3"/>
    </row>
    <row r="12817" spans="4:10" x14ac:dyDescent="0.25">
      <c r="D12817">
        <v>0.66320000000000001</v>
      </c>
      <c r="E12817" s="4">
        <v>2.1700000000000001E-20</v>
      </c>
      <c r="F12817" s="3"/>
      <c r="G12817" s="3"/>
      <c r="H12817" s="3"/>
      <c r="I12817" s="3"/>
      <c r="J12817" s="3"/>
    </row>
    <row r="12818" spans="4:10" x14ac:dyDescent="0.25">
      <c r="D12818">
        <v>0.66339999999999999</v>
      </c>
      <c r="E12818" s="4">
        <v>2.1700000000000001E-20</v>
      </c>
      <c r="F12818" s="3"/>
      <c r="G12818" s="3"/>
      <c r="H12818" s="3"/>
      <c r="I12818" s="3"/>
      <c r="J12818" s="3"/>
    </row>
    <row r="12819" spans="4:10" x14ac:dyDescent="0.25">
      <c r="D12819">
        <v>0.66369999999999996</v>
      </c>
      <c r="E12819" s="4">
        <v>2.1700000000000001E-20</v>
      </c>
      <c r="F12819" s="3"/>
      <c r="G12819" s="3"/>
      <c r="H12819" s="3"/>
      <c r="I12819" s="3"/>
      <c r="J12819" s="3"/>
    </row>
    <row r="12820" spans="4:10" x14ac:dyDescent="0.25">
      <c r="D12820">
        <v>0.66390000000000005</v>
      </c>
      <c r="E12820" s="4">
        <v>2.1700000000000001E-20</v>
      </c>
      <c r="F12820" s="3"/>
      <c r="G12820" s="3"/>
      <c r="H12820" s="3"/>
      <c r="I12820" s="3"/>
      <c r="J12820" s="3"/>
    </row>
    <row r="12821" spans="4:10" x14ac:dyDescent="0.25">
      <c r="D12821">
        <v>0.66410000000000002</v>
      </c>
      <c r="E12821" s="4">
        <v>2.1700000000000001E-20</v>
      </c>
      <c r="F12821" s="3"/>
      <c r="G12821" s="3"/>
      <c r="H12821" s="3"/>
      <c r="I12821" s="3"/>
      <c r="J12821" s="3"/>
    </row>
    <row r="12822" spans="4:10" x14ac:dyDescent="0.25">
      <c r="D12822">
        <v>0.66439999999999999</v>
      </c>
      <c r="E12822" s="4">
        <v>2.1700000000000001E-20</v>
      </c>
      <c r="F12822" s="3"/>
      <c r="G12822" s="3"/>
      <c r="H12822" s="3"/>
      <c r="I12822" s="3"/>
      <c r="J12822" s="3"/>
    </row>
    <row r="12823" spans="4:10" x14ac:dyDescent="0.25">
      <c r="D12823">
        <v>0.66459999999999997</v>
      </c>
      <c r="E12823" s="4">
        <v>2.1700000000000001E-20</v>
      </c>
      <c r="F12823" s="3"/>
      <c r="G12823" s="3"/>
      <c r="H12823" s="3"/>
      <c r="I12823" s="3"/>
      <c r="J12823" s="3"/>
    </row>
    <row r="12824" spans="4:10" x14ac:dyDescent="0.25">
      <c r="D12824">
        <v>0.66490000000000005</v>
      </c>
      <c r="E12824" s="4">
        <v>2.1700000000000001E-20</v>
      </c>
      <c r="F12824" s="3"/>
      <c r="G12824" s="3"/>
      <c r="H12824" s="3"/>
      <c r="I12824" s="3"/>
      <c r="J12824" s="3"/>
    </row>
    <row r="12825" spans="4:10" x14ac:dyDescent="0.25">
      <c r="D12825">
        <v>0.66510000000000002</v>
      </c>
      <c r="E12825" s="4">
        <v>2.1700000000000001E-20</v>
      </c>
      <c r="F12825" s="3"/>
      <c r="G12825" s="3"/>
      <c r="H12825" s="3"/>
      <c r="I12825" s="3"/>
      <c r="J12825" s="3"/>
    </row>
    <row r="12826" spans="4:10" x14ac:dyDescent="0.25">
      <c r="D12826">
        <v>0.6653</v>
      </c>
      <c r="E12826" s="4">
        <v>2.1700000000000001E-20</v>
      </c>
      <c r="F12826" s="3"/>
      <c r="G12826" s="3"/>
      <c r="H12826" s="3"/>
      <c r="I12826" s="3"/>
      <c r="J12826" s="3"/>
    </row>
    <row r="12827" spans="4:10" x14ac:dyDescent="0.25">
      <c r="D12827">
        <v>0.66559999999999997</v>
      </c>
      <c r="E12827" s="4">
        <v>2.1700000000000001E-20</v>
      </c>
      <c r="F12827" s="3"/>
      <c r="G12827" s="3"/>
      <c r="H12827" s="3"/>
      <c r="I12827" s="3"/>
      <c r="J12827" s="3"/>
    </row>
    <row r="12828" spans="4:10" x14ac:dyDescent="0.25">
      <c r="D12828">
        <v>0.66579999999999995</v>
      </c>
      <c r="E12828" s="4">
        <v>2.1700000000000001E-20</v>
      </c>
      <c r="F12828" s="3"/>
      <c r="G12828" s="3"/>
      <c r="H12828" s="3"/>
      <c r="I12828" s="3"/>
      <c r="J12828" s="3"/>
    </row>
    <row r="12829" spans="4:10" x14ac:dyDescent="0.25">
      <c r="D12829">
        <v>0.66600000000000004</v>
      </c>
      <c r="E12829" s="4">
        <v>2.1700000000000001E-20</v>
      </c>
      <c r="F12829" s="3"/>
      <c r="G12829" s="3"/>
      <c r="H12829" s="3"/>
      <c r="I12829" s="3"/>
      <c r="J12829" s="3"/>
    </row>
    <row r="12830" spans="4:10" x14ac:dyDescent="0.25">
      <c r="D12830">
        <v>0.6663</v>
      </c>
      <c r="E12830" s="4">
        <v>2.1700000000000001E-20</v>
      </c>
      <c r="F12830" s="3"/>
      <c r="G12830" s="3"/>
      <c r="H12830" s="3"/>
      <c r="I12830" s="3"/>
      <c r="J12830" s="3"/>
    </row>
    <row r="12831" spans="4:10" x14ac:dyDescent="0.25">
      <c r="D12831">
        <v>0.66649999999999998</v>
      </c>
      <c r="E12831" s="4">
        <v>2.1700000000000001E-20</v>
      </c>
      <c r="F12831" s="3"/>
      <c r="G12831" s="3"/>
      <c r="H12831" s="3"/>
      <c r="I12831" s="3"/>
      <c r="J12831" s="3"/>
    </row>
    <row r="12832" spans="4:10" x14ac:dyDescent="0.25">
      <c r="D12832">
        <v>0.66669999999999996</v>
      </c>
      <c r="E12832" s="4">
        <v>2.1700000000000001E-20</v>
      </c>
      <c r="F12832" s="3"/>
      <c r="G12832" s="3"/>
      <c r="H12832" s="3"/>
      <c r="I12832" s="3"/>
      <c r="J12832" s="3"/>
    </row>
    <row r="12833" spans="4:10" x14ac:dyDescent="0.25">
      <c r="D12833">
        <v>0.66700000000000004</v>
      </c>
      <c r="E12833" s="4">
        <v>2.1700000000000001E-20</v>
      </c>
      <c r="F12833" s="3"/>
      <c r="G12833" s="3"/>
      <c r="H12833" s="3"/>
      <c r="I12833" s="3"/>
      <c r="J12833" s="3"/>
    </row>
    <row r="12834" spans="4:10" x14ac:dyDescent="0.25">
      <c r="D12834">
        <v>0.66720000000000002</v>
      </c>
      <c r="E12834" s="4">
        <v>2.1700000000000001E-20</v>
      </c>
      <c r="F12834" s="3"/>
      <c r="G12834" s="3"/>
      <c r="H12834" s="3"/>
      <c r="I12834" s="3"/>
      <c r="J12834" s="3"/>
    </row>
    <row r="12835" spans="4:10" x14ac:dyDescent="0.25">
      <c r="D12835">
        <v>0.66749999999999998</v>
      </c>
      <c r="E12835" s="4">
        <v>2.1700000000000001E-20</v>
      </c>
      <c r="F12835" s="3"/>
      <c r="G12835" s="3"/>
      <c r="H12835" s="3"/>
      <c r="I12835" s="3"/>
      <c r="J12835" s="3"/>
    </row>
    <row r="12836" spans="4:10" x14ac:dyDescent="0.25">
      <c r="D12836">
        <v>0.66769999999999996</v>
      </c>
      <c r="E12836" s="4">
        <v>2.1700000000000001E-20</v>
      </c>
      <c r="F12836" s="3"/>
      <c r="G12836" s="3"/>
      <c r="H12836" s="3"/>
      <c r="I12836" s="3"/>
      <c r="J12836" s="3"/>
    </row>
    <row r="12837" spans="4:10" x14ac:dyDescent="0.25">
      <c r="D12837">
        <v>0.66790000000000005</v>
      </c>
      <c r="E12837" s="4">
        <v>2.1700000000000001E-20</v>
      </c>
      <c r="F12837" s="3"/>
      <c r="G12837" s="3"/>
      <c r="H12837" s="3"/>
      <c r="I12837" s="3"/>
      <c r="J12837" s="3"/>
    </row>
    <row r="12838" spans="4:10" x14ac:dyDescent="0.25">
      <c r="D12838">
        <v>0.66820000000000002</v>
      </c>
      <c r="E12838" s="4">
        <v>2.1700000000000001E-20</v>
      </c>
      <c r="F12838" s="3"/>
      <c r="G12838" s="3"/>
      <c r="H12838" s="3"/>
      <c r="I12838" s="3"/>
      <c r="J12838" s="3"/>
    </row>
    <row r="12839" spans="4:10" x14ac:dyDescent="0.25">
      <c r="D12839">
        <v>0.66839999999999999</v>
      </c>
      <c r="E12839" s="4">
        <v>2.1700000000000001E-20</v>
      </c>
      <c r="F12839" s="3"/>
      <c r="G12839" s="3"/>
      <c r="H12839" s="3"/>
      <c r="I12839" s="3"/>
      <c r="J12839" s="3"/>
    </row>
    <row r="12840" spans="4:10" x14ac:dyDescent="0.25">
      <c r="D12840">
        <v>0.66859999999999997</v>
      </c>
      <c r="E12840" s="4">
        <v>2.1700000000000001E-20</v>
      </c>
      <c r="F12840" s="3"/>
      <c r="G12840" s="3"/>
      <c r="H12840" s="3"/>
      <c r="I12840" s="3"/>
      <c r="J12840" s="3"/>
    </row>
    <row r="12841" spans="4:10" x14ac:dyDescent="0.25">
      <c r="D12841">
        <v>0.66890000000000005</v>
      </c>
      <c r="E12841" s="4">
        <v>2.1700000000000001E-20</v>
      </c>
      <c r="F12841" s="3"/>
      <c r="G12841" s="3"/>
      <c r="H12841" s="3"/>
      <c r="I12841" s="3"/>
      <c r="J12841" s="3"/>
    </row>
    <row r="12842" spans="4:10" x14ac:dyDescent="0.25">
      <c r="D12842">
        <v>0.66910000000000003</v>
      </c>
      <c r="E12842" s="4">
        <v>2.1700000000000001E-20</v>
      </c>
      <c r="F12842" s="3"/>
      <c r="G12842" s="3"/>
      <c r="H12842" s="3"/>
      <c r="I12842" s="3"/>
      <c r="J12842" s="3"/>
    </row>
    <row r="12843" spans="4:10" x14ac:dyDescent="0.25">
      <c r="D12843">
        <v>0.66930000000000001</v>
      </c>
      <c r="E12843" s="4">
        <v>2.1700000000000001E-20</v>
      </c>
      <c r="F12843" s="3"/>
      <c r="G12843" s="3"/>
      <c r="H12843" s="3"/>
      <c r="I12843" s="3"/>
      <c r="J12843" s="3"/>
    </row>
    <row r="12844" spans="4:10" x14ac:dyDescent="0.25">
      <c r="D12844">
        <v>0.66959999999999997</v>
      </c>
      <c r="E12844" s="4">
        <v>2.1700000000000001E-20</v>
      </c>
      <c r="F12844" s="3"/>
      <c r="G12844" s="3"/>
      <c r="H12844" s="3"/>
      <c r="I12844" s="3"/>
      <c r="J12844" s="3"/>
    </row>
    <row r="12845" spans="4:10" x14ac:dyDescent="0.25">
      <c r="D12845">
        <v>0.66979999999999995</v>
      </c>
      <c r="E12845" s="4">
        <v>2.1700000000000001E-20</v>
      </c>
      <c r="F12845" s="3"/>
      <c r="G12845" s="3"/>
      <c r="H12845" s="3"/>
      <c r="I12845" s="3"/>
      <c r="J12845" s="3"/>
    </row>
    <row r="12846" spans="4:10" x14ac:dyDescent="0.25">
      <c r="D12846">
        <v>0.67010000000000003</v>
      </c>
      <c r="E12846" s="4">
        <v>2.1700000000000001E-20</v>
      </c>
      <c r="F12846" s="3"/>
      <c r="G12846" s="3"/>
      <c r="H12846" s="3"/>
      <c r="I12846" s="3"/>
      <c r="J12846" s="3"/>
    </row>
    <row r="12847" spans="4:10" x14ac:dyDescent="0.25">
      <c r="D12847">
        <v>0.67030000000000001</v>
      </c>
      <c r="E12847" s="4">
        <v>2.1700000000000001E-20</v>
      </c>
      <c r="F12847" s="3"/>
      <c r="G12847" s="3"/>
      <c r="H12847" s="3"/>
      <c r="I12847" s="3"/>
      <c r="J12847" s="3"/>
    </row>
    <row r="12848" spans="4:10" x14ac:dyDescent="0.25">
      <c r="D12848">
        <v>0.67049999999999998</v>
      </c>
      <c r="E12848" s="4">
        <v>2.1700000000000001E-20</v>
      </c>
      <c r="F12848" s="3"/>
      <c r="G12848" s="3"/>
      <c r="H12848" s="3"/>
      <c r="I12848" s="3"/>
      <c r="J12848" s="3"/>
    </row>
    <row r="12849" spans="4:10" x14ac:dyDescent="0.25">
      <c r="D12849">
        <v>0.67079999999999995</v>
      </c>
      <c r="E12849" s="4">
        <v>2.1700000000000001E-20</v>
      </c>
      <c r="F12849" s="3"/>
      <c r="G12849" s="3"/>
      <c r="H12849" s="3"/>
      <c r="I12849" s="3"/>
      <c r="J12849" s="3"/>
    </row>
    <row r="12850" spans="4:10" x14ac:dyDescent="0.25">
      <c r="D12850">
        <v>0.67100000000000004</v>
      </c>
      <c r="E12850" s="4">
        <v>2.1700000000000001E-20</v>
      </c>
      <c r="F12850" s="3"/>
      <c r="G12850" s="3"/>
      <c r="H12850" s="3"/>
      <c r="I12850" s="3"/>
      <c r="J12850" s="3"/>
    </row>
    <row r="12851" spans="4:10" x14ac:dyDescent="0.25">
      <c r="D12851">
        <v>0.67120000000000002</v>
      </c>
      <c r="E12851" s="4">
        <v>2.1700000000000001E-20</v>
      </c>
      <c r="F12851" s="3"/>
      <c r="G12851" s="3"/>
      <c r="H12851" s="3"/>
      <c r="I12851" s="3"/>
      <c r="J12851" s="3"/>
    </row>
    <row r="12852" spans="4:10" x14ac:dyDescent="0.25">
      <c r="D12852">
        <v>0.67149999999999999</v>
      </c>
      <c r="E12852" s="4">
        <v>2.1700000000000001E-20</v>
      </c>
      <c r="F12852" s="3"/>
      <c r="G12852" s="3"/>
      <c r="H12852" s="3"/>
      <c r="I12852" s="3"/>
      <c r="J12852" s="3"/>
    </row>
    <row r="12853" spans="4:10" x14ac:dyDescent="0.25">
      <c r="D12853">
        <v>0.67169999999999996</v>
      </c>
      <c r="E12853" s="4">
        <v>2.1700000000000001E-20</v>
      </c>
      <c r="F12853" s="3"/>
      <c r="G12853" s="3"/>
      <c r="H12853" s="3"/>
      <c r="I12853" s="3"/>
      <c r="J12853" s="3"/>
    </row>
    <row r="12854" spans="4:10" x14ac:dyDescent="0.25">
      <c r="D12854">
        <v>0.67190000000000005</v>
      </c>
      <c r="E12854" s="4">
        <v>2.1700000000000001E-20</v>
      </c>
      <c r="F12854" s="3"/>
      <c r="G12854" s="3"/>
      <c r="H12854" s="3"/>
      <c r="I12854" s="3"/>
      <c r="J12854" s="3"/>
    </row>
    <row r="12855" spans="4:10" x14ac:dyDescent="0.25">
      <c r="D12855">
        <v>0.67220000000000002</v>
      </c>
      <c r="E12855" s="4">
        <v>2.1700000000000001E-20</v>
      </c>
      <c r="F12855" s="3"/>
      <c r="G12855" s="3"/>
      <c r="H12855" s="3"/>
      <c r="I12855" s="3"/>
      <c r="J12855" s="3"/>
    </row>
    <row r="12856" spans="4:10" x14ac:dyDescent="0.25">
      <c r="D12856">
        <v>0.6724</v>
      </c>
      <c r="E12856" s="4">
        <v>2.1700000000000001E-20</v>
      </c>
      <c r="F12856" s="3"/>
      <c r="G12856" s="3"/>
      <c r="H12856" s="3"/>
      <c r="I12856" s="3"/>
      <c r="J12856" s="3"/>
    </row>
    <row r="12857" spans="4:10" x14ac:dyDescent="0.25">
      <c r="D12857">
        <v>0.67269999999999996</v>
      </c>
      <c r="E12857" s="4">
        <v>2.1700000000000001E-20</v>
      </c>
      <c r="F12857" s="3"/>
      <c r="G12857" s="3"/>
      <c r="H12857" s="3"/>
      <c r="I12857" s="3"/>
      <c r="J12857" s="3"/>
    </row>
    <row r="12858" spans="4:10" x14ac:dyDescent="0.25">
      <c r="D12858">
        <v>0.67290000000000005</v>
      </c>
      <c r="E12858" s="4">
        <v>2.1700000000000001E-20</v>
      </c>
      <c r="F12858" s="3"/>
      <c r="G12858" s="3"/>
      <c r="H12858" s="3"/>
      <c r="I12858" s="3"/>
      <c r="J12858" s="3"/>
    </row>
    <row r="12859" spans="4:10" x14ac:dyDescent="0.25">
      <c r="D12859">
        <v>0.67310000000000003</v>
      </c>
      <c r="E12859" s="4">
        <v>2.1700000000000001E-20</v>
      </c>
      <c r="F12859" s="3"/>
      <c r="G12859" s="3"/>
      <c r="H12859" s="3"/>
      <c r="I12859" s="3"/>
      <c r="J12859" s="3"/>
    </row>
    <row r="12860" spans="4:10" x14ac:dyDescent="0.25">
      <c r="D12860">
        <v>0.6734</v>
      </c>
      <c r="E12860" s="4">
        <v>2.1700000000000001E-20</v>
      </c>
      <c r="F12860" s="3"/>
      <c r="G12860" s="3"/>
      <c r="H12860" s="3"/>
      <c r="I12860" s="3"/>
      <c r="J12860" s="3"/>
    </row>
    <row r="12861" spans="4:10" x14ac:dyDescent="0.25">
      <c r="D12861">
        <v>0.67359999999999998</v>
      </c>
      <c r="E12861" s="4">
        <v>2.1700000000000001E-20</v>
      </c>
      <c r="F12861" s="3"/>
      <c r="G12861" s="3"/>
      <c r="H12861" s="3"/>
      <c r="I12861" s="3"/>
      <c r="J12861" s="3"/>
    </row>
    <row r="12862" spans="4:10" x14ac:dyDescent="0.25">
      <c r="D12862">
        <v>0.67379999999999995</v>
      </c>
      <c r="E12862" s="4">
        <v>2.1700000000000001E-20</v>
      </c>
      <c r="F12862" s="3"/>
      <c r="G12862" s="3"/>
      <c r="H12862" s="3"/>
      <c r="I12862" s="3"/>
      <c r="J12862" s="3"/>
    </row>
    <row r="12863" spans="4:10" x14ac:dyDescent="0.25">
      <c r="D12863">
        <v>0.67410000000000003</v>
      </c>
      <c r="E12863" s="4">
        <v>2.1700000000000001E-20</v>
      </c>
      <c r="F12863" s="3"/>
      <c r="G12863" s="3"/>
      <c r="H12863" s="3"/>
      <c r="I12863" s="3"/>
      <c r="J12863" s="3"/>
    </row>
    <row r="12864" spans="4:10" x14ac:dyDescent="0.25">
      <c r="D12864">
        <v>0.67430000000000001</v>
      </c>
      <c r="E12864" s="4">
        <v>2.1700000000000001E-20</v>
      </c>
      <c r="F12864" s="3"/>
      <c r="G12864" s="3"/>
      <c r="H12864" s="3"/>
      <c r="I12864" s="3"/>
      <c r="J12864" s="3"/>
    </row>
    <row r="12865" spans="4:10" x14ac:dyDescent="0.25">
      <c r="D12865">
        <v>0.67459999999999998</v>
      </c>
      <c r="E12865" s="4">
        <v>2.1700000000000001E-20</v>
      </c>
      <c r="F12865" s="3"/>
      <c r="G12865" s="3"/>
      <c r="H12865" s="3"/>
      <c r="I12865" s="3"/>
      <c r="J12865" s="3"/>
    </row>
    <row r="12866" spans="4:10" x14ac:dyDescent="0.25">
      <c r="D12866">
        <v>0.67479999999999996</v>
      </c>
      <c r="E12866" s="4">
        <v>2.1700000000000001E-20</v>
      </c>
      <c r="F12866" s="3"/>
      <c r="G12866" s="3"/>
      <c r="H12866" s="3"/>
      <c r="I12866" s="3"/>
      <c r="J12866" s="3"/>
    </row>
    <row r="12867" spans="4:10" x14ac:dyDescent="0.25">
      <c r="D12867">
        <v>0.67500000000000004</v>
      </c>
      <c r="E12867" s="4">
        <v>2.1700000000000001E-20</v>
      </c>
      <c r="F12867" s="3"/>
      <c r="G12867" s="3"/>
      <c r="H12867" s="3"/>
      <c r="I12867" s="3"/>
      <c r="J12867" s="3"/>
    </row>
    <row r="12868" spans="4:10" x14ac:dyDescent="0.25">
      <c r="D12868">
        <v>0.67530000000000001</v>
      </c>
      <c r="E12868" s="4">
        <v>2.1700000000000001E-20</v>
      </c>
      <c r="F12868" s="3"/>
      <c r="G12868" s="3"/>
      <c r="H12868" s="3"/>
      <c r="I12868" s="3"/>
      <c r="J12868" s="3"/>
    </row>
    <row r="12869" spans="4:10" x14ac:dyDescent="0.25">
      <c r="D12869">
        <v>0.67549999999999999</v>
      </c>
      <c r="E12869" s="4">
        <v>2.1700000000000001E-20</v>
      </c>
      <c r="F12869" s="3"/>
      <c r="G12869" s="3"/>
      <c r="H12869" s="3"/>
      <c r="I12869" s="3"/>
      <c r="J12869" s="3"/>
    </row>
    <row r="12870" spans="4:10" x14ac:dyDescent="0.25">
      <c r="D12870">
        <v>0.67569999999999997</v>
      </c>
      <c r="E12870" s="4">
        <v>2.1700000000000001E-20</v>
      </c>
      <c r="F12870" s="3"/>
      <c r="G12870" s="3"/>
      <c r="H12870" s="3"/>
      <c r="I12870" s="3"/>
      <c r="J12870" s="3"/>
    </row>
    <row r="12871" spans="4:10" x14ac:dyDescent="0.25">
      <c r="D12871">
        <v>0.67600000000000005</v>
      </c>
      <c r="E12871" s="4">
        <v>2.1700000000000001E-20</v>
      </c>
      <c r="F12871" s="3"/>
      <c r="G12871" s="3"/>
      <c r="H12871" s="3"/>
      <c r="I12871" s="3"/>
      <c r="J12871" s="3"/>
    </row>
    <row r="12872" spans="4:10" x14ac:dyDescent="0.25">
      <c r="D12872">
        <v>0.67620000000000002</v>
      </c>
      <c r="E12872" s="4">
        <v>2.1700000000000001E-20</v>
      </c>
      <c r="F12872" s="3"/>
      <c r="G12872" s="3"/>
      <c r="H12872" s="3"/>
      <c r="I12872" s="3"/>
      <c r="J12872" s="3"/>
    </row>
    <row r="12873" spans="4:10" x14ac:dyDescent="0.25">
      <c r="D12873">
        <v>0.6764</v>
      </c>
      <c r="E12873" s="4">
        <v>2.1700000000000001E-20</v>
      </c>
      <c r="F12873" s="3"/>
      <c r="G12873" s="3"/>
      <c r="H12873" s="3"/>
      <c r="I12873" s="3"/>
      <c r="J12873" s="3"/>
    </row>
    <row r="12874" spans="4:10" x14ac:dyDescent="0.25">
      <c r="D12874">
        <v>0.67669999999999997</v>
      </c>
      <c r="E12874" s="4">
        <v>2.1700000000000001E-20</v>
      </c>
      <c r="F12874" s="3"/>
      <c r="G12874" s="3"/>
      <c r="H12874" s="3"/>
      <c r="I12874" s="3"/>
      <c r="J12874" s="3"/>
    </row>
    <row r="12875" spans="4:10" x14ac:dyDescent="0.25">
      <c r="D12875">
        <v>0.67689999999999995</v>
      </c>
      <c r="E12875" s="4">
        <v>2.1700000000000001E-20</v>
      </c>
      <c r="F12875" s="3"/>
      <c r="G12875" s="3"/>
      <c r="H12875" s="3"/>
      <c r="I12875" s="3"/>
      <c r="J12875" s="3"/>
    </row>
    <row r="12876" spans="4:10" x14ac:dyDescent="0.25">
      <c r="D12876">
        <v>0.67720000000000002</v>
      </c>
      <c r="E12876" s="4">
        <v>2.1700000000000001E-20</v>
      </c>
      <c r="F12876" s="3"/>
      <c r="G12876" s="3"/>
      <c r="H12876" s="3"/>
      <c r="I12876" s="3"/>
      <c r="J12876" s="3"/>
    </row>
    <row r="12877" spans="4:10" x14ac:dyDescent="0.25">
      <c r="D12877">
        <v>0.6774</v>
      </c>
      <c r="E12877" s="4">
        <v>2.1700000000000001E-20</v>
      </c>
      <c r="F12877" s="3"/>
      <c r="G12877" s="3"/>
      <c r="H12877" s="3"/>
      <c r="I12877" s="3"/>
      <c r="J12877" s="3"/>
    </row>
    <row r="12878" spans="4:10" x14ac:dyDescent="0.25">
      <c r="D12878">
        <v>0.67759999999999998</v>
      </c>
      <c r="E12878" s="4">
        <v>2.1700000000000001E-20</v>
      </c>
      <c r="F12878" s="3"/>
      <c r="G12878" s="3"/>
      <c r="H12878" s="3"/>
      <c r="I12878" s="3"/>
      <c r="J12878" s="3"/>
    </row>
    <row r="12879" spans="4:10" x14ac:dyDescent="0.25">
      <c r="D12879">
        <v>0.67789999999999995</v>
      </c>
      <c r="E12879" s="4">
        <v>2.1700000000000001E-20</v>
      </c>
      <c r="F12879" s="3"/>
      <c r="G12879" s="3"/>
      <c r="H12879" s="3"/>
      <c r="I12879" s="3"/>
      <c r="J12879" s="3"/>
    </row>
    <row r="12880" spans="4:10" x14ac:dyDescent="0.25">
      <c r="D12880">
        <v>0.67810000000000004</v>
      </c>
      <c r="E12880" s="4">
        <v>2.1700000000000001E-20</v>
      </c>
      <c r="F12880" s="3"/>
      <c r="G12880" s="3"/>
      <c r="H12880" s="3"/>
      <c r="I12880" s="3"/>
      <c r="J12880" s="3"/>
    </row>
    <row r="12881" spans="4:10" x14ac:dyDescent="0.25">
      <c r="D12881">
        <v>0.67830000000000001</v>
      </c>
      <c r="E12881" s="4">
        <v>2.1700000000000001E-20</v>
      </c>
      <c r="F12881" s="3"/>
      <c r="G12881" s="3"/>
      <c r="H12881" s="3"/>
      <c r="I12881" s="3"/>
      <c r="J12881" s="3"/>
    </row>
    <row r="12882" spans="4:10" x14ac:dyDescent="0.25">
      <c r="D12882">
        <v>0.67859999999999998</v>
      </c>
      <c r="E12882" s="4">
        <v>2.1700000000000001E-20</v>
      </c>
      <c r="F12882" s="3"/>
      <c r="G12882" s="3"/>
      <c r="H12882" s="3"/>
      <c r="I12882" s="3"/>
      <c r="J12882" s="3"/>
    </row>
    <row r="12883" spans="4:10" x14ac:dyDescent="0.25">
      <c r="D12883">
        <v>0.67879999999999996</v>
      </c>
      <c r="E12883" s="4">
        <v>2.1700000000000001E-20</v>
      </c>
      <c r="F12883" s="3"/>
      <c r="G12883" s="3"/>
      <c r="H12883" s="3"/>
      <c r="I12883" s="3"/>
      <c r="J12883" s="3"/>
    </row>
    <row r="12884" spans="4:10" x14ac:dyDescent="0.25">
      <c r="D12884">
        <v>0.67900000000000005</v>
      </c>
      <c r="E12884" s="4">
        <v>2.1700000000000001E-20</v>
      </c>
      <c r="F12884" s="3"/>
      <c r="G12884" s="3"/>
      <c r="H12884" s="3"/>
      <c r="I12884" s="3"/>
      <c r="J12884" s="3"/>
    </row>
    <row r="12885" spans="4:10" x14ac:dyDescent="0.25">
      <c r="D12885">
        <v>0.67930000000000001</v>
      </c>
      <c r="E12885" s="4">
        <v>2.1700000000000001E-20</v>
      </c>
      <c r="F12885" s="3"/>
      <c r="G12885" s="3"/>
      <c r="H12885" s="3"/>
      <c r="I12885" s="3"/>
      <c r="J12885" s="3"/>
    </row>
    <row r="12886" spans="4:10" x14ac:dyDescent="0.25">
      <c r="D12886">
        <v>0.67949999999999999</v>
      </c>
      <c r="E12886" s="4">
        <v>2.1700000000000001E-20</v>
      </c>
      <c r="F12886" s="3"/>
      <c r="G12886" s="3"/>
      <c r="H12886" s="3"/>
      <c r="I12886" s="3"/>
      <c r="J12886" s="3"/>
    </row>
    <row r="12887" spans="4:10" x14ac:dyDescent="0.25">
      <c r="D12887">
        <v>0.67979999999999996</v>
      </c>
      <c r="E12887" s="4">
        <v>2.1700000000000001E-20</v>
      </c>
      <c r="F12887" s="3"/>
      <c r="G12887" s="3"/>
      <c r="H12887" s="3"/>
      <c r="I12887" s="3"/>
      <c r="J12887" s="3"/>
    </row>
    <row r="12888" spans="4:10" x14ac:dyDescent="0.25">
      <c r="D12888">
        <v>0.68</v>
      </c>
      <c r="E12888" s="4">
        <v>2.1700000000000001E-20</v>
      </c>
      <c r="F12888" s="3"/>
      <c r="G12888" s="3"/>
      <c r="H12888" s="3"/>
      <c r="I12888" s="3"/>
      <c r="J12888" s="3"/>
    </row>
    <row r="12889" spans="4:10" x14ac:dyDescent="0.25">
      <c r="D12889">
        <v>0.68020000000000003</v>
      </c>
      <c r="E12889" s="4">
        <v>2.1700000000000001E-20</v>
      </c>
      <c r="F12889" s="3"/>
      <c r="G12889" s="3"/>
      <c r="H12889" s="3"/>
      <c r="I12889" s="3"/>
      <c r="J12889" s="3"/>
    </row>
    <row r="12890" spans="4:10" x14ac:dyDescent="0.25">
      <c r="D12890">
        <v>0.68049999999999999</v>
      </c>
      <c r="E12890" s="4">
        <v>2.1700000000000001E-20</v>
      </c>
      <c r="F12890" s="3"/>
      <c r="G12890" s="3"/>
      <c r="H12890" s="3"/>
      <c r="I12890" s="3"/>
      <c r="J12890" s="3"/>
    </row>
    <row r="12891" spans="4:10" x14ac:dyDescent="0.25">
      <c r="D12891">
        <v>0.68069999999999997</v>
      </c>
      <c r="E12891" s="4">
        <v>2.1700000000000001E-20</v>
      </c>
      <c r="F12891" s="3"/>
      <c r="G12891" s="3"/>
      <c r="H12891" s="3"/>
      <c r="I12891" s="3"/>
      <c r="J12891" s="3"/>
    </row>
    <row r="12892" spans="4:10" x14ac:dyDescent="0.25">
      <c r="D12892">
        <v>0.68089999999999995</v>
      </c>
      <c r="E12892" s="4">
        <v>2.1700000000000001E-20</v>
      </c>
      <c r="F12892" s="3"/>
      <c r="G12892" s="3"/>
      <c r="H12892" s="3"/>
      <c r="I12892" s="3"/>
      <c r="J12892" s="3"/>
    </row>
    <row r="12893" spans="4:10" x14ac:dyDescent="0.25">
      <c r="D12893">
        <v>0.68120000000000003</v>
      </c>
      <c r="E12893" s="4">
        <v>2.1700000000000001E-20</v>
      </c>
      <c r="F12893" s="3"/>
      <c r="G12893" s="3"/>
      <c r="H12893" s="3"/>
      <c r="I12893" s="3"/>
      <c r="J12893" s="3"/>
    </row>
    <row r="12894" spans="4:10" x14ac:dyDescent="0.25">
      <c r="D12894">
        <v>0.68140000000000001</v>
      </c>
      <c r="E12894" s="4">
        <v>2.1700000000000001E-20</v>
      </c>
      <c r="F12894" s="3"/>
      <c r="G12894" s="3"/>
      <c r="H12894" s="3"/>
      <c r="I12894" s="3"/>
      <c r="J12894" s="3"/>
    </row>
    <row r="12895" spans="4:10" x14ac:dyDescent="0.25">
      <c r="D12895">
        <v>0.68159999999999998</v>
      </c>
      <c r="E12895" s="4">
        <v>2.1700000000000001E-20</v>
      </c>
      <c r="F12895" s="3"/>
      <c r="G12895" s="3"/>
      <c r="H12895" s="3"/>
      <c r="I12895" s="3"/>
      <c r="J12895" s="3"/>
    </row>
    <row r="12896" spans="4:10" x14ac:dyDescent="0.25">
      <c r="D12896">
        <v>0.68189999999999995</v>
      </c>
      <c r="E12896" s="4">
        <v>2.1700000000000001E-20</v>
      </c>
      <c r="F12896" s="3"/>
      <c r="G12896" s="3"/>
      <c r="H12896" s="3"/>
      <c r="I12896" s="3"/>
      <c r="J12896" s="3"/>
    </row>
    <row r="12897" spans="4:10" x14ac:dyDescent="0.25">
      <c r="D12897">
        <v>0.68210000000000004</v>
      </c>
      <c r="E12897" s="4">
        <v>2.1700000000000001E-20</v>
      </c>
      <c r="F12897" s="3"/>
      <c r="G12897" s="3"/>
      <c r="H12897" s="3"/>
      <c r="I12897" s="3"/>
      <c r="J12897" s="3"/>
    </row>
    <row r="12898" spans="4:10" x14ac:dyDescent="0.25">
      <c r="D12898">
        <v>0.68240000000000001</v>
      </c>
      <c r="E12898" s="4">
        <v>2.1700000000000001E-20</v>
      </c>
      <c r="F12898" s="3"/>
      <c r="G12898" s="3"/>
      <c r="H12898" s="3"/>
      <c r="I12898" s="3"/>
      <c r="J12898" s="3"/>
    </row>
    <row r="12899" spans="4:10" x14ac:dyDescent="0.25">
      <c r="D12899">
        <v>0.68259999999999998</v>
      </c>
      <c r="E12899" s="4">
        <v>2.1700000000000001E-20</v>
      </c>
      <c r="F12899" s="3"/>
      <c r="G12899" s="3"/>
      <c r="H12899" s="3"/>
      <c r="I12899" s="3"/>
      <c r="J12899" s="3"/>
    </row>
    <row r="12900" spans="4:10" x14ac:dyDescent="0.25">
      <c r="D12900">
        <v>0.68279999999999996</v>
      </c>
      <c r="E12900" s="4">
        <v>2.1700000000000001E-20</v>
      </c>
      <c r="F12900" s="3"/>
      <c r="G12900" s="3"/>
      <c r="H12900" s="3"/>
      <c r="I12900" s="3"/>
      <c r="J12900" s="3"/>
    </row>
    <row r="12901" spans="4:10" x14ac:dyDescent="0.25">
      <c r="D12901">
        <v>0.68310000000000004</v>
      </c>
      <c r="E12901" s="4">
        <v>2.1700000000000001E-20</v>
      </c>
      <c r="F12901" s="3"/>
      <c r="G12901" s="3"/>
      <c r="H12901" s="3"/>
      <c r="I12901" s="3"/>
      <c r="J12901" s="3"/>
    </row>
    <row r="12902" spans="4:10" x14ac:dyDescent="0.25">
      <c r="D12902">
        <v>0.68330000000000002</v>
      </c>
      <c r="E12902" s="4">
        <v>2.1700000000000001E-20</v>
      </c>
      <c r="F12902" s="3"/>
      <c r="G12902" s="3"/>
      <c r="H12902" s="3"/>
      <c r="I12902" s="3"/>
      <c r="J12902" s="3"/>
    </row>
    <row r="12903" spans="4:10" x14ac:dyDescent="0.25">
      <c r="D12903">
        <v>0.6835</v>
      </c>
      <c r="E12903" s="4">
        <v>2.1700000000000001E-20</v>
      </c>
      <c r="F12903" s="3"/>
      <c r="G12903" s="3"/>
      <c r="H12903" s="3"/>
      <c r="I12903" s="3"/>
      <c r="J12903" s="3"/>
    </row>
    <row r="12904" spans="4:10" x14ac:dyDescent="0.25">
      <c r="D12904">
        <v>0.68379999999999996</v>
      </c>
      <c r="E12904" s="4">
        <v>2.1700000000000001E-20</v>
      </c>
      <c r="F12904" s="3"/>
      <c r="G12904" s="3"/>
      <c r="H12904" s="3"/>
      <c r="I12904" s="3"/>
      <c r="J12904" s="3"/>
    </row>
    <row r="12905" spans="4:10" x14ac:dyDescent="0.25">
      <c r="D12905">
        <v>0.68400000000000005</v>
      </c>
      <c r="E12905" s="4">
        <v>2.1700000000000001E-20</v>
      </c>
      <c r="F12905" s="3"/>
      <c r="G12905" s="3"/>
      <c r="H12905" s="3"/>
      <c r="I12905" s="3"/>
      <c r="J12905" s="3"/>
    </row>
    <row r="12906" spans="4:10" x14ac:dyDescent="0.25">
      <c r="D12906">
        <v>0.68420000000000003</v>
      </c>
      <c r="E12906" s="4">
        <v>2.1700000000000001E-20</v>
      </c>
      <c r="F12906" s="3"/>
      <c r="G12906" s="3"/>
      <c r="H12906" s="3"/>
      <c r="I12906" s="3"/>
      <c r="J12906" s="3"/>
    </row>
    <row r="12907" spans="4:10" x14ac:dyDescent="0.25">
      <c r="D12907">
        <v>0.6845</v>
      </c>
      <c r="E12907" s="4">
        <v>2.1700000000000001E-20</v>
      </c>
      <c r="F12907" s="3"/>
      <c r="G12907" s="3"/>
      <c r="H12907" s="3"/>
      <c r="I12907" s="3"/>
      <c r="J12907" s="3"/>
    </row>
    <row r="12908" spans="4:10" x14ac:dyDescent="0.25">
      <c r="D12908">
        <v>0.68469999999999998</v>
      </c>
      <c r="E12908" s="4">
        <v>2.1700000000000001E-20</v>
      </c>
      <c r="F12908" s="3"/>
      <c r="G12908" s="3"/>
      <c r="H12908" s="3"/>
      <c r="I12908" s="3"/>
      <c r="J12908" s="3"/>
    </row>
    <row r="12909" spans="4:10" x14ac:dyDescent="0.25">
      <c r="D12909">
        <v>0.68500000000000005</v>
      </c>
      <c r="E12909" s="4">
        <v>2.1700000000000001E-20</v>
      </c>
      <c r="F12909" s="3"/>
      <c r="G12909" s="3"/>
      <c r="H12909" s="3"/>
      <c r="I12909" s="3"/>
      <c r="J12909" s="3"/>
    </row>
    <row r="12910" spans="4:10" x14ac:dyDescent="0.25">
      <c r="D12910">
        <v>0.68520000000000003</v>
      </c>
      <c r="E12910" s="4">
        <v>2.1700000000000001E-20</v>
      </c>
      <c r="F12910" s="3"/>
      <c r="G12910" s="3"/>
      <c r="H12910" s="3"/>
      <c r="I12910" s="3"/>
      <c r="J12910" s="3"/>
    </row>
    <row r="12911" spans="4:10" x14ac:dyDescent="0.25">
      <c r="D12911">
        <v>0.68540000000000001</v>
      </c>
      <c r="E12911" s="4">
        <v>2.1700000000000001E-20</v>
      </c>
      <c r="F12911" s="3"/>
      <c r="G12911" s="3"/>
      <c r="H12911" s="3"/>
      <c r="I12911" s="3"/>
      <c r="J12911" s="3"/>
    </row>
    <row r="12912" spans="4:10" x14ac:dyDescent="0.25">
      <c r="D12912">
        <v>0.68569999999999998</v>
      </c>
      <c r="E12912" s="4">
        <v>2.1700000000000001E-20</v>
      </c>
      <c r="F12912" s="3"/>
      <c r="G12912" s="3"/>
      <c r="H12912" s="3"/>
      <c r="I12912" s="3"/>
      <c r="J12912" s="3"/>
    </row>
    <row r="12913" spans="4:10" x14ac:dyDescent="0.25">
      <c r="D12913">
        <v>0.68589999999999995</v>
      </c>
      <c r="E12913" s="4">
        <v>2.1700000000000001E-20</v>
      </c>
      <c r="F12913" s="3"/>
      <c r="G12913" s="3"/>
      <c r="H12913" s="3"/>
      <c r="I12913" s="3"/>
      <c r="J12913" s="3"/>
    </row>
    <row r="12914" spans="4:10" x14ac:dyDescent="0.25">
      <c r="D12914">
        <v>0.68610000000000004</v>
      </c>
      <c r="E12914" s="4">
        <v>2.1700000000000001E-20</v>
      </c>
      <c r="F12914" s="3"/>
      <c r="G12914" s="3"/>
      <c r="H12914" s="3"/>
      <c r="I12914" s="3"/>
      <c r="J12914" s="3"/>
    </row>
    <row r="12915" spans="4:10" x14ac:dyDescent="0.25">
      <c r="D12915">
        <v>0.68640000000000001</v>
      </c>
      <c r="E12915" s="4">
        <v>2.1700000000000001E-20</v>
      </c>
      <c r="F12915" s="3"/>
      <c r="G12915" s="3"/>
      <c r="H12915" s="3"/>
      <c r="I12915" s="3"/>
      <c r="J12915" s="3"/>
    </row>
    <row r="12916" spans="4:10" x14ac:dyDescent="0.25">
      <c r="D12916">
        <v>0.68659999999999999</v>
      </c>
      <c r="E12916" s="4">
        <v>2.1700000000000001E-20</v>
      </c>
      <c r="F12916" s="3"/>
      <c r="G12916" s="3"/>
      <c r="H12916" s="3"/>
      <c r="I12916" s="3"/>
      <c r="J12916" s="3"/>
    </row>
    <row r="12917" spans="4:10" x14ac:dyDescent="0.25">
      <c r="D12917">
        <v>0.68679999999999997</v>
      </c>
      <c r="E12917" s="4">
        <v>2.1700000000000001E-20</v>
      </c>
      <c r="F12917" s="3"/>
      <c r="G12917" s="3"/>
      <c r="H12917" s="3"/>
      <c r="I12917" s="3"/>
      <c r="J12917" s="3"/>
    </row>
    <row r="12918" spans="4:10" x14ac:dyDescent="0.25">
      <c r="D12918">
        <v>0.68710000000000004</v>
      </c>
      <c r="E12918" s="4">
        <v>2.1700000000000001E-20</v>
      </c>
      <c r="F12918" s="3"/>
      <c r="G12918" s="3"/>
      <c r="H12918" s="3"/>
      <c r="I12918" s="3"/>
      <c r="J12918" s="3"/>
    </row>
    <row r="12919" spans="4:10" x14ac:dyDescent="0.25">
      <c r="D12919">
        <v>0.68730000000000002</v>
      </c>
      <c r="E12919" s="4">
        <v>2.1700000000000001E-20</v>
      </c>
      <c r="F12919" s="3"/>
      <c r="G12919" s="3"/>
      <c r="H12919" s="3"/>
      <c r="I12919" s="3"/>
      <c r="J12919" s="3"/>
    </row>
    <row r="12920" spans="4:10" x14ac:dyDescent="0.25">
      <c r="D12920">
        <v>0.68759999999999999</v>
      </c>
      <c r="E12920" s="4">
        <v>2.1700000000000001E-20</v>
      </c>
      <c r="F12920" s="3"/>
      <c r="G12920" s="3"/>
      <c r="H12920" s="3"/>
      <c r="I12920" s="3"/>
      <c r="J12920" s="3"/>
    </row>
    <row r="12921" spans="4:10" x14ac:dyDescent="0.25">
      <c r="D12921">
        <v>0.68779999999999997</v>
      </c>
      <c r="E12921" s="4">
        <v>2.1700000000000001E-20</v>
      </c>
      <c r="F12921" s="3"/>
      <c r="G12921" s="3"/>
      <c r="H12921" s="3"/>
      <c r="I12921" s="3"/>
      <c r="J12921" s="3"/>
    </row>
    <row r="12922" spans="4:10" x14ac:dyDescent="0.25">
      <c r="D12922">
        <v>0.68799999999999994</v>
      </c>
      <c r="E12922" s="4">
        <v>2.1700000000000001E-20</v>
      </c>
      <c r="F12922" s="3"/>
      <c r="G12922" s="3"/>
      <c r="H12922" s="3"/>
      <c r="I12922" s="3"/>
      <c r="J12922" s="3"/>
    </row>
    <row r="12923" spans="4:10" x14ac:dyDescent="0.25">
      <c r="D12923">
        <v>0.68830000000000002</v>
      </c>
      <c r="E12923" s="4">
        <v>2.1700000000000001E-20</v>
      </c>
      <c r="F12923" s="3"/>
      <c r="G12923" s="3"/>
      <c r="H12923" s="3"/>
      <c r="I12923" s="3"/>
      <c r="J12923" s="3"/>
    </row>
    <row r="12924" spans="4:10" x14ac:dyDescent="0.25">
      <c r="D12924">
        <v>0.6885</v>
      </c>
      <c r="E12924" s="4">
        <v>2.1700000000000001E-20</v>
      </c>
      <c r="F12924" s="3"/>
      <c r="G12924" s="3"/>
      <c r="H12924" s="3"/>
      <c r="I12924" s="3"/>
      <c r="J12924" s="3"/>
    </row>
    <row r="12925" spans="4:10" x14ac:dyDescent="0.25">
      <c r="D12925">
        <v>0.68869999999999998</v>
      </c>
      <c r="E12925" s="4">
        <v>2.1700000000000001E-20</v>
      </c>
      <c r="F12925" s="3"/>
      <c r="G12925" s="3"/>
      <c r="H12925" s="3"/>
      <c r="I12925" s="3"/>
      <c r="J12925" s="3"/>
    </row>
    <row r="12926" spans="4:10" x14ac:dyDescent="0.25">
      <c r="D12926">
        <v>0.68899999999999995</v>
      </c>
      <c r="E12926" s="4">
        <v>2.1700000000000001E-20</v>
      </c>
      <c r="F12926" s="3"/>
      <c r="G12926" s="3"/>
      <c r="H12926" s="3"/>
      <c r="I12926" s="3"/>
      <c r="J12926" s="3"/>
    </row>
    <row r="12927" spans="4:10" x14ac:dyDescent="0.25">
      <c r="D12927">
        <v>0.68920000000000003</v>
      </c>
      <c r="E12927" s="4">
        <v>2.1700000000000001E-20</v>
      </c>
      <c r="F12927" s="3"/>
      <c r="G12927" s="3"/>
      <c r="H12927" s="3"/>
      <c r="I12927" s="3"/>
      <c r="J12927" s="3"/>
    </row>
    <row r="12928" spans="4:10" x14ac:dyDescent="0.25">
      <c r="D12928">
        <v>0.6895</v>
      </c>
      <c r="E12928" s="4">
        <v>2.1700000000000001E-20</v>
      </c>
      <c r="F12928" s="3"/>
      <c r="G12928" s="3"/>
      <c r="H12928" s="3"/>
      <c r="I12928" s="3"/>
      <c r="J12928" s="3"/>
    </row>
    <row r="12929" spans="4:10" x14ac:dyDescent="0.25">
      <c r="D12929">
        <v>0.68969999999999998</v>
      </c>
      <c r="E12929" s="4">
        <v>2.1700000000000001E-20</v>
      </c>
      <c r="F12929" s="3"/>
      <c r="G12929" s="3"/>
      <c r="H12929" s="3"/>
      <c r="I12929" s="3"/>
      <c r="J12929" s="3"/>
    </row>
    <row r="12930" spans="4:10" x14ac:dyDescent="0.25">
      <c r="D12930">
        <v>0.68989999999999996</v>
      </c>
      <c r="E12930" s="4">
        <v>2.1700000000000001E-20</v>
      </c>
      <c r="F12930" s="3"/>
      <c r="G12930" s="3"/>
      <c r="H12930" s="3"/>
      <c r="I12930" s="3"/>
      <c r="J12930" s="3"/>
    </row>
    <row r="12931" spans="4:10" x14ac:dyDescent="0.25">
      <c r="D12931">
        <v>0.69020000000000004</v>
      </c>
      <c r="E12931" s="4">
        <v>2.1700000000000001E-20</v>
      </c>
      <c r="F12931" s="3"/>
      <c r="G12931" s="3"/>
      <c r="H12931" s="3"/>
      <c r="I12931" s="3"/>
      <c r="J12931" s="3"/>
    </row>
    <row r="12932" spans="4:10" x14ac:dyDescent="0.25">
      <c r="D12932">
        <v>0.69040000000000001</v>
      </c>
      <c r="E12932" s="4">
        <v>2.1700000000000001E-20</v>
      </c>
      <c r="F12932" s="3"/>
      <c r="G12932" s="3"/>
      <c r="H12932" s="3"/>
      <c r="I12932" s="3"/>
      <c r="J12932" s="3"/>
    </row>
    <row r="12933" spans="4:10" x14ac:dyDescent="0.25">
      <c r="D12933">
        <v>0.69059999999999999</v>
      </c>
      <c r="E12933" s="4">
        <v>2.1700000000000001E-20</v>
      </c>
      <c r="F12933" s="3"/>
      <c r="G12933" s="3"/>
      <c r="H12933" s="3"/>
      <c r="I12933" s="3"/>
      <c r="J12933" s="3"/>
    </row>
    <row r="12934" spans="4:10" x14ac:dyDescent="0.25">
      <c r="D12934">
        <v>0.69089999999999996</v>
      </c>
      <c r="E12934" s="4">
        <v>2.1700000000000001E-20</v>
      </c>
      <c r="F12934" s="3"/>
      <c r="G12934" s="3"/>
      <c r="H12934" s="3"/>
      <c r="I12934" s="3"/>
      <c r="J12934" s="3"/>
    </row>
    <row r="12935" spans="4:10" x14ac:dyDescent="0.25">
      <c r="D12935">
        <v>0.69110000000000005</v>
      </c>
      <c r="E12935" s="4">
        <v>2.1700000000000001E-20</v>
      </c>
      <c r="F12935" s="3"/>
      <c r="G12935" s="3"/>
      <c r="H12935" s="3"/>
      <c r="I12935" s="3"/>
      <c r="J12935" s="3"/>
    </row>
    <row r="12936" spans="4:10" x14ac:dyDescent="0.25">
      <c r="D12936">
        <v>0.69130000000000003</v>
      </c>
      <c r="E12936" s="4">
        <v>2.1700000000000001E-20</v>
      </c>
      <c r="F12936" s="3"/>
      <c r="G12936" s="3"/>
      <c r="H12936" s="3"/>
      <c r="I12936" s="3"/>
      <c r="J12936" s="3"/>
    </row>
    <row r="12937" spans="4:10" x14ac:dyDescent="0.25">
      <c r="D12937">
        <v>0.69159999999999999</v>
      </c>
      <c r="E12937" s="4">
        <v>2.1700000000000001E-20</v>
      </c>
      <c r="F12937" s="3"/>
      <c r="G12937" s="3"/>
      <c r="H12937" s="3"/>
      <c r="I12937" s="3"/>
      <c r="J12937" s="3"/>
    </row>
    <row r="12938" spans="4:10" x14ac:dyDescent="0.25">
      <c r="D12938">
        <v>0.69179999999999997</v>
      </c>
      <c r="E12938" s="4">
        <v>2.1700000000000001E-20</v>
      </c>
      <c r="F12938" s="3"/>
      <c r="G12938" s="3"/>
      <c r="H12938" s="3"/>
      <c r="I12938" s="3"/>
      <c r="J12938" s="3"/>
    </row>
    <row r="12939" spans="4:10" x14ac:dyDescent="0.25">
      <c r="D12939">
        <v>0.69210000000000005</v>
      </c>
      <c r="E12939" s="4">
        <v>2.1700000000000001E-20</v>
      </c>
      <c r="F12939" s="3"/>
      <c r="G12939" s="3"/>
      <c r="H12939" s="3"/>
      <c r="I12939" s="3"/>
      <c r="J12939" s="3"/>
    </row>
    <row r="12940" spans="4:10" x14ac:dyDescent="0.25">
      <c r="D12940">
        <v>0.69230000000000003</v>
      </c>
      <c r="E12940" s="4">
        <v>2.1700000000000001E-20</v>
      </c>
      <c r="F12940" s="3"/>
      <c r="G12940" s="3"/>
      <c r="H12940" s="3"/>
      <c r="I12940" s="3"/>
      <c r="J12940" s="3"/>
    </row>
    <row r="12941" spans="4:10" x14ac:dyDescent="0.25">
      <c r="D12941">
        <v>0.6925</v>
      </c>
      <c r="E12941" s="4">
        <v>2.1700000000000001E-20</v>
      </c>
      <c r="F12941" s="3"/>
      <c r="G12941" s="3"/>
      <c r="H12941" s="3"/>
      <c r="I12941" s="3"/>
      <c r="J12941" s="3"/>
    </row>
    <row r="12942" spans="4:10" x14ac:dyDescent="0.25">
      <c r="D12942">
        <v>0.69279999999999997</v>
      </c>
      <c r="E12942" s="4">
        <v>2.1700000000000001E-20</v>
      </c>
      <c r="F12942" s="3"/>
      <c r="G12942" s="3"/>
      <c r="H12942" s="3"/>
      <c r="I12942" s="3"/>
      <c r="J12942" s="3"/>
    </row>
    <row r="12943" spans="4:10" x14ac:dyDescent="0.25">
      <c r="D12943">
        <v>0.69299999999999995</v>
      </c>
      <c r="E12943" s="4">
        <v>2.1700000000000001E-20</v>
      </c>
      <c r="F12943" s="3"/>
      <c r="G12943" s="3"/>
      <c r="H12943" s="3"/>
      <c r="I12943" s="3"/>
      <c r="J12943" s="3"/>
    </row>
    <row r="12944" spans="4:10" x14ac:dyDescent="0.25">
      <c r="D12944">
        <v>0.69320000000000004</v>
      </c>
      <c r="E12944" s="4">
        <v>2.1700000000000001E-20</v>
      </c>
      <c r="F12944" s="3"/>
      <c r="G12944" s="3"/>
      <c r="H12944" s="3"/>
      <c r="I12944" s="3"/>
      <c r="J12944" s="3"/>
    </row>
    <row r="12945" spans="4:10" x14ac:dyDescent="0.25">
      <c r="D12945">
        <v>0.69350000000000001</v>
      </c>
      <c r="E12945" s="4">
        <v>2.1700000000000001E-20</v>
      </c>
      <c r="F12945" s="3"/>
      <c r="G12945" s="3"/>
      <c r="H12945" s="3"/>
      <c r="I12945" s="3"/>
      <c r="J12945" s="3"/>
    </row>
    <row r="12946" spans="4:10" x14ac:dyDescent="0.25">
      <c r="D12946">
        <v>0.69369999999999998</v>
      </c>
      <c r="E12946" s="4">
        <v>2.1700000000000001E-20</v>
      </c>
      <c r="F12946" s="3"/>
      <c r="G12946" s="3"/>
      <c r="H12946" s="3"/>
      <c r="I12946" s="3"/>
      <c r="J12946" s="3"/>
    </row>
    <row r="12947" spans="4:10" x14ac:dyDescent="0.25">
      <c r="D12947">
        <v>0.69389999999999996</v>
      </c>
      <c r="E12947" s="4">
        <v>2.1700000000000001E-20</v>
      </c>
      <c r="F12947" s="3"/>
      <c r="G12947" s="3"/>
      <c r="H12947" s="3"/>
      <c r="I12947" s="3"/>
      <c r="J12947" s="3"/>
    </row>
    <row r="12948" spans="4:10" x14ac:dyDescent="0.25">
      <c r="D12948">
        <v>0.69420000000000004</v>
      </c>
      <c r="E12948" s="4">
        <v>2.1700000000000001E-20</v>
      </c>
      <c r="F12948" s="3"/>
      <c r="G12948" s="3"/>
      <c r="H12948" s="3"/>
      <c r="I12948" s="3"/>
      <c r="J12948" s="3"/>
    </row>
    <row r="12949" spans="4:10" x14ac:dyDescent="0.25">
      <c r="D12949">
        <v>0.69440000000000002</v>
      </c>
      <c r="E12949" s="4">
        <v>2.1700000000000001E-20</v>
      </c>
      <c r="F12949" s="3"/>
      <c r="G12949" s="3"/>
      <c r="H12949" s="3"/>
      <c r="I12949" s="3"/>
      <c r="J12949" s="3"/>
    </row>
    <row r="12950" spans="4:10" x14ac:dyDescent="0.25">
      <c r="D12950">
        <v>0.69469999999999998</v>
      </c>
      <c r="E12950" s="4">
        <v>2.1700000000000001E-20</v>
      </c>
      <c r="F12950" s="3"/>
      <c r="G12950" s="3"/>
      <c r="H12950" s="3"/>
      <c r="I12950" s="3"/>
      <c r="J12950" s="3"/>
    </row>
    <row r="12951" spans="4:10" x14ac:dyDescent="0.25">
      <c r="D12951">
        <v>0.69489999999999996</v>
      </c>
      <c r="E12951" s="4">
        <v>2.1700000000000001E-20</v>
      </c>
      <c r="F12951" s="3"/>
      <c r="G12951" s="3"/>
      <c r="H12951" s="3"/>
      <c r="I12951" s="3"/>
      <c r="J12951" s="3"/>
    </row>
    <row r="12952" spans="4:10" x14ac:dyDescent="0.25">
      <c r="D12952">
        <v>0.69510000000000005</v>
      </c>
      <c r="E12952" s="4">
        <v>2.1700000000000001E-20</v>
      </c>
      <c r="F12952" s="3"/>
      <c r="G12952" s="3"/>
      <c r="H12952" s="3"/>
      <c r="I12952" s="3"/>
      <c r="J12952" s="3"/>
    </row>
    <row r="12953" spans="4:10" x14ac:dyDescent="0.25">
      <c r="D12953">
        <v>0.69540000000000002</v>
      </c>
      <c r="E12953" s="4">
        <v>2.1700000000000001E-20</v>
      </c>
      <c r="F12953" s="3"/>
      <c r="G12953" s="3"/>
      <c r="H12953" s="3"/>
      <c r="I12953" s="3"/>
      <c r="J12953" s="3"/>
    </row>
    <row r="12954" spans="4:10" x14ac:dyDescent="0.25">
      <c r="D12954">
        <v>0.6956</v>
      </c>
      <c r="E12954" s="4">
        <v>2.1700000000000001E-20</v>
      </c>
      <c r="F12954" s="3"/>
      <c r="G12954" s="3"/>
      <c r="H12954" s="3"/>
      <c r="I12954" s="3"/>
      <c r="J12954" s="3"/>
    </row>
    <row r="12955" spans="4:10" x14ac:dyDescent="0.25">
      <c r="D12955">
        <v>0.69579999999999997</v>
      </c>
      <c r="E12955" s="4">
        <v>2.1700000000000001E-20</v>
      </c>
      <c r="F12955" s="3"/>
      <c r="G12955" s="3"/>
      <c r="H12955" s="3"/>
      <c r="I12955" s="3"/>
      <c r="J12955" s="3"/>
    </row>
    <row r="12956" spans="4:10" x14ac:dyDescent="0.25">
      <c r="D12956">
        <v>0.69610000000000005</v>
      </c>
      <c r="E12956" s="4">
        <v>2.1700000000000001E-20</v>
      </c>
      <c r="F12956" s="3"/>
      <c r="G12956" s="3"/>
      <c r="H12956" s="3"/>
      <c r="I12956" s="3"/>
      <c r="J12956" s="3"/>
    </row>
    <row r="12957" spans="4:10" x14ac:dyDescent="0.25">
      <c r="D12957">
        <v>0.69630000000000003</v>
      </c>
      <c r="E12957" s="4">
        <v>2.1700000000000001E-20</v>
      </c>
      <c r="F12957" s="3"/>
      <c r="G12957" s="3"/>
      <c r="H12957" s="3"/>
      <c r="I12957" s="3"/>
      <c r="J12957" s="3"/>
    </row>
    <row r="12958" spans="4:10" x14ac:dyDescent="0.25">
      <c r="D12958">
        <v>0.69650000000000001</v>
      </c>
      <c r="E12958" s="4">
        <v>2.1700000000000001E-20</v>
      </c>
      <c r="F12958" s="3"/>
      <c r="G12958" s="3"/>
      <c r="H12958" s="3"/>
      <c r="I12958" s="3"/>
      <c r="J12958" s="3"/>
    </row>
    <row r="12959" spans="4:10" x14ac:dyDescent="0.25">
      <c r="D12959">
        <v>0.69679999999999997</v>
      </c>
      <c r="E12959" s="4">
        <v>2.1700000000000001E-20</v>
      </c>
      <c r="F12959" s="3"/>
      <c r="G12959" s="3"/>
      <c r="H12959" s="3"/>
      <c r="I12959" s="3"/>
      <c r="J12959" s="3"/>
    </row>
    <row r="12960" spans="4:10" x14ac:dyDescent="0.25">
      <c r="D12960">
        <v>0.69699999999999995</v>
      </c>
      <c r="E12960" s="4">
        <v>2.1700000000000001E-20</v>
      </c>
      <c r="F12960" s="3"/>
      <c r="G12960" s="3"/>
      <c r="H12960" s="3"/>
      <c r="I12960" s="3"/>
      <c r="J12960" s="3"/>
    </row>
    <row r="12961" spans="4:10" x14ac:dyDescent="0.25">
      <c r="D12961">
        <v>0.69730000000000003</v>
      </c>
      <c r="E12961" s="4">
        <v>2.1700000000000001E-20</v>
      </c>
      <c r="F12961" s="3"/>
      <c r="G12961" s="3"/>
      <c r="H12961" s="3"/>
      <c r="I12961" s="3"/>
      <c r="J12961" s="3"/>
    </row>
    <row r="12962" spans="4:10" x14ac:dyDescent="0.25">
      <c r="D12962">
        <v>0.69750000000000001</v>
      </c>
      <c r="E12962" s="4">
        <v>2.1700000000000001E-20</v>
      </c>
      <c r="F12962" s="3"/>
      <c r="G12962" s="3"/>
      <c r="H12962" s="3"/>
      <c r="I12962" s="3"/>
      <c r="J12962" s="3"/>
    </row>
    <row r="12963" spans="4:10" x14ac:dyDescent="0.25">
      <c r="D12963">
        <v>0.69769999999999999</v>
      </c>
      <c r="E12963" s="4">
        <v>2.1700000000000001E-20</v>
      </c>
      <c r="F12963" s="3"/>
      <c r="G12963" s="3"/>
      <c r="H12963" s="3"/>
      <c r="I12963" s="3"/>
      <c r="J12963" s="3"/>
    </row>
    <row r="12964" spans="4:10" x14ac:dyDescent="0.25">
      <c r="D12964">
        <v>0.69799999999999995</v>
      </c>
      <c r="E12964" s="4">
        <v>2.1700000000000001E-20</v>
      </c>
      <c r="F12964" s="3"/>
      <c r="G12964" s="3"/>
      <c r="H12964" s="3"/>
      <c r="I12964" s="3"/>
      <c r="J12964" s="3"/>
    </row>
    <row r="12965" spans="4:10" x14ac:dyDescent="0.25">
      <c r="D12965">
        <v>0.69820000000000004</v>
      </c>
      <c r="E12965" s="4">
        <v>2.1700000000000001E-20</v>
      </c>
      <c r="F12965" s="3"/>
      <c r="G12965" s="3"/>
      <c r="H12965" s="3"/>
      <c r="I12965" s="3"/>
      <c r="J12965" s="3"/>
    </row>
    <row r="12966" spans="4:10" x14ac:dyDescent="0.25">
      <c r="D12966">
        <v>0.69840000000000002</v>
      </c>
      <c r="E12966" s="4">
        <v>2.1700000000000001E-20</v>
      </c>
      <c r="F12966" s="3"/>
      <c r="G12966" s="3"/>
      <c r="H12966" s="3"/>
      <c r="I12966" s="3"/>
      <c r="J12966" s="3"/>
    </row>
    <row r="12967" spans="4:10" x14ac:dyDescent="0.25">
      <c r="D12967">
        <v>0.69869999999999999</v>
      </c>
      <c r="E12967" s="4">
        <v>2.1700000000000001E-20</v>
      </c>
      <c r="F12967" s="3"/>
      <c r="G12967" s="3"/>
      <c r="H12967" s="3"/>
      <c r="I12967" s="3"/>
      <c r="J12967" s="3"/>
    </row>
    <row r="12968" spans="4:10" x14ac:dyDescent="0.25">
      <c r="D12968">
        <v>0.69889999999999997</v>
      </c>
      <c r="E12968" s="4">
        <v>2.1700000000000001E-20</v>
      </c>
      <c r="F12968" s="3"/>
      <c r="G12968" s="3"/>
      <c r="H12968" s="3"/>
      <c r="I12968" s="3"/>
      <c r="J12968" s="3"/>
    </row>
    <row r="12969" spans="4:10" x14ac:dyDescent="0.25">
      <c r="D12969">
        <v>0.69910000000000005</v>
      </c>
      <c r="E12969" s="4">
        <v>2.1700000000000001E-20</v>
      </c>
      <c r="F12969" s="3"/>
      <c r="G12969" s="3"/>
      <c r="H12969" s="3"/>
      <c r="I12969" s="3"/>
      <c r="J12969" s="3"/>
    </row>
    <row r="12970" spans="4:10" x14ac:dyDescent="0.25">
      <c r="D12970">
        <v>0.69940000000000002</v>
      </c>
      <c r="E12970" s="4">
        <v>2.1700000000000001E-20</v>
      </c>
      <c r="F12970" s="3"/>
      <c r="G12970" s="3"/>
      <c r="H12970" s="3"/>
      <c r="I12970" s="3"/>
      <c r="J12970" s="3"/>
    </row>
    <row r="12971" spans="4:10" x14ac:dyDescent="0.25">
      <c r="D12971">
        <v>0.6996</v>
      </c>
      <c r="E12971" s="4">
        <v>2.1700000000000001E-20</v>
      </c>
      <c r="F12971" s="3"/>
      <c r="G12971" s="3"/>
      <c r="H12971" s="3"/>
      <c r="I12971" s="3"/>
      <c r="J12971" s="3"/>
    </row>
    <row r="12972" spans="4:10" x14ac:dyDescent="0.25">
      <c r="D12972">
        <v>0.69989999999999997</v>
      </c>
      <c r="E12972" s="4">
        <v>2.1700000000000001E-20</v>
      </c>
      <c r="F12972" s="3"/>
      <c r="G12972" s="3"/>
      <c r="H12972" s="3"/>
      <c r="I12972" s="3"/>
      <c r="J12972" s="3"/>
    </row>
    <row r="12973" spans="4:10" x14ac:dyDescent="0.25">
      <c r="D12973">
        <v>0.70009999999999994</v>
      </c>
      <c r="E12973" s="4">
        <v>2.1700000000000001E-20</v>
      </c>
      <c r="F12973" s="3"/>
      <c r="G12973" s="3"/>
      <c r="H12973" s="3"/>
      <c r="I12973" s="3"/>
      <c r="J12973" s="3"/>
    </row>
    <row r="12974" spans="4:10" x14ac:dyDescent="0.25">
      <c r="D12974">
        <v>0.70030000000000003</v>
      </c>
      <c r="E12974" s="4">
        <v>2.1700000000000001E-20</v>
      </c>
      <c r="F12974" s="3"/>
      <c r="G12974" s="3"/>
      <c r="H12974" s="3"/>
      <c r="I12974" s="3"/>
      <c r="J12974" s="3"/>
    </row>
    <row r="12975" spans="4:10" x14ac:dyDescent="0.25">
      <c r="D12975">
        <v>0.7006</v>
      </c>
      <c r="E12975" s="4">
        <v>2.1700000000000001E-20</v>
      </c>
      <c r="F12975" s="3"/>
      <c r="G12975" s="3"/>
      <c r="H12975" s="3"/>
      <c r="I12975" s="3"/>
      <c r="J12975" s="3"/>
    </row>
    <row r="12976" spans="4:10" x14ac:dyDescent="0.25">
      <c r="D12976">
        <v>0.70079999999999998</v>
      </c>
      <c r="E12976" s="4">
        <v>2.1700000000000001E-20</v>
      </c>
      <c r="F12976" s="3"/>
      <c r="G12976" s="3"/>
      <c r="H12976" s="3"/>
      <c r="I12976" s="3"/>
      <c r="J12976" s="3"/>
    </row>
    <row r="12977" spans="4:10" x14ac:dyDescent="0.25">
      <c r="D12977">
        <v>0.70099999999999996</v>
      </c>
      <c r="E12977" s="4">
        <v>2.1700000000000001E-20</v>
      </c>
      <c r="F12977" s="3"/>
      <c r="G12977" s="3"/>
      <c r="H12977" s="3"/>
      <c r="I12977" s="3"/>
      <c r="J12977" s="3"/>
    </row>
    <row r="12978" spans="4:10" x14ac:dyDescent="0.25">
      <c r="D12978">
        <v>0.70130000000000003</v>
      </c>
      <c r="E12978" s="4">
        <v>2.1700000000000001E-20</v>
      </c>
      <c r="F12978" s="3"/>
      <c r="G12978" s="3"/>
      <c r="H12978" s="3"/>
      <c r="I12978" s="3"/>
      <c r="J12978" s="3"/>
    </row>
    <row r="12979" spans="4:10" x14ac:dyDescent="0.25">
      <c r="D12979">
        <v>0.70150000000000001</v>
      </c>
      <c r="E12979" s="4">
        <v>2.1700000000000001E-20</v>
      </c>
      <c r="F12979" s="3"/>
      <c r="G12979" s="3"/>
      <c r="H12979" s="3"/>
      <c r="I12979" s="3"/>
      <c r="J12979" s="3"/>
    </row>
    <row r="12980" spans="4:10" x14ac:dyDescent="0.25">
      <c r="D12980">
        <v>0.70179999999999998</v>
      </c>
      <c r="E12980" s="4">
        <v>2.1700000000000001E-20</v>
      </c>
      <c r="F12980" s="3"/>
      <c r="G12980" s="3"/>
      <c r="H12980" s="3"/>
      <c r="I12980" s="3"/>
      <c r="J12980" s="3"/>
    </row>
    <row r="12981" spans="4:10" x14ac:dyDescent="0.25">
      <c r="D12981">
        <v>0.70199999999999996</v>
      </c>
      <c r="E12981" s="4">
        <v>2.1700000000000001E-20</v>
      </c>
      <c r="F12981" s="3"/>
      <c r="G12981" s="3"/>
      <c r="H12981" s="3"/>
      <c r="I12981" s="3"/>
      <c r="J12981" s="3"/>
    </row>
    <row r="12982" spans="4:10" x14ac:dyDescent="0.25">
      <c r="D12982">
        <v>0.70220000000000005</v>
      </c>
      <c r="E12982" s="4">
        <v>2.1700000000000001E-20</v>
      </c>
      <c r="F12982" s="3"/>
      <c r="G12982" s="3"/>
      <c r="H12982" s="3"/>
      <c r="I12982" s="3"/>
      <c r="J12982" s="3"/>
    </row>
    <row r="12983" spans="4:10" x14ac:dyDescent="0.25">
      <c r="D12983">
        <v>0.70250000000000001</v>
      </c>
      <c r="E12983" s="4">
        <v>2.1700000000000001E-20</v>
      </c>
      <c r="F12983" s="3"/>
      <c r="G12983" s="3"/>
      <c r="H12983" s="3"/>
      <c r="I12983" s="3"/>
      <c r="J12983" s="3"/>
    </row>
    <row r="12984" spans="4:10" x14ac:dyDescent="0.25">
      <c r="D12984">
        <v>0.70269999999999999</v>
      </c>
      <c r="E12984" s="4">
        <v>2.1700000000000001E-20</v>
      </c>
      <c r="F12984" s="3"/>
      <c r="G12984" s="3"/>
      <c r="H12984" s="3"/>
      <c r="I12984" s="3"/>
      <c r="J12984" s="3"/>
    </row>
    <row r="12985" spans="4:10" x14ac:dyDescent="0.25">
      <c r="D12985">
        <v>0.70289999999999997</v>
      </c>
      <c r="E12985" s="4">
        <v>2.1700000000000001E-20</v>
      </c>
      <c r="F12985" s="3"/>
      <c r="G12985" s="3"/>
      <c r="H12985" s="3"/>
      <c r="I12985" s="3"/>
      <c r="J12985" s="3"/>
    </row>
    <row r="12986" spans="4:10" x14ac:dyDescent="0.25">
      <c r="D12986">
        <v>0.70320000000000005</v>
      </c>
      <c r="E12986" s="4">
        <v>2.1700000000000001E-20</v>
      </c>
      <c r="F12986" s="3"/>
      <c r="G12986" s="3"/>
      <c r="H12986" s="3"/>
      <c r="I12986" s="3"/>
      <c r="J12986" s="3"/>
    </row>
    <row r="12987" spans="4:10" x14ac:dyDescent="0.25">
      <c r="D12987">
        <v>0.70340000000000003</v>
      </c>
      <c r="E12987" s="4">
        <v>2.1700000000000001E-20</v>
      </c>
      <c r="F12987" s="3"/>
      <c r="G12987" s="3"/>
      <c r="H12987" s="3"/>
      <c r="I12987" s="3"/>
      <c r="J12987" s="3"/>
    </row>
    <row r="12988" spans="4:10" x14ac:dyDescent="0.25">
      <c r="D12988">
        <v>0.7036</v>
      </c>
      <c r="E12988" s="4">
        <v>2.1700000000000001E-20</v>
      </c>
      <c r="F12988" s="3"/>
      <c r="G12988" s="3"/>
      <c r="H12988" s="3"/>
      <c r="I12988" s="3"/>
      <c r="J12988" s="3"/>
    </row>
    <row r="12989" spans="4:10" x14ac:dyDescent="0.25">
      <c r="D12989">
        <v>0.70389999999999997</v>
      </c>
      <c r="E12989" s="4">
        <v>2.1700000000000001E-20</v>
      </c>
      <c r="F12989" s="3"/>
      <c r="G12989" s="3"/>
      <c r="H12989" s="3"/>
      <c r="I12989" s="3"/>
      <c r="J12989" s="3"/>
    </row>
    <row r="12990" spans="4:10" x14ac:dyDescent="0.25">
      <c r="D12990">
        <v>0.70409999999999995</v>
      </c>
      <c r="E12990" s="4">
        <v>2.1700000000000001E-20</v>
      </c>
      <c r="F12990" s="3"/>
      <c r="G12990" s="3"/>
      <c r="H12990" s="3"/>
      <c r="I12990" s="3"/>
      <c r="J12990" s="3"/>
    </row>
    <row r="12991" spans="4:10" x14ac:dyDescent="0.25">
      <c r="D12991">
        <v>0.70440000000000003</v>
      </c>
      <c r="E12991" s="4">
        <v>2.1700000000000001E-20</v>
      </c>
      <c r="F12991" s="3"/>
      <c r="G12991" s="3"/>
      <c r="H12991" s="3"/>
      <c r="I12991" s="3"/>
      <c r="J12991" s="3"/>
    </row>
    <row r="12992" spans="4:10" x14ac:dyDescent="0.25">
      <c r="D12992">
        <v>0.7046</v>
      </c>
      <c r="E12992" s="4">
        <v>2.1700000000000001E-20</v>
      </c>
      <c r="F12992" s="3"/>
      <c r="G12992" s="3"/>
      <c r="H12992" s="3"/>
      <c r="I12992" s="3"/>
      <c r="J12992" s="3"/>
    </row>
    <row r="12993" spans="4:10" x14ac:dyDescent="0.25">
      <c r="D12993">
        <v>0.70479999999999998</v>
      </c>
      <c r="E12993" s="4">
        <v>2.1700000000000001E-20</v>
      </c>
      <c r="F12993" s="3"/>
      <c r="G12993" s="3"/>
      <c r="H12993" s="3"/>
      <c r="I12993" s="3"/>
      <c r="J12993" s="3"/>
    </row>
    <row r="12994" spans="4:10" x14ac:dyDescent="0.25">
      <c r="D12994">
        <v>0.70509999999999995</v>
      </c>
      <c r="E12994" s="4">
        <v>2.1700000000000001E-20</v>
      </c>
      <c r="F12994" s="3"/>
      <c r="G12994" s="3"/>
      <c r="H12994" s="3"/>
      <c r="I12994" s="3"/>
      <c r="J12994" s="3"/>
    </row>
    <row r="12995" spans="4:10" x14ac:dyDescent="0.25">
      <c r="D12995">
        <v>0.70530000000000004</v>
      </c>
      <c r="E12995" s="4">
        <v>2.1700000000000001E-20</v>
      </c>
      <c r="F12995" s="3"/>
      <c r="G12995" s="3"/>
      <c r="H12995" s="3"/>
      <c r="I12995" s="3"/>
      <c r="J12995" s="3"/>
    </row>
    <row r="12996" spans="4:10" x14ac:dyDescent="0.25">
      <c r="D12996">
        <v>0.70550000000000002</v>
      </c>
      <c r="E12996" s="4">
        <v>2.1700000000000001E-20</v>
      </c>
      <c r="F12996" s="3"/>
      <c r="G12996" s="3"/>
      <c r="H12996" s="3"/>
      <c r="I12996" s="3"/>
      <c r="J12996" s="3"/>
    </row>
    <row r="12997" spans="4:10" x14ac:dyDescent="0.25">
      <c r="D12997">
        <v>0.70579999999999998</v>
      </c>
      <c r="E12997" s="4">
        <v>2.1700000000000001E-20</v>
      </c>
      <c r="F12997" s="3"/>
      <c r="G12997" s="3"/>
      <c r="H12997" s="3"/>
      <c r="I12997" s="3"/>
      <c r="J12997" s="3"/>
    </row>
    <row r="12998" spans="4:10" x14ac:dyDescent="0.25">
      <c r="D12998">
        <v>0.70599999999999996</v>
      </c>
      <c r="E12998" s="4">
        <v>2.1700000000000001E-20</v>
      </c>
      <c r="F12998" s="3"/>
      <c r="G12998" s="3"/>
      <c r="H12998" s="3"/>
      <c r="I12998" s="3"/>
      <c r="J12998" s="3"/>
    </row>
    <row r="12999" spans="4:10" x14ac:dyDescent="0.25">
      <c r="D12999">
        <v>0.70620000000000005</v>
      </c>
      <c r="E12999" s="4">
        <v>2.1700000000000001E-20</v>
      </c>
      <c r="F12999" s="3"/>
      <c r="G12999" s="3"/>
      <c r="H12999" s="3"/>
      <c r="I12999" s="3"/>
      <c r="J12999" s="3"/>
    </row>
    <row r="13000" spans="4:10" x14ac:dyDescent="0.25">
      <c r="D13000">
        <v>0.70650000000000002</v>
      </c>
      <c r="E13000" s="4">
        <v>2.1700000000000001E-20</v>
      </c>
      <c r="F13000" s="3"/>
      <c r="G13000" s="3"/>
      <c r="H13000" s="3"/>
      <c r="I13000" s="3"/>
      <c r="J13000" s="3"/>
    </row>
    <row r="13001" spans="4:10" x14ac:dyDescent="0.25">
      <c r="D13001">
        <v>0.70669999999999999</v>
      </c>
      <c r="E13001" s="4">
        <v>2.1700000000000001E-20</v>
      </c>
      <c r="F13001" s="3"/>
      <c r="G13001" s="3"/>
      <c r="H13001" s="3"/>
      <c r="I13001" s="3"/>
      <c r="J13001" s="3"/>
    </row>
    <row r="13002" spans="4:10" x14ac:dyDescent="0.25">
      <c r="D13002">
        <v>0.70699999999999996</v>
      </c>
      <c r="E13002" s="4">
        <v>2.1700000000000001E-20</v>
      </c>
      <c r="F13002" s="3"/>
      <c r="G13002" s="3"/>
      <c r="H13002" s="3"/>
      <c r="I13002" s="3"/>
      <c r="J13002" s="3"/>
    </row>
    <row r="13003" spans="4:10" x14ac:dyDescent="0.25">
      <c r="D13003">
        <v>0.70720000000000005</v>
      </c>
      <c r="E13003" s="4">
        <v>2.1700000000000001E-20</v>
      </c>
      <c r="F13003" s="3"/>
      <c r="G13003" s="3"/>
      <c r="H13003" s="3"/>
      <c r="I13003" s="3"/>
      <c r="J13003" s="3"/>
    </row>
    <row r="13004" spans="4:10" x14ac:dyDescent="0.25">
      <c r="D13004">
        <v>0.70740000000000003</v>
      </c>
      <c r="E13004" s="4">
        <v>2.1700000000000001E-20</v>
      </c>
      <c r="F13004" s="3"/>
      <c r="G13004" s="3"/>
      <c r="H13004" s="3"/>
      <c r="I13004" s="3"/>
      <c r="J13004" s="3"/>
    </row>
    <row r="13005" spans="4:10" x14ac:dyDescent="0.25">
      <c r="D13005">
        <v>0.7077</v>
      </c>
      <c r="E13005" s="4">
        <v>2.1700000000000001E-20</v>
      </c>
      <c r="F13005" s="3"/>
      <c r="G13005" s="3"/>
      <c r="H13005" s="3"/>
      <c r="I13005" s="3"/>
      <c r="J13005" s="3"/>
    </row>
    <row r="13006" spans="4:10" x14ac:dyDescent="0.25">
      <c r="D13006">
        <v>0.70789999999999997</v>
      </c>
      <c r="E13006" s="4">
        <v>2.1700000000000001E-20</v>
      </c>
      <c r="F13006" s="3"/>
      <c r="G13006" s="3"/>
      <c r="H13006" s="3"/>
      <c r="I13006" s="3"/>
      <c r="J13006" s="3"/>
    </row>
    <row r="13007" spans="4:10" x14ac:dyDescent="0.25">
      <c r="D13007">
        <v>0.70809999999999995</v>
      </c>
      <c r="E13007" s="4">
        <v>2.1700000000000001E-20</v>
      </c>
      <c r="F13007" s="3"/>
      <c r="G13007" s="3"/>
      <c r="H13007" s="3"/>
      <c r="I13007" s="3"/>
      <c r="J13007" s="3"/>
    </row>
    <row r="13008" spans="4:10" x14ac:dyDescent="0.25">
      <c r="D13008">
        <v>0.70840000000000003</v>
      </c>
      <c r="E13008" s="4">
        <v>2.1700000000000001E-20</v>
      </c>
      <c r="F13008" s="3"/>
      <c r="G13008" s="3"/>
      <c r="H13008" s="3"/>
      <c r="I13008" s="3"/>
      <c r="J13008" s="3"/>
    </row>
    <row r="13009" spans="4:10" x14ac:dyDescent="0.25">
      <c r="D13009">
        <v>0.70860000000000001</v>
      </c>
      <c r="E13009" s="4">
        <v>2.1700000000000001E-20</v>
      </c>
      <c r="F13009" s="3"/>
      <c r="G13009" s="3"/>
      <c r="H13009" s="3"/>
      <c r="I13009" s="3"/>
      <c r="J13009" s="3"/>
    </row>
    <row r="13010" spans="4:10" x14ac:dyDescent="0.25">
      <c r="D13010">
        <v>0.70879999999999999</v>
      </c>
      <c r="E13010" s="4">
        <v>2.1700000000000001E-20</v>
      </c>
      <c r="F13010" s="3"/>
      <c r="G13010" s="3"/>
      <c r="H13010" s="3"/>
      <c r="I13010" s="3"/>
      <c r="J13010" s="3"/>
    </row>
    <row r="13011" spans="4:10" x14ac:dyDescent="0.25">
      <c r="D13011">
        <v>0.70909999999999995</v>
      </c>
      <c r="E13011" s="4">
        <v>2.1700000000000001E-20</v>
      </c>
      <c r="F13011" s="3"/>
      <c r="G13011" s="3"/>
      <c r="H13011" s="3"/>
      <c r="I13011" s="3"/>
      <c r="J13011" s="3"/>
    </row>
    <row r="13012" spans="4:10" x14ac:dyDescent="0.25">
      <c r="D13012">
        <v>0.70930000000000004</v>
      </c>
      <c r="E13012" s="4">
        <v>2.1700000000000001E-20</v>
      </c>
      <c r="F13012" s="3"/>
      <c r="G13012" s="3"/>
      <c r="H13012" s="3"/>
      <c r="I13012" s="3"/>
      <c r="J13012" s="3"/>
    </row>
    <row r="13013" spans="4:10" x14ac:dyDescent="0.25">
      <c r="D13013">
        <v>0.70960000000000001</v>
      </c>
      <c r="E13013" s="4">
        <v>2.1700000000000001E-20</v>
      </c>
      <c r="F13013" s="3"/>
      <c r="G13013" s="3"/>
      <c r="H13013" s="3"/>
      <c r="I13013" s="3"/>
      <c r="J13013" s="3"/>
    </row>
    <row r="13014" spans="4:10" x14ac:dyDescent="0.25">
      <c r="D13014">
        <v>0.70979999999999999</v>
      </c>
      <c r="E13014" s="4">
        <v>2.1700000000000001E-20</v>
      </c>
      <c r="F13014" s="3"/>
      <c r="G13014" s="3"/>
      <c r="H13014" s="3"/>
      <c r="I13014" s="3"/>
      <c r="J13014" s="3"/>
    </row>
    <row r="13015" spans="4:10" x14ac:dyDescent="0.25">
      <c r="D13015">
        <v>0.71</v>
      </c>
      <c r="E13015" s="4">
        <v>2.1700000000000001E-20</v>
      </c>
      <c r="F13015" s="3"/>
      <c r="G13015" s="3"/>
      <c r="H13015" s="3"/>
      <c r="I13015" s="3"/>
      <c r="J13015" s="3"/>
    </row>
    <row r="13016" spans="4:10" x14ac:dyDescent="0.25">
      <c r="D13016">
        <v>0.71030000000000004</v>
      </c>
      <c r="E13016" s="4">
        <v>2.1700000000000001E-20</v>
      </c>
      <c r="F13016" s="3"/>
      <c r="G13016" s="3"/>
      <c r="H13016" s="3"/>
      <c r="I13016" s="3"/>
      <c r="J13016" s="3"/>
    </row>
    <row r="13017" spans="4:10" x14ac:dyDescent="0.25">
      <c r="D13017">
        <v>0.71050000000000002</v>
      </c>
      <c r="E13017" s="4">
        <v>2.1700000000000001E-20</v>
      </c>
      <c r="F13017" s="3"/>
      <c r="G13017" s="3"/>
      <c r="H13017" s="3"/>
      <c r="I13017" s="3"/>
      <c r="J13017" s="3"/>
    </row>
    <row r="13018" spans="4:10" x14ac:dyDescent="0.25">
      <c r="D13018">
        <v>0.7107</v>
      </c>
      <c r="E13018" s="4">
        <v>2.1700000000000001E-20</v>
      </c>
      <c r="F13018" s="3"/>
      <c r="G13018" s="3"/>
      <c r="H13018" s="3"/>
      <c r="I13018" s="3"/>
      <c r="J13018" s="3"/>
    </row>
    <row r="13019" spans="4:10" x14ac:dyDescent="0.25">
      <c r="D13019">
        <v>0.71099999999999997</v>
      </c>
      <c r="E13019" s="4">
        <v>2.1700000000000001E-20</v>
      </c>
      <c r="F13019" s="3"/>
      <c r="G13019" s="3"/>
      <c r="H13019" s="3"/>
      <c r="I13019" s="3"/>
      <c r="J13019" s="3"/>
    </row>
    <row r="13020" spans="4:10" x14ac:dyDescent="0.25">
      <c r="D13020">
        <v>0.71120000000000005</v>
      </c>
      <c r="E13020" s="4">
        <v>2.1700000000000001E-20</v>
      </c>
      <c r="F13020" s="3"/>
      <c r="G13020" s="3"/>
      <c r="H13020" s="3"/>
      <c r="I13020" s="3"/>
      <c r="J13020" s="3"/>
    </row>
    <row r="13021" spans="4:10" x14ac:dyDescent="0.25">
      <c r="D13021">
        <v>0.71140000000000003</v>
      </c>
      <c r="E13021" s="4">
        <v>2.1700000000000001E-20</v>
      </c>
      <c r="F13021" s="3"/>
      <c r="G13021" s="3"/>
      <c r="H13021" s="3"/>
      <c r="I13021" s="3"/>
      <c r="J13021" s="3"/>
    </row>
    <row r="13022" spans="4:10" x14ac:dyDescent="0.25">
      <c r="D13022">
        <v>0.7117</v>
      </c>
      <c r="E13022" s="4">
        <v>2.1700000000000001E-20</v>
      </c>
      <c r="F13022" s="3"/>
      <c r="G13022" s="3"/>
      <c r="H13022" s="3"/>
      <c r="I13022" s="3"/>
      <c r="J13022" s="3"/>
    </row>
    <row r="13023" spans="4:10" x14ac:dyDescent="0.25">
      <c r="D13023">
        <v>0.71189999999999998</v>
      </c>
      <c r="E13023" s="4">
        <v>2.1700000000000001E-20</v>
      </c>
      <c r="F13023" s="3"/>
      <c r="G13023" s="3"/>
      <c r="H13023" s="3"/>
      <c r="I13023" s="3"/>
      <c r="J13023" s="3"/>
    </row>
    <row r="13024" spans="4:10" x14ac:dyDescent="0.25">
      <c r="D13024">
        <v>0.71220000000000006</v>
      </c>
      <c r="E13024" s="4">
        <v>2.1700000000000001E-20</v>
      </c>
      <c r="F13024" s="3"/>
      <c r="G13024" s="3"/>
      <c r="H13024" s="3"/>
      <c r="I13024" s="3"/>
      <c r="J13024" s="3"/>
    </row>
    <row r="13025" spans="4:10" x14ac:dyDescent="0.25">
      <c r="D13025">
        <v>0.71240000000000003</v>
      </c>
      <c r="E13025" s="4">
        <v>2.1700000000000001E-20</v>
      </c>
      <c r="F13025" s="3"/>
      <c r="G13025" s="3"/>
      <c r="H13025" s="3"/>
      <c r="I13025" s="3"/>
      <c r="J13025" s="3"/>
    </row>
    <row r="13026" spans="4:10" x14ac:dyDescent="0.25">
      <c r="D13026">
        <v>0.71260000000000001</v>
      </c>
      <c r="E13026" s="4">
        <v>2.1700000000000001E-20</v>
      </c>
      <c r="F13026" s="3"/>
      <c r="G13026" s="3"/>
      <c r="H13026" s="3"/>
      <c r="I13026" s="3"/>
      <c r="J13026" s="3"/>
    </row>
    <row r="13027" spans="4:10" x14ac:dyDescent="0.25">
      <c r="D13027">
        <v>0.71289999999999998</v>
      </c>
      <c r="E13027" s="4">
        <v>2.1700000000000001E-20</v>
      </c>
      <c r="F13027" s="3"/>
      <c r="G13027" s="3"/>
      <c r="H13027" s="3"/>
      <c r="I13027" s="3"/>
      <c r="J13027" s="3"/>
    </row>
    <row r="13028" spans="4:10" x14ac:dyDescent="0.25">
      <c r="D13028">
        <v>0.71309999999999996</v>
      </c>
      <c r="E13028" s="4">
        <v>2.1700000000000001E-20</v>
      </c>
      <c r="F13028" s="3"/>
      <c r="G13028" s="3"/>
      <c r="H13028" s="3"/>
      <c r="I13028" s="3"/>
      <c r="J13028" s="3"/>
    </row>
    <row r="13029" spans="4:10" x14ac:dyDescent="0.25">
      <c r="D13029">
        <v>0.71330000000000005</v>
      </c>
      <c r="E13029" s="4">
        <v>2.1700000000000001E-20</v>
      </c>
      <c r="F13029" s="3"/>
      <c r="G13029" s="3"/>
      <c r="H13029" s="3"/>
      <c r="I13029" s="3"/>
      <c r="J13029" s="3"/>
    </row>
    <row r="13030" spans="4:10" x14ac:dyDescent="0.25">
      <c r="D13030">
        <v>0.71360000000000001</v>
      </c>
      <c r="E13030" s="4">
        <v>2.1700000000000001E-20</v>
      </c>
      <c r="F13030" s="3"/>
      <c r="G13030" s="3"/>
      <c r="H13030" s="3"/>
      <c r="I13030" s="3"/>
      <c r="J13030" s="3"/>
    </row>
    <row r="13031" spans="4:10" x14ac:dyDescent="0.25">
      <c r="D13031">
        <v>0.71379999999999999</v>
      </c>
      <c r="E13031" s="4">
        <v>2.1700000000000001E-20</v>
      </c>
      <c r="F13031" s="3"/>
      <c r="G13031" s="3"/>
      <c r="H13031" s="3"/>
      <c r="I13031" s="3"/>
      <c r="J13031" s="3"/>
    </row>
    <row r="13032" spans="4:10" x14ac:dyDescent="0.25">
      <c r="D13032">
        <v>0.71399999999999997</v>
      </c>
      <c r="E13032" s="4">
        <v>2.1700000000000001E-20</v>
      </c>
      <c r="F13032" s="3"/>
      <c r="G13032" s="3"/>
      <c r="H13032" s="3"/>
      <c r="I13032" s="3"/>
      <c r="J13032" s="3"/>
    </row>
    <row r="13033" spans="4:10" x14ac:dyDescent="0.25">
      <c r="D13033">
        <v>0.71430000000000005</v>
      </c>
      <c r="E13033" s="4">
        <v>2.1700000000000001E-20</v>
      </c>
      <c r="F13033" s="3"/>
      <c r="G13033" s="3"/>
      <c r="H13033" s="3"/>
      <c r="I13033" s="3"/>
      <c r="J13033" s="3"/>
    </row>
    <row r="13034" spans="4:10" x14ac:dyDescent="0.25">
      <c r="D13034">
        <v>0.71450000000000002</v>
      </c>
      <c r="E13034" s="4">
        <v>2.1700000000000001E-20</v>
      </c>
      <c r="F13034" s="3"/>
      <c r="G13034" s="3"/>
      <c r="H13034" s="3"/>
      <c r="I13034" s="3"/>
      <c r="J13034" s="3"/>
    </row>
    <row r="13035" spans="4:10" x14ac:dyDescent="0.25">
      <c r="D13035">
        <v>0.71479999999999999</v>
      </c>
      <c r="E13035" s="4">
        <v>2.1700000000000001E-20</v>
      </c>
      <c r="F13035" s="3"/>
      <c r="G13035" s="3"/>
      <c r="H13035" s="3"/>
      <c r="I13035" s="3"/>
      <c r="J13035" s="3"/>
    </row>
    <row r="13036" spans="4:10" x14ac:dyDescent="0.25">
      <c r="D13036">
        <v>0.71499999999999997</v>
      </c>
      <c r="E13036" s="4">
        <v>2.1700000000000001E-20</v>
      </c>
      <c r="F13036" s="3"/>
      <c r="G13036" s="3"/>
      <c r="H13036" s="3"/>
      <c r="I13036" s="3"/>
      <c r="J13036" s="3"/>
    </row>
    <row r="13037" spans="4:10" x14ac:dyDescent="0.25">
      <c r="D13037">
        <v>0.71519999999999995</v>
      </c>
      <c r="E13037" s="4">
        <v>2.1700000000000001E-20</v>
      </c>
      <c r="F13037" s="3"/>
      <c r="G13037" s="3"/>
      <c r="H13037" s="3"/>
      <c r="I13037" s="3"/>
      <c r="J13037" s="3"/>
    </row>
    <row r="13038" spans="4:10" x14ac:dyDescent="0.25">
      <c r="D13038">
        <v>0.71550000000000002</v>
      </c>
      <c r="E13038" s="4">
        <v>2.1700000000000001E-20</v>
      </c>
      <c r="F13038" s="3"/>
      <c r="G13038" s="3"/>
      <c r="H13038" s="3"/>
      <c r="I13038" s="3"/>
      <c r="J13038" s="3"/>
    </row>
    <row r="13039" spans="4:10" x14ac:dyDescent="0.25">
      <c r="D13039">
        <v>0.7157</v>
      </c>
      <c r="E13039" s="4">
        <v>2.1700000000000001E-20</v>
      </c>
      <c r="F13039" s="3"/>
      <c r="G13039" s="3"/>
      <c r="H13039" s="3"/>
      <c r="I13039" s="3"/>
      <c r="J13039" s="3"/>
    </row>
    <row r="13040" spans="4:10" x14ac:dyDescent="0.25">
      <c r="D13040">
        <v>0.71589999999999998</v>
      </c>
      <c r="E13040" s="4">
        <v>2.1700000000000001E-20</v>
      </c>
      <c r="F13040" s="3"/>
      <c r="G13040" s="3"/>
      <c r="H13040" s="3"/>
      <c r="I13040" s="3"/>
      <c r="J13040" s="3"/>
    </row>
    <row r="13041" spans="4:10" x14ac:dyDescent="0.25">
      <c r="D13041">
        <v>0.71619999999999995</v>
      </c>
      <c r="E13041" s="4">
        <v>2.1700000000000001E-20</v>
      </c>
      <c r="F13041" s="3"/>
      <c r="G13041" s="3"/>
      <c r="H13041" s="3"/>
      <c r="I13041" s="3"/>
      <c r="J13041" s="3"/>
    </row>
    <row r="13042" spans="4:10" x14ac:dyDescent="0.25">
      <c r="D13042">
        <v>0.71640000000000004</v>
      </c>
      <c r="E13042" s="4">
        <v>2.1700000000000001E-20</v>
      </c>
      <c r="F13042" s="3"/>
      <c r="G13042" s="3"/>
      <c r="H13042" s="3"/>
      <c r="I13042" s="3"/>
      <c r="J13042" s="3"/>
    </row>
    <row r="13043" spans="4:10" x14ac:dyDescent="0.25">
      <c r="D13043">
        <v>0.7167</v>
      </c>
      <c r="E13043" s="4">
        <v>2.1700000000000001E-20</v>
      </c>
      <c r="F13043" s="3"/>
      <c r="G13043" s="3"/>
      <c r="H13043" s="3"/>
      <c r="I13043" s="3"/>
      <c r="J13043" s="3"/>
    </row>
    <row r="13044" spans="4:10" x14ac:dyDescent="0.25">
      <c r="D13044">
        <v>0.71689999999999998</v>
      </c>
      <c r="E13044" s="4">
        <v>2.1700000000000001E-20</v>
      </c>
      <c r="F13044" s="3"/>
      <c r="G13044" s="3"/>
      <c r="H13044" s="3"/>
      <c r="I13044" s="3"/>
      <c r="J13044" s="3"/>
    </row>
    <row r="13045" spans="4:10" x14ac:dyDescent="0.25">
      <c r="D13045">
        <v>0.71709999999999996</v>
      </c>
      <c r="E13045" s="4">
        <v>2.1700000000000001E-20</v>
      </c>
      <c r="F13045" s="3"/>
      <c r="G13045" s="3"/>
      <c r="H13045" s="3"/>
      <c r="I13045" s="3"/>
      <c r="J13045" s="3"/>
    </row>
    <row r="13046" spans="4:10" x14ac:dyDescent="0.25">
      <c r="D13046">
        <v>0.71740000000000004</v>
      </c>
      <c r="E13046" s="4">
        <v>2.1700000000000001E-20</v>
      </c>
      <c r="F13046" s="3"/>
      <c r="G13046" s="3"/>
      <c r="H13046" s="3"/>
      <c r="I13046" s="3"/>
      <c r="J13046" s="3"/>
    </row>
    <row r="13047" spans="4:10" x14ac:dyDescent="0.25">
      <c r="D13047">
        <v>0.71760000000000002</v>
      </c>
      <c r="E13047" s="4">
        <v>2.1700000000000001E-20</v>
      </c>
      <c r="F13047" s="3"/>
      <c r="G13047" s="3"/>
      <c r="H13047" s="3"/>
      <c r="I13047" s="3"/>
      <c r="J13047" s="3"/>
    </row>
    <row r="13048" spans="4:10" x14ac:dyDescent="0.25">
      <c r="D13048">
        <v>0.71779999999999999</v>
      </c>
      <c r="E13048" s="4">
        <v>2.1700000000000001E-20</v>
      </c>
      <c r="F13048" s="3"/>
      <c r="G13048" s="3"/>
      <c r="H13048" s="3"/>
      <c r="I13048" s="3"/>
      <c r="J13048" s="3"/>
    </row>
    <row r="13049" spans="4:10" x14ac:dyDescent="0.25">
      <c r="D13049">
        <v>0.71809999999999996</v>
      </c>
      <c r="E13049" s="4">
        <v>2.1700000000000001E-20</v>
      </c>
      <c r="F13049" s="3"/>
      <c r="G13049" s="3"/>
      <c r="H13049" s="3"/>
      <c r="I13049" s="3"/>
      <c r="J13049" s="3"/>
    </row>
    <row r="13050" spans="4:10" x14ac:dyDescent="0.25">
      <c r="D13050">
        <v>0.71830000000000005</v>
      </c>
      <c r="E13050" s="4">
        <v>2.1700000000000001E-20</v>
      </c>
      <c r="F13050" s="3"/>
      <c r="G13050" s="3"/>
      <c r="H13050" s="3"/>
      <c r="I13050" s="3"/>
      <c r="J13050" s="3"/>
    </row>
    <row r="13051" spans="4:10" x14ac:dyDescent="0.25">
      <c r="D13051">
        <v>0.71850000000000003</v>
      </c>
      <c r="E13051" s="4">
        <v>2.1700000000000001E-20</v>
      </c>
      <c r="F13051" s="3"/>
      <c r="G13051" s="3"/>
      <c r="H13051" s="3"/>
      <c r="I13051" s="3"/>
      <c r="J13051" s="3"/>
    </row>
    <row r="13052" spans="4:10" x14ac:dyDescent="0.25">
      <c r="D13052">
        <v>0.71879999999999999</v>
      </c>
      <c r="E13052" s="4">
        <v>2.1700000000000001E-20</v>
      </c>
      <c r="F13052" s="3"/>
      <c r="G13052" s="3"/>
      <c r="H13052" s="3"/>
      <c r="I13052" s="3"/>
      <c r="J13052" s="3"/>
    </row>
    <row r="13053" spans="4:10" x14ac:dyDescent="0.25">
      <c r="D13053">
        <v>0.71899999999999997</v>
      </c>
      <c r="E13053" s="4">
        <v>2.1700000000000001E-20</v>
      </c>
      <c r="F13053" s="3"/>
      <c r="G13053" s="3"/>
      <c r="H13053" s="3"/>
      <c r="I13053" s="3"/>
      <c r="J13053" s="3"/>
    </row>
    <row r="13054" spans="4:10" x14ac:dyDescent="0.25">
      <c r="D13054">
        <v>0.71930000000000005</v>
      </c>
      <c r="E13054" s="4">
        <v>2.1700000000000001E-20</v>
      </c>
      <c r="F13054" s="3"/>
      <c r="G13054" s="3"/>
      <c r="H13054" s="3"/>
      <c r="I13054" s="3"/>
      <c r="J13054" s="3"/>
    </row>
    <row r="13055" spans="4:10" x14ac:dyDescent="0.25">
      <c r="D13055">
        <v>0.71950000000000003</v>
      </c>
      <c r="E13055" s="4">
        <v>2.1700000000000001E-20</v>
      </c>
      <c r="F13055" s="3"/>
      <c r="G13055" s="3"/>
      <c r="H13055" s="3"/>
      <c r="I13055" s="3"/>
      <c r="J13055" s="3"/>
    </row>
    <row r="13056" spans="4:10" x14ac:dyDescent="0.25">
      <c r="D13056">
        <v>0.71970000000000001</v>
      </c>
      <c r="E13056" s="4">
        <v>2.1700000000000001E-20</v>
      </c>
      <c r="F13056" s="3"/>
      <c r="G13056" s="3"/>
      <c r="H13056" s="3"/>
      <c r="I13056" s="3"/>
      <c r="J13056" s="3"/>
    </row>
    <row r="13057" spans="4:10" x14ac:dyDescent="0.25">
      <c r="D13057">
        <v>0.72</v>
      </c>
      <c r="E13057" s="4">
        <v>2.1700000000000001E-20</v>
      </c>
      <c r="F13057" s="3"/>
      <c r="G13057" s="3"/>
      <c r="H13057" s="3"/>
      <c r="I13057" s="3"/>
      <c r="J13057" s="3"/>
    </row>
    <row r="13058" spans="4:10" x14ac:dyDescent="0.25">
      <c r="D13058">
        <v>0.72019999999999995</v>
      </c>
      <c r="E13058" s="4">
        <v>2.1700000000000001E-20</v>
      </c>
      <c r="F13058" s="3"/>
      <c r="G13058" s="3"/>
      <c r="H13058" s="3"/>
      <c r="I13058" s="3"/>
      <c r="J13058" s="3"/>
    </row>
    <row r="13059" spans="4:10" x14ac:dyDescent="0.25">
      <c r="D13059">
        <v>0.72040000000000004</v>
      </c>
      <c r="E13059" s="4">
        <v>2.1700000000000001E-20</v>
      </c>
      <c r="F13059" s="3"/>
      <c r="G13059" s="3"/>
      <c r="H13059" s="3"/>
      <c r="I13059" s="3"/>
      <c r="J13059" s="3"/>
    </row>
    <row r="13060" spans="4:10" x14ac:dyDescent="0.25">
      <c r="D13060">
        <v>0.72070000000000001</v>
      </c>
      <c r="E13060" s="4">
        <v>2.1700000000000001E-20</v>
      </c>
      <c r="F13060" s="3"/>
      <c r="G13060" s="3"/>
      <c r="H13060" s="3"/>
      <c r="I13060" s="3"/>
      <c r="J13060" s="3"/>
    </row>
    <row r="13061" spans="4:10" x14ac:dyDescent="0.25">
      <c r="D13061">
        <v>0.72089999999999999</v>
      </c>
      <c r="E13061" s="4">
        <v>2.1700000000000001E-20</v>
      </c>
      <c r="F13061" s="3"/>
      <c r="G13061" s="3"/>
      <c r="H13061" s="3"/>
      <c r="I13061" s="3"/>
      <c r="J13061" s="3"/>
    </row>
    <row r="13062" spans="4:10" x14ac:dyDescent="0.25">
      <c r="D13062">
        <v>0.72109999999999996</v>
      </c>
      <c r="E13062" s="4">
        <v>2.1700000000000001E-20</v>
      </c>
      <c r="F13062" s="3"/>
      <c r="G13062" s="3"/>
      <c r="H13062" s="3"/>
      <c r="I13062" s="3"/>
      <c r="J13062" s="3"/>
    </row>
    <row r="13063" spans="4:10" x14ac:dyDescent="0.25">
      <c r="D13063">
        <v>0.72140000000000004</v>
      </c>
      <c r="E13063" s="4">
        <v>2.1700000000000001E-20</v>
      </c>
      <c r="F13063" s="3"/>
      <c r="G13063" s="3"/>
      <c r="H13063" s="3"/>
      <c r="I13063" s="3"/>
      <c r="J13063" s="3"/>
    </row>
    <row r="13064" spans="4:10" x14ac:dyDescent="0.25">
      <c r="D13064">
        <v>0.72160000000000002</v>
      </c>
      <c r="E13064" s="4">
        <v>2.1700000000000001E-20</v>
      </c>
      <c r="F13064" s="3"/>
      <c r="G13064" s="3"/>
      <c r="H13064" s="3"/>
      <c r="I13064" s="3"/>
      <c r="J13064" s="3"/>
    </row>
    <row r="13065" spans="4:10" x14ac:dyDescent="0.25">
      <c r="D13065">
        <v>0.72189999999999999</v>
      </c>
      <c r="E13065" s="4">
        <v>2.1700000000000001E-20</v>
      </c>
      <c r="F13065" s="3"/>
      <c r="G13065" s="3"/>
      <c r="H13065" s="3"/>
      <c r="I13065" s="3"/>
      <c r="J13065" s="3"/>
    </row>
    <row r="13066" spans="4:10" x14ac:dyDescent="0.25">
      <c r="D13066">
        <v>0.72209999999999996</v>
      </c>
      <c r="E13066" s="4">
        <v>2.1700000000000001E-20</v>
      </c>
      <c r="F13066" s="3"/>
      <c r="G13066" s="3"/>
      <c r="H13066" s="3"/>
      <c r="I13066" s="3"/>
      <c r="J13066" s="3"/>
    </row>
    <row r="13067" spans="4:10" x14ac:dyDescent="0.25">
      <c r="D13067">
        <v>0.72230000000000005</v>
      </c>
      <c r="E13067" s="4">
        <v>2.1700000000000001E-20</v>
      </c>
      <c r="F13067" s="3"/>
      <c r="G13067" s="3"/>
      <c r="H13067" s="3"/>
      <c r="I13067" s="3"/>
      <c r="J13067" s="3"/>
    </row>
    <row r="13068" spans="4:10" x14ac:dyDescent="0.25">
      <c r="D13068">
        <v>0.72260000000000002</v>
      </c>
      <c r="E13068" s="4">
        <v>2.1700000000000001E-20</v>
      </c>
      <c r="F13068" s="3"/>
      <c r="G13068" s="3"/>
      <c r="H13068" s="3"/>
      <c r="I13068" s="3"/>
      <c r="J13068" s="3"/>
    </row>
    <row r="13069" spans="4:10" x14ac:dyDescent="0.25">
      <c r="D13069">
        <v>0.7228</v>
      </c>
      <c r="E13069" s="4">
        <v>2.1700000000000001E-20</v>
      </c>
      <c r="F13069" s="3"/>
      <c r="G13069" s="3"/>
      <c r="H13069" s="3"/>
      <c r="I13069" s="3"/>
      <c r="J13069" s="3"/>
    </row>
    <row r="13070" spans="4:10" x14ac:dyDescent="0.25">
      <c r="D13070">
        <v>0.72299999999999998</v>
      </c>
      <c r="E13070" s="4">
        <v>2.1700000000000001E-20</v>
      </c>
      <c r="F13070" s="3"/>
      <c r="G13070" s="3"/>
      <c r="H13070" s="3"/>
      <c r="I13070" s="3"/>
      <c r="J13070" s="3"/>
    </row>
    <row r="13071" spans="4:10" x14ac:dyDescent="0.25">
      <c r="D13071">
        <v>0.72330000000000005</v>
      </c>
      <c r="E13071" s="4">
        <v>2.1700000000000001E-20</v>
      </c>
      <c r="F13071" s="3"/>
      <c r="G13071" s="3"/>
      <c r="H13071" s="3"/>
      <c r="I13071" s="3"/>
      <c r="J13071" s="3"/>
    </row>
    <row r="13072" spans="4:10" x14ac:dyDescent="0.25">
      <c r="D13072">
        <v>0.72350000000000003</v>
      </c>
      <c r="E13072" s="4">
        <v>2.1700000000000001E-20</v>
      </c>
      <c r="F13072" s="3"/>
      <c r="G13072" s="3"/>
      <c r="H13072" s="3"/>
      <c r="I13072" s="3"/>
      <c r="J13072" s="3"/>
    </row>
    <row r="13073" spans="4:10" x14ac:dyDescent="0.25">
      <c r="D13073">
        <v>0.72370000000000001</v>
      </c>
      <c r="E13073" s="4">
        <v>2.1700000000000001E-20</v>
      </c>
      <c r="F13073" s="3"/>
      <c r="G13073" s="3"/>
      <c r="H13073" s="3"/>
      <c r="I13073" s="3"/>
      <c r="J13073" s="3"/>
    </row>
    <row r="13074" spans="4:10" x14ac:dyDescent="0.25">
      <c r="D13074">
        <v>0.72399999999999998</v>
      </c>
      <c r="E13074" s="4">
        <v>2.1700000000000001E-20</v>
      </c>
      <c r="F13074" s="3"/>
      <c r="G13074" s="3"/>
      <c r="H13074" s="3"/>
      <c r="I13074" s="3"/>
      <c r="J13074" s="3"/>
    </row>
    <row r="13075" spans="4:10" x14ac:dyDescent="0.25">
      <c r="D13075">
        <v>0.72419999999999995</v>
      </c>
      <c r="E13075" s="4">
        <v>2.1700000000000001E-20</v>
      </c>
      <c r="F13075" s="3"/>
      <c r="G13075" s="3"/>
      <c r="H13075" s="3"/>
      <c r="I13075" s="3"/>
      <c r="J13075" s="3"/>
    </row>
    <row r="13076" spans="4:10" x14ac:dyDescent="0.25">
      <c r="D13076">
        <v>0.72450000000000003</v>
      </c>
      <c r="E13076" s="4">
        <v>2.1700000000000001E-20</v>
      </c>
      <c r="F13076" s="3"/>
      <c r="G13076" s="3"/>
      <c r="H13076" s="3"/>
      <c r="I13076" s="3"/>
      <c r="J13076" s="3"/>
    </row>
    <row r="13077" spans="4:10" x14ac:dyDescent="0.25">
      <c r="D13077">
        <v>0.72470000000000001</v>
      </c>
      <c r="E13077" s="4">
        <v>2.1700000000000001E-20</v>
      </c>
      <c r="F13077" s="3"/>
      <c r="G13077" s="3"/>
      <c r="H13077" s="3"/>
      <c r="I13077" s="3"/>
      <c r="J13077" s="3"/>
    </row>
    <row r="13078" spans="4:10" x14ac:dyDescent="0.25">
      <c r="D13078">
        <v>0.72489999999999999</v>
      </c>
      <c r="E13078" s="4">
        <v>2.1700000000000001E-20</v>
      </c>
      <c r="F13078" s="3"/>
      <c r="G13078" s="3"/>
      <c r="H13078" s="3"/>
      <c r="I13078" s="3"/>
      <c r="J13078" s="3"/>
    </row>
    <row r="13079" spans="4:10" x14ac:dyDescent="0.25">
      <c r="D13079">
        <v>0.72519999999999996</v>
      </c>
      <c r="E13079" s="4">
        <v>2.1700000000000001E-20</v>
      </c>
      <c r="F13079" s="3"/>
      <c r="G13079" s="3"/>
      <c r="H13079" s="3"/>
      <c r="I13079" s="3"/>
      <c r="J13079" s="3"/>
    </row>
    <row r="13080" spans="4:10" x14ac:dyDescent="0.25">
      <c r="D13080">
        <v>0.72540000000000004</v>
      </c>
      <c r="E13080" s="4">
        <v>2.1700000000000001E-20</v>
      </c>
      <c r="F13080" s="3"/>
      <c r="G13080" s="3"/>
      <c r="H13080" s="3"/>
      <c r="I13080" s="3"/>
      <c r="J13080" s="3"/>
    </row>
    <row r="13081" spans="4:10" x14ac:dyDescent="0.25">
      <c r="D13081">
        <v>0.72560000000000002</v>
      </c>
      <c r="E13081" s="4">
        <v>2.1700000000000001E-20</v>
      </c>
      <c r="F13081" s="3"/>
      <c r="G13081" s="3"/>
      <c r="H13081" s="3"/>
      <c r="I13081" s="3"/>
      <c r="J13081" s="3"/>
    </row>
    <row r="13082" spans="4:10" x14ac:dyDescent="0.25">
      <c r="D13082">
        <v>0.72589999999999999</v>
      </c>
      <c r="E13082" s="4">
        <v>2.1700000000000001E-20</v>
      </c>
      <c r="F13082" s="3"/>
      <c r="G13082" s="3"/>
      <c r="H13082" s="3"/>
      <c r="I13082" s="3"/>
      <c r="J13082" s="3"/>
    </row>
    <row r="13083" spans="4:10" x14ac:dyDescent="0.25">
      <c r="D13083">
        <v>0.72609999999999997</v>
      </c>
      <c r="E13083" s="4">
        <v>2.1700000000000001E-20</v>
      </c>
      <c r="F13083" s="3"/>
      <c r="G13083" s="3"/>
      <c r="H13083" s="3"/>
      <c r="I13083" s="3"/>
      <c r="J13083" s="3"/>
    </row>
    <row r="13084" spans="4:10" x14ac:dyDescent="0.25">
      <c r="D13084">
        <v>0.72629999999999995</v>
      </c>
      <c r="E13084" s="4">
        <v>2.1700000000000001E-20</v>
      </c>
      <c r="F13084" s="3"/>
      <c r="G13084" s="3"/>
      <c r="H13084" s="3"/>
      <c r="I13084" s="3"/>
      <c r="J13084" s="3"/>
    </row>
    <row r="13085" spans="4:10" x14ac:dyDescent="0.25">
      <c r="D13085">
        <v>0.72660000000000002</v>
      </c>
      <c r="E13085" s="4">
        <v>2.1700000000000001E-20</v>
      </c>
      <c r="F13085" s="3"/>
      <c r="G13085" s="3"/>
      <c r="H13085" s="3"/>
      <c r="I13085" s="3"/>
      <c r="J13085" s="3"/>
    </row>
    <row r="13086" spans="4:10" x14ac:dyDescent="0.25">
      <c r="D13086">
        <v>0.7268</v>
      </c>
      <c r="E13086" s="4">
        <v>2.1700000000000001E-20</v>
      </c>
      <c r="F13086" s="3"/>
      <c r="G13086" s="3"/>
      <c r="H13086" s="3"/>
      <c r="I13086" s="3"/>
      <c r="J13086" s="3"/>
    </row>
    <row r="13087" spans="4:10" x14ac:dyDescent="0.25">
      <c r="D13087">
        <v>0.72709999999999997</v>
      </c>
      <c r="E13087" s="4">
        <v>2.1700000000000001E-20</v>
      </c>
      <c r="F13087" s="3"/>
      <c r="G13087" s="3"/>
      <c r="H13087" s="3"/>
      <c r="I13087" s="3"/>
      <c r="J13087" s="3"/>
    </row>
    <row r="13088" spans="4:10" x14ac:dyDescent="0.25">
      <c r="D13088">
        <v>0.72729999999999995</v>
      </c>
      <c r="E13088" s="4">
        <v>2.1700000000000001E-20</v>
      </c>
      <c r="F13088" s="3"/>
      <c r="G13088" s="3"/>
      <c r="H13088" s="3"/>
      <c r="I13088" s="3"/>
      <c r="J13088" s="3"/>
    </row>
    <row r="13089" spans="4:10" x14ac:dyDescent="0.25">
      <c r="D13089">
        <v>0.72750000000000004</v>
      </c>
      <c r="E13089" s="4">
        <v>2.1700000000000001E-20</v>
      </c>
      <c r="F13089" s="3"/>
      <c r="G13089" s="3"/>
      <c r="H13089" s="3"/>
      <c r="I13089" s="3"/>
      <c r="J13089" s="3"/>
    </row>
    <row r="13090" spans="4:10" x14ac:dyDescent="0.25">
      <c r="D13090">
        <v>0.7278</v>
      </c>
      <c r="E13090" s="4">
        <v>2.1700000000000001E-20</v>
      </c>
      <c r="F13090" s="3"/>
      <c r="G13090" s="3"/>
      <c r="H13090" s="3"/>
      <c r="I13090" s="3"/>
      <c r="J13090" s="3"/>
    </row>
    <row r="13091" spans="4:10" x14ac:dyDescent="0.25">
      <c r="D13091">
        <v>0.72799999999999998</v>
      </c>
      <c r="E13091" s="4">
        <v>2.1700000000000001E-20</v>
      </c>
      <c r="F13091" s="3"/>
      <c r="G13091" s="3"/>
      <c r="H13091" s="3"/>
      <c r="I13091" s="3"/>
      <c r="J13091" s="3"/>
    </row>
    <row r="13092" spans="4:10" x14ac:dyDescent="0.25">
      <c r="D13092">
        <v>0.72819999999999996</v>
      </c>
      <c r="E13092" s="4">
        <v>2.1700000000000001E-20</v>
      </c>
      <c r="F13092" s="3"/>
      <c r="G13092" s="3"/>
      <c r="H13092" s="3"/>
      <c r="I13092" s="3"/>
      <c r="J13092" s="3"/>
    </row>
    <row r="13093" spans="4:10" x14ac:dyDescent="0.25">
      <c r="D13093">
        <v>0.72850000000000004</v>
      </c>
      <c r="E13093" s="4">
        <v>2.1700000000000001E-20</v>
      </c>
      <c r="F13093" s="3"/>
      <c r="G13093" s="3"/>
      <c r="H13093" s="3"/>
      <c r="I13093" s="3"/>
      <c r="J13093" s="3"/>
    </row>
    <row r="13094" spans="4:10" x14ac:dyDescent="0.25">
      <c r="D13094">
        <v>0.72870000000000001</v>
      </c>
      <c r="E13094" s="4">
        <v>2.1700000000000001E-20</v>
      </c>
      <c r="F13094" s="3"/>
      <c r="G13094" s="3"/>
      <c r="H13094" s="3"/>
      <c r="I13094" s="3"/>
      <c r="J13094" s="3"/>
    </row>
    <row r="13095" spans="4:10" x14ac:dyDescent="0.25">
      <c r="D13095">
        <v>0.72889999999999999</v>
      </c>
      <c r="E13095" s="4">
        <v>2.1700000000000001E-20</v>
      </c>
      <c r="F13095" s="3"/>
      <c r="G13095" s="3"/>
      <c r="H13095" s="3"/>
      <c r="I13095" s="3"/>
      <c r="J13095" s="3"/>
    </row>
    <row r="13096" spans="4:10" x14ac:dyDescent="0.25">
      <c r="D13096">
        <v>0.72919999999999996</v>
      </c>
      <c r="E13096" s="4">
        <v>2.1700000000000001E-20</v>
      </c>
      <c r="F13096" s="3"/>
      <c r="G13096" s="3"/>
      <c r="H13096" s="3"/>
      <c r="I13096" s="3"/>
      <c r="J13096" s="3"/>
    </row>
    <row r="13097" spans="4:10" x14ac:dyDescent="0.25">
      <c r="D13097">
        <v>0.72940000000000005</v>
      </c>
      <c r="E13097" s="4">
        <v>2.1700000000000001E-20</v>
      </c>
      <c r="F13097" s="3"/>
      <c r="G13097" s="3"/>
      <c r="H13097" s="3"/>
      <c r="I13097" s="3"/>
      <c r="J13097" s="3"/>
    </row>
    <row r="13098" spans="4:10" x14ac:dyDescent="0.25">
      <c r="D13098">
        <v>0.72970000000000002</v>
      </c>
      <c r="E13098" s="4">
        <v>2.1700000000000001E-20</v>
      </c>
      <c r="F13098" s="3"/>
      <c r="G13098" s="3"/>
      <c r="H13098" s="3"/>
      <c r="I13098" s="3"/>
      <c r="J13098" s="3"/>
    </row>
    <row r="13099" spans="4:10" x14ac:dyDescent="0.25">
      <c r="D13099">
        <v>0.72989999999999999</v>
      </c>
      <c r="E13099" s="4">
        <v>2.1700000000000001E-20</v>
      </c>
      <c r="F13099" s="3"/>
      <c r="G13099" s="3"/>
      <c r="H13099" s="3"/>
      <c r="I13099" s="3"/>
      <c r="J13099" s="3"/>
    </row>
    <row r="13100" spans="4:10" x14ac:dyDescent="0.25">
      <c r="D13100">
        <v>0.73009999999999997</v>
      </c>
      <c r="E13100" s="4">
        <v>2.1700000000000001E-20</v>
      </c>
      <c r="F13100" s="3"/>
      <c r="G13100" s="3"/>
      <c r="H13100" s="3"/>
      <c r="I13100" s="3"/>
      <c r="J13100" s="3"/>
    </row>
    <row r="13101" spans="4:10" x14ac:dyDescent="0.25">
      <c r="D13101">
        <v>0.73040000000000005</v>
      </c>
      <c r="E13101" s="4">
        <v>2.1700000000000001E-20</v>
      </c>
      <c r="F13101" s="3"/>
      <c r="G13101" s="3"/>
      <c r="H13101" s="3"/>
      <c r="I13101" s="3"/>
      <c r="J13101" s="3"/>
    </row>
    <row r="13102" spans="4:10" x14ac:dyDescent="0.25">
      <c r="D13102">
        <v>0.73060000000000003</v>
      </c>
      <c r="E13102" s="4">
        <v>2.1700000000000001E-20</v>
      </c>
      <c r="F13102" s="3"/>
      <c r="G13102" s="3"/>
      <c r="H13102" s="3"/>
      <c r="I13102" s="3"/>
      <c r="J13102" s="3"/>
    </row>
    <row r="13103" spans="4:10" x14ac:dyDescent="0.25">
      <c r="D13103">
        <v>0.73080000000000001</v>
      </c>
      <c r="E13103" s="4">
        <v>2.1700000000000001E-20</v>
      </c>
      <c r="F13103" s="3"/>
      <c r="G13103" s="3"/>
      <c r="H13103" s="3"/>
      <c r="I13103" s="3"/>
      <c r="J13103" s="3"/>
    </row>
    <row r="13104" spans="4:10" x14ac:dyDescent="0.25">
      <c r="D13104">
        <v>0.73109999999999997</v>
      </c>
      <c r="E13104" s="4">
        <v>2.1700000000000001E-20</v>
      </c>
      <c r="F13104" s="3"/>
      <c r="G13104" s="3"/>
      <c r="H13104" s="3"/>
      <c r="I13104" s="3"/>
      <c r="J13104" s="3"/>
    </row>
    <row r="13105" spans="4:10" x14ac:dyDescent="0.25">
      <c r="D13105">
        <v>0.73129999999999995</v>
      </c>
      <c r="E13105" s="4">
        <v>2.1700000000000001E-20</v>
      </c>
      <c r="F13105" s="3"/>
      <c r="G13105" s="3"/>
      <c r="H13105" s="3"/>
      <c r="I13105" s="3"/>
      <c r="J13105" s="3"/>
    </row>
    <row r="13106" spans="4:10" x14ac:dyDescent="0.25">
      <c r="D13106">
        <v>0.73160000000000003</v>
      </c>
      <c r="E13106" s="4">
        <v>2.1700000000000001E-20</v>
      </c>
      <c r="F13106" s="3"/>
      <c r="G13106" s="3"/>
      <c r="H13106" s="3"/>
      <c r="I13106" s="3"/>
      <c r="J13106" s="3"/>
    </row>
    <row r="13107" spans="4:10" x14ac:dyDescent="0.25">
      <c r="D13107">
        <v>0.73180000000000001</v>
      </c>
      <c r="E13107" s="4">
        <v>2.1700000000000001E-20</v>
      </c>
      <c r="F13107" s="3"/>
      <c r="G13107" s="3"/>
      <c r="H13107" s="3"/>
      <c r="I13107" s="3"/>
      <c r="J13107" s="3"/>
    </row>
    <row r="13108" spans="4:10" x14ac:dyDescent="0.25">
      <c r="D13108">
        <v>0.73199999999999998</v>
      </c>
      <c r="E13108" s="4">
        <v>2.1700000000000001E-20</v>
      </c>
      <c r="F13108" s="3"/>
      <c r="G13108" s="3"/>
      <c r="H13108" s="3"/>
      <c r="I13108" s="3"/>
      <c r="J13108" s="3"/>
    </row>
    <row r="13109" spans="4:10" x14ac:dyDescent="0.25">
      <c r="D13109">
        <v>0.73229999999999995</v>
      </c>
      <c r="E13109" s="4">
        <v>2.1700000000000001E-20</v>
      </c>
      <c r="F13109" s="3"/>
      <c r="G13109" s="3"/>
      <c r="H13109" s="3"/>
      <c r="I13109" s="3"/>
      <c r="J13109" s="3"/>
    </row>
    <row r="13110" spans="4:10" x14ac:dyDescent="0.25">
      <c r="D13110">
        <v>0.73250000000000004</v>
      </c>
      <c r="E13110" s="4">
        <v>2.1700000000000001E-20</v>
      </c>
      <c r="F13110" s="3"/>
      <c r="G13110" s="3"/>
      <c r="H13110" s="3"/>
      <c r="I13110" s="3"/>
      <c r="J13110" s="3"/>
    </row>
    <row r="13111" spans="4:10" x14ac:dyDescent="0.25">
      <c r="D13111">
        <v>0.73270000000000002</v>
      </c>
      <c r="E13111" s="4">
        <v>2.1700000000000001E-20</v>
      </c>
      <c r="F13111" s="3"/>
      <c r="G13111" s="3"/>
      <c r="H13111" s="3"/>
      <c r="I13111" s="3"/>
      <c r="J13111" s="3"/>
    </row>
    <row r="13112" spans="4:10" x14ac:dyDescent="0.25">
      <c r="D13112">
        <v>0.73299999999999998</v>
      </c>
      <c r="E13112" s="4">
        <v>2.1700000000000001E-20</v>
      </c>
      <c r="F13112" s="3"/>
      <c r="G13112" s="3"/>
      <c r="H13112" s="3"/>
      <c r="I13112" s="3"/>
      <c r="J13112" s="3"/>
    </row>
    <row r="13113" spans="4:10" x14ac:dyDescent="0.25">
      <c r="D13113">
        <v>0.73319999999999996</v>
      </c>
      <c r="E13113" s="4">
        <v>2.1700000000000001E-20</v>
      </c>
      <c r="F13113" s="3"/>
      <c r="G13113" s="3"/>
      <c r="H13113" s="3"/>
      <c r="I13113" s="3"/>
      <c r="J13113" s="3"/>
    </row>
    <row r="13114" spans="4:10" x14ac:dyDescent="0.25">
      <c r="D13114">
        <v>0.73340000000000005</v>
      </c>
      <c r="E13114" s="4">
        <v>2.1700000000000001E-20</v>
      </c>
      <c r="F13114" s="3"/>
      <c r="G13114" s="3"/>
      <c r="H13114" s="3"/>
      <c r="I13114" s="3"/>
      <c r="J13114" s="3"/>
    </row>
    <row r="13115" spans="4:10" x14ac:dyDescent="0.25">
      <c r="D13115">
        <v>0.73370000000000002</v>
      </c>
      <c r="E13115" s="4">
        <v>2.1700000000000001E-20</v>
      </c>
      <c r="F13115" s="3"/>
      <c r="G13115" s="3"/>
      <c r="H13115" s="3"/>
      <c r="I13115" s="3"/>
      <c r="J13115" s="3"/>
    </row>
    <row r="13116" spans="4:10" x14ac:dyDescent="0.25">
      <c r="D13116">
        <v>0.7339</v>
      </c>
      <c r="E13116" s="4">
        <v>2.1700000000000001E-20</v>
      </c>
      <c r="F13116" s="3"/>
      <c r="G13116" s="3"/>
      <c r="H13116" s="3"/>
      <c r="I13116" s="3"/>
      <c r="J13116" s="3"/>
    </row>
    <row r="13117" spans="4:10" x14ac:dyDescent="0.25">
      <c r="D13117">
        <v>0.73419999999999996</v>
      </c>
      <c r="E13117" s="4">
        <v>2.1700000000000001E-20</v>
      </c>
      <c r="F13117" s="3"/>
      <c r="G13117" s="3"/>
      <c r="H13117" s="3"/>
      <c r="I13117" s="3"/>
      <c r="J13117" s="3"/>
    </row>
    <row r="13118" spans="4:10" x14ac:dyDescent="0.25">
      <c r="D13118">
        <v>0.73440000000000005</v>
      </c>
      <c r="E13118" s="4">
        <v>2.1700000000000001E-20</v>
      </c>
      <c r="F13118" s="3"/>
      <c r="G13118" s="3"/>
      <c r="H13118" s="3"/>
      <c r="I13118" s="3"/>
      <c r="J13118" s="3"/>
    </row>
    <row r="13119" spans="4:10" x14ac:dyDescent="0.25">
      <c r="D13119">
        <v>0.73460000000000003</v>
      </c>
      <c r="E13119" s="4">
        <v>2.1700000000000001E-20</v>
      </c>
      <c r="F13119" s="3"/>
      <c r="G13119" s="3"/>
      <c r="H13119" s="3"/>
      <c r="I13119" s="3"/>
      <c r="J13119" s="3"/>
    </row>
    <row r="13120" spans="4:10" x14ac:dyDescent="0.25">
      <c r="D13120">
        <v>0.7349</v>
      </c>
      <c r="E13120" s="4">
        <v>2.1700000000000001E-20</v>
      </c>
      <c r="F13120" s="3"/>
      <c r="G13120" s="3"/>
      <c r="H13120" s="3"/>
      <c r="I13120" s="3"/>
      <c r="J13120" s="3"/>
    </row>
    <row r="13121" spans="4:10" x14ac:dyDescent="0.25">
      <c r="D13121">
        <v>0.73509999999999998</v>
      </c>
      <c r="E13121" s="4">
        <v>2.1700000000000001E-20</v>
      </c>
      <c r="F13121" s="3"/>
      <c r="G13121" s="3"/>
      <c r="H13121" s="3"/>
      <c r="I13121" s="3"/>
      <c r="J13121" s="3"/>
    </row>
    <row r="13122" spans="4:10" x14ac:dyDescent="0.25">
      <c r="D13122">
        <v>0.73529999999999995</v>
      </c>
      <c r="E13122" s="4">
        <v>2.1700000000000001E-20</v>
      </c>
      <c r="F13122" s="3"/>
      <c r="G13122" s="3"/>
      <c r="H13122" s="3"/>
      <c r="I13122" s="3"/>
      <c r="J13122" s="3"/>
    </row>
    <row r="13123" spans="4:10" x14ac:dyDescent="0.25">
      <c r="D13123">
        <v>0.73560000000000003</v>
      </c>
      <c r="E13123" s="4">
        <v>2.1700000000000001E-20</v>
      </c>
      <c r="F13123" s="3"/>
      <c r="G13123" s="3"/>
      <c r="H13123" s="3"/>
      <c r="I13123" s="3"/>
      <c r="J13123" s="3"/>
    </row>
    <row r="13124" spans="4:10" x14ac:dyDescent="0.25">
      <c r="D13124">
        <v>0.73580000000000001</v>
      </c>
      <c r="E13124" s="4">
        <v>2.1700000000000001E-20</v>
      </c>
      <c r="F13124" s="3"/>
      <c r="G13124" s="3"/>
      <c r="H13124" s="3"/>
      <c r="I13124" s="3"/>
      <c r="J13124" s="3"/>
    </row>
    <row r="13125" spans="4:10" x14ac:dyDescent="0.25">
      <c r="D13125">
        <v>0.73599999999999999</v>
      </c>
      <c r="E13125" s="4">
        <v>2.1700000000000001E-20</v>
      </c>
      <c r="F13125" s="3"/>
      <c r="G13125" s="3"/>
      <c r="H13125" s="3"/>
      <c r="I13125" s="3"/>
      <c r="J13125" s="3"/>
    </row>
    <row r="13126" spans="4:10" x14ac:dyDescent="0.25">
      <c r="D13126">
        <v>0.73629999999999995</v>
      </c>
      <c r="E13126" s="4">
        <v>2.1700000000000001E-20</v>
      </c>
      <c r="F13126" s="3"/>
      <c r="G13126" s="3"/>
      <c r="H13126" s="3"/>
      <c r="I13126" s="3"/>
      <c r="J13126" s="3"/>
    </row>
    <row r="13127" spans="4:10" x14ac:dyDescent="0.25">
      <c r="D13127">
        <v>0.73650000000000004</v>
      </c>
      <c r="E13127" s="4">
        <v>2.1700000000000001E-20</v>
      </c>
      <c r="F13127" s="3"/>
      <c r="G13127" s="3"/>
      <c r="H13127" s="3"/>
      <c r="I13127" s="3"/>
      <c r="J13127" s="3"/>
    </row>
    <row r="13128" spans="4:10" x14ac:dyDescent="0.25">
      <c r="D13128">
        <v>0.73680000000000001</v>
      </c>
      <c r="E13128" s="4">
        <v>2.1700000000000001E-20</v>
      </c>
      <c r="F13128" s="3"/>
      <c r="G13128" s="3"/>
      <c r="H13128" s="3"/>
      <c r="I13128" s="3"/>
      <c r="J13128" s="3"/>
    </row>
    <row r="13129" spans="4:10" x14ac:dyDescent="0.25">
      <c r="D13129">
        <v>0.73699999999999999</v>
      </c>
      <c r="E13129" s="4">
        <v>2.1700000000000001E-20</v>
      </c>
      <c r="F13129" s="3"/>
      <c r="G13129" s="3"/>
      <c r="H13129" s="3"/>
      <c r="I13129" s="3"/>
      <c r="J13129" s="3"/>
    </row>
    <row r="13130" spans="4:10" x14ac:dyDescent="0.25">
      <c r="D13130">
        <v>0.73719999999999997</v>
      </c>
      <c r="E13130" s="4">
        <v>2.1700000000000001E-20</v>
      </c>
      <c r="F13130" s="3"/>
      <c r="G13130" s="3"/>
      <c r="H13130" s="3"/>
      <c r="I13130" s="3"/>
      <c r="J13130" s="3"/>
    </row>
    <row r="13131" spans="4:10" x14ac:dyDescent="0.25">
      <c r="D13131">
        <v>0.73750000000000004</v>
      </c>
      <c r="E13131" s="4">
        <v>2.1700000000000001E-20</v>
      </c>
      <c r="F13131" s="3"/>
      <c r="G13131" s="3"/>
      <c r="H13131" s="3"/>
      <c r="I13131" s="3"/>
      <c r="J13131" s="3"/>
    </row>
    <row r="13132" spans="4:10" x14ac:dyDescent="0.25">
      <c r="D13132">
        <v>0.73770000000000002</v>
      </c>
      <c r="E13132" s="4">
        <v>2.1700000000000001E-20</v>
      </c>
      <c r="F13132" s="3"/>
      <c r="G13132" s="3"/>
      <c r="H13132" s="3"/>
      <c r="I13132" s="3"/>
      <c r="J13132" s="3"/>
    </row>
    <row r="13133" spans="4:10" x14ac:dyDescent="0.25">
      <c r="D13133">
        <v>0.7379</v>
      </c>
      <c r="E13133" s="4">
        <v>2.1700000000000001E-20</v>
      </c>
      <c r="F13133" s="3"/>
      <c r="G13133" s="3"/>
      <c r="H13133" s="3"/>
      <c r="I13133" s="3"/>
      <c r="J13133" s="3"/>
    </row>
    <row r="13134" spans="4:10" x14ac:dyDescent="0.25">
      <c r="D13134">
        <v>0.73819999999999997</v>
      </c>
      <c r="E13134" s="4">
        <v>2.1700000000000001E-20</v>
      </c>
      <c r="F13134" s="3"/>
      <c r="G13134" s="3"/>
      <c r="H13134" s="3"/>
      <c r="I13134" s="3"/>
      <c r="J13134" s="3"/>
    </row>
    <row r="13135" spans="4:10" x14ac:dyDescent="0.25">
      <c r="D13135">
        <v>0.73839999999999995</v>
      </c>
      <c r="E13135" s="4">
        <v>2.1700000000000001E-20</v>
      </c>
      <c r="F13135" s="3"/>
      <c r="G13135" s="3"/>
      <c r="H13135" s="3"/>
      <c r="I13135" s="3"/>
      <c r="J13135" s="3"/>
    </row>
    <row r="13136" spans="4:10" x14ac:dyDescent="0.25">
      <c r="D13136">
        <v>0.73860000000000003</v>
      </c>
      <c r="E13136" s="4">
        <v>2.1700000000000001E-20</v>
      </c>
      <c r="F13136" s="3"/>
      <c r="G13136" s="3"/>
      <c r="H13136" s="3"/>
      <c r="I13136" s="3"/>
      <c r="J13136" s="3"/>
    </row>
    <row r="13137" spans="4:10" x14ac:dyDescent="0.25">
      <c r="D13137">
        <v>0.7389</v>
      </c>
      <c r="E13137" s="4">
        <v>2.1700000000000001E-20</v>
      </c>
      <c r="F13137" s="3"/>
      <c r="G13137" s="3"/>
      <c r="H13137" s="3"/>
      <c r="I13137" s="3"/>
      <c r="J13137" s="3"/>
    </row>
    <row r="13138" spans="4:10" x14ac:dyDescent="0.25">
      <c r="D13138">
        <v>0.73909999999999998</v>
      </c>
      <c r="E13138" s="4">
        <v>2.1700000000000001E-20</v>
      </c>
      <c r="F13138" s="3"/>
      <c r="G13138" s="3"/>
      <c r="H13138" s="3"/>
      <c r="I13138" s="3"/>
      <c r="J13138" s="3"/>
    </row>
    <row r="13139" spans="4:10" x14ac:dyDescent="0.25">
      <c r="D13139">
        <v>0.73939999999999995</v>
      </c>
      <c r="E13139" s="4">
        <v>2.1700000000000001E-20</v>
      </c>
      <c r="F13139" s="3"/>
      <c r="G13139" s="3"/>
      <c r="H13139" s="3"/>
      <c r="I13139" s="3"/>
      <c r="J13139" s="3"/>
    </row>
    <row r="13140" spans="4:10" x14ac:dyDescent="0.25">
      <c r="D13140">
        <v>0.73960000000000004</v>
      </c>
      <c r="E13140" s="4">
        <v>2.1700000000000001E-20</v>
      </c>
      <c r="F13140" s="3"/>
      <c r="G13140" s="3"/>
      <c r="H13140" s="3"/>
      <c r="I13140" s="3"/>
      <c r="J13140" s="3"/>
    </row>
    <row r="13141" spans="4:10" x14ac:dyDescent="0.25">
      <c r="D13141">
        <v>0.73980000000000001</v>
      </c>
      <c r="E13141" s="4">
        <v>2.1700000000000001E-20</v>
      </c>
      <c r="F13141" s="3"/>
      <c r="G13141" s="3"/>
      <c r="H13141" s="3"/>
      <c r="I13141" s="3"/>
      <c r="J13141" s="3"/>
    </row>
    <row r="13142" spans="4:10" x14ac:dyDescent="0.25">
      <c r="D13142">
        <v>0.74009999999999998</v>
      </c>
      <c r="E13142" s="4">
        <v>2.1700000000000001E-20</v>
      </c>
      <c r="F13142" s="3"/>
      <c r="G13142" s="3"/>
      <c r="H13142" s="3"/>
      <c r="I13142" s="3"/>
      <c r="J13142" s="3"/>
    </row>
    <row r="13143" spans="4:10" x14ac:dyDescent="0.25">
      <c r="D13143">
        <v>0.74029999999999996</v>
      </c>
      <c r="E13143" s="4">
        <v>2.1700000000000001E-20</v>
      </c>
    </row>
    <row r="13144" spans="4:10" x14ac:dyDescent="0.25">
      <c r="D13144">
        <v>0.74050000000000005</v>
      </c>
      <c r="E13144" s="4">
        <v>2.1700000000000001E-20</v>
      </c>
    </row>
    <row r="13145" spans="4:10" x14ac:dyDescent="0.25">
      <c r="D13145">
        <v>0.74080000000000001</v>
      </c>
      <c r="E13145" s="4">
        <v>2.1700000000000001E-20</v>
      </c>
    </row>
    <row r="13146" spans="4:10" x14ac:dyDescent="0.25">
      <c r="D13146">
        <v>0.74099999999999999</v>
      </c>
      <c r="E13146" s="4">
        <v>2.1700000000000001E-20</v>
      </c>
    </row>
    <row r="13147" spans="4:10" x14ac:dyDescent="0.25">
      <c r="D13147">
        <v>0.74119999999999997</v>
      </c>
      <c r="E13147" s="4">
        <v>2.1700000000000001E-20</v>
      </c>
    </row>
    <row r="13148" spans="4:10" x14ac:dyDescent="0.25">
      <c r="D13148">
        <v>0.74150000000000005</v>
      </c>
      <c r="E13148" s="4">
        <v>2.1700000000000001E-20</v>
      </c>
      <c r="F13148" s="3"/>
      <c r="G13148" s="3"/>
      <c r="H13148" s="3"/>
      <c r="I13148" s="3"/>
      <c r="J13148" s="3"/>
    </row>
    <row r="13149" spans="4:10" x14ac:dyDescent="0.25">
      <c r="D13149">
        <v>0.74170000000000003</v>
      </c>
      <c r="E13149" s="4">
        <v>2.1700000000000001E-20</v>
      </c>
      <c r="F13149" s="3"/>
      <c r="G13149" s="3"/>
      <c r="H13149" s="3"/>
      <c r="I13149" s="3"/>
      <c r="J13149" s="3"/>
    </row>
    <row r="13150" spans="4:10" x14ac:dyDescent="0.25">
      <c r="D13150">
        <v>0.74199999999999999</v>
      </c>
      <c r="E13150" s="4">
        <v>2.1700000000000001E-20</v>
      </c>
      <c r="F13150" s="3"/>
      <c r="G13150" s="3"/>
      <c r="H13150" s="3"/>
      <c r="I13150" s="3"/>
      <c r="J13150" s="3"/>
    </row>
    <row r="13151" spans="4:10" x14ac:dyDescent="0.25">
      <c r="D13151">
        <v>0.74219999999999997</v>
      </c>
      <c r="E13151" s="4">
        <v>2.1700000000000001E-20</v>
      </c>
      <c r="F13151" s="3"/>
      <c r="G13151" s="3"/>
      <c r="H13151" s="3"/>
      <c r="I13151" s="3"/>
      <c r="J13151" s="3"/>
    </row>
    <row r="13152" spans="4:10" x14ac:dyDescent="0.25">
      <c r="D13152">
        <v>0.74239999999999995</v>
      </c>
      <c r="E13152" s="4">
        <v>2.1700000000000001E-20</v>
      </c>
      <c r="F13152" s="3"/>
      <c r="G13152" s="3"/>
      <c r="H13152" s="3"/>
      <c r="I13152" s="3"/>
      <c r="J13152" s="3"/>
    </row>
    <row r="13153" spans="4:10" x14ac:dyDescent="0.25">
      <c r="D13153">
        <v>0.74270000000000003</v>
      </c>
      <c r="E13153" s="4">
        <v>2.1700000000000001E-20</v>
      </c>
      <c r="F13153" s="3"/>
      <c r="G13153" s="3"/>
      <c r="H13153" s="3"/>
      <c r="I13153" s="3"/>
      <c r="J13153" s="3"/>
    </row>
    <row r="13154" spans="4:10" x14ac:dyDescent="0.25">
      <c r="D13154">
        <v>0.7429</v>
      </c>
      <c r="E13154" s="4">
        <v>2.1700000000000001E-20</v>
      </c>
      <c r="F13154" s="3"/>
      <c r="G13154" s="3"/>
      <c r="H13154" s="3"/>
      <c r="I13154" s="3"/>
      <c r="J13154" s="3"/>
    </row>
    <row r="13155" spans="4:10" x14ac:dyDescent="0.25">
      <c r="D13155">
        <v>0.74309999999999998</v>
      </c>
      <c r="E13155" s="4">
        <v>2.1700000000000001E-20</v>
      </c>
      <c r="F13155" s="3"/>
      <c r="G13155" s="3"/>
      <c r="H13155" s="3"/>
      <c r="I13155" s="3"/>
      <c r="J13155" s="3"/>
    </row>
    <row r="13156" spans="4:10" x14ac:dyDescent="0.25">
      <c r="D13156">
        <v>0.74339999999999995</v>
      </c>
      <c r="E13156" s="4">
        <v>2.1700000000000001E-20</v>
      </c>
      <c r="F13156" s="3"/>
      <c r="G13156" s="3"/>
      <c r="H13156" s="3"/>
      <c r="I13156" s="3"/>
      <c r="J13156" s="3"/>
    </row>
    <row r="13157" spans="4:10" x14ac:dyDescent="0.25">
      <c r="D13157">
        <v>0.74360000000000004</v>
      </c>
      <c r="E13157" s="4">
        <v>2.1700000000000001E-20</v>
      </c>
      <c r="F13157" s="3"/>
      <c r="G13157" s="3"/>
      <c r="H13157" s="3"/>
      <c r="I13157" s="3"/>
      <c r="J13157" s="3"/>
    </row>
    <row r="13158" spans="4:10" x14ac:dyDescent="0.25">
      <c r="D13158">
        <v>0.74390000000000001</v>
      </c>
      <c r="E13158" s="4">
        <v>2.1700000000000001E-20</v>
      </c>
      <c r="F13158" s="3"/>
      <c r="G13158" s="3"/>
      <c r="H13158" s="3"/>
      <c r="I13158" s="3"/>
      <c r="J13158" s="3"/>
    </row>
    <row r="13159" spans="4:10" x14ac:dyDescent="0.25">
      <c r="D13159">
        <v>0.74409999999999998</v>
      </c>
      <c r="E13159" s="4">
        <v>2.1700000000000001E-20</v>
      </c>
      <c r="F13159" s="3"/>
      <c r="G13159" s="3"/>
      <c r="H13159" s="3"/>
      <c r="I13159" s="3"/>
      <c r="J13159" s="3"/>
    </row>
    <row r="13160" spans="4:10" x14ac:dyDescent="0.25">
      <c r="D13160">
        <v>0.74429999999999996</v>
      </c>
      <c r="E13160" s="4">
        <v>2.1700000000000001E-20</v>
      </c>
      <c r="F13160" s="3"/>
      <c r="G13160" s="3"/>
      <c r="H13160" s="3"/>
      <c r="I13160" s="3"/>
      <c r="J13160" s="3"/>
    </row>
    <row r="13161" spans="4:10" x14ac:dyDescent="0.25">
      <c r="D13161">
        <v>0.74460000000000004</v>
      </c>
      <c r="E13161" s="4">
        <v>2.1700000000000001E-20</v>
      </c>
      <c r="F13161" s="3"/>
      <c r="G13161" s="3"/>
      <c r="H13161" s="3"/>
      <c r="I13161" s="3"/>
      <c r="J13161" s="3"/>
    </row>
    <row r="13162" spans="4:10" x14ac:dyDescent="0.25">
      <c r="D13162">
        <v>0.74480000000000002</v>
      </c>
      <c r="E13162" s="4">
        <v>2.1700000000000001E-20</v>
      </c>
      <c r="F13162" s="3"/>
      <c r="G13162" s="3"/>
      <c r="H13162" s="3"/>
      <c r="I13162" s="3"/>
      <c r="J13162" s="3"/>
    </row>
    <row r="13163" spans="4:10" x14ac:dyDescent="0.25">
      <c r="D13163">
        <v>0.745</v>
      </c>
      <c r="E13163" s="4">
        <v>2.1700000000000001E-20</v>
      </c>
      <c r="F13163" s="3"/>
      <c r="G13163" s="3"/>
      <c r="H13163" s="3"/>
      <c r="I13163" s="3"/>
      <c r="J13163" s="3"/>
    </row>
    <row r="13164" spans="4:10" x14ac:dyDescent="0.25">
      <c r="D13164">
        <v>0.74529999999999996</v>
      </c>
      <c r="E13164" s="4">
        <v>2.1700000000000001E-20</v>
      </c>
      <c r="F13164" s="3"/>
      <c r="G13164" s="3"/>
      <c r="H13164" s="3"/>
      <c r="I13164" s="3"/>
      <c r="J13164" s="3"/>
    </row>
    <row r="13165" spans="4:10" x14ac:dyDescent="0.25">
      <c r="D13165">
        <v>0.74550000000000005</v>
      </c>
      <c r="E13165" s="4">
        <v>2.1700000000000001E-20</v>
      </c>
      <c r="F13165" s="3"/>
      <c r="G13165" s="3"/>
      <c r="H13165" s="3"/>
      <c r="I13165" s="3"/>
      <c r="J13165" s="3"/>
    </row>
    <row r="13166" spans="4:10" x14ac:dyDescent="0.25">
      <c r="D13166">
        <v>0.74570000000000003</v>
      </c>
      <c r="E13166" s="4">
        <v>2.1700000000000001E-20</v>
      </c>
      <c r="F13166" s="3"/>
      <c r="G13166" s="3"/>
      <c r="H13166" s="3"/>
      <c r="I13166" s="3"/>
      <c r="J13166" s="3"/>
    </row>
    <row r="13167" spans="4:10" x14ac:dyDescent="0.25">
      <c r="D13167">
        <v>0.746</v>
      </c>
      <c r="E13167" s="4">
        <v>2.1700000000000001E-20</v>
      </c>
      <c r="F13167" s="3"/>
      <c r="G13167" s="3"/>
      <c r="H13167" s="3"/>
      <c r="I13167" s="3"/>
      <c r="J13167" s="3"/>
    </row>
    <row r="13168" spans="4:10" x14ac:dyDescent="0.25">
      <c r="D13168">
        <v>0.74619999999999997</v>
      </c>
      <c r="E13168" s="4">
        <v>2.1700000000000001E-20</v>
      </c>
      <c r="F13168" s="3"/>
      <c r="G13168" s="3"/>
      <c r="H13168" s="3"/>
      <c r="I13168" s="3"/>
      <c r="J13168" s="3"/>
    </row>
    <row r="13169" spans="4:10" x14ac:dyDescent="0.25">
      <c r="D13169">
        <v>0.74650000000000005</v>
      </c>
      <c r="E13169" s="4">
        <v>2.1700000000000001E-20</v>
      </c>
      <c r="F13169" s="3"/>
      <c r="G13169" s="3"/>
      <c r="H13169" s="3"/>
      <c r="I13169" s="3"/>
      <c r="J13169" s="3"/>
    </row>
    <row r="13170" spans="4:10" x14ac:dyDescent="0.25">
      <c r="D13170">
        <v>0.74670000000000003</v>
      </c>
      <c r="E13170" s="4">
        <v>2.1700000000000001E-20</v>
      </c>
      <c r="F13170" s="3"/>
      <c r="G13170" s="3"/>
      <c r="H13170" s="3"/>
      <c r="I13170" s="3"/>
      <c r="J13170" s="3"/>
    </row>
    <row r="13171" spans="4:10" x14ac:dyDescent="0.25">
      <c r="D13171">
        <v>0.74690000000000001</v>
      </c>
      <c r="E13171" s="4">
        <v>2.1700000000000001E-20</v>
      </c>
      <c r="F13171" s="3"/>
      <c r="G13171" s="3"/>
      <c r="H13171" s="3"/>
      <c r="I13171" s="3"/>
      <c r="J13171" s="3"/>
    </row>
    <row r="13172" spans="4:10" x14ac:dyDescent="0.25">
      <c r="D13172">
        <v>0.74719999999999998</v>
      </c>
      <c r="E13172" s="4">
        <v>2.1700000000000001E-20</v>
      </c>
      <c r="F13172" s="3"/>
      <c r="G13172" s="3"/>
      <c r="H13172" s="3"/>
      <c r="I13172" s="3"/>
      <c r="J13172" s="3"/>
    </row>
    <row r="13173" spans="4:10" x14ac:dyDescent="0.25">
      <c r="D13173">
        <v>0.74739999999999995</v>
      </c>
      <c r="E13173" s="4">
        <v>2.1700000000000001E-20</v>
      </c>
      <c r="F13173" s="3"/>
      <c r="G13173" s="3"/>
      <c r="H13173" s="3"/>
      <c r="I13173" s="3"/>
      <c r="J13173" s="3"/>
    </row>
    <row r="13174" spans="4:10" x14ac:dyDescent="0.25">
      <c r="D13174">
        <v>0.74760000000000004</v>
      </c>
      <c r="E13174" s="4">
        <v>2.1700000000000001E-20</v>
      </c>
      <c r="F13174" s="3"/>
      <c r="G13174" s="3"/>
      <c r="H13174" s="3"/>
      <c r="I13174" s="3"/>
      <c r="J13174" s="3"/>
    </row>
    <row r="13175" spans="4:10" x14ac:dyDescent="0.25">
      <c r="D13175">
        <v>0.74790000000000001</v>
      </c>
      <c r="E13175" s="4">
        <v>2.1700000000000001E-20</v>
      </c>
      <c r="F13175" s="3"/>
      <c r="G13175" s="3"/>
      <c r="H13175" s="3"/>
      <c r="I13175" s="3"/>
      <c r="J13175" s="3"/>
    </row>
    <row r="13176" spans="4:10" x14ac:dyDescent="0.25">
      <c r="D13176">
        <v>0.74809999999999999</v>
      </c>
      <c r="E13176" s="4">
        <v>2.1700000000000001E-20</v>
      </c>
      <c r="F13176" s="3"/>
      <c r="G13176" s="3"/>
      <c r="H13176" s="3"/>
      <c r="I13176" s="3"/>
      <c r="J13176" s="3"/>
    </row>
    <row r="13177" spans="4:10" x14ac:dyDescent="0.25">
      <c r="D13177">
        <v>0.74829999999999997</v>
      </c>
      <c r="E13177" s="4">
        <v>2.1700000000000001E-20</v>
      </c>
      <c r="F13177" s="3"/>
      <c r="G13177" s="3"/>
      <c r="H13177" s="3"/>
      <c r="I13177" s="3"/>
      <c r="J13177" s="3"/>
    </row>
    <row r="13178" spans="4:10" x14ac:dyDescent="0.25">
      <c r="D13178">
        <v>0.74860000000000004</v>
      </c>
      <c r="E13178" s="4">
        <v>2.1700000000000001E-20</v>
      </c>
      <c r="F13178" s="3"/>
      <c r="G13178" s="3"/>
      <c r="H13178" s="3"/>
      <c r="I13178" s="3"/>
      <c r="J13178" s="3"/>
    </row>
    <row r="13179" spans="4:10" x14ac:dyDescent="0.25">
      <c r="D13179">
        <v>0.74880000000000002</v>
      </c>
      <c r="E13179" s="4">
        <v>2.1700000000000001E-20</v>
      </c>
      <c r="F13179" s="3"/>
      <c r="G13179" s="3"/>
      <c r="H13179" s="3"/>
      <c r="I13179" s="3"/>
      <c r="J13179" s="3"/>
    </row>
    <row r="13180" spans="4:10" x14ac:dyDescent="0.25">
      <c r="D13180">
        <v>0.74909999999999999</v>
      </c>
      <c r="E13180" s="4">
        <v>2.1700000000000001E-20</v>
      </c>
      <c r="F13180" s="3"/>
      <c r="G13180" s="3"/>
      <c r="H13180" s="3"/>
      <c r="I13180" s="3"/>
      <c r="J13180" s="3"/>
    </row>
    <row r="13181" spans="4:10" x14ac:dyDescent="0.25">
      <c r="D13181">
        <v>0.74929999999999997</v>
      </c>
      <c r="E13181" s="4">
        <v>2.1700000000000001E-20</v>
      </c>
      <c r="F13181" s="3"/>
      <c r="G13181" s="3"/>
      <c r="H13181" s="3"/>
      <c r="I13181" s="3"/>
      <c r="J13181" s="3"/>
    </row>
    <row r="13182" spans="4:10" x14ac:dyDescent="0.25">
      <c r="D13182">
        <v>0.74950000000000006</v>
      </c>
      <c r="E13182" s="4">
        <v>2.1700000000000001E-20</v>
      </c>
      <c r="F13182" s="3"/>
      <c r="G13182" s="3"/>
      <c r="H13182" s="3"/>
      <c r="I13182" s="3"/>
      <c r="J13182" s="3"/>
    </row>
    <row r="13183" spans="4:10" x14ac:dyDescent="0.25">
      <c r="D13183">
        <v>0.74980000000000002</v>
      </c>
      <c r="E13183" s="4">
        <v>2.1700000000000001E-20</v>
      </c>
      <c r="F13183" s="3"/>
      <c r="G13183" s="3"/>
      <c r="H13183" s="3"/>
      <c r="I13183" s="3"/>
      <c r="J13183" s="3"/>
    </row>
    <row r="13184" spans="4:10" x14ac:dyDescent="0.25">
      <c r="D13184">
        <v>0.75</v>
      </c>
      <c r="E13184" s="4">
        <v>2.1700000000000001E-20</v>
      </c>
      <c r="F13184" s="3"/>
      <c r="G13184" s="3"/>
      <c r="H13184" s="3"/>
      <c r="I13184" s="3"/>
      <c r="J13184" s="3"/>
    </row>
    <row r="13185" spans="4:10" x14ac:dyDescent="0.25">
      <c r="D13185">
        <v>0.75019999999999998</v>
      </c>
      <c r="E13185" s="4">
        <v>2.1700000000000001E-20</v>
      </c>
      <c r="F13185" s="3"/>
      <c r="G13185" s="3"/>
      <c r="H13185" s="3"/>
      <c r="I13185" s="3"/>
      <c r="J13185" s="3"/>
    </row>
    <row r="13186" spans="4:10" x14ac:dyDescent="0.25">
      <c r="D13186">
        <v>0.75049999999999994</v>
      </c>
      <c r="E13186" s="4">
        <v>2.1700000000000001E-20</v>
      </c>
      <c r="F13186" s="3"/>
      <c r="G13186" s="3"/>
      <c r="H13186" s="3"/>
      <c r="I13186" s="3"/>
      <c r="J13186" s="3"/>
    </row>
    <row r="13187" spans="4:10" x14ac:dyDescent="0.25">
      <c r="D13187">
        <v>0.75070000000000003</v>
      </c>
      <c r="E13187" s="4">
        <v>2.1700000000000001E-20</v>
      </c>
      <c r="F13187" s="3"/>
      <c r="G13187" s="3"/>
      <c r="H13187" s="3"/>
      <c r="I13187" s="3"/>
      <c r="J13187" s="3"/>
    </row>
    <row r="13188" spans="4:10" x14ac:dyDescent="0.25">
      <c r="D13188">
        <v>0.75090000000000001</v>
      </c>
      <c r="E13188" s="4">
        <v>2.1700000000000001E-20</v>
      </c>
      <c r="F13188" s="3"/>
      <c r="G13188" s="3"/>
      <c r="H13188" s="3"/>
      <c r="I13188" s="3"/>
      <c r="J13188" s="3"/>
    </row>
    <row r="13189" spans="4:10" x14ac:dyDescent="0.25">
      <c r="D13189">
        <v>0.75119999999999998</v>
      </c>
      <c r="E13189" s="4">
        <v>2.1700000000000001E-20</v>
      </c>
      <c r="F13189" s="3"/>
      <c r="G13189" s="3"/>
      <c r="H13189" s="3"/>
      <c r="I13189" s="3"/>
      <c r="J13189" s="3"/>
    </row>
    <row r="13190" spans="4:10" x14ac:dyDescent="0.25">
      <c r="D13190">
        <v>0.75139999999999996</v>
      </c>
      <c r="E13190" s="4">
        <v>2.1700000000000001E-20</v>
      </c>
      <c r="F13190" s="3"/>
      <c r="G13190" s="3"/>
      <c r="H13190" s="3"/>
      <c r="I13190" s="3"/>
      <c r="J13190" s="3"/>
    </row>
    <row r="13191" spans="4:10" x14ac:dyDescent="0.25">
      <c r="D13191">
        <v>0.75170000000000003</v>
      </c>
      <c r="E13191" s="4">
        <v>2.1700000000000001E-20</v>
      </c>
      <c r="F13191" s="3"/>
      <c r="G13191" s="3"/>
      <c r="H13191" s="3"/>
      <c r="I13191" s="3"/>
      <c r="J13191" s="3"/>
    </row>
    <row r="13192" spans="4:10" x14ac:dyDescent="0.25">
      <c r="D13192">
        <v>0.75190000000000001</v>
      </c>
      <c r="E13192" s="4">
        <v>2.1700000000000001E-20</v>
      </c>
      <c r="F13192" s="3"/>
      <c r="G13192" s="3"/>
      <c r="H13192" s="3"/>
      <c r="I13192" s="3"/>
      <c r="J13192" s="3"/>
    </row>
    <row r="13193" spans="4:10" x14ac:dyDescent="0.25">
      <c r="D13193">
        <v>0.75209999999999999</v>
      </c>
      <c r="E13193" s="4">
        <v>2.1700000000000001E-20</v>
      </c>
      <c r="F13193" s="3"/>
      <c r="G13193" s="3"/>
      <c r="H13193" s="3"/>
      <c r="I13193" s="3"/>
      <c r="J13193" s="3"/>
    </row>
    <row r="13194" spans="4:10" x14ac:dyDescent="0.25">
      <c r="D13194">
        <v>0.75239999999999996</v>
      </c>
      <c r="E13194" s="4">
        <v>2.1700000000000001E-20</v>
      </c>
      <c r="F13194" s="3"/>
      <c r="G13194" s="3"/>
      <c r="H13194" s="3"/>
      <c r="I13194" s="3"/>
      <c r="J13194" s="3"/>
    </row>
    <row r="13195" spans="4:10" x14ac:dyDescent="0.25">
      <c r="D13195">
        <v>0.75260000000000005</v>
      </c>
      <c r="E13195" s="4">
        <v>2.1700000000000001E-20</v>
      </c>
      <c r="F13195" s="3"/>
      <c r="G13195" s="3"/>
      <c r="H13195" s="3"/>
      <c r="I13195" s="3"/>
      <c r="J13195" s="3"/>
    </row>
    <row r="13196" spans="4:10" x14ac:dyDescent="0.25">
      <c r="D13196">
        <v>0.75280000000000002</v>
      </c>
      <c r="E13196" s="4">
        <v>2.1700000000000001E-20</v>
      </c>
      <c r="F13196" s="3"/>
      <c r="G13196" s="3"/>
      <c r="H13196" s="3"/>
      <c r="I13196" s="3"/>
      <c r="J13196" s="3"/>
    </row>
    <row r="13197" spans="4:10" x14ac:dyDescent="0.25">
      <c r="D13197">
        <v>0.75309999999999999</v>
      </c>
      <c r="E13197" s="4">
        <v>2.1700000000000001E-20</v>
      </c>
      <c r="F13197" s="3"/>
      <c r="G13197" s="3"/>
      <c r="H13197" s="3"/>
      <c r="I13197" s="3"/>
      <c r="J13197" s="3"/>
    </row>
    <row r="13198" spans="4:10" x14ac:dyDescent="0.25">
      <c r="D13198">
        <v>0.75329999999999997</v>
      </c>
      <c r="E13198" s="4">
        <v>2.1700000000000001E-20</v>
      </c>
      <c r="F13198" s="3"/>
      <c r="G13198" s="3"/>
      <c r="H13198" s="3"/>
      <c r="I13198" s="3"/>
      <c r="J13198" s="3"/>
    </row>
    <row r="13199" spans="4:10" x14ac:dyDescent="0.25">
      <c r="D13199">
        <v>0.75349999999999995</v>
      </c>
      <c r="E13199" s="4">
        <v>2.1700000000000001E-20</v>
      </c>
      <c r="F13199" s="3"/>
      <c r="G13199" s="3"/>
      <c r="H13199" s="3"/>
      <c r="I13199" s="3"/>
      <c r="J13199" s="3"/>
    </row>
    <row r="13200" spans="4:10" x14ac:dyDescent="0.25">
      <c r="D13200">
        <v>0.75380000000000003</v>
      </c>
      <c r="E13200" s="4">
        <v>2.1700000000000001E-20</v>
      </c>
      <c r="F13200" s="3"/>
      <c r="G13200" s="3"/>
      <c r="H13200" s="3"/>
      <c r="I13200" s="3"/>
      <c r="J13200" s="3"/>
    </row>
    <row r="13201" spans="4:10" x14ac:dyDescent="0.25">
      <c r="D13201">
        <v>0.754</v>
      </c>
      <c r="E13201" s="4">
        <v>2.1700000000000001E-20</v>
      </c>
      <c r="F13201" s="3"/>
      <c r="G13201" s="3"/>
      <c r="H13201" s="3"/>
      <c r="I13201" s="3"/>
      <c r="J13201" s="3"/>
    </row>
    <row r="13202" spans="4:10" x14ac:dyDescent="0.25">
      <c r="D13202">
        <v>0.75429999999999997</v>
      </c>
      <c r="E13202" s="4">
        <v>2.1700000000000001E-20</v>
      </c>
      <c r="F13202" s="3"/>
      <c r="G13202" s="3"/>
      <c r="H13202" s="3"/>
      <c r="I13202" s="3"/>
      <c r="J13202" s="3"/>
    </row>
    <row r="13203" spans="4:10" x14ac:dyDescent="0.25">
      <c r="D13203">
        <v>0.75449999999999995</v>
      </c>
      <c r="E13203" s="4">
        <v>2.1700000000000001E-20</v>
      </c>
      <c r="F13203" s="3"/>
      <c r="G13203" s="3"/>
      <c r="H13203" s="3"/>
      <c r="I13203" s="3"/>
      <c r="J13203" s="3"/>
    </row>
    <row r="13204" spans="4:10" x14ac:dyDescent="0.25">
      <c r="D13204">
        <v>0.75470000000000004</v>
      </c>
      <c r="E13204" s="4">
        <v>2.1700000000000001E-20</v>
      </c>
      <c r="F13204" s="3"/>
      <c r="G13204" s="3"/>
      <c r="H13204" s="3"/>
      <c r="I13204" s="3"/>
      <c r="J13204" s="3"/>
    </row>
    <row r="13205" spans="4:10" x14ac:dyDescent="0.25">
      <c r="D13205">
        <v>0.755</v>
      </c>
      <c r="E13205" s="4">
        <v>2.1700000000000001E-20</v>
      </c>
      <c r="F13205" s="3"/>
      <c r="G13205" s="3"/>
      <c r="H13205" s="3"/>
      <c r="I13205" s="3"/>
      <c r="J13205" s="3"/>
    </row>
    <row r="13206" spans="4:10" x14ac:dyDescent="0.25">
      <c r="D13206">
        <v>0.75519999999999998</v>
      </c>
      <c r="E13206" s="4">
        <v>2.1700000000000001E-20</v>
      </c>
      <c r="F13206" s="3"/>
      <c r="G13206" s="3"/>
      <c r="H13206" s="3"/>
      <c r="I13206" s="3"/>
      <c r="J13206" s="3"/>
    </row>
    <row r="13207" spans="4:10" x14ac:dyDescent="0.25">
      <c r="D13207">
        <v>0.75539999999999996</v>
      </c>
      <c r="E13207" s="4">
        <v>2.1700000000000001E-20</v>
      </c>
      <c r="F13207" s="3"/>
      <c r="G13207" s="3"/>
      <c r="H13207" s="3"/>
      <c r="I13207" s="3"/>
      <c r="J13207" s="3"/>
    </row>
    <row r="13208" spans="4:10" x14ac:dyDescent="0.25">
      <c r="D13208">
        <v>0.75570000000000004</v>
      </c>
      <c r="E13208" s="4">
        <v>2.1700000000000001E-20</v>
      </c>
      <c r="F13208" s="3"/>
      <c r="G13208" s="3"/>
      <c r="H13208" s="3"/>
      <c r="I13208" s="3"/>
      <c r="J13208" s="3"/>
    </row>
    <row r="13209" spans="4:10" x14ac:dyDescent="0.25">
      <c r="D13209">
        <v>0.75590000000000002</v>
      </c>
      <c r="E13209" s="4">
        <v>2.1700000000000001E-20</v>
      </c>
      <c r="F13209" s="3"/>
      <c r="G13209" s="3"/>
      <c r="H13209" s="3"/>
      <c r="I13209" s="3"/>
      <c r="J13209" s="3"/>
    </row>
    <row r="13210" spans="4:10" x14ac:dyDescent="0.25">
      <c r="D13210">
        <v>0.75609999999999999</v>
      </c>
      <c r="E13210" s="4">
        <v>2.1700000000000001E-20</v>
      </c>
      <c r="F13210" s="3"/>
      <c r="G13210" s="3"/>
      <c r="H13210" s="3"/>
      <c r="I13210" s="3"/>
      <c r="J13210" s="3"/>
    </row>
    <row r="13211" spans="4:10" x14ac:dyDescent="0.25">
      <c r="D13211">
        <v>0.75639999999999996</v>
      </c>
      <c r="E13211" s="4">
        <v>2.1700000000000001E-20</v>
      </c>
      <c r="F13211" s="3"/>
      <c r="G13211" s="3"/>
      <c r="H13211" s="3"/>
      <c r="I13211" s="3"/>
      <c r="J13211" s="3"/>
    </row>
    <row r="13212" spans="4:10" x14ac:dyDescent="0.25">
      <c r="D13212">
        <v>0.75660000000000005</v>
      </c>
      <c r="E13212" s="4">
        <v>2.1700000000000001E-20</v>
      </c>
      <c r="F13212" s="3"/>
      <c r="G13212" s="3"/>
      <c r="H13212" s="3"/>
      <c r="I13212" s="3"/>
      <c r="J13212" s="3"/>
    </row>
    <row r="13213" spans="4:10" x14ac:dyDescent="0.25">
      <c r="D13213">
        <v>0.75690000000000002</v>
      </c>
      <c r="E13213" s="4">
        <v>2.1700000000000001E-20</v>
      </c>
      <c r="F13213" s="3"/>
      <c r="G13213" s="3"/>
      <c r="H13213" s="3"/>
      <c r="I13213" s="3"/>
      <c r="J13213" s="3"/>
    </row>
    <row r="13214" spans="4:10" x14ac:dyDescent="0.25">
      <c r="D13214">
        <v>0.7571</v>
      </c>
      <c r="E13214" s="4">
        <v>2.1700000000000001E-20</v>
      </c>
      <c r="F13214" s="3"/>
      <c r="G13214" s="3"/>
      <c r="H13214" s="3"/>
      <c r="I13214" s="3"/>
      <c r="J13214" s="3"/>
    </row>
    <row r="13215" spans="4:10" x14ac:dyDescent="0.25">
      <c r="D13215">
        <v>0.75729999999999997</v>
      </c>
      <c r="E13215" s="4">
        <v>2.1700000000000001E-20</v>
      </c>
      <c r="F13215" s="3"/>
      <c r="G13215" s="3"/>
      <c r="H13215" s="3"/>
      <c r="I13215" s="3"/>
      <c r="J13215" s="3"/>
    </row>
    <row r="13216" spans="4:10" x14ac:dyDescent="0.25">
      <c r="D13216">
        <v>0.75760000000000005</v>
      </c>
      <c r="E13216" s="4">
        <v>2.1700000000000001E-20</v>
      </c>
      <c r="F13216" s="3"/>
      <c r="G13216" s="3"/>
      <c r="H13216" s="3"/>
      <c r="I13216" s="3"/>
      <c r="J13216" s="3"/>
    </row>
    <row r="13217" spans="4:10" x14ac:dyDescent="0.25">
      <c r="D13217">
        <v>0.75780000000000003</v>
      </c>
      <c r="E13217" s="4">
        <v>2.1700000000000001E-20</v>
      </c>
      <c r="F13217" s="3"/>
      <c r="G13217" s="3"/>
      <c r="H13217" s="3"/>
      <c r="I13217" s="3"/>
      <c r="J13217" s="3"/>
    </row>
    <row r="13218" spans="4:10" x14ac:dyDescent="0.25">
      <c r="D13218">
        <v>0.75800000000000001</v>
      </c>
      <c r="E13218" s="4">
        <v>2.1700000000000001E-20</v>
      </c>
      <c r="F13218" s="3"/>
      <c r="G13218" s="3"/>
      <c r="H13218" s="3"/>
      <c r="I13218" s="3"/>
      <c r="J13218" s="3"/>
    </row>
    <row r="13219" spans="4:10" x14ac:dyDescent="0.25">
      <c r="D13219">
        <v>0.75829999999999997</v>
      </c>
      <c r="E13219" s="4">
        <v>2.1700000000000001E-20</v>
      </c>
      <c r="F13219" s="3"/>
      <c r="G13219" s="3"/>
      <c r="H13219" s="3"/>
      <c r="I13219" s="3"/>
      <c r="J13219" s="3"/>
    </row>
    <row r="13220" spans="4:10" x14ac:dyDescent="0.25">
      <c r="D13220">
        <v>0.75849999999999995</v>
      </c>
      <c r="E13220" s="4">
        <v>2.1700000000000001E-20</v>
      </c>
      <c r="F13220" s="3"/>
      <c r="G13220" s="3"/>
      <c r="H13220" s="3"/>
      <c r="I13220" s="3"/>
      <c r="J13220" s="3"/>
    </row>
    <row r="13221" spans="4:10" x14ac:dyDescent="0.25">
      <c r="D13221">
        <v>0.75880000000000003</v>
      </c>
      <c r="E13221" s="4">
        <v>2.1700000000000001E-20</v>
      </c>
      <c r="F13221" s="3"/>
      <c r="G13221" s="3"/>
      <c r="H13221" s="3"/>
      <c r="I13221" s="3"/>
      <c r="J13221" s="3"/>
    </row>
    <row r="13222" spans="4:10" x14ac:dyDescent="0.25">
      <c r="D13222">
        <v>0.75900000000000001</v>
      </c>
      <c r="E13222" s="4">
        <v>2.1700000000000001E-20</v>
      </c>
      <c r="F13222" s="3"/>
      <c r="G13222" s="3"/>
      <c r="H13222" s="3"/>
      <c r="I13222" s="3"/>
      <c r="J13222" s="3"/>
    </row>
    <row r="13223" spans="4:10" x14ac:dyDescent="0.25">
      <c r="D13223">
        <v>0.75919999999999999</v>
      </c>
      <c r="E13223" s="4">
        <v>2.1700000000000001E-20</v>
      </c>
      <c r="F13223" s="3"/>
      <c r="G13223" s="3"/>
      <c r="H13223" s="3"/>
      <c r="I13223" s="3"/>
      <c r="J13223" s="3"/>
    </row>
    <row r="13224" spans="4:10" x14ac:dyDescent="0.25">
      <c r="D13224">
        <v>0.75949999999999995</v>
      </c>
      <c r="E13224" s="4">
        <v>2.1700000000000001E-20</v>
      </c>
      <c r="F13224" s="3"/>
      <c r="G13224" s="3"/>
      <c r="H13224" s="3"/>
      <c r="I13224" s="3"/>
      <c r="J13224" s="3"/>
    </row>
    <row r="13225" spans="4:10" x14ac:dyDescent="0.25">
      <c r="D13225">
        <v>0.75970000000000004</v>
      </c>
      <c r="E13225" s="4">
        <v>2.1700000000000001E-20</v>
      </c>
      <c r="F13225" s="3"/>
      <c r="G13225" s="3"/>
      <c r="H13225" s="3"/>
      <c r="I13225" s="3"/>
      <c r="J13225" s="3"/>
    </row>
    <row r="13226" spans="4:10" x14ac:dyDescent="0.25">
      <c r="D13226">
        <v>0.75990000000000002</v>
      </c>
      <c r="E13226" s="4">
        <v>2.1700000000000001E-20</v>
      </c>
      <c r="F13226" s="3"/>
      <c r="G13226" s="3"/>
      <c r="H13226" s="3"/>
      <c r="I13226" s="3"/>
      <c r="J13226" s="3"/>
    </row>
    <row r="13227" spans="4:10" x14ac:dyDescent="0.25">
      <c r="D13227">
        <v>0.76019999999999999</v>
      </c>
      <c r="E13227" s="4">
        <v>2.1700000000000001E-20</v>
      </c>
      <c r="F13227" s="3"/>
      <c r="G13227" s="3"/>
      <c r="H13227" s="3"/>
      <c r="I13227" s="3"/>
      <c r="J13227" s="3"/>
    </row>
    <row r="13228" spans="4:10" x14ac:dyDescent="0.25">
      <c r="D13228">
        <v>0.76039999999999996</v>
      </c>
      <c r="E13228" s="4">
        <v>2.1700000000000001E-20</v>
      </c>
      <c r="F13228" s="3"/>
      <c r="G13228" s="3"/>
      <c r="H13228" s="3"/>
      <c r="I13228" s="3"/>
      <c r="J13228" s="3"/>
    </row>
    <row r="13229" spans="4:10" x14ac:dyDescent="0.25">
      <c r="D13229">
        <v>0.76060000000000005</v>
      </c>
      <c r="E13229" s="4">
        <v>2.1700000000000001E-20</v>
      </c>
      <c r="F13229" s="3"/>
      <c r="G13229" s="3"/>
      <c r="H13229" s="3"/>
      <c r="I13229" s="3"/>
      <c r="J13229" s="3"/>
    </row>
    <row r="13230" spans="4:10" x14ac:dyDescent="0.25">
      <c r="D13230">
        <v>0.76090000000000002</v>
      </c>
      <c r="E13230" s="4">
        <v>2.1700000000000001E-20</v>
      </c>
      <c r="F13230" s="3"/>
      <c r="G13230" s="3"/>
      <c r="H13230" s="3"/>
      <c r="I13230" s="3"/>
      <c r="J13230" s="3"/>
    </row>
    <row r="13231" spans="4:10" x14ac:dyDescent="0.25">
      <c r="D13231">
        <v>0.7611</v>
      </c>
      <c r="E13231" s="4">
        <v>2.1700000000000001E-20</v>
      </c>
      <c r="F13231" s="3"/>
      <c r="G13231" s="3"/>
      <c r="H13231" s="3"/>
      <c r="I13231" s="3"/>
      <c r="J13231" s="3"/>
    </row>
    <row r="13232" spans="4:10" x14ac:dyDescent="0.25">
      <c r="D13232">
        <v>0.76139999999999997</v>
      </c>
      <c r="E13232" s="4">
        <v>2.1700000000000001E-20</v>
      </c>
      <c r="F13232" s="3"/>
      <c r="G13232" s="3"/>
      <c r="H13232" s="3"/>
      <c r="I13232" s="3"/>
      <c r="J13232" s="3"/>
    </row>
    <row r="13233" spans="4:10" x14ac:dyDescent="0.25">
      <c r="D13233">
        <v>0.76160000000000005</v>
      </c>
      <c r="E13233" s="4">
        <v>2.1700000000000001E-20</v>
      </c>
      <c r="F13233" s="3"/>
      <c r="G13233" s="3"/>
      <c r="H13233" s="3"/>
      <c r="I13233" s="3"/>
      <c r="J13233" s="3"/>
    </row>
    <row r="13234" spans="4:10" x14ac:dyDescent="0.25">
      <c r="D13234">
        <v>0.76180000000000003</v>
      </c>
      <c r="E13234" s="4">
        <v>2.1700000000000001E-20</v>
      </c>
      <c r="F13234" s="3"/>
      <c r="G13234" s="3"/>
      <c r="H13234" s="3"/>
      <c r="I13234" s="3"/>
      <c r="J13234" s="3"/>
    </row>
    <row r="13235" spans="4:10" x14ac:dyDescent="0.25">
      <c r="D13235">
        <v>0.7621</v>
      </c>
      <c r="E13235" s="4">
        <v>2.1700000000000001E-20</v>
      </c>
      <c r="F13235" s="3"/>
      <c r="G13235" s="3"/>
      <c r="H13235" s="3"/>
      <c r="I13235" s="3"/>
      <c r="J13235" s="3"/>
    </row>
    <row r="13236" spans="4:10" x14ac:dyDescent="0.25">
      <c r="D13236">
        <v>0.76229999999999998</v>
      </c>
      <c r="E13236" s="4">
        <v>2.1700000000000001E-20</v>
      </c>
      <c r="F13236" s="3"/>
      <c r="G13236" s="3"/>
      <c r="H13236" s="3"/>
      <c r="I13236" s="3"/>
      <c r="J13236" s="3"/>
    </row>
    <row r="13237" spans="4:10" x14ac:dyDescent="0.25">
      <c r="D13237">
        <v>0.76249999999999996</v>
      </c>
      <c r="E13237" s="4">
        <v>2.1700000000000001E-20</v>
      </c>
      <c r="F13237" s="3"/>
      <c r="G13237" s="3"/>
      <c r="H13237" s="3"/>
      <c r="I13237" s="3"/>
      <c r="J13237" s="3"/>
    </row>
    <row r="13238" spans="4:10" x14ac:dyDescent="0.25">
      <c r="D13238">
        <v>0.76280000000000003</v>
      </c>
      <c r="E13238" s="4">
        <v>2.1700000000000001E-20</v>
      </c>
      <c r="F13238" s="3"/>
      <c r="G13238" s="3"/>
      <c r="H13238" s="3"/>
      <c r="I13238" s="3"/>
      <c r="J13238" s="3"/>
    </row>
    <row r="13239" spans="4:10" x14ac:dyDescent="0.25">
      <c r="D13239">
        <v>0.76300000000000001</v>
      </c>
      <c r="E13239" s="4">
        <v>2.1700000000000001E-20</v>
      </c>
      <c r="F13239" s="3"/>
      <c r="G13239" s="3"/>
      <c r="H13239" s="3"/>
      <c r="I13239" s="3"/>
      <c r="J13239" s="3"/>
    </row>
    <row r="13240" spans="4:10" x14ac:dyDescent="0.25">
      <c r="D13240">
        <v>0.76319999999999999</v>
      </c>
      <c r="E13240" s="4">
        <v>2.1700000000000001E-20</v>
      </c>
      <c r="F13240" s="3"/>
      <c r="G13240" s="3"/>
      <c r="H13240" s="3"/>
      <c r="I13240" s="3"/>
      <c r="J13240" s="3"/>
    </row>
    <row r="13241" spans="4:10" x14ac:dyDescent="0.25">
      <c r="D13241">
        <v>0.76349999999999996</v>
      </c>
      <c r="E13241" s="4">
        <v>2.1700000000000001E-20</v>
      </c>
      <c r="F13241" s="3"/>
      <c r="G13241" s="3"/>
      <c r="H13241" s="3"/>
      <c r="I13241" s="3"/>
      <c r="J13241" s="3"/>
    </row>
    <row r="13242" spans="4:10" x14ac:dyDescent="0.25">
      <c r="D13242">
        <v>0.76370000000000005</v>
      </c>
      <c r="E13242" s="4">
        <v>2.1700000000000001E-20</v>
      </c>
      <c r="F13242" s="3"/>
      <c r="G13242" s="3"/>
      <c r="H13242" s="3"/>
      <c r="I13242" s="3"/>
      <c r="J13242" s="3"/>
    </row>
    <row r="13243" spans="4:10" x14ac:dyDescent="0.25">
      <c r="D13243">
        <v>0.76400000000000001</v>
      </c>
      <c r="E13243" s="4">
        <v>2.1700000000000001E-20</v>
      </c>
      <c r="F13243" s="3"/>
      <c r="G13243" s="3"/>
      <c r="H13243" s="3"/>
      <c r="I13243" s="3"/>
      <c r="J13243" s="3"/>
    </row>
    <row r="13244" spans="4:10" x14ac:dyDescent="0.25">
      <c r="D13244">
        <v>0.76419999999999999</v>
      </c>
      <c r="E13244" s="4">
        <v>2.1700000000000001E-20</v>
      </c>
      <c r="F13244" s="3"/>
      <c r="G13244" s="3"/>
      <c r="H13244" s="3"/>
      <c r="I13244" s="3"/>
      <c r="J13244" s="3"/>
    </row>
    <row r="13245" spans="4:10" x14ac:dyDescent="0.25">
      <c r="D13245">
        <v>0.76439999999999997</v>
      </c>
      <c r="E13245" s="4">
        <v>2.1700000000000001E-20</v>
      </c>
      <c r="F13245" s="3"/>
      <c r="G13245" s="3"/>
      <c r="H13245" s="3"/>
      <c r="I13245" s="3"/>
      <c r="J13245" s="3"/>
    </row>
    <row r="13246" spans="4:10" x14ac:dyDescent="0.25">
      <c r="D13246">
        <v>0.76470000000000005</v>
      </c>
      <c r="E13246" s="4">
        <v>2.1700000000000001E-20</v>
      </c>
      <c r="F13246" s="3"/>
      <c r="G13246" s="3"/>
      <c r="H13246" s="3"/>
      <c r="I13246" s="3"/>
      <c r="J13246" s="3"/>
    </row>
    <row r="13247" spans="4:10" x14ac:dyDescent="0.25">
      <c r="D13247">
        <v>0.76490000000000002</v>
      </c>
      <c r="E13247" s="4">
        <v>2.1700000000000001E-20</v>
      </c>
      <c r="F13247" s="3"/>
      <c r="G13247" s="3"/>
      <c r="H13247" s="3"/>
      <c r="I13247" s="3"/>
      <c r="J13247" s="3"/>
    </row>
    <row r="13248" spans="4:10" x14ac:dyDescent="0.25">
      <c r="D13248">
        <v>0.7651</v>
      </c>
      <c r="E13248" s="4">
        <v>2.1700000000000001E-20</v>
      </c>
      <c r="F13248" s="3"/>
      <c r="G13248" s="3"/>
      <c r="H13248" s="3"/>
      <c r="I13248" s="3"/>
      <c r="J13248" s="3"/>
    </row>
    <row r="13249" spans="4:10" x14ac:dyDescent="0.25">
      <c r="D13249">
        <v>0.76539999999999997</v>
      </c>
      <c r="E13249" s="4">
        <v>2.1700000000000001E-20</v>
      </c>
      <c r="F13249" s="3"/>
      <c r="G13249" s="3"/>
      <c r="H13249" s="3"/>
      <c r="I13249" s="3"/>
      <c r="J13249" s="3"/>
    </row>
    <row r="13250" spans="4:10" x14ac:dyDescent="0.25">
      <c r="D13250">
        <v>0.76559999999999995</v>
      </c>
      <c r="E13250" s="4">
        <v>2.1700000000000001E-20</v>
      </c>
      <c r="F13250" s="3"/>
      <c r="G13250" s="3"/>
      <c r="H13250" s="3"/>
      <c r="I13250" s="3"/>
      <c r="J13250" s="3"/>
    </row>
    <row r="13251" spans="4:10" x14ac:dyDescent="0.25">
      <c r="D13251">
        <v>0.76580000000000004</v>
      </c>
      <c r="E13251" s="4">
        <v>2.1700000000000001E-20</v>
      </c>
      <c r="F13251" s="3"/>
      <c r="G13251" s="3"/>
      <c r="H13251" s="3"/>
      <c r="I13251" s="3"/>
      <c r="J13251" s="3"/>
    </row>
    <row r="13252" spans="4:10" x14ac:dyDescent="0.25">
      <c r="D13252">
        <v>0.7661</v>
      </c>
      <c r="E13252" s="4">
        <v>2.1700000000000001E-20</v>
      </c>
      <c r="F13252" s="3"/>
      <c r="G13252" s="3"/>
      <c r="H13252" s="3"/>
      <c r="I13252" s="3"/>
      <c r="J13252" s="3"/>
    </row>
    <row r="13253" spans="4:10" x14ac:dyDescent="0.25">
      <c r="D13253">
        <v>0.76629999999999998</v>
      </c>
      <c r="E13253" s="4">
        <v>2.1700000000000001E-20</v>
      </c>
      <c r="F13253" s="3"/>
      <c r="G13253" s="3"/>
      <c r="H13253" s="3"/>
      <c r="I13253" s="3"/>
      <c r="J13253" s="3"/>
    </row>
    <row r="13254" spans="4:10" x14ac:dyDescent="0.25">
      <c r="D13254">
        <v>0.76659999999999995</v>
      </c>
      <c r="E13254" s="4">
        <v>2.1700000000000001E-20</v>
      </c>
      <c r="F13254" s="3"/>
      <c r="G13254" s="3"/>
      <c r="H13254" s="3"/>
      <c r="I13254" s="3"/>
      <c r="J13254" s="3"/>
    </row>
    <row r="13255" spans="4:10" x14ac:dyDescent="0.25">
      <c r="D13255">
        <v>0.76680000000000004</v>
      </c>
      <c r="E13255" s="4">
        <v>2.1700000000000001E-20</v>
      </c>
      <c r="F13255" s="3"/>
      <c r="G13255" s="3"/>
      <c r="H13255" s="3"/>
      <c r="I13255" s="3"/>
      <c r="J13255" s="3"/>
    </row>
    <row r="13256" spans="4:10" x14ac:dyDescent="0.25">
      <c r="D13256">
        <v>0.76700000000000002</v>
      </c>
      <c r="E13256" s="4">
        <v>2.1700000000000001E-20</v>
      </c>
      <c r="F13256" s="3"/>
      <c r="G13256" s="3"/>
      <c r="H13256" s="3"/>
      <c r="I13256" s="3"/>
      <c r="J13256" s="3"/>
    </row>
    <row r="13257" spans="4:10" x14ac:dyDescent="0.25">
      <c r="D13257">
        <v>0.76729999999999998</v>
      </c>
      <c r="E13257" s="4">
        <v>2.1700000000000001E-20</v>
      </c>
      <c r="F13257" s="3"/>
      <c r="G13257" s="3"/>
      <c r="H13257" s="3"/>
      <c r="I13257" s="3"/>
      <c r="J13257" s="3"/>
    </row>
    <row r="13258" spans="4:10" x14ac:dyDescent="0.25">
      <c r="D13258">
        <v>0.76749999999999996</v>
      </c>
      <c r="E13258" s="4">
        <v>2.1700000000000001E-20</v>
      </c>
      <c r="F13258" s="3"/>
      <c r="G13258" s="3"/>
      <c r="H13258" s="3"/>
      <c r="I13258" s="3"/>
      <c r="J13258" s="3"/>
    </row>
    <row r="13259" spans="4:10" x14ac:dyDescent="0.25">
      <c r="D13259">
        <v>0.76770000000000005</v>
      </c>
      <c r="E13259" s="4">
        <v>2.1700000000000001E-20</v>
      </c>
      <c r="F13259" s="3"/>
      <c r="G13259" s="3"/>
      <c r="H13259" s="3"/>
      <c r="I13259" s="3"/>
      <c r="J13259" s="3"/>
    </row>
    <row r="13260" spans="4:10" x14ac:dyDescent="0.25">
      <c r="D13260">
        <v>0.76800000000000002</v>
      </c>
      <c r="E13260" s="4">
        <v>2.1700000000000001E-20</v>
      </c>
      <c r="F13260" s="3"/>
      <c r="G13260" s="3"/>
      <c r="H13260" s="3"/>
      <c r="I13260" s="3"/>
      <c r="J13260" s="3"/>
    </row>
    <row r="13261" spans="4:10" x14ac:dyDescent="0.25">
      <c r="D13261">
        <v>0.76819999999999999</v>
      </c>
      <c r="E13261" s="4">
        <v>2.1700000000000001E-20</v>
      </c>
      <c r="F13261" s="3"/>
      <c r="G13261" s="3"/>
      <c r="H13261" s="3"/>
      <c r="I13261" s="3"/>
      <c r="J13261" s="3"/>
    </row>
    <row r="13262" spans="4:10" x14ac:dyDescent="0.25">
      <c r="D13262">
        <v>0.76839999999999997</v>
      </c>
      <c r="E13262" s="4">
        <v>2.1700000000000001E-20</v>
      </c>
      <c r="F13262" s="3"/>
      <c r="G13262" s="3"/>
      <c r="H13262" s="3"/>
      <c r="I13262" s="3"/>
      <c r="J13262" s="3"/>
    </row>
    <row r="13263" spans="4:10" x14ac:dyDescent="0.25">
      <c r="D13263">
        <v>0.76870000000000005</v>
      </c>
      <c r="E13263" s="4">
        <v>2.1700000000000001E-20</v>
      </c>
      <c r="F13263" s="3"/>
      <c r="G13263" s="3"/>
      <c r="H13263" s="3"/>
      <c r="I13263" s="3"/>
      <c r="J13263" s="3"/>
    </row>
    <row r="13264" spans="4:10" x14ac:dyDescent="0.25">
      <c r="D13264">
        <v>0.76890000000000003</v>
      </c>
      <c r="E13264" s="4">
        <v>2.1700000000000001E-20</v>
      </c>
      <c r="F13264" s="3"/>
      <c r="G13264" s="3"/>
      <c r="H13264" s="3"/>
      <c r="I13264" s="3"/>
      <c r="J13264" s="3"/>
    </row>
    <row r="13265" spans="4:10" x14ac:dyDescent="0.25">
      <c r="D13265">
        <v>0.76919999999999999</v>
      </c>
      <c r="E13265" s="4">
        <v>2.1700000000000001E-20</v>
      </c>
      <c r="F13265" s="3"/>
      <c r="G13265" s="3"/>
      <c r="H13265" s="3"/>
      <c r="I13265" s="3"/>
      <c r="J13265" s="3"/>
    </row>
    <row r="13266" spans="4:10" x14ac:dyDescent="0.25">
      <c r="D13266">
        <v>0.76939999999999997</v>
      </c>
      <c r="E13266" s="4">
        <v>2.1700000000000001E-20</v>
      </c>
      <c r="F13266" s="3"/>
      <c r="G13266" s="3"/>
      <c r="H13266" s="3"/>
      <c r="I13266" s="3"/>
      <c r="J13266" s="3"/>
    </row>
    <row r="13267" spans="4:10" x14ac:dyDescent="0.25">
      <c r="D13267">
        <v>0.76959999999999995</v>
      </c>
      <c r="E13267" s="4">
        <v>2.1700000000000001E-20</v>
      </c>
      <c r="F13267" s="3"/>
      <c r="G13267" s="3"/>
      <c r="H13267" s="3"/>
      <c r="I13267" s="3"/>
      <c r="J13267" s="3"/>
    </row>
    <row r="13268" spans="4:10" x14ac:dyDescent="0.25">
      <c r="D13268">
        <v>0.76990000000000003</v>
      </c>
      <c r="E13268" s="4">
        <v>2.1700000000000001E-20</v>
      </c>
      <c r="F13268" s="3"/>
      <c r="G13268" s="3"/>
      <c r="H13268" s="3"/>
      <c r="I13268" s="3"/>
      <c r="J13268" s="3"/>
    </row>
    <row r="13269" spans="4:10" x14ac:dyDescent="0.25">
      <c r="D13269">
        <v>0.77010000000000001</v>
      </c>
      <c r="E13269" s="4">
        <v>2.1700000000000001E-20</v>
      </c>
      <c r="F13269" s="3"/>
      <c r="G13269" s="3"/>
      <c r="H13269" s="3"/>
      <c r="I13269" s="3"/>
      <c r="J13269" s="3"/>
    </row>
    <row r="13270" spans="4:10" x14ac:dyDescent="0.25">
      <c r="D13270">
        <v>0.77029999999999998</v>
      </c>
      <c r="E13270" s="4">
        <v>2.1700000000000001E-20</v>
      </c>
      <c r="F13270" s="3"/>
      <c r="G13270" s="3"/>
      <c r="H13270" s="3"/>
      <c r="I13270" s="3"/>
      <c r="J13270" s="3"/>
    </row>
    <row r="13271" spans="4:10" x14ac:dyDescent="0.25">
      <c r="D13271">
        <v>0.77059999999999995</v>
      </c>
      <c r="E13271" s="4">
        <v>2.1700000000000001E-20</v>
      </c>
      <c r="F13271" s="3"/>
      <c r="G13271" s="3"/>
      <c r="H13271" s="3"/>
      <c r="I13271" s="3"/>
      <c r="J13271" s="3"/>
    </row>
    <row r="13272" spans="4:10" x14ac:dyDescent="0.25">
      <c r="D13272">
        <v>0.77080000000000004</v>
      </c>
      <c r="E13272" s="4">
        <v>2.1700000000000001E-20</v>
      </c>
      <c r="F13272" s="3"/>
      <c r="G13272" s="3"/>
      <c r="H13272" s="3"/>
      <c r="I13272" s="3"/>
      <c r="J13272" s="3"/>
    </row>
    <row r="13273" spans="4:10" x14ac:dyDescent="0.25">
      <c r="D13273">
        <v>0.77110000000000001</v>
      </c>
      <c r="E13273" s="4">
        <v>2.1700000000000001E-20</v>
      </c>
      <c r="F13273" s="3"/>
      <c r="G13273" s="3"/>
      <c r="H13273" s="3"/>
      <c r="I13273" s="3"/>
      <c r="J13273" s="3"/>
    </row>
    <row r="13274" spans="4:10" x14ac:dyDescent="0.25">
      <c r="D13274">
        <v>0.77129999999999999</v>
      </c>
      <c r="E13274" s="4">
        <v>2.1700000000000001E-20</v>
      </c>
      <c r="F13274" s="3"/>
      <c r="G13274" s="3"/>
      <c r="H13274" s="3"/>
      <c r="I13274" s="3"/>
      <c r="J13274" s="3"/>
    </row>
    <row r="13275" spans="4:10" x14ac:dyDescent="0.25">
      <c r="D13275">
        <v>0.77149999999999996</v>
      </c>
      <c r="E13275" s="4">
        <v>2.1700000000000001E-20</v>
      </c>
      <c r="F13275" s="3"/>
      <c r="G13275" s="3"/>
      <c r="H13275" s="3"/>
      <c r="I13275" s="3"/>
      <c r="J13275" s="3"/>
    </row>
    <row r="13276" spans="4:10" x14ac:dyDescent="0.25">
      <c r="D13276">
        <v>0.77180000000000004</v>
      </c>
      <c r="E13276" s="4">
        <v>2.1700000000000001E-20</v>
      </c>
      <c r="F13276" s="3"/>
      <c r="G13276" s="3"/>
      <c r="H13276" s="3"/>
      <c r="I13276" s="3"/>
      <c r="J13276" s="3"/>
    </row>
    <row r="13277" spans="4:10" x14ac:dyDescent="0.25">
      <c r="D13277">
        <v>0.77200000000000002</v>
      </c>
      <c r="E13277" s="4">
        <v>2.1700000000000001E-20</v>
      </c>
      <c r="F13277" s="3"/>
      <c r="G13277" s="3"/>
      <c r="H13277" s="3"/>
      <c r="I13277" s="3"/>
      <c r="J13277" s="3"/>
    </row>
    <row r="13278" spans="4:10" x14ac:dyDescent="0.25">
      <c r="D13278">
        <v>0.7722</v>
      </c>
      <c r="E13278" s="4">
        <v>2.1700000000000001E-20</v>
      </c>
      <c r="F13278" s="3"/>
      <c r="G13278" s="3"/>
      <c r="H13278" s="3"/>
      <c r="I13278" s="3"/>
      <c r="J13278" s="3"/>
    </row>
    <row r="13279" spans="4:10" x14ac:dyDescent="0.25">
      <c r="D13279">
        <v>0.77249999999999996</v>
      </c>
      <c r="E13279" s="4">
        <v>2.1700000000000001E-20</v>
      </c>
      <c r="F13279" s="3"/>
      <c r="G13279" s="3"/>
      <c r="H13279" s="3"/>
      <c r="I13279" s="3"/>
      <c r="J13279" s="3"/>
    </row>
    <row r="13280" spans="4:10" x14ac:dyDescent="0.25">
      <c r="D13280">
        <v>0.77270000000000005</v>
      </c>
      <c r="E13280" s="4">
        <v>2.1700000000000001E-20</v>
      </c>
      <c r="F13280" s="3"/>
      <c r="G13280" s="3"/>
      <c r="H13280" s="3"/>
      <c r="I13280" s="3"/>
      <c r="J13280" s="3"/>
    </row>
    <row r="13281" spans="4:10" x14ac:dyDescent="0.25">
      <c r="D13281">
        <v>0.77290000000000003</v>
      </c>
      <c r="E13281" s="4">
        <v>2.1700000000000001E-20</v>
      </c>
      <c r="F13281" s="3"/>
      <c r="G13281" s="3"/>
      <c r="H13281" s="3"/>
      <c r="I13281" s="3"/>
      <c r="J13281" s="3"/>
    </row>
    <row r="13282" spans="4:10" x14ac:dyDescent="0.25">
      <c r="D13282">
        <v>0.7732</v>
      </c>
      <c r="E13282" s="4">
        <v>2.1700000000000001E-20</v>
      </c>
      <c r="F13282" s="3"/>
      <c r="G13282" s="3"/>
      <c r="H13282" s="3"/>
      <c r="I13282" s="3"/>
      <c r="J13282" s="3"/>
    </row>
    <row r="13283" spans="4:10" x14ac:dyDescent="0.25">
      <c r="D13283">
        <v>0.77339999999999998</v>
      </c>
      <c r="E13283" s="4">
        <v>2.1700000000000001E-20</v>
      </c>
      <c r="F13283" s="3"/>
      <c r="G13283" s="3"/>
      <c r="H13283" s="3"/>
      <c r="I13283" s="3"/>
      <c r="J13283" s="3"/>
    </row>
    <row r="13284" spans="4:10" x14ac:dyDescent="0.25">
      <c r="D13284">
        <v>0.77370000000000005</v>
      </c>
      <c r="E13284" s="4">
        <v>2.1700000000000001E-20</v>
      </c>
      <c r="F13284" s="3"/>
      <c r="G13284" s="3"/>
      <c r="H13284" s="3"/>
      <c r="I13284" s="3"/>
      <c r="J13284" s="3"/>
    </row>
    <row r="13285" spans="4:10" x14ac:dyDescent="0.25">
      <c r="D13285">
        <v>0.77390000000000003</v>
      </c>
      <c r="E13285" s="4">
        <v>2.1700000000000001E-20</v>
      </c>
      <c r="F13285" s="3"/>
      <c r="G13285" s="3"/>
      <c r="H13285" s="3"/>
      <c r="I13285" s="3"/>
      <c r="J13285" s="3"/>
    </row>
    <row r="13286" spans="4:10" x14ac:dyDescent="0.25">
      <c r="D13286">
        <v>0.77410000000000001</v>
      </c>
      <c r="E13286" s="4">
        <v>2.1700000000000001E-20</v>
      </c>
      <c r="F13286" s="3"/>
      <c r="G13286" s="3"/>
      <c r="H13286" s="3"/>
      <c r="I13286" s="3"/>
      <c r="J13286" s="3"/>
    </row>
    <row r="13287" spans="4:10" x14ac:dyDescent="0.25">
      <c r="D13287">
        <v>0.77439999999999998</v>
      </c>
      <c r="E13287" s="4">
        <v>2.1700000000000001E-20</v>
      </c>
      <c r="F13287" s="3"/>
      <c r="G13287" s="3"/>
      <c r="H13287" s="3"/>
      <c r="I13287" s="3"/>
      <c r="J13287" s="3"/>
    </row>
    <row r="13288" spans="4:10" x14ac:dyDescent="0.25">
      <c r="D13288">
        <v>0.77459999999999996</v>
      </c>
      <c r="E13288" s="4">
        <v>2.1700000000000001E-20</v>
      </c>
      <c r="F13288" s="3"/>
      <c r="G13288" s="3"/>
      <c r="H13288" s="3"/>
      <c r="I13288" s="3"/>
      <c r="J13288" s="3"/>
    </row>
    <row r="13289" spans="4:10" x14ac:dyDescent="0.25">
      <c r="D13289">
        <v>0.77480000000000004</v>
      </c>
      <c r="E13289" s="4">
        <v>2.1700000000000001E-20</v>
      </c>
      <c r="F13289" s="3"/>
      <c r="G13289" s="3"/>
      <c r="H13289" s="3"/>
      <c r="I13289" s="3"/>
      <c r="J13289" s="3"/>
    </row>
    <row r="13290" spans="4:10" x14ac:dyDescent="0.25">
      <c r="D13290">
        <v>0.77510000000000001</v>
      </c>
      <c r="E13290" s="4">
        <v>2.1700000000000001E-20</v>
      </c>
      <c r="F13290" s="3"/>
      <c r="G13290" s="3"/>
      <c r="H13290" s="3"/>
      <c r="I13290" s="3"/>
      <c r="J13290" s="3"/>
    </row>
    <row r="13291" spans="4:10" x14ac:dyDescent="0.25">
      <c r="D13291">
        <v>0.77529999999999999</v>
      </c>
      <c r="E13291" s="4">
        <v>2.1700000000000001E-20</v>
      </c>
      <c r="F13291" s="3"/>
      <c r="G13291" s="3"/>
      <c r="H13291" s="3"/>
      <c r="I13291" s="3"/>
      <c r="J13291" s="3"/>
    </row>
    <row r="13292" spans="4:10" x14ac:dyDescent="0.25">
      <c r="D13292">
        <v>0.77549999999999997</v>
      </c>
      <c r="E13292" s="4">
        <v>2.1700000000000001E-20</v>
      </c>
      <c r="F13292" s="3"/>
      <c r="G13292" s="3"/>
      <c r="H13292" s="3"/>
      <c r="I13292" s="3"/>
      <c r="J13292" s="3"/>
    </row>
    <row r="13293" spans="4:10" x14ac:dyDescent="0.25">
      <c r="D13293">
        <v>0.77580000000000005</v>
      </c>
      <c r="E13293" s="4">
        <v>2.1700000000000001E-20</v>
      </c>
      <c r="F13293" s="3"/>
      <c r="G13293" s="3"/>
      <c r="H13293" s="3"/>
      <c r="I13293" s="3"/>
      <c r="J13293" s="3"/>
    </row>
    <row r="13294" spans="4:10" x14ac:dyDescent="0.25">
      <c r="D13294">
        <v>0.77600000000000002</v>
      </c>
      <c r="E13294" s="4">
        <v>2.1700000000000001E-20</v>
      </c>
      <c r="F13294" s="3"/>
      <c r="G13294" s="3"/>
      <c r="H13294" s="3"/>
      <c r="I13294" s="3"/>
      <c r="J13294" s="3"/>
    </row>
    <row r="13295" spans="4:10" x14ac:dyDescent="0.25">
      <c r="D13295">
        <v>0.77629999999999999</v>
      </c>
      <c r="E13295" s="4">
        <v>2.1700000000000001E-20</v>
      </c>
      <c r="F13295" s="3"/>
      <c r="G13295" s="3"/>
      <c r="H13295" s="3"/>
      <c r="I13295" s="3"/>
      <c r="J13295" s="3"/>
    </row>
    <row r="13296" spans="4:10" x14ac:dyDescent="0.25">
      <c r="D13296">
        <v>0.77649999999999997</v>
      </c>
      <c r="E13296" s="4">
        <v>2.1700000000000001E-20</v>
      </c>
      <c r="F13296" s="3"/>
      <c r="G13296" s="3"/>
      <c r="H13296" s="3"/>
      <c r="I13296" s="3"/>
      <c r="J13296" s="3"/>
    </row>
    <row r="13297" spans="4:10" x14ac:dyDescent="0.25">
      <c r="D13297">
        <v>0.77669999999999995</v>
      </c>
      <c r="E13297" s="4">
        <v>2.1700000000000001E-20</v>
      </c>
      <c r="F13297" s="3"/>
      <c r="G13297" s="3"/>
      <c r="H13297" s="3"/>
      <c r="I13297" s="3"/>
      <c r="J13297" s="3"/>
    </row>
    <row r="13298" spans="4:10" x14ac:dyDescent="0.25">
      <c r="D13298">
        <v>0.77700000000000002</v>
      </c>
      <c r="E13298" s="4">
        <v>2.1700000000000001E-20</v>
      </c>
      <c r="F13298" s="3"/>
      <c r="G13298" s="3"/>
      <c r="H13298" s="3"/>
      <c r="I13298" s="3"/>
      <c r="J13298" s="3"/>
    </row>
    <row r="13299" spans="4:10" x14ac:dyDescent="0.25">
      <c r="D13299">
        <v>0.7772</v>
      </c>
      <c r="E13299" s="4">
        <v>2.1700000000000001E-20</v>
      </c>
      <c r="F13299" s="3"/>
      <c r="G13299" s="3"/>
      <c r="H13299" s="3"/>
      <c r="I13299" s="3"/>
      <c r="J13299" s="3"/>
    </row>
    <row r="13300" spans="4:10" x14ac:dyDescent="0.25">
      <c r="D13300">
        <v>0.77739999999999998</v>
      </c>
      <c r="E13300" s="4">
        <v>2.1700000000000001E-20</v>
      </c>
      <c r="F13300" s="3"/>
      <c r="G13300" s="3"/>
      <c r="H13300" s="3"/>
      <c r="I13300" s="3"/>
      <c r="J13300" s="3"/>
    </row>
    <row r="13301" spans="4:10" x14ac:dyDescent="0.25">
      <c r="D13301">
        <v>0.77769999999999995</v>
      </c>
      <c r="E13301" s="4">
        <v>2.1700000000000001E-20</v>
      </c>
      <c r="F13301" s="3"/>
      <c r="G13301" s="3"/>
      <c r="H13301" s="3"/>
      <c r="I13301" s="3"/>
      <c r="J13301" s="3"/>
    </row>
    <row r="13302" spans="4:10" x14ac:dyDescent="0.25">
      <c r="D13302">
        <v>0.77790000000000004</v>
      </c>
      <c r="E13302" s="4">
        <v>2.1700000000000001E-20</v>
      </c>
      <c r="F13302" s="3"/>
      <c r="G13302" s="3"/>
      <c r="H13302" s="3"/>
      <c r="I13302" s="3"/>
      <c r="J13302" s="3"/>
    </row>
    <row r="13303" spans="4:10" x14ac:dyDescent="0.25">
      <c r="D13303">
        <v>0.77810000000000001</v>
      </c>
      <c r="E13303" s="4">
        <v>2.1700000000000001E-20</v>
      </c>
      <c r="F13303" s="3"/>
      <c r="G13303" s="3"/>
      <c r="H13303" s="3"/>
      <c r="I13303" s="3"/>
      <c r="J13303" s="3"/>
    </row>
    <row r="13304" spans="4:10" x14ac:dyDescent="0.25">
      <c r="D13304">
        <v>0.77839999999999998</v>
      </c>
      <c r="E13304" s="4">
        <v>2.1700000000000001E-20</v>
      </c>
      <c r="F13304" s="3"/>
      <c r="G13304" s="3"/>
      <c r="H13304" s="3"/>
      <c r="I13304" s="3"/>
      <c r="J13304" s="3"/>
    </row>
    <row r="13305" spans="4:10" x14ac:dyDescent="0.25">
      <c r="D13305">
        <v>0.77859999999999996</v>
      </c>
      <c r="E13305" s="4">
        <v>2.1700000000000001E-20</v>
      </c>
      <c r="F13305" s="3"/>
      <c r="G13305" s="3"/>
      <c r="H13305" s="3"/>
      <c r="I13305" s="3"/>
      <c r="J13305" s="3"/>
    </row>
    <row r="13306" spans="4:10" x14ac:dyDescent="0.25">
      <c r="D13306">
        <v>0.77890000000000004</v>
      </c>
      <c r="E13306" s="4">
        <v>2.1700000000000001E-20</v>
      </c>
      <c r="F13306" s="3"/>
      <c r="G13306" s="3"/>
      <c r="H13306" s="3"/>
      <c r="I13306" s="3"/>
      <c r="J13306" s="3"/>
    </row>
    <row r="13307" spans="4:10" x14ac:dyDescent="0.25">
      <c r="D13307">
        <v>0.77910000000000001</v>
      </c>
      <c r="E13307" s="4">
        <v>2.1700000000000001E-20</v>
      </c>
      <c r="F13307" s="3"/>
      <c r="G13307" s="3"/>
      <c r="H13307" s="3"/>
      <c r="I13307" s="3"/>
      <c r="J13307" s="3"/>
    </row>
    <row r="13308" spans="4:10" x14ac:dyDescent="0.25">
      <c r="D13308">
        <v>0.77929999999999999</v>
      </c>
      <c r="E13308" s="4">
        <v>2.1700000000000001E-20</v>
      </c>
      <c r="F13308" s="3"/>
      <c r="G13308" s="3"/>
      <c r="H13308" s="3"/>
      <c r="I13308" s="3"/>
      <c r="J13308" s="3"/>
    </row>
    <row r="13309" spans="4:10" x14ac:dyDescent="0.25">
      <c r="D13309">
        <v>0.77959999999999996</v>
      </c>
      <c r="E13309" s="4">
        <v>2.1700000000000001E-20</v>
      </c>
      <c r="F13309" s="3"/>
      <c r="G13309" s="3"/>
      <c r="H13309" s="3"/>
      <c r="I13309" s="3"/>
      <c r="J13309" s="3"/>
    </row>
    <row r="13310" spans="4:10" x14ac:dyDescent="0.25">
      <c r="D13310">
        <v>0.77980000000000005</v>
      </c>
      <c r="E13310" s="4">
        <v>2.1700000000000001E-20</v>
      </c>
      <c r="F13310" s="3"/>
      <c r="G13310" s="3"/>
      <c r="H13310" s="3"/>
      <c r="I13310" s="3"/>
      <c r="J13310" s="3"/>
    </row>
    <row r="13311" spans="4:10" x14ac:dyDescent="0.25">
      <c r="D13311">
        <v>0.78</v>
      </c>
      <c r="E13311" s="4">
        <v>2.1700000000000001E-20</v>
      </c>
      <c r="F13311" s="3"/>
      <c r="G13311" s="3"/>
      <c r="H13311" s="3"/>
      <c r="I13311" s="3"/>
      <c r="J13311" s="3"/>
    </row>
    <row r="13312" spans="4:10" x14ac:dyDescent="0.25">
      <c r="D13312">
        <v>0.78029999999999999</v>
      </c>
      <c r="E13312" s="4">
        <v>2.1700000000000001E-20</v>
      </c>
      <c r="F13312" s="3"/>
      <c r="G13312" s="3"/>
      <c r="H13312" s="3"/>
      <c r="I13312" s="3"/>
      <c r="J13312" s="3"/>
    </row>
    <row r="13313" spans="4:10" x14ac:dyDescent="0.25">
      <c r="D13313">
        <v>0.78049999999999997</v>
      </c>
      <c r="E13313" s="4">
        <v>2.1700000000000001E-20</v>
      </c>
      <c r="F13313" s="3"/>
      <c r="G13313" s="3"/>
      <c r="H13313" s="3"/>
      <c r="I13313" s="3"/>
      <c r="J13313" s="3"/>
    </row>
    <row r="13314" spans="4:10" x14ac:dyDescent="0.25">
      <c r="D13314">
        <v>0.78069999999999995</v>
      </c>
      <c r="E13314" s="4">
        <v>2.1700000000000001E-20</v>
      </c>
      <c r="F13314" s="3"/>
      <c r="G13314" s="3"/>
      <c r="H13314" s="3"/>
      <c r="I13314" s="3"/>
      <c r="J13314" s="3"/>
    </row>
    <row r="13315" spans="4:10" x14ac:dyDescent="0.25">
      <c r="D13315">
        <v>0.78100000000000003</v>
      </c>
      <c r="E13315" s="4">
        <v>2.1700000000000001E-20</v>
      </c>
      <c r="F13315" s="3"/>
      <c r="G13315" s="3"/>
      <c r="H13315" s="3"/>
      <c r="I13315" s="3"/>
      <c r="J13315" s="3"/>
    </row>
    <row r="13316" spans="4:10" x14ac:dyDescent="0.25">
      <c r="D13316">
        <v>0.78120000000000001</v>
      </c>
      <c r="E13316" s="4">
        <v>2.1700000000000001E-20</v>
      </c>
      <c r="F13316" s="3"/>
      <c r="G13316" s="3"/>
      <c r="H13316" s="3"/>
      <c r="I13316" s="3"/>
      <c r="J13316" s="3"/>
    </row>
    <row r="13317" spans="4:10" x14ac:dyDescent="0.25">
      <c r="D13317">
        <v>0.78149999999999997</v>
      </c>
      <c r="E13317" s="4">
        <v>2.1700000000000001E-20</v>
      </c>
      <c r="F13317" s="3"/>
      <c r="G13317" s="3"/>
      <c r="H13317" s="3"/>
      <c r="I13317" s="3"/>
      <c r="J13317" s="3"/>
    </row>
    <row r="13318" spans="4:10" x14ac:dyDescent="0.25">
      <c r="D13318">
        <v>0.78169999999999995</v>
      </c>
      <c r="E13318" s="4">
        <v>2.1700000000000001E-20</v>
      </c>
      <c r="F13318" s="3"/>
      <c r="G13318" s="3"/>
      <c r="H13318" s="3"/>
      <c r="I13318" s="3"/>
      <c r="J13318" s="3"/>
    </row>
    <row r="13319" spans="4:10" x14ac:dyDescent="0.25">
      <c r="D13319">
        <v>0.78190000000000004</v>
      </c>
      <c r="E13319" s="4">
        <v>2.1700000000000001E-20</v>
      </c>
      <c r="F13319" s="3"/>
      <c r="G13319" s="3"/>
      <c r="H13319" s="3"/>
      <c r="I13319" s="3"/>
      <c r="J13319" s="3"/>
    </row>
    <row r="13320" spans="4:10" x14ac:dyDescent="0.25">
      <c r="D13320">
        <v>0.78220000000000001</v>
      </c>
      <c r="E13320" s="4">
        <v>2.1700000000000001E-20</v>
      </c>
      <c r="F13320" s="3"/>
      <c r="G13320" s="3"/>
      <c r="H13320" s="3"/>
      <c r="I13320" s="3"/>
      <c r="J13320" s="3"/>
    </row>
    <row r="13321" spans="4:10" x14ac:dyDescent="0.25">
      <c r="D13321">
        <v>0.78239999999999998</v>
      </c>
      <c r="E13321" s="4">
        <v>2.1700000000000001E-20</v>
      </c>
      <c r="F13321" s="3"/>
      <c r="G13321" s="3"/>
      <c r="H13321" s="3"/>
      <c r="I13321" s="3"/>
      <c r="J13321" s="3"/>
    </row>
    <row r="13322" spans="4:10" x14ac:dyDescent="0.25">
      <c r="D13322">
        <v>0.78259999999999996</v>
      </c>
      <c r="E13322" s="4">
        <v>2.1700000000000001E-20</v>
      </c>
      <c r="F13322" s="3"/>
      <c r="G13322" s="3"/>
      <c r="H13322" s="3"/>
      <c r="I13322" s="3"/>
      <c r="J13322" s="3"/>
    </row>
    <row r="13323" spans="4:10" x14ac:dyDescent="0.25">
      <c r="D13323">
        <v>0.78290000000000004</v>
      </c>
      <c r="E13323" s="4">
        <v>2.1700000000000001E-20</v>
      </c>
      <c r="F13323" s="3"/>
      <c r="G13323" s="3"/>
      <c r="H13323" s="3"/>
      <c r="I13323" s="3"/>
      <c r="J13323" s="3"/>
    </row>
    <row r="13324" spans="4:10" x14ac:dyDescent="0.25">
      <c r="D13324">
        <v>0.78310000000000002</v>
      </c>
      <c r="E13324" s="4">
        <v>2.1700000000000001E-20</v>
      </c>
      <c r="F13324" s="3"/>
      <c r="G13324" s="3"/>
      <c r="H13324" s="3"/>
      <c r="I13324" s="3"/>
      <c r="J13324" s="3"/>
    </row>
    <row r="13325" spans="4:10" x14ac:dyDescent="0.25">
      <c r="D13325">
        <v>0.7833</v>
      </c>
      <c r="E13325" s="4">
        <v>2.1700000000000001E-20</v>
      </c>
      <c r="F13325" s="3"/>
      <c r="G13325" s="3"/>
      <c r="H13325" s="3"/>
      <c r="I13325" s="3"/>
      <c r="J13325" s="3"/>
    </row>
    <row r="13326" spans="4:10" x14ac:dyDescent="0.25">
      <c r="D13326">
        <v>0.78359999999999996</v>
      </c>
      <c r="E13326" s="4">
        <v>2.1700000000000001E-20</v>
      </c>
      <c r="F13326" s="3"/>
      <c r="G13326" s="3"/>
      <c r="H13326" s="3"/>
      <c r="I13326" s="3"/>
      <c r="J13326" s="3"/>
    </row>
    <row r="13327" spans="4:10" x14ac:dyDescent="0.25">
      <c r="D13327">
        <v>0.78380000000000005</v>
      </c>
      <c r="E13327" s="4">
        <v>2.1700000000000001E-20</v>
      </c>
      <c r="F13327" s="3"/>
      <c r="G13327" s="3"/>
      <c r="H13327" s="3"/>
      <c r="I13327" s="3"/>
      <c r="J13327" s="3"/>
    </row>
    <row r="13328" spans="4:10" x14ac:dyDescent="0.25">
      <c r="D13328">
        <v>0.78410000000000002</v>
      </c>
      <c r="E13328" s="4">
        <v>2.1700000000000001E-20</v>
      </c>
      <c r="F13328" s="3"/>
      <c r="G13328" s="3"/>
      <c r="H13328" s="3"/>
      <c r="I13328" s="3"/>
      <c r="J13328" s="3"/>
    </row>
    <row r="13329" spans="4:10" x14ac:dyDescent="0.25">
      <c r="D13329">
        <v>0.7843</v>
      </c>
      <c r="E13329" s="4">
        <v>2.1700000000000001E-20</v>
      </c>
      <c r="F13329" s="3"/>
      <c r="G13329" s="3"/>
      <c r="H13329" s="3"/>
      <c r="I13329" s="3"/>
      <c r="J13329" s="3"/>
    </row>
    <row r="13330" spans="4:10" x14ac:dyDescent="0.25">
      <c r="D13330">
        <v>0.78449999999999998</v>
      </c>
      <c r="E13330" s="4">
        <v>2.1700000000000001E-20</v>
      </c>
      <c r="F13330" s="3"/>
      <c r="G13330" s="3"/>
      <c r="H13330" s="3"/>
      <c r="I13330" s="3"/>
      <c r="J13330" s="3"/>
    </row>
    <row r="13331" spans="4:10" x14ac:dyDescent="0.25">
      <c r="D13331">
        <v>0.78480000000000005</v>
      </c>
      <c r="E13331" s="4">
        <v>2.1700000000000001E-20</v>
      </c>
      <c r="F13331" s="3"/>
      <c r="G13331" s="3"/>
      <c r="H13331" s="3"/>
      <c r="I13331" s="3"/>
      <c r="J13331" s="3"/>
    </row>
    <row r="13332" spans="4:10" x14ac:dyDescent="0.25">
      <c r="D13332">
        <v>0.78500000000000003</v>
      </c>
      <c r="E13332" s="4">
        <v>2.1700000000000001E-20</v>
      </c>
      <c r="F13332" s="3"/>
      <c r="G13332" s="3"/>
      <c r="H13332" s="3"/>
      <c r="I13332" s="3"/>
      <c r="J13332" s="3"/>
    </row>
    <row r="13333" spans="4:10" x14ac:dyDescent="0.25">
      <c r="D13333">
        <v>0.78520000000000001</v>
      </c>
      <c r="E13333" s="4">
        <v>2.1700000000000001E-20</v>
      </c>
      <c r="F13333" s="3"/>
      <c r="G13333" s="3"/>
      <c r="H13333" s="3"/>
      <c r="I13333" s="3"/>
      <c r="J13333" s="3"/>
    </row>
    <row r="13334" spans="4:10" x14ac:dyDescent="0.25">
      <c r="D13334">
        <v>0.78549999999999998</v>
      </c>
      <c r="E13334" s="4">
        <v>2.1700000000000001E-20</v>
      </c>
      <c r="F13334" s="3"/>
      <c r="G13334" s="3"/>
      <c r="H13334" s="3"/>
      <c r="I13334" s="3"/>
      <c r="J13334" s="3"/>
    </row>
    <row r="13335" spans="4:10" x14ac:dyDescent="0.25">
      <c r="D13335">
        <v>0.78569999999999995</v>
      </c>
      <c r="E13335" s="4">
        <v>2.1700000000000001E-20</v>
      </c>
      <c r="F13335" s="3"/>
      <c r="G13335" s="3"/>
      <c r="H13335" s="3"/>
      <c r="I13335" s="3"/>
      <c r="J13335" s="3"/>
    </row>
    <row r="13336" spans="4:10" x14ac:dyDescent="0.25">
      <c r="D13336">
        <v>0.78600000000000003</v>
      </c>
      <c r="E13336" s="4">
        <v>2.1700000000000001E-20</v>
      </c>
      <c r="F13336" s="3"/>
      <c r="G13336" s="3"/>
      <c r="H13336" s="3"/>
      <c r="I13336" s="3"/>
      <c r="J13336" s="3"/>
    </row>
    <row r="13337" spans="4:10" x14ac:dyDescent="0.25">
      <c r="D13337">
        <v>0.78620000000000001</v>
      </c>
      <c r="E13337" s="4">
        <v>2.1700000000000001E-20</v>
      </c>
      <c r="F13337" s="3"/>
      <c r="G13337" s="3"/>
      <c r="H13337" s="3"/>
      <c r="I13337" s="3"/>
      <c r="J13337" s="3"/>
    </row>
    <row r="13338" spans="4:10" x14ac:dyDescent="0.25">
      <c r="D13338">
        <v>0.78639999999999999</v>
      </c>
      <c r="E13338" s="4">
        <v>2.1700000000000001E-20</v>
      </c>
      <c r="F13338" s="3"/>
      <c r="G13338" s="3"/>
      <c r="H13338" s="3"/>
      <c r="I13338" s="3"/>
      <c r="J13338" s="3"/>
    </row>
    <row r="13339" spans="4:10" x14ac:dyDescent="0.25">
      <c r="D13339">
        <v>0.78669999999999995</v>
      </c>
      <c r="E13339" s="4">
        <v>2.1700000000000001E-20</v>
      </c>
      <c r="F13339" s="3"/>
      <c r="G13339" s="3"/>
      <c r="H13339" s="3"/>
      <c r="I13339" s="3"/>
      <c r="J13339" s="3"/>
    </row>
    <row r="13340" spans="4:10" x14ac:dyDescent="0.25">
      <c r="D13340">
        <v>0.78690000000000004</v>
      </c>
      <c r="E13340" s="4">
        <v>2.1700000000000001E-20</v>
      </c>
      <c r="F13340" s="3"/>
      <c r="G13340" s="3"/>
      <c r="H13340" s="3"/>
      <c r="I13340" s="3"/>
      <c r="J13340" s="3"/>
    </row>
    <row r="13341" spans="4:10" x14ac:dyDescent="0.25">
      <c r="D13341">
        <v>0.78710000000000002</v>
      </c>
      <c r="E13341" s="4">
        <v>2.1700000000000001E-20</v>
      </c>
      <c r="F13341" s="3"/>
      <c r="G13341" s="3"/>
      <c r="H13341" s="3"/>
      <c r="I13341" s="3"/>
      <c r="J13341" s="3"/>
    </row>
    <row r="13342" spans="4:10" x14ac:dyDescent="0.25">
      <c r="D13342">
        <v>0.78739999999999999</v>
      </c>
      <c r="E13342" s="4">
        <v>2.1700000000000001E-20</v>
      </c>
      <c r="F13342" s="3"/>
      <c r="G13342" s="3"/>
      <c r="H13342" s="3"/>
      <c r="I13342" s="3"/>
      <c r="J13342" s="3"/>
    </row>
    <row r="13343" spans="4:10" x14ac:dyDescent="0.25">
      <c r="D13343">
        <v>0.78759999999999997</v>
      </c>
      <c r="E13343" s="4">
        <v>2.1700000000000001E-20</v>
      </c>
      <c r="F13343" s="3"/>
      <c r="G13343" s="3"/>
      <c r="H13343" s="3"/>
      <c r="I13343" s="3"/>
      <c r="J13343" s="3"/>
    </row>
    <row r="13344" spans="4:10" x14ac:dyDescent="0.25">
      <c r="D13344">
        <v>0.78779999999999994</v>
      </c>
      <c r="E13344" s="4">
        <v>2.1700000000000001E-20</v>
      </c>
      <c r="F13344" s="3"/>
      <c r="G13344" s="3"/>
      <c r="H13344" s="3"/>
      <c r="I13344" s="3"/>
      <c r="J13344" s="3"/>
    </row>
    <row r="13345" spans="4:10" x14ac:dyDescent="0.25">
      <c r="D13345">
        <v>0.78810000000000002</v>
      </c>
      <c r="E13345" s="4">
        <v>2.1700000000000001E-20</v>
      </c>
      <c r="F13345" s="3"/>
      <c r="G13345" s="3"/>
      <c r="H13345" s="3"/>
      <c r="I13345" s="3"/>
      <c r="J13345" s="3"/>
    </row>
    <row r="13346" spans="4:10" x14ac:dyDescent="0.25">
      <c r="D13346">
        <v>0.7883</v>
      </c>
      <c r="E13346" s="4">
        <v>2.1700000000000001E-20</v>
      </c>
      <c r="F13346" s="3"/>
      <c r="G13346" s="3"/>
      <c r="H13346" s="3"/>
      <c r="I13346" s="3"/>
      <c r="J13346" s="3"/>
    </row>
    <row r="13347" spans="4:10" x14ac:dyDescent="0.25">
      <c r="D13347">
        <v>0.78859999999999997</v>
      </c>
      <c r="E13347" s="4">
        <v>2.1700000000000001E-20</v>
      </c>
      <c r="F13347" s="3"/>
      <c r="G13347" s="3"/>
      <c r="H13347" s="3"/>
      <c r="I13347" s="3"/>
      <c r="J13347" s="3"/>
    </row>
    <row r="13348" spans="4:10" x14ac:dyDescent="0.25">
      <c r="D13348">
        <v>0.78879999999999995</v>
      </c>
      <c r="E13348" s="4">
        <v>2.1700000000000001E-20</v>
      </c>
      <c r="F13348" s="3"/>
      <c r="G13348" s="3"/>
      <c r="H13348" s="3"/>
      <c r="I13348" s="3"/>
      <c r="J13348" s="3"/>
    </row>
    <row r="13349" spans="4:10" x14ac:dyDescent="0.25">
      <c r="D13349">
        <v>0.78900000000000003</v>
      </c>
      <c r="E13349" s="4">
        <v>2.1700000000000001E-20</v>
      </c>
      <c r="F13349" s="3"/>
      <c r="G13349" s="3"/>
      <c r="H13349" s="3"/>
      <c r="I13349" s="3"/>
      <c r="J13349" s="3"/>
    </row>
    <row r="13350" spans="4:10" x14ac:dyDescent="0.25">
      <c r="D13350">
        <v>0.7893</v>
      </c>
      <c r="E13350" s="4">
        <v>2.1700000000000001E-20</v>
      </c>
      <c r="F13350" s="3"/>
      <c r="G13350" s="3"/>
      <c r="H13350" s="3"/>
      <c r="I13350" s="3"/>
      <c r="J13350" s="3"/>
    </row>
    <row r="13351" spans="4:10" x14ac:dyDescent="0.25">
      <c r="D13351">
        <v>0.78949999999999998</v>
      </c>
      <c r="E13351" s="4">
        <v>2.1700000000000001E-20</v>
      </c>
      <c r="F13351" s="3"/>
      <c r="G13351" s="3"/>
      <c r="H13351" s="3"/>
      <c r="I13351" s="3"/>
      <c r="J13351" s="3"/>
    </row>
    <row r="13352" spans="4:10" x14ac:dyDescent="0.25">
      <c r="D13352">
        <v>0.78969999999999996</v>
      </c>
      <c r="E13352" s="4">
        <v>2.1700000000000001E-20</v>
      </c>
      <c r="F13352" s="3"/>
      <c r="G13352" s="3"/>
      <c r="H13352" s="3"/>
      <c r="I13352" s="3"/>
      <c r="J13352" s="3"/>
    </row>
    <row r="13353" spans="4:10" x14ac:dyDescent="0.25">
      <c r="D13353">
        <v>0.79</v>
      </c>
      <c r="E13353" s="4">
        <v>2.1700000000000001E-20</v>
      </c>
      <c r="F13353" s="3"/>
      <c r="G13353" s="3"/>
      <c r="H13353" s="3"/>
      <c r="I13353" s="3"/>
      <c r="J13353" s="3"/>
    </row>
    <row r="13354" spans="4:10" x14ac:dyDescent="0.25">
      <c r="D13354">
        <v>0.79020000000000001</v>
      </c>
      <c r="E13354" s="4">
        <v>2.1700000000000001E-20</v>
      </c>
      <c r="F13354" s="3"/>
      <c r="G13354" s="3"/>
      <c r="H13354" s="3"/>
      <c r="I13354" s="3"/>
      <c r="J13354" s="3"/>
    </row>
    <row r="13355" spans="4:10" x14ac:dyDescent="0.25">
      <c r="D13355">
        <v>0.79039999999999999</v>
      </c>
      <c r="E13355" s="4">
        <v>2.1700000000000001E-20</v>
      </c>
      <c r="F13355" s="3"/>
      <c r="G13355" s="3"/>
      <c r="H13355" s="3"/>
      <c r="I13355" s="3"/>
      <c r="J13355" s="3"/>
    </row>
    <row r="13356" spans="4:10" x14ac:dyDescent="0.25">
      <c r="D13356">
        <v>0.79069999999999996</v>
      </c>
      <c r="E13356" s="4">
        <v>2.1700000000000001E-20</v>
      </c>
      <c r="F13356" s="3"/>
      <c r="G13356" s="3"/>
      <c r="H13356" s="3"/>
      <c r="I13356" s="3"/>
      <c r="J13356" s="3"/>
    </row>
    <row r="13357" spans="4:10" x14ac:dyDescent="0.25">
      <c r="D13357">
        <v>0.79090000000000005</v>
      </c>
      <c r="E13357" s="4">
        <v>2.1700000000000001E-20</v>
      </c>
      <c r="F13357" s="3"/>
      <c r="G13357" s="3"/>
      <c r="H13357" s="3"/>
      <c r="I13357" s="3"/>
      <c r="J13357" s="3"/>
    </row>
    <row r="13358" spans="4:10" x14ac:dyDescent="0.25">
      <c r="D13358">
        <v>0.79120000000000001</v>
      </c>
      <c r="E13358" s="4">
        <v>2.1700000000000001E-20</v>
      </c>
      <c r="F13358" s="3"/>
      <c r="G13358" s="3"/>
      <c r="H13358" s="3"/>
      <c r="I13358" s="3"/>
      <c r="J13358" s="3"/>
    </row>
    <row r="13359" spans="4:10" x14ac:dyDescent="0.25">
      <c r="D13359">
        <v>0.79139999999999999</v>
      </c>
      <c r="E13359" s="4">
        <v>2.1700000000000001E-20</v>
      </c>
      <c r="F13359" s="3"/>
      <c r="G13359" s="3"/>
      <c r="H13359" s="3"/>
      <c r="I13359" s="3"/>
      <c r="J13359" s="3"/>
    </row>
    <row r="13360" spans="4:10" x14ac:dyDescent="0.25">
      <c r="D13360">
        <v>0.79159999999999997</v>
      </c>
      <c r="E13360" s="4">
        <v>2.1700000000000001E-20</v>
      </c>
      <c r="F13360" s="3"/>
      <c r="G13360" s="3"/>
      <c r="H13360" s="3"/>
      <c r="I13360" s="3"/>
      <c r="J13360" s="3"/>
    </row>
    <row r="13361" spans="4:10" x14ac:dyDescent="0.25">
      <c r="D13361">
        <v>0.79190000000000005</v>
      </c>
      <c r="E13361" s="4">
        <v>2.1700000000000001E-20</v>
      </c>
      <c r="F13361" s="3"/>
      <c r="G13361" s="3"/>
      <c r="H13361" s="3"/>
      <c r="I13361" s="3"/>
      <c r="J13361" s="3"/>
    </row>
    <row r="13362" spans="4:10" x14ac:dyDescent="0.25">
      <c r="D13362">
        <v>0.79210000000000003</v>
      </c>
      <c r="E13362" s="4">
        <v>2.1700000000000001E-20</v>
      </c>
      <c r="F13362" s="3"/>
      <c r="G13362" s="3"/>
      <c r="H13362" s="3"/>
      <c r="I13362" s="3"/>
      <c r="J13362" s="3"/>
    </row>
    <row r="13363" spans="4:10" x14ac:dyDescent="0.25">
      <c r="D13363">
        <v>0.7923</v>
      </c>
      <c r="E13363" s="4">
        <v>2.1700000000000001E-20</v>
      </c>
      <c r="F13363" s="3"/>
      <c r="G13363" s="3"/>
      <c r="H13363" s="3"/>
      <c r="I13363" s="3"/>
      <c r="J13363" s="3"/>
    </row>
    <row r="13364" spans="4:10" x14ac:dyDescent="0.25">
      <c r="D13364">
        <v>0.79259999999999997</v>
      </c>
      <c r="E13364" s="4">
        <v>2.1700000000000001E-20</v>
      </c>
      <c r="F13364" s="3"/>
      <c r="G13364" s="3"/>
      <c r="H13364" s="3"/>
      <c r="I13364" s="3"/>
      <c r="J13364" s="3"/>
    </row>
    <row r="13365" spans="4:10" x14ac:dyDescent="0.25">
      <c r="D13365">
        <v>0.79279999999999995</v>
      </c>
      <c r="E13365" s="4">
        <v>2.1700000000000001E-20</v>
      </c>
      <c r="F13365" s="3"/>
      <c r="G13365" s="3"/>
      <c r="H13365" s="3"/>
      <c r="I13365" s="3"/>
      <c r="J13365" s="3"/>
    </row>
    <row r="13366" spans="4:10" x14ac:dyDescent="0.25">
      <c r="D13366">
        <v>0.79300000000000004</v>
      </c>
      <c r="E13366" s="4">
        <v>2.1700000000000001E-20</v>
      </c>
      <c r="F13366" s="3"/>
      <c r="G13366" s="3"/>
      <c r="H13366" s="3"/>
      <c r="I13366" s="3"/>
      <c r="J13366" s="3"/>
    </row>
    <row r="13367" spans="4:10" x14ac:dyDescent="0.25">
      <c r="D13367">
        <v>0.79330000000000001</v>
      </c>
      <c r="E13367" s="4">
        <v>2.1700000000000001E-20</v>
      </c>
      <c r="F13367" s="3"/>
      <c r="G13367" s="3"/>
      <c r="H13367" s="3"/>
      <c r="I13367" s="3"/>
      <c r="J13367" s="3"/>
    </row>
    <row r="13368" spans="4:10" x14ac:dyDescent="0.25">
      <c r="D13368">
        <v>0.79349999999999998</v>
      </c>
      <c r="E13368" s="4">
        <v>2.1700000000000001E-20</v>
      </c>
      <c r="F13368" s="3"/>
      <c r="G13368" s="3"/>
      <c r="H13368" s="3"/>
      <c r="I13368" s="3"/>
      <c r="J13368" s="3"/>
    </row>
    <row r="13369" spans="4:10" x14ac:dyDescent="0.25">
      <c r="D13369">
        <v>0.79379999999999995</v>
      </c>
      <c r="E13369" s="4">
        <v>2.1700000000000001E-20</v>
      </c>
      <c r="F13369" s="3"/>
      <c r="G13369" s="3"/>
      <c r="H13369" s="3"/>
      <c r="I13369" s="3"/>
      <c r="J13369" s="3"/>
    </row>
    <row r="13370" spans="4:10" x14ac:dyDescent="0.25">
      <c r="D13370">
        <v>0.79400000000000004</v>
      </c>
      <c r="E13370" s="4">
        <v>2.1700000000000001E-20</v>
      </c>
      <c r="F13370" s="3"/>
      <c r="G13370" s="3"/>
      <c r="H13370" s="3"/>
      <c r="I13370" s="3"/>
      <c r="J13370" s="3"/>
    </row>
    <row r="13371" spans="4:10" x14ac:dyDescent="0.25">
      <c r="D13371">
        <v>0.79420000000000002</v>
      </c>
      <c r="E13371" s="4">
        <v>2.1700000000000001E-20</v>
      </c>
      <c r="F13371" s="3"/>
      <c r="G13371" s="3"/>
      <c r="H13371" s="3"/>
      <c r="I13371" s="3"/>
      <c r="J13371" s="3"/>
    </row>
    <row r="13372" spans="4:10" x14ac:dyDescent="0.25">
      <c r="D13372">
        <v>0.79449999999999998</v>
      </c>
      <c r="E13372" s="4">
        <v>2.1700000000000001E-20</v>
      </c>
      <c r="F13372" s="3"/>
      <c r="G13372" s="3"/>
      <c r="H13372" s="3"/>
      <c r="I13372" s="3"/>
      <c r="J13372" s="3"/>
    </row>
    <row r="13373" spans="4:10" x14ac:dyDescent="0.25">
      <c r="D13373">
        <v>0.79469999999999996</v>
      </c>
      <c r="E13373" s="4">
        <v>2.1700000000000001E-20</v>
      </c>
      <c r="F13373" s="3"/>
      <c r="G13373" s="3"/>
      <c r="H13373" s="3"/>
      <c r="I13373" s="3"/>
      <c r="J13373" s="3"/>
    </row>
    <row r="13374" spans="4:10" x14ac:dyDescent="0.25">
      <c r="D13374">
        <v>0.79490000000000005</v>
      </c>
      <c r="E13374" s="4">
        <v>2.1700000000000001E-20</v>
      </c>
      <c r="F13374" s="3"/>
      <c r="G13374" s="3"/>
      <c r="H13374" s="3"/>
      <c r="I13374" s="3"/>
      <c r="J13374" s="3"/>
    </row>
    <row r="13375" spans="4:10" x14ac:dyDescent="0.25">
      <c r="D13375">
        <v>0.79520000000000002</v>
      </c>
      <c r="E13375" s="4">
        <v>2.1700000000000001E-20</v>
      </c>
      <c r="F13375" s="3"/>
      <c r="G13375" s="3"/>
      <c r="H13375" s="3"/>
      <c r="I13375" s="3"/>
      <c r="J13375" s="3"/>
    </row>
    <row r="13376" spans="4:10" x14ac:dyDescent="0.25">
      <c r="D13376">
        <v>0.7954</v>
      </c>
      <c r="E13376" s="4">
        <v>2.1700000000000001E-20</v>
      </c>
      <c r="F13376" s="3"/>
      <c r="G13376" s="3"/>
      <c r="H13376" s="3"/>
      <c r="I13376" s="3"/>
      <c r="J13376" s="3"/>
    </row>
    <row r="13377" spans="4:10" x14ac:dyDescent="0.25">
      <c r="D13377">
        <v>0.79559999999999997</v>
      </c>
      <c r="E13377" s="4">
        <v>2.1700000000000001E-20</v>
      </c>
      <c r="F13377" s="3"/>
      <c r="G13377" s="3"/>
      <c r="H13377" s="3"/>
      <c r="I13377" s="3"/>
      <c r="J13377" s="3"/>
    </row>
    <row r="13378" spans="4:10" x14ac:dyDescent="0.25">
      <c r="D13378">
        <v>0.79590000000000005</v>
      </c>
      <c r="E13378" s="4">
        <v>2.1700000000000001E-20</v>
      </c>
      <c r="F13378" s="3"/>
      <c r="G13378" s="3"/>
      <c r="H13378" s="3"/>
      <c r="I13378" s="3"/>
      <c r="J13378" s="3"/>
    </row>
    <row r="13379" spans="4:10" x14ac:dyDescent="0.25">
      <c r="D13379">
        <v>0.79610000000000003</v>
      </c>
      <c r="E13379" s="4">
        <v>2.1700000000000001E-20</v>
      </c>
      <c r="F13379" s="3"/>
      <c r="G13379" s="3"/>
      <c r="H13379" s="3"/>
      <c r="I13379" s="3"/>
      <c r="J13379" s="3"/>
    </row>
    <row r="13380" spans="4:10" x14ac:dyDescent="0.25">
      <c r="D13380">
        <v>0.7964</v>
      </c>
      <c r="E13380" s="4">
        <v>2.1700000000000001E-20</v>
      </c>
      <c r="F13380" s="3"/>
      <c r="G13380" s="3"/>
      <c r="H13380" s="3"/>
      <c r="I13380" s="3"/>
      <c r="J13380" s="3"/>
    </row>
    <row r="13381" spans="4:10" x14ac:dyDescent="0.25">
      <c r="D13381">
        <v>0.79659999999999997</v>
      </c>
      <c r="E13381" s="4">
        <v>2.1700000000000001E-20</v>
      </c>
      <c r="F13381" s="3"/>
      <c r="G13381" s="3"/>
      <c r="H13381" s="3"/>
      <c r="I13381" s="3"/>
      <c r="J13381" s="3"/>
    </row>
    <row r="13382" spans="4:10" x14ac:dyDescent="0.25">
      <c r="D13382">
        <v>0.79679999999999995</v>
      </c>
      <c r="E13382" s="4">
        <v>2.1700000000000001E-20</v>
      </c>
      <c r="F13382" s="3"/>
      <c r="G13382" s="3"/>
      <c r="H13382" s="3"/>
      <c r="I13382" s="3"/>
      <c r="J13382" s="3"/>
    </row>
    <row r="13383" spans="4:10" x14ac:dyDescent="0.25">
      <c r="D13383">
        <v>0.79710000000000003</v>
      </c>
      <c r="E13383" s="4">
        <v>2.1700000000000001E-20</v>
      </c>
      <c r="F13383" s="3"/>
      <c r="G13383" s="3"/>
      <c r="H13383" s="3"/>
      <c r="I13383" s="3"/>
      <c r="J13383" s="3"/>
    </row>
    <row r="13384" spans="4:10" x14ac:dyDescent="0.25">
      <c r="D13384">
        <v>0.79730000000000001</v>
      </c>
      <c r="E13384" s="4">
        <v>2.1700000000000001E-20</v>
      </c>
      <c r="F13384" s="3"/>
      <c r="G13384" s="3"/>
      <c r="H13384" s="3"/>
      <c r="I13384" s="3"/>
      <c r="J13384" s="3"/>
    </row>
    <row r="13385" spans="4:10" x14ac:dyDescent="0.25">
      <c r="D13385">
        <v>0.79749999999999999</v>
      </c>
      <c r="E13385" s="4">
        <v>2.1700000000000001E-20</v>
      </c>
      <c r="F13385" s="3"/>
      <c r="G13385" s="3"/>
      <c r="H13385" s="3"/>
      <c r="I13385" s="3"/>
      <c r="J13385" s="3"/>
    </row>
    <row r="13386" spans="4:10" x14ac:dyDescent="0.25">
      <c r="D13386">
        <v>0.79779999999999995</v>
      </c>
      <c r="E13386" s="4">
        <v>2.1700000000000001E-20</v>
      </c>
      <c r="F13386" s="3"/>
      <c r="G13386" s="3"/>
      <c r="H13386" s="3"/>
      <c r="I13386" s="3"/>
      <c r="J13386" s="3"/>
    </row>
    <row r="13387" spans="4:10" x14ac:dyDescent="0.25">
      <c r="D13387">
        <v>0.79800000000000004</v>
      </c>
      <c r="E13387" s="4">
        <v>2.1700000000000001E-20</v>
      </c>
      <c r="F13387" s="3"/>
      <c r="G13387" s="3"/>
      <c r="H13387" s="3"/>
      <c r="I13387" s="3"/>
      <c r="J13387" s="3"/>
    </row>
    <row r="13388" spans="4:10" x14ac:dyDescent="0.25">
      <c r="D13388">
        <v>0.79820000000000002</v>
      </c>
      <c r="E13388" s="4">
        <v>2.1700000000000001E-20</v>
      </c>
      <c r="F13388" s="3"/>
      <c r="G13388" s="3"/>
      <c r="H13388" s="3"/>
      <c r="I13388" s="3"/>
      <c r="J13388" s="3"/>
    </row>
    <row r="13389" spans="4:10" x14ac:dyDescent="0.25">
      <c r="D13389">
        <v>0.79849999999999999</v>
      </c>
      <c r="E13389" s="4">
        <v>2.1700000000000001E-20</v>
      </c>
      <c r="F13389" s="3"/>
      <c r="G13389" s="3"/>
      <c r="H13389" s="3"/>
      <c r="I13389" s="3"/>
      <c r="J13389" s="3"/>
    </row>
    <row r="13390" spans="4:10" x14ac:dyDescent="0.25">
      <c r="D13390">
        <v>0.79869999999999997</v>
      </c>
      <c r="E13390" s="4">
        <v>2.1700000000000001E-20</v>
      </c>
      <c r="F13390" s="3"/>
      <c r="G13390" s="3"/>
      <c r="H13390" s="3"/>
      <c r="I13390" s="3"/>
      <c r="J13390" s="3"/>
    </row>
    <row r="13391" spans="4:10" x14ac:dyDescent="0.25">
      <c r="D13391">
        <v>0.79900000000000004</v>
      </c>
      <c r="E13391" s="4">
        <v>2.1700000000000001E-20</v>
      </c>
      <c r="F13391" s="3"/>
      <c r="G13391" s="3"/>
      <c r="H13391" s="3"/>
      <c r="I13391" s="3"/>
      <c r="J13391" s="3"/>
    </row>
    <row r="13392" spans="4:10" x14ac:dyDescent="0.25">
      <c r="D13392">
        <v>0.79920000000000002</v>
      </c>
      <c r="E13392" s="4">
        <v>2.1700000000000001E-20</v>
      </c>
      <c r="F13392" s="3"/>
      <c r="G13392" s="3"/>
      <c r="H13392" s="3"/>
      <c r="I13392" s="3"/>
      <c r="J13392" s="3"/>
    </row>
    <row r="13393" spans="4:10" x14ac:dyDescent="0.25">
      <c r="D13393">
        <v>0.7994</v>
      </c>
      <c r="E13393" s="4">
        <v>2.1700000000000001E-20</v>
      </c>
      <c r="F13393" s="3"/>
      <c r="G13393" s="3"/>
      <c r="H13393" s="3"/>
      <c r="I13393" s="3"/>
      <c r="J13393" s="3"/>
    </row>
    <row r="13394" spans="4:10" x14ac:dyDescent="0.25">
      <c r="D13394">
        <v>0.79969999999999997</v>
      </c>
      <c r="E13394" s="4">
        <v>2.1700000000000001E-20</v>
      </c>
      <c r="F13394" s="3"/>
      <c r="G13394" s="3"/>
      <c r="H13394" s="3"/>
      <c r="I13394" s="3"/>
      <c r="J13394" s="3"/>
    </row>
    <row r="13395" spans="4:10" x14ac:dyDescent="0.25">
      <c r="D13395">
        <v>0.79990000000000006</v>
      </c>
      <c r="E13395" s="4">
        <v>2.1700000000000001E-20</v>
      </c>
      <c r="F13395" s="3"/>
      <c r="G13395" s="3"/>
      <c r="H13395" s="3"/>
      <c r="I13395" s="3"/>
      <c r="J13395" s="3"/>
    </row>
    <row r="13396" spans="4:10" x14ac:dyDescent="0.25">
      <c r="D13396">
        <v>0.80010000000000003</v>
      </c>
      <c r="E13396" s="4">
        <v>2.1700000000000001E-20</v>
      </c>
      <c r="F13396" s="3"/>
      <c r="G13396" s="3"/>
      <c r="H13396" s="3"/>
      <c r="I13396" s="3"/>
      <c r="J13396" s="3"/>
    </row>
    <row r="13397" spans="4:10" x14ac:dyDescent="0.25">
      <c r="D13397">
        <v>0.8004</v>
      </c>
      <c r="E13397" s="4">
        <v>2.1700000000000001E-20</v>
      </c>
      <c r="F13397" s="3"/>
      <c r="G13397" s="3"/>
      <c r="H13397" s="3"/>
      <c r="I13397" s="3"/>
      <c r="J13397" s="3"/>
    </row>
    <row r="13398" spans="4:10" x14ac:dyDescent="0.25">
      <c r="D13398">
        <v>0.80059999999999998</v>
      </c>
      <c r="E13398" s="4">
        <v>2.1700000000000001E-20</v>
      </c>
      <c r="F13398" s="3"/>
      <c r="G13398" s="3"/>
      <c r="H13398" s="3"/>
      <c r="I13398" s="3"/>
      <c r="J13398" s="3"/>
    </row>
    <row r="13399" spans="4:10" x14ac:dyDescent="0.25">
      <c r="D13399">
        <v>0.80089999999999995</v>
      </c>
      <c r="E13399" s="4">
        <v>2.1700000000000001E-20</v>
      </c>
      <c r="F13399" s="3"/>
      <c r="G13399" s="3"/>
      <c r="H13399" s="3"/>
      <c r="I13399" s="3"/>
      <c r="J13399" s="3"/>
    </row>
    <row r="13400" spans="4:10" x14ac:dyDescent="0.25">
      <c r="D13400">
        <v>0.80110000000000003</v>
      </c>
      <c r="E13400" s="4">
        <v>2.1700000000000001E-20</v>
      </c>
      <c r="F13400" s="3"/>
      <c r="G13400" s="3"/>
      <c r="H13400" s="3"/>
      <c r="I13400" s="3"/>
      <c r="J13400" s="3"/>
    </row>
    <row r="13401" spans="4:10" x14ac:dyDescent="0.25">
      <c r="D13401">
        <v>0.80130000000000001</v>
      </c>
      <c r="E13401" s="4">
        <v>2.1700000000000001E-20</v>
      </c>
      <c r="F13401" s="3"/>
      <c r="G13401" s="3"/>
      <c r="H13401" s="3"/>
      <c r="I13401" s="3"/>
      <c r="J13401" s="3"/>
    </row>
    <row r="13402" spans="4:10" x14ac:dyDescent="0.25">
      <c r="D13402">
        <v>0.80159999999999998</v>
      </c>
      <c r="E13402" s="4">
        <v>2.1700000000000001E-20</v>
      </c>
      <c r="F13402" s="3"/>
      <c r="G13402" s="3"/>
      <c r="H13402" s="3"/>
      <c r="I13402" s="3"/>
      <c r="J13402" s="3"/>
    </row>
    <row r="13403" spans="4:10" x14ac:dyDescent="0.25">
      <c r="D13403">
        <v>0.80179999999999996</v>
      </c>
      <c r="E13403" s="4">
        <v>2.1700000000000001E-20</v>
      </c>
      <c r="F13403" s="3"/>
      <c r="G13403" s="3"/>
      <c r="H13403" s="3"/>
      <c r="I13403" s="3"/>
      <c r="J13403" s="3"/>
    </row>
    <row r="13404" spans="4:10" x14ac:dyDescent="0.25">
      <c r="D13404">
        <v>0.80200000000000005</v>
      </c>
      <c r="E13404" s="4">
        <v>2.1700000000000001E-20</v>
      </c>
      <c r="F13404" s="3"/>
      <c r="G13404" s="3"/>
      <c r="H13404" s="3"/>
      <c r="I13404" s="3"/>
      <c r="J13404" s="3"/>
    </row>
    <row r="13405" spans="4:10" x14ac:dyDescent="0.25">
      <c r="D13405">
        <v>0.80230000000000001</v>
      </c>
      <c r="E13405" s="4">
        <v>2.1700000000000001E-20</v>
      </c>
      <c r="F13405" s="3"/>
      <c r="G13405" s="3"/>
      <c r="H13405" s="3"/>
      <c r="I13405" s="3"/>
      <c r="J13405" s="3"/>
    </row>
    <row r="13406" spans="4:10" x14ac:dyDescent="0.25">
      <c r="D13406">
        <v>0.80249999999999999</v>
      </c>
      <c r="E13406" s="4">
        <v>2.1700000000000001E-20</v>
      </c>
      <c r="F13406" s="3"/>
      <c r="G13406" s="3"/>
      <c r="H13406" s="3"/>
      <c r="I13406" s="3"/>
      <c r="J13406" s="3"/>
    </row>
    <row r="13407" spans="4:10" x14ac:dyDescent="0.25">
      <c r="D13407">
        <v>0.80269999999999997</v>
      </c>
      <c r="E13407" s="4">
        <v>2.1700000000000001E-20</v>
      </c>
      <c r="F13407" s="3"/>
      <c r="G13407" s="3"/>
      <c r="H13407" s="3"/>
      <c r="I13407" s="3"/>
      <c r="J13407" s="3"/>
    </row>
    <row r="13408" spans="4:10" x14ac:dyDescent="0.25">
      <c r="D13408">
        <v>0.80300000000000005</v>
      </c>
      <c r="E13408" s="4">
        <v>2.1700000000000001E-20</v>
      </c>
      <c r="F13408" s="3"/>
      <c r="G13408" s="3"/>
      <c r="H13408" s="3"/>
      <c r="I13408" s="3"/>
      <c r="J13408" s="3"/>
    </row>
    <row r="13409" spans="4:10" x14ac:dyDescent="0.25">
      <c r="D13409">
        <v>0.80320000000000003</v>
      </c>
      <c r="E13409" s="4">
        <v>2.1700000000000001E-20</v>
      </c>
      <c r="F13409" s="3"/>
      <c r="G13409" s="3"/>
      <c r="H13409" s="3"/>
      <c r="I13409" s="3"/>
      <c r="J13409" s="3"/>
    </row>
    <row r="13410" spans="4:10" x14ac:dyDescent="0.25">
      <c r="D13410">
        <v>0.80349999999999999</v>
      </c>
      <c r="E13410" s="4">
        <v>2.1700000000000001E-20</v>
      </c>
      <c r="F13410" s="3"/>
      <c r="G13410" s="3"/>
      <c r="H13410" s="3"/>
      <c r="I13410" s="3"/>
      <c r="J13410" s="3"/>
    </row>
    <row r="13411" spans="4:10" x14ac:dyDescent="0.25">
      <c r="D13411">
        <v>0.80369999999999997</v>
      </c>
      <c r="E13411" s="4">
        <v>2.1700000000000001E-20</v>
      </c>
      <c r="F13411" s="3"/>
      <c r="G13411" s="3"/>
      <c r="H13411" s="3"/>
      <c r="I13411" s="3"/>
      <c r="J13411" s="3"/>
    </row>
    <row r="13412" spans="4:10" x14ac:dyDescent="0.25">
      <c r="D13412">
        <v>0.80389999999999995</v>
      </c>
      <c r="E13412" s="4">
        <v>2.1700000000000001E-20</v>
      </c>
      <c r="F13412" s="3"/>
      <c r="G13412" s="3"/>
      <c r="H13412" s="3"/>
      <c r="I13412" s="3"/>
      <c r="J13412" s="3"/>
    </row>
    <row r="13413" spans="4:10" x14ac:dyDescent="0.25">
      <c r="D13413">
        <v>0.80420000000000003</v>
      </c>
      <c r="E13413" s="4">
        <v>2.1700000000000001E-20</v>
      </c>
      <c r="F13413" s="3"/>
      <c r="G13413" s="3"/>
      <c r="H13413" s="3"/>
      <c r="I13413" s="3"/>
      <c r="J13413" s="3"/>
    </row>
    <row r="13414" spans="4:10" x14ac:dyDescent="0.25">
      <c r="D13414">
        <v>0.8044</v>
      </c>
      <c r="E13414" s="4">
        <v>2.1700000000000001E-20</v>
      </c>
      <c r="F13414" s="3"/>
      <c r="G13414" s="3"/>
      <c r="H13414" s="3"/>
      <c r="I13414" s="3"/>
      <c r="J13414" s="3"/>
    </row>
    <row r="13415" spans="4:10" x14ac:dyDescent="0.25">
      <c r="D13415">
        <v>0.80459999999999998</v>
      </c>
      <c r="E13415" s="4">
        <v>2.1700000000000001E-20</v>
      </c>
      <c r="F13415" s="3"/>
      <c r="G13415" s="3"/>
      <c r="H13415" s="3"/>
      <c r="I13415" s="3"/>
      <c r="J13415" s="3"/>
    </row>
    <row r="13416" spans="4:10" x14ac:dyDescent="0.25">
      <c r="D13416">
        <v>0.80489999999999995</v>
      </c>
      <c r="E13416" s="4">
        <v>2.1700000000000001E-20</v>
      </c>
      <c r="F13416" s="3"/>
      <c r="G13416" s="3"/>
      <c r="H13416" s="3"/>
      <c r="I13416" s="3"/>
      <c r="J13416" s="3"/>
    </row>
    <row r="13417" spans="4:10" x14ac:dyDescent="0.25">
      <c r="D13417">
        <v>0.80510000000000004</v>
      </c>
      <c r="E13417" s="4">
        <v>2.1700000000000001E-20</v>
      </c>
      <c r="F13417" s="3"/>
      <c r="G13417" s="3"/>
      <c r="H13417" s="3"/>
      <c r="I13417" s="3"/>
      <c r="J13417" s="3"/>
    </row>
    <row r="13418" spans="4:10" x14ac:dyDescent="0.25">
      <c r="D13418">
        <v>0.80530000000000002</v>
      </c>
      <c r="E13418" s="4">
        <v>2.1700000000000001E-20</v>
      </c>
      <c r="F13418" s="3"/>
      <c r="G13418" s="3"/>
      <c r="H13418" s="3"/>
      <c r="I13418" s="3"/>
      <c r="J13418" s="3"/>
    </row>
    <row r="13419" spans="4:10" x14ac:dyDescent="0.25">
      <c r="D13419">
        <v>0.80559999999999998</v>
      </c>
      <c r="E13419" s="4">
        <v>2.1700000000000001E-20</v>
      </c>
      <c r="F13419" s="3"/>
      <c r="G13419" s="3"/>
      <c r="H13419" s="3"/>
      <c r="I13419" s="3"/>
      <c r="J13419" s="3"/>
    </row>
    <row r="13420" spans="4:10" x14ac:dyDescent="0.25">
      <c r="D13420">
        <v>0.80579999999999996</v>
      </c>
      <c r="E13420" s="4">
        <v>2.1700000000000001E-20</v>
      </c>
      <c r="F13420" s="3"/>
      <c r="G13420" s="3"/>
      <c r="H13420" s="3"/>
      <c r="I13420" s="3"/>
      <c r="J13420" s="3"/>
    </row>
    <row r="13421" spans="4:10" x14ac:dyDescent="0.25">
      <c r="D13421">
        <v>0.80610000000000004</v>
      </c>
      <c r="E13421" s="4">
        <v>2.1700000000000001E-20</v>
      </c>
      <c r="F13421" s="3"/>
      <c r="G13421" s="3"/>
      <c r="H13421" s="3"/>
      <c r="I13421" s="3"/>
      <c r="J13421" s="3"/>
    </row>
    <row r="13422" spans="4:10" x14ac:dyDescent="0.25">
      <c r="D13422">
        <v>0.80630000000000002</v>
      </c>
      <c r="E13422" s="4">
        <v>2.1700000000000001E-20</v>
      </c>
      <c r="F13422" s="3"/>
      <c r="G13422" s="3"/>
      <c r="H13422" s="3"/>
      <c r="I13422" s="3"/>
      <c r="J13422" s="3"/>
    </row>
    <row r="13423" spans="4:10" x14ac:dyDescent="0.25">
      <c r="D13423">
        <v>0.80649999999999999</v>
      </c>
      <c r="E13423" s="4">
        <v>2.1700000000000001E-20</v>
      </c>
      <c r="F13423" s="3"/>
      <c r="G13423" s="3"/>
      <c r="H13423" s="3"/>
      <c r="I13423" s="3"/>
      <c r="J13423" s="3"/>
    </row>
    <row r="13424" spans="4:10" x14ac:dyDescent="0.25">
      <c r="D13424">
        <v>0.80679999999999996</v>
      </c>
      <c r="E13424" s="4">
        <v>2.1700000000000001E-20</v>
      </c>
      <c r="F13424" s="3"/>
      <c r="G13424" s="3"/>
      <c r="H13424" s="3"/>
      <c r="I13424" s="3"/>
      <c r="J13424" s="3"/>
    </row>
    <row r="13425" spans="4:10" x14ac:dyDescent="0.25">
      <c r="D13425">
        <v>0.80700000000000005</v>
      </c>
      <c r="E13425" s="4">
        <v>2.1700000000000001E-20</v>
      </c>
      <c r="F13425" s="3"/>
      <c r="G13425" s="3"/>
      <c r="H13425" s="3"/>
      <c r="I13425" s="3"/>
      <c r="J13425" s="3"/>
    </row>
    <row r="13426" spans="4:10" x14ac:dyDescent="0.25">
      <c r="D13426">
        <v>0.80720000000000003</v>
      </c>
      <c r="E13426" s="4">
        <v>2.1700000000000001E-20</v>
      </c>
      <c r="F13426" s="3"/>
      <c r="G13426" s="3"/>
      <c r="H13426" s="3"/>
      <c r="I13426" s="3"/>
      <c r="J13426" s="3"/>
    </row>
    <row r="13427" spans="4:10" x14ac:dyDescent="0.25">
      <c r="D13427">
        <v>0.8075</v>
      </c>
      <c r="E13427" s="4">
        <v>2.1700000000000001E-20</v>
      </c>
      <c r="F13427" s="3"/>
      <c r="G13427" s="3"/>
      <c r="H13427" s="3"/>
      <c r="I13427" s="3"/>
      <c r="J13427" s="3"/>
    </row>
    <row r="13428" spans="4:10" x14ac:dyDescent="0.25">
      <c r="D13428">
        <v>0.80769999999999997</v>
      </c>
      <c r="E13428" s="4">
        <v>2.1700000000000001E-20</v>
      </c>
      <c r="F13428" s="3"/>
      <c r="G13428" s="3"/>
      <c r="H13428" s="3"/>
      <c r="I13428" s="3"/>
      <c r="J13428" s="3"/>
    </row>
    <row r="13429" spans="4:10" x14ac:dyDescent="0.25">
      <c r="D13429">
        <v>0.80789999999999995</v>
      </c>
      <c r="E13429" s="4">
        <v>2.1700000000000001E-20</v>
      </c>
      <c r="F13429" s="3"/>
      <c r="G13429" s="3"/>
      <c r="H13429" s="3"/>
      <c r="I13429" s="3"/>
      <c r="J13429" s="3"/>
    </row>
    <row r="13430" spans="4:10" x14ac:dyDescent="0.25">
      <c r="D13430">
        <v>0.80820000000000003</v>
      </c>
      <c r="E13430" s="4">
        <v>2.1700000000000001E-20</v>
      </c>
      <c r="F13430" s="3"/>
      <c r="G13430" s="3"/>
      <c r="H13430" s="3"/>
      <c r="I13430" s="3"/>
      <c r="J13430" s="3"/>
    </row>
    <row r="13431" spans="4:10" x14ac:dyDescent="0.25">
      <c r="D13431">
        <v>0.80840000000000001</v>
      </c>
      <c r="E13431" s="4">
        <v>2.1700000000000001E-20</v>
      </c>
      <c r="F13431" s="3"/>
      <c r="G13431" s="3"/>
      <c r="H13431" s="3"/>
      <c r="I13431" s="3"/>
      <c r="J13431" s="3"/>
    </row>
    <row r="13432" spans="4:10" x14ac:dyDescent="0.25">
      <c r="D13432">
        <v>0.80869999999999997</v>
      </c>
      <c r="E13432" s="4">
        <v>2.1700000000000001E-20</v>
      </c>
      <c r="F13432" s="3"/>
      <c r="G13432" s="3"/>
      <c r="H13432" s="3"/>
      <c r="I13432" s="3"/>
      <c r="J13432" s="3"/>
    </row>
    <row r="13433" spans="4:10" x14ac:dyDescent="0.25">
      <c r="D13433">
        <v>0.80889999999999995</v>
      </c>
      <c r="E13433" s="4">
        <v>2.1700000000000001E-20</v>
      </c>
      <c r="F13433" s="3"/>
      <c r="G13433" s="3"/>
      <c r="H13433" s="3"/>
      <c r="I13433" s="3"/>
      <c r="J13433" s="3"/>
    </row>
    <row r="13434" spans="4:10" x14ac:dyDescent="0.25">
      <c r="D13434">
        <v>0.80910000000000004</v>
      </c>
      <c r="E13434" s="4">
        <v>2.1700000000000001E-20</v>
      </c>
      <c r="F13434" s="3"/>
      <c r="G13434" s="3"/>
      <c r="H13434" s="3"/>
      <c r="I13434" s="3"/>
      <c r="J13434" s="3"/>
    </row>
    <row r="13435" spans="4:10" x14ac:dyDescent="0.25">
      <c r="D13435">
        <v>0.80940000000000001</v>
      </c>
      <c r="E13435" s="4">
        <v>2.1700000000000001E-20</v>
      </c>
      <c r="F13435" s="3"/>
      <c r="G13435" s="3"/>
      <c r="H13435" s="3"/>
      <c r="I13435" s="3"/>
      <c r="J13435" s="3"/>
    </row>
    <row r="13436" spans="4:10" x14ac:dyDescent="0.25">
      <c r="D13436">
        <v>0.80959999999999999</v>
      </c>
      <c r="E13436" s="4">
        <v>2.1700000000000001E-20</v>
      </c>
      <c r="F13436" s="3"/>
      <c r="G13436" s="3"/>
      <c r="H13436" s="3"/>
      <c r="I13436" s="3"/>
      <c r="J13436" s="3"/>
    </row>
    <row r="13437" spans="4:10" x14ac:dyDescent="0.25">
      <c r="D13437">
        <v>0.80979999999999996</v>
      </c>
      <c r="E13437" s="4">
        <v>2.1700000000000001E-20</v>
      </c>
      <c r="F13437" s="3"/>
      <c r="G13437" s="3"/>
      <c r="H13437" s="3"/>
      <c r="I13437" s="3"/>
      <c r="J13437" s="3"/>
    </row>
    <row r="13438" spans="4:10" x14ac:dyDescent="0.25">
      <c r="D13438">
        <v>0.81010000000000004</v>
      </c>
      <c r="E13438" s="4">
        <v>2.1700000000000001E-20</v>
      </c>
      <c r="F13438" s="3"/>
      <c r="G13438" s="3"/>
      <c r="H13438" s="3"/>
      <c r="I13438" s="3"/>
      <c r="J13438" s="3"/>
    </row>
    <row r="13439" spans="4:10" x14ac:dyDescent="0.25">
      <c r="D13439">
        <v>0.81030000000000002</v>
      </c>
      <c r="E13439" s="4">
        <v>2.1700000000000001E-20</v>
      </c>
      <c r="F13439" s="3"/>
      <c r="G13439" s="3"/>
      <c r="H13439" s="3"/>
      <c r="I13439" s="3"/>
      <c r="J13439" s="3"/>
    </row>
    <row r="13440" spans="4:10" x14ac:dyDescent="0.25">
      <c r="D13440">
        <v>0.8105</v>
      </c>
      <c r="E13440" s="4">
        <v>2.1700000000000001E-20</v>
      </c>
      <c r="F13440" s="3"/>
      <c r="G13440" s="3"/>
      <c r="H13440" s="3"/>
      <c r="I13440" s="3"/>
      <c r="J13440" s="3"/>
    </row>
    <row r="13441" spans="4:10" x14ac:dyDescent="0.25">
      <c r="D13441">
        <v>0.81079999999999997</v>
      </c>
      <c r="E13441" s="4">
        <v>2.1700000000000001E-20</v>
      </c>
      <c r="F13441" s="3"/>
      <c r="G13441" s="3"/>
      <c r="H13441" s="3"/>
      <c r="I13441" s="3"/>
      <c r="J13441" s="3"/>
    </row>
    <row r="13442" spans="4:10" x14ac:dyDescent="0.25">
      <c r="D13442">
        <v>0.81100000000000005</v>
      </c>
      <c r="E13442" s="4">
        <v>2.1700000000000001E-20</v>
      </c>
      <c r="F13442" s="3"/>
      <c r="G13442" s="3"/>
      <c r="H13442" s="3"/>
      <c r="I13442" s="3"/>
      <c r="J13442" s="3"/>
    </row>
    <row r="13443" spans="4:10" x14ac:dyDescent="0.25">
      <c r="D13443">
        <v>0.81130000000000002</v>
      </c>
      <c r="E13443" s="4">
        <v>2.1700000000000001E-20</v>
      </c>
      <c r="F13443" s="3"/>
      <c r="G13443" s="3"/>
      <c r="H13443" s="3"/>
      <c r="I13443" s="3"/>
      <c r="J13443" s="3"/>
    </row>
    <row r="13444" spans="4:10" x14ac:dyDescent="0.25">
      <c r="D13444">
        <v>0.8115</v>
      </c>
      <c r="E13444" s="4">
        <v>2.1700000000000001E-20</v>
      </c>
      <c r="F13444" s="3"/>
      <c r="G13444" s="3"/>
      <c r="H13444" s="3"/>
      <c r="I13444" s="3"/>
      <c r="J13444" s="3"/>
    </row>
    <row r="13445" spans="4:10" x14ac:dyDescent="0.25">
      <c r="D13445">
        <v>0.81169999999999998</v>
      </c>
      <c r="E13445" s="4">
        <v>2.1700000000000001E-20</v>
      </c>
      <c r="F13445" s="3"/>
      <c r="G13445" s="3"/>
      <c r="H13445" s="3"/>
      <c r="I13445" s="3"/>
      <c r="J13445" s="3"/>
    </row>
    <row r="13446" spans="4:10" x14ac:dyDescent="0.25">
      <c r="D13446">
        <v>0.81200000000000006</v>
      </c>
      <c r="E13446" s="4">
        <v>2.1700000000000001E-20</v>
      </c>
      <c r="F13446" s="3"/>
      <c r="G13446" s="3"/>
      <c r="H13446" s="3"/>
      <c r="I13446" s="3"/>
      <c r="J13446" s="3"/>
    </row>
    <row r="13447" spans="4:10" x14ac:dyDescent="0.25">
      <c r="D13447">
        <v>0.81220000000000003</v>
      </c>
      <c r="E13447" s="4">
        <v>2.1700000000000001E-20</v>
      </c>
      <c r="F13447" s="3"/>
      <c r="G13447" s="3"/>
      <c r="H13447" s="3"/>
      <c r="I13447" s="3"/>
      <c r="J13447" s="3"/>
    </row>
    <row r="13448" spans="4:10" x14ac:dyDescent="0.25">
      <c r="D13448">
        <v>0.81240000000000001</v>
      </c>
      <c r="E13448" s="4">
        <v>2.1700000000000001E-20</v>
      </c>
      <c r="F13448" s="3"/>
      <c r="G13448" s="3"/>
      <c r="H13448" s="3"/>
      <c r="I13448" s="3"/>
      <c r="J13448" s="3"/>
    </row>
    <row r="13449" spans="4:10" x14ac:dyDescent="0.25">
      <c r="D13449">
        <v>0.81269999999999998</v>
      </c>
      <c r="E13449" s="4">
        <v>2.1700000000000001E-20</v>
      </c>
      <c r="F13449" s="3"/>
      <c r="G13449" s="3"/>
      <c r="H13449" s="3"/>
      <c r="I13449" s="3"/>
      <c r="J13449" s="3"/>
    </row>
    <row r="13450" spans="4:10" x14ac:dyDescent="0.25">
      <c r="D13450">
        <v>0.81289999999999996</v>
      </c>
      <c r="E13450" s="4">
        <v>2.1700000000000001E-20</v>
      </c>
      <c r="F13450" s="3"/>
      <c r="G13450" s="3"/>
      <c r="H13450" s="3"/>
      <c r="I13450" s="3"/>
      <c r="J13450" s="3"/>
    </row>
    <row r="13451" spans="4:10" x14ac:dyDescent="0.25">
      <c r="D13451">
        <v>0.81320000000000003</v>
      </c>
      <c r="E13451" s="4">
        <v>2.1700000000000001E-20</v>
      </c>
      <c r="F13451" s="3"/>
      <c r="G13451" s="3"/>
      <c r="H13451" s="3"/>
      <c r="I13451" s="3"/>
      <c r="J13451" s="3"/>
    </row>
    <row r="13452" spans="4:10" x14ac:dyDescent="0.25">
      <c r="D13452">
        <v>0.81340000000000001</v>
      </c>
      <c r="E13452" s="4">
        <v>2.1700000000000001E-20</v>
      </c>
      <c r="F13452" s="3"/>
      <c r="G13452" s="3"/>
      <c r="H13452" s="3"/>
      <c r="I13452" s="3"/>
      <c r="J13452" s="3"/>
    </row>
    <row r="13453" spans="4:10" x14ac:dyDescent="0.25">
      <c r="D13453">
        <v>0.81359999999999999</v>
      </c>
      <c r="E13453" s="4">
        <v>2.1700000000000001E-20</v>
      </c>
      <c r="F13453" s="3"/>
      <c r="G13453" s="3"/>
      <c r="H13453" s="3"/>
      <c r="I13453" s="3"/>
      <c r="J13453" s="3"/>
    </row>
    <row r="13454" spans="4:10" x14ac:dyDescent="0.25">
      <c r="D13454">
        <v>0.81389999999999996</v>
      </c>
      <c r="E13454" s="4">
        <v>2.1700000000000001E-20</v>
      </c>
      <c r="F13454" s="3"/>
      <c r="G13454" s="3"/>
      <c r="H13454" s="3"/>
      <c r="I13454" s="3"/>
      <c r="J13454" s="3"/>
    </row>
    <row r="13455" spans="4:10" x14ac:dyDescent="0.25">
      <c r="D13455">
        <v>0.81410000000000005</v>
      </c>
      <c r="E13455" s="4">
        <v>2.1700000000000001E-20</v>
      </c>
      <c r="F13455" s="3"/>
      <c r="G13455" s="3"/>
      <c r="H13455" s="3"/>
      <c r="I13455" s="3"/>
      <c r="J13455" s="3"/>
    </row>
    <row r="13456" spans="4:10" x14ac:dyDescent="0.25">
      <c r="D13456">
        <v>0.81430000000000002</v>
      </c>
      <c r="E13456" s="4">
        <v>2.1700000000000001E-20</v>
      </c>
      <c r="F13456" s="3"/>
      <c r="G13456" s="3"/>
      <c r="H13456" s="3"/>
      <c r="I13456" s="3"/>
      <c r="J13456" s="3"/>
    </row>
    <row r="13457" spans="4:10" x14ac:dyDescent="0.25">
      <c r="D13457">
        <v>0.81459999999999999</v>
      </c>
      <c r="E13457" s="4">
        <v>2.1700000000000001E-20</v>
      </c>
      <c r="F13457" s="3"/>
      <c r="G13457" s="3"/>
      <c r="H13457" s="3"/>
      <c r="I13457" s="3"/>
      <c r="J13457" s="3"/>
    </row>
    <row r="13458" spans="4:10" x14ac:dyDescent="0.25">
      <c r="D13458">
        <v>0.81479999999999997</v>
      </c>
      <c r="E13458" s="4">
        <v>2.1700000000000001E-20</v>
      </c>
      <c r="F13458" s="3"/>
      <c r="G13458" s="3"/>
      <c r="H13458" s="3"/>
      <c r="I13458" s="3"/>
      <c r="J13458" s="3"/>
    </row>
    <row r="13459" spans="4:10" x14ac:dyDescent="0.25">
      <c r="D13459">
        <v>0.81499999999999995</v>
      </c>
      <c r="E13459" s="4">
        <v>2.1700000000000001E-20</v>
      </c>
      <c r="F13459" s="3"/>
      <c r="G13459" s="3"/>
      <c r="H13459" s="3"/>
      <c r="I13459" s="3"/>
      <c r="J13459" s="3"/>
    </row>
    <row r="13460" spans="4:10" x14ac:dyDescent="0.25">
      <c r="D13460">
        <v>0.81530000000000002</v>
      </c>
      <c r="E13460" s="4">
        <v>2.1700000000000001E-20</v>
      </c>
      <c r="F13460" s="3"/>
      <c r="G13460" s="3"/>
      <c r="H13460" s="3"/>
      <c r="I13460" s="3"/>
      <c r="J13460" s="3"/>
    </row>
    <row r="13461" spans="4:10" x14ac:dyDescent="0.25">
      <c r="D13461">
        <v>0.8155</v>
      </c>
      <c r="E13461" s="4">
        <v>2.1700000000000001E-20</v>
      </c>
      <c r="F13461" s="3"/>
      <c r="G13461" s="3"/>
      <c r="H13461" s="3"/>
      <c r="I13461" s="3"/>
      <c r="J13461" s="3"/>
    </row>
    <row r="13462" spans="4:10" x14ac:dyDescent="0.25">
      <c r="D13462">
        <v>0.81579999999999997</v>
      </c>
      <c r="E13462" s="4">
        <v>2.1700000000000001E-20</v>
      </c>
      <c r="F13462" s="3"/>
      <c r="G13462" s="3"/>
      <c r="H13462" s="3"/>
      <c r="I13462" s="3"/>
      <c r="J13462" s="3"/>
    </row>
    <row r="13463" spans="4:10" x14ac:dyDescent="0.25">
      <c r="D13463">
        <v>0.81599999999999995</v>
      </c>
      <c r="E13463" s="4">
        <v>2.1700000000000001E-20</v>
      </c>
      <c r="F13463" s="3"/>
      <c r="G13463" s="3"/>
      <c r="H13463" s="3"/>
      <c r="I13463" s="3"/>
      <c r="J13463" s="3"/>
    </row>
    <row r="13464" spans="4:10" x14ac:dyDescent="0.25">
      <c r="D13464">
        <v>0.81620000000000004</v>
      </c>
      <c r="E13464" s="4">
        <v>2.1700000000000001E-20</v>
      </c>
      <c r="F13464" s="3"/>
      <c r="G13464" s="3"/>
      <c r="H13464" s="3"/>
      <c r="I13464" s="3"/>
      <c r="J13464" s="3"/>
    </row>
    <row r="13465" spans="4:10" x14ac:dyDescent="0.25">
      <c r="D13465">
        <v>0.8165</v>
      </c>
      <c r="E13465" s="4">
        <v>2.1700000000000001E-20</v>
      </c>
      <c r="F13465" s="3"/>
      <c r="G13465" s="3"/>
      <c r="H13465" s="3"/>
      <c r="I13465" s="3"/>
      <c r="J13465" s="3"/>
    </row>
    <row r="13466" spans="4:10" x14ac:dyDescent="0.25">
      <c r="D13466">
        <v>0.81669999999999998</v>
      </c>
      <c r="E13466" s="4">
        <v>2.1700000000000001E-20</v>
      </c>
      <c r="F13466" s="3"/>
      <c r="G13466" s="3"/>
      <c r="H13466" s="3"/>
      <c r="I13466" s="3"/>
      <c r="J13466" s="3"/>
    </row>
    <row r="13467" spans="4:10" x14ac:dyDescent="0.25">
      <c r="D13467">
        <v>0.81689999999999996</v>
      </c>
      <c r="E13467" s="4">
        <v>2.1700000000000001E-20</v>
      </c>
      <c r="F13467" s="3"/>
      <c r="G13467" s="3"/>
      <c r="H13467" s="3"/>
      <c r="I13467" s="3"/>
      <c r="J13467" s="3"/>
    </row>
    <row r="13468" spans="4:10" x14ac:dyDescent="0.25">
      <c r="D13468">
        <v>0.81720000000000004</v>
      </c>
      <c r="E13468" s="4">
        <v>2.1700000000000001E-20</v>
      </c>
      <c r="F13468" s="3"/>
      <c r="G13468" s="3"/>
      <c r="H13468" s="3"/>
      <c r="I13468" s="3"/>
      <c r="J13468" s="3"/>
    </row>
    <row r="13469" spans="4:10" x14ac:dyDescent="0.25">
      <c r="D13469">
        <v>0.81740000000000002</v>
      </c>
      <c r="E13469" s="4">
        <v>2.1700000000000001E-20</v>
      </c>
      <c r="F13469" s="3"/>
      <c r="G13469" s="3"/>
      <c r="H13469" s="3"/>
      <c r="I13469" s="3"/>
      <c r="J13469" s="3"/>
    </row>
    <row r="13470" spans="4:10" x14ac:dyDescent="0.25">
      <c r="D13470">
        <v>0.81759999999999999</v>
      </c>
      <c r="E13470" s="4">
        <v>2.1700000000000001E-20</v>
      </c>
      <c r="F13470" s="3"/>
      <c r="G13470" s="3"/>
      <c r="H13470" s="3"/>
      <c r="I13470" s="3"/>
      <c r="J13470" s="3"/>
    </row>
    <row r="13471" spans="4:10" x14ac:dyDescent="0.25">
      <c r="D13471">
        <v>0.81789999999999996</v>
      </c>
      <c r="E13471" s="4">
        <v>2.1700000000000001E-20</v>
      </c>
      <c r="F13471" s="3"/>
      <c r="G13471" s="3"/>
      <c r="H13471" s="3"/>
      <c r="I13471" s="3"/>
      <c r="J13471" s="3"/>
    </row>
    <row r="13472" spans="4:10" x14ac:dyDescent="0.25">
      <c r="D13472">
        <v>0.81810000000000005</v>
      </c>
      <c r="E13472" s="4">
        <v>2.1700000000000001E-20</v>
      </c>
      <c r="F13472" s="3"/>
      <c r="G13472" s="3"/>
      <c r="H13472" s="3"/>
      <c r="I13472" s="3"/>
      <c r="J13472" s="3"/>
    </row>
    <row r="13473" spans="4:10" x14ac:dyDescent="0.25">
      <c r="D13473">
        <v>0.81840000000000002</v>
      </c>
      <c r="E13473" s="4">
        <v>2.1700000000000001E-20</v>
      </c>
      <c r="F13473" s="3"/>
      <c r="G13473" s="3"/>
      <c r="H13473" s="3"/>
      <c r="I13473" s="3"/>
      <c r="J13473" s="3"/>
    </row>
    <row r="13474" spans="4:10" x14ac:dyDescent="0.25">
      <c r="D13474">
        <v>0.81859999999999999</v>
      </c>
      <c r="E13474" s="4">
        <v>2.1700000000000001E-20</v>
      </c>
      <c r="F13474" s="3"/>
      <c r="G13474" s="3"/>
      <c r="H13474" s="3"/>
      <c r="I13474" s="3"/>
      <c r="J13474" s="3"/>
    </row>
    <row r="13475" spans="4:10" x14ac:dyDescent="0.25">
      <c r="D13475">
        <v>0.81879999999999997</v>
      </c>
      <c r="E13475" s="4">
        <v>2.1700000000000001E-20</v>
      </c>
      <c r="F13475" s="3"/>
      <c r="G13475" s="3"/>
      <c r="H13475" s="3"/>
      <c r="I13475" s="3"/>
      <c r="J13475" s="3"/>
    </row>
    <row r="13476" spans="4:10" x14ac:dyDescent="0.25">
      <c r="D13476">
        <v>0.81910000000000005</v>
      </c>
      <c r="E13476" s="4">
        <v>2.1700000000000001E-20</v>
      </c>
      <c r="F13476" s="3"/>
      <c r="G13476" s="3"/>
      <c r="H13476" s="3"/>
      <c r="I13476" s="3"/>
      <c r="J13476" s="3"/>
    </row>
    <row r="13477" spans="4:10" x14ac:dyDescent="0.25">
      <c r="D13477">
        <v>0.81930000000000003</v>
      </c>
      <c r="E13477" s="4">
        <v>2.1700000000000001E-20</v>
      </c>
      <c r="F13477" s="3"/>
      <c r="G13477" s="3"/>
      <c r="H13477" s="3"/>
      <c r="I13477" s="3"/>
      <c r="J13477" s="3"/>
    </row>
    <row r="13478" spans="4:10" x14ac:dyDescent="0.25">
      <c r="D13478">
        <v>0.81950000000000001</v>
      </c>
      <c r="E13478" s="4">
        <v>2.1700000000000001E-20</v>
      </c>
      <c r="F13478" s="3"/>
      <c r="G13478" s="3"/>
      <c r="H13478" s="3"/>
      <c r="I13478" s="3"/>
      <c r="J13478" s="3"/>
    </row>
    <row r="13479" spans="4:10" x14ac:dyDescent="0.25">
      <c r="D13479">
        <v>0.81979999999999997</v>
      </c>
      <c r="E13479" s="4">
        <v>2.1700000000000001E-20</v>
      </c>
      <c r="F13479" s="3"/>
      <c r="G13479" s="3"/>
      <c r="H13479" s="3"/>
      <c r="I13479" s="3"/>
      <c r="J13479" s="3"/>
    </row>
    <row r="13480" spans="4:10" x14ac:dyDescent="0.25">
      <c r="D13480">
        <v>0.82</v>
      </c>
      <c r="E13480" s="4">
        <v>2.1700000000000001E-20</v>
      </c>
      <c r="F13480" s="3"/>
      <c r="G13480" s="3"/>
      <c r="H13480" s="3"/>
      <c r="I13480" s="3"/>
      <c r="J13480" s="3"/>
    </row>
    <row r="13481" spans="4:10" x14ac:dyDescent="0.25">
      <c r="D13481">
        <v>0.82020000000000004</v>
      </c>
      <c r="E13481" s="4">
        <v>2.1700000000000001E-20</v>
      </c>
      <c r="F13481" s="3"/>
      <c r="G13481" s="3"/>
      <c r="H13481" s="3"/>
      <c r="I13481" s="3"/>
      <c r="J13481" s="3"/>
    </row>
    <row r="13482" spans="4:10" x14ac:dyDescent="0.25">
      <c r="D13482">
        <v>0.82050000000000001</v>
      </c>
      <c r="E13482" s="4">
        <v>2.1700000000000001E-20</v>
      </c>
      <c r="F13482" s="3"/>
      <c r="G13482" s="3"/>
      <c r="H13482" s="3"/>
      <c r="I13482" s="3"/>
      <c r="J13482" s="3"/>
    </row>
    <row r="13483" spans="4:10" x14ac:dyDescent="0.25">
      <c r="D13483">
        <v>0.82069999999999999</v>
      </c>
      <c r="E13483" s="4">
        <v>2.1700000000000001E-20</v>
      </c>
      <c r="F13483" s="3"/>
      <c r="G13483" s="3"/>
      <c r="H13483" s="3"/>
      <c r="I13483" s="3"/>
      <c r="J13483" s="3"/>
    </row>
    <row r="13484" spans="4:10" x14ac:dyDescent="0.25">
      <c r="D13484">
        <v>0.82099999999999995</v>
      </c>
      <c r="E13484" s="4">
        <v>2.1700000000000001E-20</v>
      </c>
      <c r="F13484" s="3"/>
      <c r="G13484" s="3"/>
      <c r="H13484" s="3"/>
      <c r="I13484" s="3"/>
      <c r="J13484" s="3"/>
    </row>
    <row r="13485" spans="4:10" x14ac:dyDescent="0.25">
      <c r="D13485">
        <v>0.82120000000000004</v>
      </c>
      <c r="E13485" s="4">
        <v>2.1700000000000001E-20</v>
      </c>
      <c r="F13485" s="3"/>
      <c r="G13485" s="3"/>
      <c r="H13485" s="3"/>
      <c r="I13485" s="3"/>
      <c r="J13485" s="3"/>
    </row>
    <row r="13486" spans="4:10" x14ac:dyDescent="0.25">
      <c r="D13486">
        <v>0.82140000000000002</v>
      </c>
      <c r="E13486" s="4">
        <v>2.1700000000000001E-20</v>
      </c>
      <c r="F13486" s="3"/>
      <c r="G13486" s="3"/>
      <c r="H13486" s="3"/>
      <c r="I13486" s="3"/>
      <c r="J13486" s="3"/>
    </row>
    <row r="13487" spans="4:10" x14ac:dyDescent="0.25">
      <c r="D13487">
        <v>0.82169999999999999</v>
      </c>
      <c r="E13487" s="4">
        <v>2.1700000000000001E-20</v>
      </c>
      <c r="F13487" s="3"/>
      <c r="G13487" s="3"/>
      <c r="H13487" s="3"/>
      <c r="I13487" s="3"/>
      <c r="J13487" s="3"/>
    </row>
    <row r="13488" spans="4:10" x14ac:dyDescent="0.25">
      <c r="D13488">
        <v>0.82189999999999996</v>
      </c>
      <c r="E13488" s="4">
        <v>2.1700000000000001E-20</v>
      </c>
      <c r="F13488" s="3"/>
      <c r="G13488" s="3"/>
      <c r="H13488" s="3"/>
      <c r="I13488" s="3"/>
      <c r="J13488" s="3"/>
    </row>
    <row r="13489" spans="4:10" x14ac:dyDescent="0.25">
      <c r="D13489">
        <v>0.82210000000000005</v>
      </c>
      <c r="E13489" s="4">
        <v>2.1700000000000001E-20</v>
      </c>
      <c r="F13489" s="3"/>
      <c r="G13489" s="3"/>
      <c r="H13489" s="3"/>
      <c r="I13489" s="3"/>
      <c r="J13489" s="3"/>
    </row>
    <row r="13490" spans="4:10" x14ac:dyDescent="0.25">
      <c r="D13490">
        <v>0.82240000000000002</v>
      </c>
      <c r="E13490" s="4">
        <v>2.1700000000000001E-20</v>
      </c>
      <c r="F13490" s="3"/>
      <c r="G13490" s="3"/>
      <c r="H13490" s="3"/>
      <c r="I13490" s="3"/>
      <c r="J13490" s="3"/>
    </row>
    <row r="13491" spans="4:10" x14ac:dyDescent="0.25">
      <c r="D13491">
        <v>0.8226</v>
      </c>
      <c r="E13491" s="4">
        <v>2.1700000000000001E-20</v>
      </c>
      <c r="F13491" s="3"/>
      <c r="G13491" s="3"/>
      <c r="H13491" s="3"/>
      <c r="I13491" s="3"/>
      <c r="J13491" s="3"/>
    </row>
    <row r="13492" spans="4:10" x14ac:dyDescent="0.25">
      <c r="D13492">
        <v>0.82279999999999998</v>
      </c>
      <c r="E13492" s="4">
        <v>2.1700000000000001E-20</v>
      </c>
      <c r="F13492" s="3"/>
      <c r="G13492" s="3"/>
      <c r="H13492" s="3"/>
      <c r="I13492" s="3"/>
      <c r="J13492" s="3"/>
    </row>
    <row r="13493" spans="4:10" x14ac:dyDescent="0.25">
      <c r="D13493">
        <v>0.82310000000000005</v>
      </c>
      <c r="E13493" s="4">
        <v>2.1700000000000001E-20</v>
      </c>
      <c r="F13493" s="3"/>
      <c r="G13493" s="3"/>
      <c r="H13493" s="3"/>
      <c r="I13493" s="3"/>
      <c r="J13493" s="3"/>
    </row>
    <row r="13494" spans="4:10" x14ac:dyDescent="0.25">
      <c r="D13494">
        <v>0.82330000000000003</v>
      </c>
      <c r="E13494" s="4">
        <v>2.1700000000000001E-20</v>
      </c>
      <c r="F13494" s="3"/>
      <c r="G13494" s="3"/>
      <c r="H13494" s="3"/>
      <c r="I13494" s="3"/>
      <c r="J13494" s="3"/>
    </row>
    <row r="13495" spans="4:10" x14ac:dyDescent="0.25">
      <c r="D13495">
        <v>0.8236</v>
      </c>
      <c r="E13495" s="4">
        <v>2.1700000000000001E-20</v>
      </c>
      <c r="F13495" s="3"/>
      <c r="G13495" s="3"/>
      <c r="H13495" s="3"/>
      <c r="I13495" s="3"/>
      <c r="J13495" s="3"/>
    </row>
    <row r="13496" spans="4:10" x14ac:dyDescent="0.25">
      <c r="D13496">
        <v>0.82379999999999998</v>
      </c>
      <c r="E13496" s="4">
        <v>2.1700000000000001E-20</v>
      </c>
      <c r="F13496" s="3"/>
      <c r="G13496" s="3"/>
      <c r="H13496" s="3"/>
      <c r="I13496" s="3"/>
      <c r="J13496" s="3"/>
    </row>
    <row r="13497" spans="4:10" x14ac:dyDescent="0.25">
      <c r="D13497">
        <v>0.82399999999999995</v>
      </c>
      <c r="E13497" s="4">
        <v>2.1700000000000001E-20</v>
      </c>
      <c r="F13497" s="3"/>
      <c r="G13497" s="3"/>
      <c r="H13497" s="3"/>
      <c r="I13497" s="3"/>
      <c r="J13497" s="3"/>
    </row>
    <row r="13498" spans="4:10" x14ac:dyDescent="0.25">
      <c r="D13498">
        <v>0.82430000000000003</v>
      </c>
      <c r="E13498" s="4">
        <v>2.1700000000000001E-20</v>
      </c>
    </row>
    <row r="13499" spans="4:10" x14ac:dyDescent="0.25">
      <c r="D13499">
        <v>0.82450000000000001</v>
      </c>
      <c r="E13499" s="4">
        <v>2.1700000000000001E-20</v>
      </c>
    </row>
    <row r="13500" spans="4:10" x14ac:dyDescent="0.25">
      <c r="D13500">
        <v>0.82469999999999999</v>
      </c>
      <c r="E13500" s="4">
        <v>2.1700000000000001E-20</v>
      </c>
    </row>
    <row r="13501" spans="4:10" x14ac:dyDescent="0.25">
      <c r="D13501">
        <v>0.82499999999999996</v>
      </c>
      <c r="E13501" s="4">
        <v>2.1700000000000001E-20</v>
      </c>
    </row>
    <row r="13502" spans="4:10" x14ac:dyDescent="0.25">
      <c r="D13502">
        <v>0.82520000000000004</v>
      </c>
      <c r="E13502" s="4">
        <v>2.1700000000000001E-20</v>
      </c>
    </row>
    <row r="13503" spans="4:10" x14ac:dyDescent="0.25">
      <c r="D13503">
        <v>0.82540000000000002</v>
      </c>
      <c r="E13503" s="4">
        <v>2.1700000000000001E-20</v>
      </c>
      <c r="F13503" s="3"/>
      <c r="G13503" s="3"/>
      <c r="H13503" s="3"/>
      <c r="I13503" s="3"/>
      <c r="J13503" s="3"/>
    </row>
    <row r="13504" spans="4:10" x14ac:dyDescent="0.25">
      <c r="D13504">
        <v>0.82569999999999999</v>
      </c>
      <c r="E13504" s="4">
        <v>2.1700000000000001E-20</v>
      </c>
      <c r="F13504" s="3"/>
      <c r="G13504" s="3"/>
      <c r="H13504" s="3"/>
      <c r="I13504" s="3"/>
      <c r="J13504" s="3"/>
    </row>
    <row r="13505" spans="4:10" x14ac:dyDescent="0.25">
      <c r="D13505">
        <v>0.82589999999999997</v>
      </c>
      <c r="E13505" s="4">
        <v>2.1700000000000001E-20</v>
      </c>
      <c r="F13505" s="3"/>
      <c r="G13505" s="3"/>
      <c r="H13505" s="3"/>
      <c r="I13505" s="3"/>
      <c r="J13505" s="3"/>
    </row>
    <row r="13506" spans="4:10" x14ac:dyDescent="0.25">
      <c r="D13506">
        <v>0.82620000000000005</v>
      </c>
      <c r="E13506" s="4">
        <v>2.1700000000000001E-20</v>
      </c>
      <c r="F13506" s="3"/>
      <c r="G13506" s="3"/>
      <c r="H13506" s="3"/>
      <c r="I13506" s="3"/>
      <c r="J13506" s="3"/>
    </row>
    <row r="13507" spans="4:10" x14ac:dyDescent="0.25">
      <c r="D13507">
        <v>0.82640000000000002</v>
      </c>
      <c r="E13507" s="4">
        <v>2.1700000000000001E-20</v>
      </c>
      <c r="F13507" s="3"/>
      <c r="G13507" s="3"/>
      <c r="H13507" s="3"/>
      <c r="I13507" s="3"/>
      <c r="J13507" s="3"/>
    </row>
    <row r="13508" spans="4:10" x14ac:dyDescent="0.25">
      <c r="D13508">
        <v>0.8266</v>
      </c>
      <c r="E13508" s="4">
        <v>2.1700000000000001E-20</v>
      </c>
      <c r="F13508" s="3"/>
      <c r="G13508" s="3"/>
      <c r="H13508" s="3"/>
      <c r="I13508" s="3"/>
      <c r="J13508" s="3"/>
    </row>
    <row r="13509" spans="4:10" x14ac:dyDescent="0.25">
      <c r="D13509">
        <v>0.82689999999999997</v>
      </c>
      <c r="E13509" s="4">
        <v>2.1700000000000001E-20</v>
      </c>
      <c r="F13509" s="3"/>
      <c r="G13509" s="3"/>
      <c r="H13509" s="3"/>
      <c r="I13509" s="3"/>
      <c r="J13509" s="3"/>
    </row>
    <row r="13510" spans="4:10" x14ac:dyDescent="0.25">
      <c r="D13510">
        <v>0.82709999999999995</v>
      </c>
      <c r="E13510" s="4">
        <v>2.1700000000000001E-20</v>
      </c>
      <c r="F13510" s="3"/>
      <c r="G13510" s="3"/>
      <c r="H13510" s="3"/>
      <c r="I13510" s="3"/>
      <c r="J13510" s="3"/>
    </row>
    <row r="13511" spans="4:10" x14ac:dyDescent="0.25">
      <c r="D13511">
        <v>0.82730000000000004</v>
      </c>
      <c r="E13511" s="4">
        <v>2.1700000000000001E-20</v>
      </c>
      <c r="F13511" s="3"/>
      <c r="G13511" s="3"/>
      <c r="H13511" s="3"/>
      <c r="I13511" s="3"/>
      <c r="J13511" s="3"/>
    </row>
    <row r="13512" spans="4:10" x14ac:dyDescent="0.25">
      <c r="D13512">
        <v>0.8276</v>
      </c>
      <c r="E13512" s="4">
        <v>2.1700000000000001E-20</v>
      </c>
      <c r="F13512" s="3"/>
      <c r="G13512" s="3"/>
      <c r="H13512" s="3"/>
      <c r="I13512" s="3"/>
      <c r="J13512" s="3"/>
    </row>
    <row r="13513" spans="4:10" x14ac:dyDescent="0.25">
      <c r="D13513">
        <v>0.82779999999999998</v>
      </c>
      <c r="E13513" s="4">
        <v>2.1700000000000001E-20</v>
      </c>
      <c r="F13513" s="3"/>
      <c r="G13513" s="3"/>
      <c r="H13513" s="3"/>
      <c r="I13513" s="3"/>
      <c r="J13513" s="3"/>
    </row>
    <row r="13514" spans="4:10" x14ac:dyDescent="0.25">
      <c r="D13514">
        <v>0.82809999999999995</v>
      </c>
      <c r="E13514" s="4">
        <v>2.1700000000000001E-20</v>
      </c>
      <c r="F13514" s="3"/>
      <c r="G13514" s="3"/>
      <c r="H13514" s="3"/>
      <c r="I13514" s="3"/>
      <c r="J13514" s="3"/>
    </row>
    <row r="13515" spans="4:10" x14ac:dyDescent="0.25">
      <c r="D13515">
        <v>0.82830000000000004</v>
      </c>
      <c r="E13515" s="4">
        <v>2.1700000000000001E-20</v>
      </c>
      <c r="F13515" s="3"/>
      <c r="G13515" s="3"/>
      <c r="H13515" s="3"/>
      <c r="I13515" s="3"/>
      <c r="J13515" s="3"/>
    </row>
    <row r="13516" spans="4:10" x14ac:dyDescent="0.25">
      <c r="D13516">
        <v>0.82850000000000001</v>
      </c>
      <c r="E13516" s="4">
        <v>2.1700000000000001E-20</v>
      </c>
      <c r="F13516" s="3"/>
      <c r="G13516" s="3"/>
      <c r="H13516" s="3"/>
      <c r="I13516" s="3"/>
      <c r="J13516" s="3"/>
    </row>
    <row r="13517" spans="4:10" x14ac:dyDescent="0.25">
      <c r="D13517">
        <v>0.82879999999999998</v>
      </c>
      <c r="E13517" s="4">
        <v>2.1700000000000001E-20</v>
      </c>
      <c r="F13517" s="3"/>
      <c r="G13517" s="3"/>
      <c r="H13517" s="3"/>
      <c r="I13517" s="3"/>
      <c r="J13517" s="3"/>
    </row>
    <row r="13518" spans="4:10" x14ac:dyDescent="0.25">
      <c r="D13518">
        <v>0.82899999999999996</v>
      </c>
      <c r="E13518" s="4">
        <v>2.1700000000000001E-20</v>
      </c>
      <c r="F13518" s="3"/>
      <c r="G13518" s="3"/>
      <c r="H13518" s="3"/>
      <c r="I13518" s="3"/>
      <c r="J13518" s="3"/>
    </row>
    <row r="13519" spans="4:10" x14ac:dyDescent="0.25">
      <c r="D13519">
        <v>0.82920000000000005</v>
      </c>
      <c r="E13519" s="4">
        <v>2.1700000000000001E-20</v>
      </c>
      <c r="F13519" s="3"/>
      <c r="G13519" s="3"/>
      <c r="H13519" s="3"/>
      <c r="I13519" s="3"/>
      <c r="J13519" s="3"/>
    </row>
    <row r="13520" spans="4:10" x14ac:dyDescent="0.25">
      <c r="D13520">
        <v>0.82950000000000002</v>
      </c>
      <c r="E13520" s="4">
        <v>2.1700000000000001E-20</v>
      </c>
      <c r="F13520" s="3"/>
      <c r="G13520" s="3"/>
      <c r="H13520" s="3"/>
      <c r="I13520" s="3"/>
      <c r="J13520" s="3"/>
    </row>
    <row r="13521" spans="4:10" x14ac:dyDescent="0.25">
      <c r="D13521">
        <v>0.82969999999999999</v>
      </c>
      <c r="E13521" s="4">
        <v>2.1700000000000001E-20</v>
      </c>
      <c r="F13521" s="3"/>
      <c r="G13521" s="3"/>
      <c r="H13521" s="3"/>
      <c r="I13521" s="3"/>
      <c r="J13521" s="3"/>
    </row>
    <row r="13522" spans="4:10" x14ac:dyDescent="0.25">
      <c r="D13522">
        <v>0.82989999999999997</v>
      </c>
      <c r="E13522" s="4">
        <v>2.1700000000000001E-20</v>
      </c>
      <c r="F13522" s="3"/>
      <c r="G13522" s="3"/>
      <c r="H13522" s="3"/>
      <c r="I13522" s="3"/>
      <c r="J13522" s="3"/>
    </row>
    <row r="13523" spans="4:10" x14ac:dyDescent="0.25">
      <c r="D13523">
        <v>0.83020000000000005</v>
      </c>
      <c r="E13523" s="4">
        <v>2.1700000000000001E-20</v>
      </c>
      <c r="F13523" s="3"/>
      <c r="G13523" s="3"/>
      <c r="H13523" s="3"/>
      <c r="I13523" s="3"/>
      <c r="J13523" s="3"/>
    </row>
    <row r="13524" spans="4:10" x14ac:dyDescent="0.25">
      <c r="D13524">
        <v>0.83040000000000003</v>
      </c>
      <c r="E13524" s="4">
        <v>2.1700000000000001E-20</v>
      </c>
      <c r="F13524" s="3"/>
      <c r="G13524" s="3"/>
      <c r="H13524" s="3"/>
      <c r="I13524" s="3"/>
      <c r="J13524" s="3"/>
    </row>
    <row r="13525" spans="4:10" x14ac:dyDescent="0.25">
      <c r="D13525">
        <v>0.83069999999999999</v>
      </c>
      <c r="E13525" s="4">
        <v>2.1700000000000001E-20</v>
      </c>
      <c r="F13525" s="3"/>
      <c r="G13525" s="3"/>
      <c r="H13525" s="3"/>
      <c r="I13525" s="3"/>
      <c r="J13525" s="3"/>
    </row>
    <row r="13526" spans="4:10" x14ac:dyDescent="0.25">
      <c r="D13526">
        <v>0.83089999999999997</v>
      </c>
      <c r="E13526" s="4">
        <v>2.1700000000000001E-20</v>
      </c>
      <c r="F13526" s="3"/>
      <c r="G13526" s="3"/>
      <c r="H13526" s="3"/>
      <c r="I13526" s="3"/>
      <c r="J13526" s="3"/>
    </row>
    <row r="13527" spans="4:10" x14ac:dyDescent="0.25">
      <c r="D13527">
        <v>0.83109999999999995</v>
      </c>
      <c r="E13527" s="4">
        <v>2.1700000000000001E-20</v>
      </c>
      <c r="F13527" s="3"/>
      <c r="G13527" s="3"/>
      <c r="H13527" s="3"/>
      <c r="I13527" s="3"/>
      <c r="J13527" s="3"/>
    </row>
    <row r="13528" spans="4:10" x14ac:dyDescent="0.25">
      <c r="D13528">
        <v>0.83140000000000003</v>
      </c>
      <c r="E13528" s="4">
        <v>2.1700000000000001E-20</v>
      </c>
      <c r="F13528" s="3"/>
      <c r="G13528" s="3"/>
      <c r="H13528" s="3"/>
      <c r="I13528" s="3"/>
      <c r="J13528" s="3"/>
    </row>
    <row r="13529" spans="4:10" x14ac:dyDescent="0.25">
      <c r="D13529">
        <v>0.83160000000000001</v>
      </c>
      <c r="E13529" s="4">
        <v>2.1700000000000001E-20</v>
      </c>
      <c r="F13529" s="3"/>
      <c r="G13529" s="3"/>
      <c r="H13529" s="3"/>
      <c r="I13529" s="3"/>
      <c r="J13529" s="3"/>
    </row>
    <row r="13530" spans="4:10" x14ac:dyDescent="0.25">
      <c r="D13530">
        <v>0.83179999999999998</v>
      </c>
      <c r="E13530" s="4">
        <v>2.1700000000000001E-20</v>
      </c>
      <c r="F13530" s="3"/>
      <c r="G13530" s="3"/>
      <c r="H13530" s="3"/>
      <c r="I13530" s="3"/>
      <c r="J13530" s="3"/>
    </row>
    <row r="13531" spans="4:10" x14ac:dyDescent="0.25">
      <c r="D13531">
        <v>0.83209999999999995</v>
      </c>
      <c r="E13531" s="4">
        <v>2.1700000000000001E-20</v>
      </c>
      <c r="F13531" s="3"/>
      <c r="G13531" s="3"/>
      <c r="H13531" s="3"/>
      <c r="I13531" s="3"/>
      <c r="J13531" s="3"/>
    </row>
    <row r="13532" spans="4:10" x14ac:dyDescent="0.25">
      <c r="D13532">
        <v>0.83230000000000004</v>
      </c>
      <c r="E13532" s="4">
        <v>2.1700000000000001E-20</v>
      </c>
      <c r="F13532" s="3"/>
      <c r="G13532" s="3"/>
      <c r="H13532" s="3"/>
      <c r="I13532" s="3"/>
      <c r="J13532" s="3"/>
    </row>
    <row r="13533" spans="4:10" x14ac:dyDescent="0.25">
      <c r="D13533">
        <v>0.83250000000000002</v>
      </c>
      <c r="E13533" s="4">
        <v>2.1700000000000001E-20</v>
      </c>
      <c r="F13533" s="3"/>
      <c r="G13533" s="3"/>
      <c r="H13533" s="3"/>
      <c r="I13533" s="3"/>
      <c r="J13533" s="3"/>
    </row>
    <row r="13534" spans="4:10" x14ac:dyDescent="0.25">
      <c r="D13534">
        <v>0.83279999999999998</v>
      </c>
      <c r="E13534" s="4">
        <v>2.1700000000000001E-20</v>
      </c>
      <c r="F13534" s="3"/>
      <c r="G13534" s="3"/>
      <c r="H13534" s="3"/>
      <c r="I13534" s="3"/>
      <c r="J13534" s="3"/>
    </row>
    <row r="13535" spans="4:10" x14ac:dyDescent="0.25">
      <c r="D13535">
        <v>0.83299999999999996</v>
      </c>
      <c r="E13535" s="4">
        <v>2.1700000000000001E-20</v>
      </c>
      <c r="F13535" s="3"/>
      <c r="G13535" s="3"/>
      <c r="H13535" s="3"/>
      <c r="I13535" s="3"/>
      <c r="J13535" s="3"/>
    </row>
    <row r="13536" spans="4:10" x14ac:dyDescent="0.25">
      <c r="D13536">
        <v>0.83330000000000004</v>
      </c>
      <c r="E13536" s="4">
        <v>2.1700000000000001E-20</v>
      </c>
      <c r="F13536" s="3"/>
      <c r="G13536" s="3"/>
      <c r="H13536" s="3"/>
      <c r="I13536" s="3"/>
      <c r="J13536" s="3"/>
    </row>
    <row r="13537" spans="4:10" x14ac:dyDescent="0.25">
      <c r="D13537">
        <v>0.83350000000000002</v>
      </c>
      <c r="E13537" s="4">
        <v>2.1700000000000001E-20</v>
      </c>
      <c r="F13537" s="3"/>
      <c r="G13537" s="3"/>
      <c r="H13537" s="3"/>
      <c r="I13537" s="3"/>
      <c r="J13537" s="3"/>
    </row>
    <row r="13538" spans="4:10" x14ac:dyDescent="0.25">
      <c r="D13538">
        <v>0.8337</v>
      </c>
      <c r="E13538" s="4">
        <v>2.1700000000000001E-20</v>
      </c>
      <c r="F13538" s="3"/>
      <c r="G13538" s="3"/>
      <c r="H13538" s="3"/>
      <c r="I13538" s="3"/>
      <c r="J13538" s="3"/>
    </row>
    <row r="13539" spans="4:10" x14ac:dyDescent="0.25">
      <c r="D13539">
        <v>0.83399999999999996</v>
      </c>
      <c r="E13539" s="4">
        <v>2.1700000000000001E-20</v>
      </c>
      <c r="F13539" s="3"/>
      <c r="G13539" s="3"/>
      <c r="H13539" s="3"/>
      <c r="I13539" s="3"/>
      <c r="J13539" s="3"/>
    </row>
    <row r="13540" spans="4:10" x14ac:dyDescent="0.25">
      <c r="D13540">
        <v>0.83420000000000005</v>
      </c>
      <c r="E13540" s="4">
        <v>2.1700000000000001E-20</v>
      </c>
      <c r="F13540" s="3"/>
      <c r="G13540" s="3"/>
      <c r="H13540" s="3"/>
      <c r="I13540" s="3"/>
      <c r="J13540" s="3"/>
    </row>
    <row r="13541" spans="4:10" x14ac:dyDescent="0.25">
      <c r="D13541">
        <v>0.83440000000000003</v>
      </c>
      <c r="E13541" s="4">
        <v>2.1700000000000001E-20</v>
      </c>
      <c r="F13541" s="3"/>
      <c r="G13541" s="3"/>
      <c r="H13541" s="3"/>
      <c r="I13541" s="3"/>
      <c r="J13541" s="3"/>
    </row>
    <row r="13542" spans="4:10" x14ac:dyDescent="0.25">
      <c r="D13542">
        <v>0.8347</v>
      </c>
      <c r="E13542" s="4">
        <v>2.1700000000000001E-20</v>
      </c>
      <c r="F13542" s="3"/>
      <c r="G13542" s="3"/>
      <c r="H13542" s="3"/>
      <c r="I13542" s="3"/>
      <c r="J13542" s="3"/>
    </row>
    <row r="13543" spans="4:10" x14ac:dyDescent="0.25">
      <c r="D13543">
        <v>0.83489999999999998</v>
      </c>
      <c r="E13543" s="4">
        <v>2.1700000000000001E-20</v>
      </c>
      <c r="F13543" s="3"/>
      <c r="G13543" s="3"/>
      <c r="H13543" s="3"/>
      <c r="I13543" s="3"/>
      <c r="J13543" s="3"/>
    </row>
    <row r="13544" spans="4:10" x14ac:dyDescent="0.25">
      <c r="D13544">
        <v>0.83509999999999995</v>
      </c>
      <c r="E13544" s="4">
        <v>2.1700000000000001E-20</v>
      </c>
      <c r="F13544" s="3"/>
      <c r="G13544" s="3"/>
      <c r="H13544" s="3"/>
      <c r="I13544" s="3"/>
      <c r="J13544" s="3"/>
    </row>
    <row r="13545" spans="4:10" x14ac:dyDescent="0.25">
      <c r="D13545">
        <v>0.83540000000000003</v>
      </c>
      <c r="E13545" s="4">
        <v>2.1700000000000001E-20</v>
      </c>
      <c r="F13545" s="3"/>
      <c r="G13545" s="3"/>
      <c r="H13545" s="3"/>
      <c r="I13545" s="3"/>
      <c r="J13545" s="3"/>
    </row>
    <row r="13546" spans="4:10" x14ac:dyDescent="0.25">
      <c r="D13546">
        <v>0.83560000000000001</v>
      </c>
      <c r="E13546" s="4">
        <v>2.1700000000000001E-20</v>
      </c>
      <c r="F13546" s="3"/>
      <c r="G13546" s="3"/>
      <c r="H13546" s="3"/>
      <c r="I13546" s="3"/>
      <c r="J13546" s="3"/>
    </row>
    <row r="13547" spans="4:10" x14ac:dyDescent="0.25">
      <c r="D13547">
        <v>0.83589999999999998</v>
      </c>
      <c r="E13547" s="4">
        <v>2.1700000000000001E-20</v>
      </c>
      <c r="F13547" s="3"/>
      <c r="G13547" s="3"/>
      <c r="H13547" s="3"/>
      <c r="I13547" s="3"/>
      <c r="J13547" s="3"/>
    </row>
    <row r="13548" spans="4:10" x14ac:dyDescent="0.25">
      <c r="D13548">
        <v>0.83609999999999995</v>
      </c>
      <c r="E13548" s="4">
        <v>2.1700000000000001E-20</v>
      </c>
      <c r="F13548" s="3"/>
      <c r="G13548" s="3"/>
      <c r="H13548" s="3"/>
      <c r="I13548" s="3"/>
      <c r="J13548" s="3"/>
    </row>
    <row r="13549" spans="4:10" x14ac:dyDescent="0.25">
      <c r="D13549">
        <v>0.83630000000000004</v>
      </c>
      <c r="E13549" s="4">
        <v>2.1700000000000001E-20</v>
      </c>
      <c r="F13549" s="3"/>
      <c r="G13549" s="3"/>
      <c r="H13549" s="3"/>
      <c r="I13549" s="3"/>
      <c r="J13549" s="3"/>
    </row>
    <row r="13550" spans="4:10" x14ac:dyDescent="0.25">
      <c r="D13550">
        <v>0.83660000000000001</v>
      </c>
      <c r="E13550" s="4">
        <v>2.1700000000000001E-20</v>
      </c>
      <c r="F13550" s="3"/>
      <c r="G13550" s="3"/>
      <c r="H13550" s="3"/>
      <c r="I13550" s="3"/>
      <c r="J13550" s="3"/>
    </row>
    <row r="13551" spans="4:10" x14ac:dyDescent="0.25">
      <c r="D13551">
        <v>0.83679999999999999</v>
      </c>
      <c r="E13551" s="4">
        <v>2.1700000000000001E-20</v>
      </c>
      <c r="F13551" s="3"/>
      <c r="G13551" s="3"/>
      <c r="H13551" s="3"/>
      <c r="I13551" s="3"/>
      <c r="J13551" s="3"/>
    </row>
    <row r="13552" spans="4:10" x14ac:dyDescent="0.25">
      <c r="D13552">
        <v>0.83699999999999997</v>
      </c>
      <c r="E13552" s="4">
        <v>2.1700000000000001E-20</v>
      </c>
      <c r="F13552" s="3"/>
      <c r="G13552" s="3"/>
      <c r="H13552" s="3"/>
      <c r="I13552" s="3"/>
      <c r="J13552" s="3"/>
    </row>
    <row r="13553" spans="4:10" x14ac:dyDescent="0.25">
      <c r="D13553">
        <v>0.83730000000000004</v>
      </c>
      <c r="E13553" s="4">
        <v>2.1700000000000001E-20</v>
      </c>
      <c r="F13553" s="3"/>
      <c r="G13553" s="3"/>
      <c r="H13553" s="3"/>
      <c r="I13553" s="3"/>
      <c r="J13553" s="3"/>
    </row>
    <row r="13554" spans="4:10" x14ac:dyDescent="0.25">
      <c r="D13554">
        <v>0.83750000000000002</v>
      </c>
      <c r="E13554" s="4">
        <v>2.1700000000000001E-20</v>
      </c>
      <c r="F13554" s="3"/>
      <c r="G13554" s="3"/>
      <c r="H13554" s="3"/>
      <c r="I13554" s="3"/>
      <c r="J13554" s="3"/>
    </row>
    <row r="13555" spans="4:10" x14ac:dyDescent="0.25">
      <c r="D13555">
        <v>0.8377</v>
      </c>
      <c r="E13555" s="4">
        <v>2.1700000000000001E-20</v>
      </c>
      <c r="F13555" s="3"/>
      <c r="G13555" s="3"/>
      <c r="H13555" s="3"/>
      <c r="I13555" s="3"/>
      <c r="J13555" s="3"/>
    </row>
    <row r="13556" spans="4:10" x14ac:dyDescent="0.25">
      <c r="D13556">
        <v>0.83799999999999997</v>
      </c>
      <c r="E13556" s="4">
        <v>2.1700000000000001E-20</v>
      </c>
      <c r="F13556" s="3"/>
      <c r="G13556" s="3"/>
      <c r="H13556" s="3"/>
      <c r="I13556" s="3"/>
      <c r="J13556" s="3"/>
    </row>
    <row r="13557" spans="4:10" x14ac:dyDescent="0.25">
      <c r="D13557">
        <v>0.83819999999999995</v>
      </c>
      <c r="E13557" s="4">
        <v>2.1700000000000001E-20</v>
      </c>
      <c r="F13557" s="3"/>
      <c r="G13557" s="3"/>
      <c r="H13557" s="3"/>
      <c r="I13557" s="3"/>
      <c r="J13557" s="3"/>
    </row>
    <row r="13558" spans="4:10" x14ac:dyDescent="0.25">
      <c r="D13558">
        <v>0.83850000000000002</v>
      </c>
      <c r="E13558" s="4">
        <v>2.1700000000000001E-20</v>
      </c>
      <c r="F13558" s="3"/>
      <c r="G13558" s="3"/>
      <c r="H13558" s="3"/>
      <c r="I13558" s="3"/>
      <c r="J13558" s="3"/>
    </row>
    <row r="13559" spans="4:10" x14ac:dyDescent="0.25">
      <c r="D13559">
        <v>0.8387</v>
      </c>
      <c r="E13559" s="4">
        <v>2.1700000000000001E-20</v>
      </c>
      <c r="F13559" s="3"/>
      <c r="G13559" s="3"/>
      <c r="H13559" s="3"/>
      <c r="I13559" s="3"/>
      <c r="J13559" s="3"/>
    </row>
    <row r="13560" spans="4:10" x14ac:dyDescent="0.25">
      <c r="D13560">
        <v>0.83889999999999998</v>
      </c>
      <c r="E13560" s="4">
        <v>2.1700000000000001E-20</v>
      </c>
      <c r="F13560" s="3"/>
      <c r="G13560" s="3"/>
      <c r="H13560" s="3"/>
      <c r="I13560" s="3"/>
      <c r="J13560" s="3"/>
    </row>
    <row r="13561" spans="4:10" x14ac:dyDescent="0.25">
      <c r="D13561">
        <v>0.83919999999999995</v>
      </c>
      <c r="E13561" s="4">
        <v>2.1700000000000001E-20</v>
      </c>
      <c r="F13561" s="3"/>
      <c r="G13561" s="3"/>
      <c r="H13561" s="3"/>
      <c r="I13561" s="3"/>
      <c r="J13561" s="3"/>
    </row>
    <row r="13562" spans="4:10" x14ac:dyDescent="0.25">
      <c r="D13562">
        <v>0.83940000000000003</v>
      </c>
      <c r="E13562" s="4">
        <v>2.1700000000000001E-20</v>
      </c>
      <c r="F13562" s="3"/>
      <c r="G13562" s="3"/>
      <c r="H13562" s="3"/>
      <c r="I13562" s="3"/>
      <c r="J13562" s="3"/>
    </row>
    <row r="13563" spans="4:10" x14ac:dyDescent="0.25">
      <c r="D13563">
        <v>0.83960000000000001</v>
      </c>
      <c r="E13563" s="4">
        <v>2.1700000000000001E-20</v>
      </c>
      <c r="F13563" s="3"/>
      <c r="G13563" s="3"/>
      <c r="H13563" s="3"/>
      <c r="I13563" s="3"/>
      <c r="J13563" s="3"/>
    </row>
    <row r="13564" spans="4:10" x14ac:dyDescent="0.25">
      <c r="D13564">
        <v>0.83989999999999998</v>
      </c>
      <c r="E13564" s="4">
        <v>2.1700000000000001E-20</v>
      </c>
      <c r="F13564" s="3"/>
      <c r="G13564" s="3"/>
      <c r="H13564" s="3"/>
      <c r="I13564" s="3"/>
      <c r="J13564" s="3"/>
    </row>
    <row r="13565" spans="4:10" x14ac:dyDescent="0.25">
      <c r="D13565">
        <v>0.84009999999999996</v>
      </c>
      <c r="E13565" s="4">
        <v>2.1700000000000001E-20</v>
      </c>
      <c r="F13565" s="3"/>
      <c r="G13565" s="3"/>
      <c r="H13565" s="3"/>
      <c r="I13565" s="3"/>
      <c r="J13565" s="3"/>
    </row>
    <row r="13566" spans="4:10" x14ac:dyDescent="0.25">
      <c r="D13566">
        <v>0.84040000000000004</v>
      </c>
      <c r="E13566" s="4">
        <v>2.1700000000000001E-20</v>
      </c>
      <c r="F13566" s="3"/>
      <c r="G13566" s="3"/>
      <c r="H13566" s="3"/>
      <c r="I13566" s="3"/>
      <c r="J13566" s="3"/>
    </row>
    <row r="13567" spans="4:10" x14ac:dyDescent="0.25">
      <c r="D13567">
        <v>0.84060000000000001</v>
      </c>
      <c r="E13567" s="4">
        <v>2.1700000000000001E-20</v>
      </c>
      <c r="F13567" s="3"/>
      <c r="G13567" s="3"/>
      <c r="H13567" s="3"/>
      <c r="I13567" s="3"/>
      <c r="J13567" s="3"/>
    </row>
    <row r="13568" spans="4:10" x14ac:dyDescent="0.25">
      <c r="D13568">
        <v>0.84079999999999999</v>
      </c>
      <c r="E13568" s="4">
        <v>2.1700000000000001E-20</v>
      </c>
      <c r="F13568" s="3"/>
      <c r="G13568" s="3"/>
      <c r="H13568" s="3"/>
      <c r="I13568" s="3"/>
      <c r="J13568" s="3"/>
    </row>
    <row r="13569" spans="4:10" x14ac:dyDescent="0.25">
      <c r="D13569">
        <v>0.84109999999999996</v>
      </c>
      <c r="E13569" s="4">
        <v>2.1700000000000001E-20</v>
      </c>
      <c r="F13569" s="3"/>
      <c r="G13569" s="3"/>
      <c r="H13569" s="3"/>
      <c r="I13569" s="3"/>
      <c r="J13569" s="3"/>
    </row>
    <row r="13570" spans="4:10" x14ac:dyDescent="0.25">
      <c r="D13570">
        <v>0.84130000000000005</v>
      </c>
      <c r="E13570" s="4">
        <v>2.1700000000000001E-20</v>
      </c>
      <c r="F13570" s="3"/>
      <c r="G13570" s="3"/>
      <c r="H13570" s="3"/>
      <c r="I13570" s="3"/>
      <c r="J13570" s="3"/>
    </row>
    <row r="13571" spans="4:10" x14ac:dyDescent="0.25">
      <c r="D13571">
        <v>0.84150000000000003</v>
      </c>
      <c r="E13571" s="4">
        <v>2.1700000000000001E-20</v>
      </c>
      <c r="F13571" s="3"/>
      <c r="G13571" s="3"/>
      <c r="H13571" s="3"/>
      <c r="I13571" s="3"/>
      <c r="J13571" s="3"/>
    </row>
    <row r="13572" spans="4:10" x14ac:dyDescent="0.25">
      <c r="D13572">
        <v>0.84179999999999999</v>
      </c>
      <c r="E13572" s="4">
        <v>2.1700000000000001E-20</v>
      </c>
      <c r="F13572" s="3"/>
      <c r="G13572" s="3"/>
      <c r="H13572" s="3"/>
      <c r="I13572" s="3"/>
      <c r="J13572" s="3"/>
    </row>
    <row r="13573" spans="4:10" x14ac:dyDescent="0.25">
      <c r="D13573">
        <v>0.84199999999999997</v>
      </c>
      <c r="E13573" s="4">
        <v>2.1700000000000001E-20</v>
      </c>
      <c r="F13573" s="3"/>
      <c r="G13573" s="3"/>
      <c r="H13573" s="3"/>
      <c r="I13573" s="3"/>
      <c r="J13573" s="3"/>
    </row>
    <row r="13574" spans="4:10" x14ac:dyDescent="0.25">
      <c r="D13574">
        <v>0.84219999999999995</v>
      </c>
      <c r="E13574" s="4">
        <v>2.1700000000000001E-20</v>
      </c>
      <c r="F13574" s="3"/>
      <c r="G13574" s="3"/>
      <c r="H13574" s="3"/>
      <c r="I13574" s="3"/>
      <c r="J13574" s="3"/>
    </row>
    <row r="13575" spans="4:10" x14ac:dyDescent="0.25">
      <c r="D13575">
        <v>0.84250000000000003</v>
      </c>
      <c r="E13575" s="4">
        <v>2.1700000000000001E-20</v>
      </c>
      <c r="F13575" s="3"/>
      <c r="G13575" s="3"/>
      <c r="H13575" s="3"/>
      <c r="I13575" s="3"/>
      <c r="J13575" s="3"/>
    </row>
    <row r="13576" spans="4:10" x14ac:dyDescent="0.25">
      <c r="D13576">
        <v>0.8427</v>
      </c>
      <c r="E13576" s="4">
        <v>2.1700000000000001E-20</v>
      </c>
      <c r="F13576" s="3"/>
      <c r="G13576" s="3"/>
      <c r="H13576" s="3"/>
      <c r="I13576" s="3"/>
      <c r="J13576" s="3"/>
    </row>
    <row r="13577" spans="4:10" x14ac:dyDescent="0.25">
      <c r="D13577">
        <v>0.84299999999999997</v>
      </c>
      <c r="E13577" s="4">
        <v>2.1700000000000001E-20</v>
      </c>
      <c r="F13577" s="3"/>
      <c r="G13577" s="3"/>
      <c r="H13577" s="3"/>
      <c r="I13577" s="3"/>
      <c r="J13577" s="3"/>
    </row>
    <row r="13578" spans="4:10" x14ac:dyDescent="0.25">
      <c r="D13578">
        <v>0.84319999999999995</v>
      </c>
      <c r="E13578" s="4">
        <v>2.1700000000000001E-20</v>
      </c>
      <c r="F13578" s="3"/>
      <c r="G13578" s="3"/>
      <c r="H13578" s="3"/>
      <c r="I13578" s="3"/>
      <c r="J13578" s="3"/>
    </row>
    <row r="13579" spans="4:10" x14ac:dyDescent="0.25">
      <c r="D13579">
        <v>0.84340000000000004</v>
      </c>
      <c r="E13579" s="4">
        <v>2.1700000000000001E-20</v>
      </c>
      <c r="F13579" s="3"/>
      <c r="G13579" s="3"/>
      <c r="H13579" s="3"/>
      <c r="I13579" s="3"/>
      <c r="J13579" s="3"/>
    </row>
    <row r="13580" spans="4:10" x14ac:dyDescent="0.25">
      <c r="D13580">
        <v>0.84370000000000001</v>
      </c>
      <c r="E13580" s="4">
        <v>2.1700000000000001E-20</v>
      </c>
      <c r="F13580" s="3"/>
      <c r="G13580" s="3"/>
      <c r="H13580" s="3"/>
      <c r="I13580" s="3"/>
      <c r="J13580" s="3"/>
    </row>
    <row r="13581" spans="4:10" x14ac:dyDescent="0.25">
      <c r="D13581">
        <v>0.84389999999999998</v>
      </c>
      <c r="E13581" s="4">
        <v>2.1700000000000001E-20</v>
      </c>
      <c r="F13581" s="3"/>
      <c r="G13581" s="3"/>
      <c r="H13581" s="3"/>
      <c r="I13581" s="3"/>
      <c r="J13581" s="3"/>
    </row>
    <row r="13582" spans="4:10" x14ac:dyDescent="0.25">
      <c r="D13582">
        <v>0.84409999999999996</v>
      </c>
      <c r="E13582" s="4">
        <v>2.1700000000000001E-20</v>
      </c>
      <c r="F13582" s="3"/>
      <c r="G13582" s="3"/>
      <c r="H13582" s="3"/>
      <c r="I13582" s="3"/>
      <c r="J13582" s="3"/>
    </row>
    <row r="13583" spans="4:10" x14ac:dyDescent="0.25">
      <c r="D13583">
        <v>0.84440000000000004</v>
      </c>
      <c r="E13583" s="4">
        <v>2.1700000000000001E-20</v>
      </c>
      <c r="F13583" s="3"/>
      <c r="G13583" s="3"/>
      <c r="H13583" s="3"/>
      <c r="I13583" s="3"/>
      <c r="J13583" s="3"/>
    </row>
    <row r="13584" spans="4:10" x14ac:dyDescent="0.25">
      <c r="D13584">
        <v>0.84460000000000002</v>
      </c>
      <c r="E13584" s="4">
        <v>2.1700000000000001E-20</v>
      </c>
      <c r="F13584" s="3"/>
      <c r="G13584" s="3"/>
      <c r="H13584" s="3"/>
      <c r="I13584" s="3"/>
      <c r="J13584" s="3"/>
    </row>
    <row r="13585" spans="4:10" x14ac:dyDescent="0.25">
      <c r="D13585">
        <v>0.8448</v>
      </c>
      <c r="E13585" s="4">
        <v>2.1700000000000001E-20</v>
      </c>
      <c r="F13585" s="3"/>
      <c r="G13585" s="3"/>
      <c r="H13585" s="3"/>
      <c r="I13585" s="3"/>
      <c r="J13585" s="3"/>
    </row>
    <row r="13586" spans="4:10" x14ac:dyDescent="0.25">
      <c r="D13586">
        <v>0.84509999999999996</v>
      </c>
      <c r="E13586" s="4">
        <v>2.1700000000000001E-20</v>
      </c>
      <c r="F13586" s="3"/>
      <c r="G13586" s="3"/>
      <c r="H13586" s="3"/>
      <c r="I13586" s="3"/>
      <c r="J13586" s="3"/>
    </row>
    <row r="13587" spans="4:10" x14ac:dyDescent="0.25">
      <c r="D13587">
        <v>0.84530000000000005</v>
      </c>
      <c r="E13587" s="4">
        <v>2.1700000000000001E-20</v>
      </c>
      <c r="F13587" s="3"/>
      <c r="G13587" s="3"/>
      <c r="H13587" s="3"/>
      <c r="I13587" s="3"/>
      <c r="J13587" s="3"/>
    </row>
    <row r="13588" spans="4:10" x14ac:dyDescent="0.25">
      <c r="D13588">
        <v>0.84560000000000002</v>
      </c>
      <c r="E13588" s="4">
        <v>2.1700000000000001E-20</v>
      </c>
      <c r="F13588" s="3"/>
      <c r="G13588" s="3"/>
      <c r="H13588" s="3"/>
      <c r="I13588" s="3"/>
      <c r="J13588" s="3"/>
    </row>
    <row r="13589" spans="4:10" x14ac:dyDescent="0.25">
      <c r="D13589">
        <v>0.8458</v>
      </c>
      <c r="E13589" s="4">
        <v>2.1700000000000001E-20</v>
      </c>
      <c r="F13589" s="3"/>
      <c r="G13589" s="3"/>
      <c r="H13589" s="3"/>
      <c r="I13589" s="3"/>
      <c r="J13589" s="3"/>
    </row>
    <row r="13590" spans="4:10" x14ac:dyDescent="0.25">
      <c r="D13590">
        <v>0.84599999999999997</v>
      </c>
      <c r="E13590" s="4">
        <v>2.1700000000000001E-20</v>
      </c>
      <c r="F13590" s="3"/>
      <c r="G13590" s="3"/>
      <c r="H13590" s="3"/>
      <c r="I13590" s="3"/>
      <c r="J13590" s="3"/>
    </row>
    <row r="13591" spans="4:10" x14ac:dyDescent="0.25">
      <c r="D13591">
        <v>0.84630000000000005</v>
      </c>
      <c r="E13591" s="4">
        <v>2.1700000000000001E-20</v>
      </c>
      <c r="F13591" s="3"/>
      <c r="G13591" s="3"/>
      <c r="H13591" s="3"/>
      <c r="I13591" s="3"/>
      <c r="J13591" s="3"/>
    </row>
    <row r="13592" spans="4:10" x14ac:dyDescent="0.25">
      <c r="D13592">
        <v>0.84650000000000003</v>
      </c>
      <c r="E13592" s="4">
        <v>2.1700000000000001E-20</v>
      </c>
      <c r="F13592" s="3"/>
      <c r="G13592" s="3"/>
      <c r="H13592" s="3"/>
      <c r="I13592" s="3"/>
      <c r="J13592" s="3"/>
    </row>
    <row r="13593" spans="4:10" x14ac:dyDescent="0.25">
      <c r="D13593">
        <v>0.84670000000000001</v>
      </c>
      <c r="E13593" s="4">
        <v>2.1700000000000001E-20</v>
      </c>
      <c r="F13593" s="3"/>
      <c r="G13593" s="3"/>
      <c r="H13593" s="3"/>
      <c r="I13593" s="3"/>
      <c r="J13593" s="3"/>
    </row>
    <row r="13594" spans="4:10" x14ac:dyDescent="0.25">
      <c r="D13594">
        <v>0.84699999999999998</v>
      </c>
      <c r="E13594" s="4">
        <v>2.1700000000000001E-20</v>
      </c>
      <c r="F13594" s="3"/>
      <c r="G13594" s="3"/>
      <c r="H13594" s="3"/>
      <c r="I13594" s="3"/>
      <c r="J13594" s="3"/>
    </row>
    <row r="13595" spans="4:10" x14ac:dyDescent="0.25">
      <c r="D13595">
        <v>0.84719999999999995</v>
      </c>
      <c r="E13595" s="4">
        <v>2.1700000000000001E-20</v>
      </c>
      <c r="F13595" s="3"/>
      <c r="G13595" s="3"/>
      <c r="H13595" s="3"/>
      <c r="I13595" s="3"/>
      <c r="J13595" s="3"/>
    </row>
    <row r="13596" spans="4:10" x14ac:dyDescent="0.25">
      <c r="D13596">
        <v>0.84740000000000004</v>
      </c>
      <c r="E13596" s="4">
        <v>2.1700000000000001E-20</v>
      </c>
      <c r="F13596" s="3"/>
      <c r="G13596" s="3"/>
      <c r="H13596" s="3"/>
      <c r="I13596" s="3"/>
      <c r="J13596" s="3"/>
    </row>
    <row r="13597" spans="4:10" x14ac:dyDescent="0.25">
      <c r="D13597">
        <v>0.84770000000000001</v>
      </c>
      <c r="E13597" s="4">
        <v>2.1700000000000001E-20</v>
      </c>
      <c r="F13597" s="3"/>
      <c r="G13597" s="3"/>
      <c r="H13597" s="3"/>
      <c r="I13597" s="3"/>
      <c r="J13597" s="3"/>
    </row>
    <row r="13598" spans="4:10" x14ac:dyDescent="0.25">
      <c r="D13598">
        <v>0.84789999999999999</v>
      </c>
      <c r="E13598" s="4">
        <v>2.1700000000000001E-20</v>
      </c>
      <c r="F13598" s="3"/>
      <c r="G13598" s="3"/>
      <c r="H13598" s="3"/>
      <c r="I13598" s="3"/>
      <c r="J13598" s="3"/>
    </row>
    <row r="13599" spans="4:10" x14ac:dyDescent="0.25">
      <c r="D13599">
        <v>0.84819999999999995</v>
      </c>
      <c r="E13599" s="4">
        <v>2.1700000000000001E-20</v>
      </c>
      <c r="F13599" s="3"/>
      <c r="G13599" s="3"/>
      <c r="H13599" s="3"/>
      <c r="I13599" s="3"/>
      <c r="J13599" s="3"/>
    </row>
    <row r="13600" spans="4:10" x14ac:dyDescent="0.25">
      <c r="D13600">
        <v>0.84840000000000004</v>
      </c>
      <c r="E13600" s="4">
        <v>2.1700000000000001E-20</v>
      </c>
      <c r="F13600" s="3"/>
      <c r="G13600" s="3"/>
      <c r="H13600" s="3"/>
      <c r="I13600" s="3"/>
      <c r="J13600" s="3"/>
    </row>
    <row r="13601" spans="4:10" x14ac:dyDescent="0.25">
      <c r="D13601">
        <v>0.84860000000000002</v>
      </c>
      <c r="E13601" s="4">
        <v>2.1700000000000001E-20</v>
      </c>
      <c r="F13601" s="3"/>
      <c r="G13601" s="3"/>
      <c r="H13601" s="3"/>
      <c r="I13601" s="3"/>
      <c r="J13601" s="3"/>
    </row>
    <row r="13602" spans="4:10" x14ac:dyDescent="0.25">
      <c r="D13602">
        <v>0.84889999999999999</v>
      </c>
      <c r="E13602" s="4">
        <v>2.1700000000000001E-20</v>
      </c>
      <c r="F13602" s="3"/>
      <c r="G13602" s="3"/>
      <c r="H13602" s="3"/>
      <c r="I13602" s="3"/>
      <c r="J13602" s="3"/>
    </row>
    <row r="13603" spans="4:10" x14ac:dyDescent="0.25">
      <c r="D13603">
        <v>0.84909999999999997</v>
      </c>
      <c r="E13603" s="4">
        <v>2.1700000000000001E-20</v>
      </c>
      <c r="F13603" s="3"/>
      <c r="G13603" s="3"/>
      <c r="H13603" s="3"/>
      <c r="I13603" s="3"/>
      <c r="J13603" s="3"/>
    </row>
    <row r="13604" spans="4:10" x14ac:dyDescent="0.25">
      <c r="D13604">
        <v>0.84930000000000005</v>
      </c>
      <c r="E13604" s="4">
        <v>2.1700000000000001E-20</v>
      </c>
      <c r="F13604" s="3"/>
      <c r="G13604" s="3"/>
      <c r="H13604" s="3"/>
      <c r="I13604" s="3"/>
      <c r="J13604" s="3"/>
    </row>
    <row r="13605" spans="4:10" x14ac:dyDescent="0.25">
      <c r="D13605">
        <v>0.84960000000000002</v>
      </c>
      <c r="E13605" s="4">
        <v>2.1700000000000001E-20</v>
      </c>
      <c r="F13605" s="3"/>
      <c r="G13605" s="3"/>
      <c r="H13605" s="3"/>
      <c r="I13605" s="3"/>
      <c r="J13605" s="3"/>
    </row>
    <row r="13606" spans="4:10" x14ac:dyDescent="0.25">
      <c r="D13606">
        <v>0.8498</v>
      </c>
      <c r="E13606" s="4">
        <v>2.1700000000000001E-20</v>
      </c>
      <c r="F13606" s="3"/>
      <c r="G13606" s="3"/>
      <c r="H13606" s="3"/>
      <c r="I13606" s="3"/>
      <c r="J13606" s="3"/>
    </row>
    <row r="13607" spans="4:10" x14ac:dyDescent="0.25">
      <c r="D13607">
        <v>0.85</v>
      </c>
      <c r="E13607" s="4">
        <v>2.1700000000000001E-20</v>
      </c>
      <c r="F13607" s="3"/>
      <c r="G13607" s="3"/>
      <c r="H13607" s="3"/>
      <c r="I13607" s="3"/>
      <c r="J13607" s="3"/>
    </row>
    <row r="13608" spans="4:10" x14ac:dyDescent="0.25">
      <c r="D13608">
        <v>0.85029999999999994</v>
      </c>
      <c r="E13608" s="4">
        <v>2.1700000000000001E-20</v>
      </c>
      <c r="F13608" s="3"/>
      <c r="G13608" s="3"/>
      <c r="H13608" s="3"/>
      <c r="I13608" s="3"/>
      <c r="J13608" s="3"/>
    </row>
    <row r="13609" spans="4:10" x14ac:dyDescent="0.25">
      <c r="D13609">
        <v>0.85050000000000003</v>
      </c>
      <c r="E13609" s="4">
        <v>2.1700000000000001E-20</v>
      </c>
      <c r="F13609" s="3"/>
      <c r="G13609" s="3"/>
      <c r="H13609" s="3"/>
      <c r="I13609" s="3"/>
      <c r="J13609" s="3"/>
    </row>
    <row r="13610" spans="4:10" x14ac:dyDescent="0.25">
      <c r="D13610">
        <v>0.8508</v>
      </c>
      <c r="E13610" s="4">
        <v>2.1700000000000001E-20</v>
      </c>
      <c r="F13610" s="3"/>
      <c r="G13610" s="3"/>
      <c r="H13610" s="3"/>
      <c r="I13610" s="3"/>
      <c r="J13610" s="3"/>
    </row>
    <row r="13611" spans="4:10" x14ac:dyDescent="0.25">
      <c r="D13611">
        <v>0.85099999999999998</v>
      </c>
      <c r="E13611" s="4">
        <v>2.1700000000000001E-20</v>
      </c>
      <c r="F13611" s="3"/>
      <c r="G13611" s="3"/>
      <c r="H13611" s="3"/>
      <c r="I13611" s="3"/>
      <c r="J13611" s="3"/>
    </row>
    <row r="13612" spans="4:10" x14ac:dyDescent="0.25">
      <c r="D13612">
        <v>0.85119999999999996</v>
      </c>
      <c r="E13612" s="4">
        <v>2.1700000000000001E-20</v>
      </c>
      <c r="F13612" s="3"/>
      <c r="G13612" s="3"/>
      <c r="H13612" s="3"/>
      <c r="I13612" s="3"/>
      <c r="J13612" s="3"/>
    </row>
    <row r="13613" spans="4:10" x14ac:dyDescent="0.25">
      <c r="D13613">
        <v>0.85150000000000003</v>
      </c>
      <c r="E13613" s="4">
        <v>2.1700000000000001E-20</v>
      </c>
      <c r="F13613" s="3"/>
      <c r="G13613" s="3"/>
      <c r="H13613" s="3"/>
      <c r="I13613" s="3"/>
      <c r="J13613" s="3"/>
    </row>
    <row r="13614" spans="4:10" x14ac:dyDescent="0.25">
      <c r="D13614">
        <v>0.85170000000000001</v>
      </c>
      <c r="E13614" s="4">
        <v>2.1700000000000001E-20</v>
      </c>
      <c r="F13614" s="3"/>
      <c r="G13614" s="3"/>
      <c r="H13614" s="3"/>
      <c r="I13614" s="3"/>
      <c r="J13614" s="3"/>
    </row>
    <row r="13615" spans="4:10" x14ac:dyDescent="0.25">
      <c r="D13615">
        <v>0.85189999999999999</v>
      </c>
      <c r="E13615" s="4">
        <v>2.1700000000000001E-20</v>
      </c>
      <c r="F13615" s="3"/>
      <c r="G13615" s="3"/>
      <c r="H13615" s="3"/>
      <c r="I13615" s="3"/>
      <c r="J13615" s="3"/>
    </row>
    <row r="13616" spans="4:10" x14ac:dyDescent="0.25">
      <c r="D13616">
        <v>0.85219999999999996</v>
      </c>
      <c r="E13616" s="4">
        <v>2.1700000000000001E-20</v>
      </c>
      <c r="F13616" s="3"/>
      <c r="G13616" s="3"/>
      <c r="H13616" s="3"/>
      <c r="I13616" s="3"/>
      <c r="J13616" s="3"/>
    </row>
    <row r="13617" spans="4:10" x14ac:dyDescent="0.25">
      <c r="D13617">
        <v>0.85240000000000005</v>
      </c>
      <c r="E13617" s="4">
        <v>2.1700000000000001E-20</v>
      </c>
      <c r="F13617" s="3"/>
      <c r="G13617" s="3"/>
      <c r="H13617" s="3"/>
      <c r="I13617" s="3"/>
      <c r="J13617" s="3"/>
    </row>
    <row r="13618" spans="4:10" x14ac:dyDescent="0.25">
      <c r="D13618">
        <v>0.85260000000000002</v>
      </c>
      <c r="E13618" s="4">
        <v>2.1700000000000001E-20</v>
      </c>
      <c r="F13618" s="3"/>
      <c r="G13618" s="3"/>
      <c r="H13618" s="3"/>
      <c r="I13618" s="3"/>
      <c r="J13618" s="3"/>
    </row>
    <row r="13619" spans="4:10" x14ac:dyDescent="0.25">
      <c r="D13619">
        <v>0.85289999999999999</v>
      </c>
      <c r="E13619" s="4">
        <v>2.1700000000000001E-20</v>
      </c>
      <c r="F13619" s="3"/>
      <c r="G13619" s="3"/>
      <c r="H13619" s="3"/>
      <c r="I13619" s="3"/>
      <c r="J13619" s="3"/>
    </row>
    <row r="13620" spans="4:10" x14ac:dyDescent="0.25">
      <c r="D13620">
        <v>0.85309999999999997</v>
      </c>
      <c r="E13620" s="4">
        <v>2.1700000000000001E-20</v>
      </c>
      <c r="F13620" s="3"/>
      <c r="G13620" s="3"/>
      <c r="H13620" s="3"/>
      <c r="I13620" s="3"/>
      <c r="J13620" s="3"/>
    </row>
    <row r="13621" spans="4:10" x14ac:dyDescent="0.25">
      <c r="D13621">
        <v>0.85340000000000005</v>
      </c>
      <c r="E13621" s="4">
        <v>2.1700000000000001E-20</v>
      </c>
      <c r="F13621" s="3"/>
      <c r="G13621" s="3"/>
      <c r="H13621" s="3"/>
      <c r="I13621" s="3"/>
      <c r="J13621" s="3"/>
    </row>
    <row r="13622" spans="4:10" x14ac:dyDescent="0.25">
      <c r="D13622">
        <v>0.85360000000000003</v>
      </c>
      <c r="E13622" s="4">
        <v>2.1700000000000001E-20</v>
      </c>
      <c r="F13622" s="3"/>
      <c r="G13622" s="3"/>
      <c r="H13622" s="3"/>
      <c r="I13622" s="3"/>
      <c r="J13622" s="3"/>
    </row>
    <row r="13623" spans="4:10" x14ac:dyDescent="0.25">
      <c r="D13623">
        <v>0.8538</v>
      </c>
      <c r="E13623" s="4">
        <v>2.1700000000000001E-20</v>
      </c>
      <c r="F13623" s="3"/>
      <c r="G13623" s="3"/>
      <c r="H13623" s="3"/>
      <c r="I13623" s="3"/>
      <c r="J13623" s="3"/>
    </row>
    <row r="13624" spans="4:10" x14ac:dyDescent="0.25">
      <c r="D13624">
        <v>0.85409999999999997</v>
      </c>
      <c r="E13624" s="4">
        <v>2.1700000000000001E-20</v>
      </c>
      <c r="F13624" s="3"/>
      <c r="G13624" s="3"/>
      <c r="H13624" s="3"/>
      <c r="I13624" s="3"/>
      <c r="J13624" s="3"/>
    </row>
    <row r="13625" spans="4:10" x14ac:dyDescent="0.25">
      <c r="D13625">
        <v>0.85429999999999995</v>
      </c>
      <c r="E13625" s="4">
        <v>2.1700000000000001E-20</v>
      </c>
      <c r="F13625" s="3"/>
      <c r="G13625" s="3"/>
      <c r="H13625" s="3"/>
      <c r="I13625" s="3"/>
      <c r="J13625" s="3"/>
    </row>
    <row r="13626" spans="4:10" x14ac:dyDescent="0.25">
      <c r="D13626">
        <v>0.85450000000000004</v>
      </c>
      <c r="E13626" s="4">
        <v>2.1700000000000001E-20</v>
      </c>
      <c r="F13626" s="3"/>
      <c r="G13626" s="3"/>
      <c r="H13626" s="3"/>
      <c r="I13626" s="3"/>
      <c r="J13626" s="3"/>
    </row>
    <row r="13627" spans="4:10" x14ac:dyDescent="0.25">
      <c r="D13627">
        <v>0.8548</v>
      </c>
      <c r="E13627" s="4">
        <v>2.1700000000000001E-20</v>
      </c>
      <c r="F13627" s="3"/>
      <c r="G13627" s="3"/>
      <c r="H13627" s="3"/>
      <c r="I13627" s="3"/>
      <c r="J13627" s="3"/>
    </row>
    <row r="13628" spans="4:10" x14ac:dyDescent="0.25">
      <c r="D13628">
        <v>0.85499999999999998</v>
      </c>
      <c r="E13628" s="4">
        <v>2.1700000000000001E-20</v>
      </c>
      <c r="F13628" s="3"/>
      <c r="G13628" s="3"/>
      <c r="H13628" s="3"/>
      <c r="I13628" s="3"/>
      <c r="J13628" s="3"/>
    </row>
    <row r="13629" spans="4:10" x14ac:dyDescent="0.25">
      <c r="D13629">
        <v>0.85529999999999995</v>
      </c>
      <c r="E13629" s="4">
        <v>2.1700000000000001E-20</v>
      </c>
      <c r="F13629" s="3"/>
      <c r="G13629" s="3"/>
      <c r="H13629" s="3"/>
      <c r="I13629" s="3"/>
      <c r="J13629" s="3"/>
    </row>
    <row r="13630" spans="4:10" x14ac:dyDescent="0.25">
      <c r="D13630">
        <v>0.85550000000000004</v>
      </c>
      <c r="E13630" s="4">
        <v>2.1700000000000001E-20</v>
      </c>
      <c r="F13630" s="3"/>
      <c r="G13630" s="3"/>
      <c r="H13630" s="3"/>
      <c r="I13630" s="3"/>
      <c r="J13630" s="3"/>
    </row>
    <row r="13631" spans="4:10" x14ac:dyDescent="0.25">
      <c r="D13631">
        <v>0.85570000000000002</v>
      </c>
      <c r="E13631" s="4">
        <v>2.1700000000000001E-20</v>
      </c>
      <c r="F13631" s="3"/>
      <c r="G13631" s="3"/>
      <c r="H13631" s="3"/>
      <c r="I13631" s="3"/>
      <c r="J13631" s="3"/>
    </row>
    <row r="13632" spans="4:10" x14ac:dyDescent="0.25">
      <c r="D13632">
        <v>0.85599999999999998</v>
      </c>
      <c r="E13632" s="4">
        <v>2.1700000000000001E-20</v>
      </c>
      <c r="F13632" s="3"/>
      <c r="G13632" s="3"/>
      <c r="H13632" s="3"/>
      <c r="I13632" s="3"/>
      <c r="J13632" s="3"/>
    </row>
    <row r="13633" spans="4:10" x14ac:dyDescent="0.25">
      <c r="D13633">
        <v>0.85619999999999996</v>
      </c>
      <c r="E13633" s="4">
        <v>2.1700000000000001E-20</v>
      </c>
      <c r="F13633" s="3"/>
      <c r="G13633" s="3"/>
      <c r="H13633" s="3"/>
      <c r="I13633" s="3"/>
      <c r="J13633" s="3"/>
    </row>
    <row r="13634" spans="4:10" x14ac:dyDescent="0.25">
      <c r="D13634">
        <v>0.85640000000000005</v>
      </c>
      <c r="E13634" s="4">
        <v>2.1700000000000001E-20</v>
      </c>
      <c r="F13634" s="3"/>
      <c r="G13634" s="3"/>
      <c r="H13634" s="3"/>
      <c r="I13634" s="3"/>
      <c r="J13634" s="3"/>
    </row>
    <row r="13635" spans="4:10" x14ac:dyDescent="0.25">
      <c r="D13635">
        <v>0.85670000000000002</v>
      </c>
      <c r="E13635" s="4">
        <v>2.1700000000000001E-20</v>
      </c>
      <c r="F13635" s="3"/>
      <c r="G13635" s="3"/>
      <c r="H13635" s="3"/>
      <c r="I13635" s="3"/>
      <c r="J13635" s="3"/>
    </row>
    <row r="13636" spans="4:10" x14ac:dyDescent="0.25">
      <c r="D13636">
        <v>0.8569</v>
      </c>
      <c r="E13636" s="4">
        <v>2.1700000000000001E-20</v>
      </c>
      <c r="F13636" s="3"/>
      <c r="G13636" s="3"/>
      <c r="H13636" s="3"/>
      <c r="I13636" s="3"/>
      <c r="J13636" s="3"/>
    </row>
    <row r="13637" spans="4:10" x14ac:dyDescent="0.25">
      <c r="D13637">
        <v>0.85709999999999997</v>
      </c>
      <c r="E13637" s="4">
        <v>2.1700000000000001E-20</v>
      </c>
      <c r="F13637" s="3"/>
      <c r="G13637" s="3"/>
      <c r="H13637" s="3"/>
      <c r="I13637" s="3"/>
      <c r="J13637" s="3"/>
    </row>
    <row r="13638" spans="4:10" x14ac:dyDescent="0.25">
      <c r="D13638">
        <v>0.85740000000000005</v>
      </c>
      <c r="E13638" s="4">
        <v>2.1700000000000001E-20</v>
      </c>
      <c r="F13638" s="3"/>
      <c r="G13638" s="3"/>
      <c r="H13638" s="3"/>
      <c r="I13638" s="3"/>
      <c r="J13638" s="3"/>
    </row>
    <row r="13639" spans="4:10" x14ac:dyDescent="0.25">
      <c r="D13639">
        <v>0.85760000000000003</v>
      </c>
      <c r="E13639" s="4">
        <v>2.1700000000000001E-20</v>
      </c>
      <c r="F13639" s="3"/>
      <c r="G13639" s="3"/>
      <c r="H13639" s="3"/>
      <c r="I13639" s="3"/>
      <c r="J13639" s="3"/>
    </row>
    <row r="13640" spans="4:10" x14ac:dyDescent="0.25">
      <c r="D13640">
        <v>0.8579</v>
      </c>
      <c r="E13640" s="4">
        <v>2.1700000000000001E-20</v>
      </c>
      <c r="F13640" s="3"/>
      <c r="G13640" s="3"/>
      <c r="H13640" s="3"/>
      <c r="I13640" s="3"/>
      <c r="J13640" s="3"/>
    </row>
    <row r="13641" spans="4:10" x14ac:dyDescent="0.25">
      <c r="D13641">
        <v>0.85809999999999997</v>
      </c>
      <c r="E13641" s="4">
        <v>2.1700000000000001E-20</v>
      </c>
      <c r="F13641" s="3"/>
      <c r="G13641" s="3"/>
      <c r="H13641" s="3"/>
      <c r="I13641" s="3"/>
      <c r="J13641" s="3"/>
    </row>
    <row r="13642" spans="4:10" x14ac:dyDescent="0.25">
      <c r="D13642">
        <v>0.85829999999999995</v>
      </c>
      <c r="E13642" s="4">
        <v>2.1700000000000001E-20</v>
      </c>
      <c r="F13642" s="3"/>
      <c r="G13642" s="3"/>
      <c r="H13642" s="3"/>
      <c r="I13642" s="3"/>
      <c r="J13642" s="3"/>
    </row>
    <row r="13643" spans="4:10" x14ac:dyDescent="0.25">
      <c r="D13643">
        <v>0.85860000000000003</v>
      </c>
      <c r="E13643" s="4">
        <v>2.1700000000000001E-20</v>
      </c>
      <c r="F13643" s="3"/>
      <c r="G13643" s="3"/>
      <c r="H13643" s="3"/>
      <c r="I13643" s="3"/>
      <c r="J13643" s="3"/>
    </row>
    <row r="13644" spans="4:10" x14ac:dyDescent="0.25">
      <c r="D13644">
        <v>0.85880000000000001</v>
      </c>
      <c r="E13644" s="4">
        <v>2.1700000000000001E-20</v>
      </c>
      <c r="F13644" s="3"/>
      <c r="G13644" s="3"/>
      <c r="H13644" s="3"/>
      <c r="I13644" s="3"/>
      <c r="J13644" s="3"/>
    </row>
    <row r="13645" spans="4:10" x14ac:dyDescent="0.25">
      <c r="D13645">
        <v>0.85899999999999999</v>
      </c>
      <c r="E13645" s="4">
        <v>2.1700000000000001E-20</v>
      </c>
      <c r="F13645" s="3"/>
      <c r="G13645" s="3"/>
      <c r="H13645" s="3"/>
      <c r="I13645" s="3"/>
      <c r="J13645" s="3"/>
    </row>
    <row r="13646" spans="4:10" x14ac:dyDescent="0.25">
      <c r="D13646">
        <v>0.85929999999999995</v>
      </c>
      <c r="E13646" s="4">
        <v>2.1700000000000001E-20</v>
      </c>
      <c r="F13646" s="3"/>
      <c r="G13646" s="3"/>
      <c r="H13646" s="3"/>
      <c r="I13646" s="3"/>
      <c r="J13646" s="3"/>
    </row>
    <row r="13647" spans="4:10" x14ac:dyDescent="0.25">
      <c r="D13647">
        <v>0.85950000000000004</v>
      </c>
      <c r="E13647" s="4">
        <v>2.1700000000000001E-20</v>
      </c>
      <c r="F13647" s="3"/>
      <c r="G13647" s="3"/>
      <c r="H13647" s="3"/>
      <c r="I13647" s="3"/>
      <c r="J13647" s="3"/>
    </row>
    <row r="13648" spans="4:10" x14ac:dyDescent="0.25">
      <c r="D13648">
        <v>0.85970000000000002</v>
      </c>
      <c r="E13648" s="4">
        <v>2.1700000000000001E-20</v>
      </c>
      <c r="F13648" s="3"/>
      <c r="G13648" s="3"/>
      <c r="H13648" s="3"/>
      <c r="I13648" s="3"/>
      <c r="J13648" s="3"/>
    </row>
    <row r="13649" spans="4:10" x14ac:dyDescent="0.25">
      <c r="D13649">
        <v>0.86</v>
      </c>
      <c r="E13649" s="4">
        <v>2.1700000000000001E-20</v>
      </c>
      <c r="F13649" s="3"/>
      <c r="G13649" s="3"/>
      <c r="H13649" s="3"/>
      <c r="I13649" s="3"/>
      <c r="J13649" s="3"/>
    </row>
    <row r="13650" spans="4:10" x14ac:dyDescent="0.25">
      <c r="D13650">
        <v>0.86019999999999996</v>
      </c>
      <c r="E13650" s="4">
        <v>2.1700000000000001E-20</v>
      </c>
      <c r="F13650" s="3"/>
      <c r="G13650" s="3"/>
      <c r="H13650" s="3"/>
      <c r="I13650" s="3"/>
      <c r="J13650" s="3"/>
    </row>
    <row r="13651" spans="4:10" x14ac:dyDescent="0.25">
      <c r="D13651">
        <v>0.86050000000000004</v>
      </c>
      <c r="E13651" s="4">
        <v>2.1700000000000001E-20</v>
      </c>
      <c r="F13651" s="3"/>
      <c r="G13651" s="3"/>
      <c r="H13651" s="3"/>
      <c r="I13651" s="3"/>
      <c r="J13651" s="3"/>
    </row>
    <row r="13652" spans="4:10" x14ac:dyDescent="0.25">
      <c r="D13652">
        <v>0.86070000000000002</v>
      </c>
      <c r="E13652" s="4">
        <v>2.1700000000000001E-20</v>
      </c>
      <c r="F13652" s="3"/>
      <c r="G13652" s="3"/>
      <c r="H13652" s="3"/>
      <c r="I13652" s="3"/>
      <c r="J13652" s="3"/>
    </row>
    <row r="13653" spans="4:10" x14ac:dyDescent="0.25">
      <c r="D13653">
        <v>0.8609</v>
      </c>
      <c r="E13653" s="4">
        <v>2.1700000000000001E-20</v>
      </c>
      <c r="F13653" s="3"/>
      <c r="G13653" s="3"/>
      <c r="H13653" s="3"/>
      <c r="I13653" s="3"/>
      <c r="J13653" s="3"/>
    </row>
    <row r="13654" spans="4:10" x14ac:dyDescent="0.25">
      <c r="D13654">
        <v>0.86119999999999997</v>
      </c>
      <c r="E13654" s="4">
        <v>2.1700000000000001E-20</v>
      </c>
      <c r="F13654" s="3"/>
      <c r="G13654" s="3"/>
      <c r="H13654" s="3"/>
      <c r="I13654" s="3"/>
      <c r="J13654" s="3"/>
    </row>
    <row r="13655" spans="4:10" x14ac:dyDescent="0.25">
      <c r="D13655">
        <v>0.86140000000000005</v>
      </c>
      <c r="E13655" s="4">
        <v>2.1700000000000001E-20</v>
      </c>
      <c r="F13655" s="3"/>
      <c r="G13655" s="3"/>
      <c r="H13655" s="3"/>
      <c r="I13655" s="3"/>
      <c r="J13655" s="3"/>
    </row>
    <row r="13656" spans="4:10" x14ac:dyDescent="0.25">
      <c r="D13656">
        <v>0.86160000000000003</v>
      </c>
      <c r="E13656" s="4">
        <v>2.1700000000000001E-20</v>
      </c>
      <c r="F13656" s="3"/>
      <c r="G13656" s="3"/>
      <c r="H13656" s="3"/>
      <c r="I13656" s="3"/>
      <c r="J13656" s="3"/>
    </row>
    <row r="13657" spans="4:10" x14ac:dyDescent="0.25">
      <c r="D13657">
        <v>0.8619</v>
      </c>
      <c r="E13657" s="4">
        <v>2.1700000000000001E-20</v>
      </c>
      <c r="F13657" s="3"/>
      <c r="G13657" s="3"/>
      <c r="H13657" s="3"/>
      <c r="I13657" s="3"/>
      <c r="J13657" s="3"/>
    </row>
    <row r="13658" spans="4:10" x14ac:dyDescent="0.25">
      <c r="D13658">
        <v>0.86209999999999998</v>
      </c>
      <c r="E13658" s="4">
        <v>2.1700000000000001E-20</v>
      </c>
      <c r="F13658" s="3"/>
      <c r="G13658" s="3"/>
      <c r="H13658" s="3"/>
      <c r="I13658" s="3"/>
      <c r="J13658" s="3"/>
    </row>
    <row r="13659" spans="4:10" x14ac:dyDescent="0.25">
      <c r="D13659">
        <v>0.86229999999999996</v>
      </c>
      <c r="E13659" s="4">
        <v>2.1700000000000001E-20</v>
      </c>
      <c r="F13659" s="3"/>
      <c r="G13659" s="3"/>
      <c r="H13659" s="3"/>
      <c r="I13659" s="3"/>
      <c r="J13659" s="3"/>
    </row>
    <row r="13660" spans="4:10" x14ac:dyDescent="0.25">
      <c r="D13660">
        <v>0.86260000000000003</v>
      </c>
      <c r="E13660" s="4">
        <v>2.1700000000000001E-20</v>
      </c>
      <c r="F13660" s="3"/>
      <c r="G13660" s="3"/>
      <c r="H13660" s="3"/>
      <c r="I13660" s="3"/>
      <c r="J13660" s="3"/>
    </row>
    <row r="13661" spans="4:10" x14ac:dyDescent="0.25">
      <c r="D13661">
        <v>0.86280000000000001</v>
      </c>
      <c r="E13661" s="4">
        <v>2.1700000000000001E-20</v>
      </c>
      <c r="F13661" s="3"/>
      <c r="G13661" s="3"/>
      <c r="H13661" s="3"/>
      <c r="I13661" s="3"/>
      <c r="J13661" s="3"/>
    </row>
    <row r="13662" spans="4:10" x14ac:dyDescent="0.25">
      <c r="D13662">
        <v>0.86309999999999998</v>
      </c>
      <c r="E13662" s="4">
        <v>2.1700000000000001E-20</v>
      </c>
      <c r="F13662" s="3"/>
      <c r="G13662" s="3"/>
      <c r="H13662" s="3"/>
      <c r="I13662" s="3"/>
      <c r="J13662" s="3"/>
    </row>
    <row r="13663" spans="4:10" x14ac:dyDescent="0.25">
      <c r="D13663">
        <v>0.86329999999999996</v>
      </c>
      <c r="E13663" s="4">
        <v>2.1700000000000001E-20</v>
      </c>
      <c r="F13663" s="3"/>
      <c r="G13663" s="3"/>
      <c r="H13663" s="3"/>
      <c r="I13663" s="3"/>
      <c r="J13663" s="3"/>
    </row>
    <row r="13664" spans="4:10" x14ac:dyDescent="0.25">
      <c r="D13664">
        <v>0.86350000000000005</v>
      </c>
      <c r="E13664" s="4">
        <v>2.1700000000000001E-20</v>
      </c>
      <c r="F13664" s="3"/>
      <c r="G13664" s="3"/>
      <c r="H13664" s="3"/>
      <c r="I13664" s="3"/>
      <c r="J13664" s="3"/>
    </row>
    <row r="13665" spans="4:10" x14ac:dyDescent="0.25">
      <c r="D13665">
        <v>0.86380000000000001</v>
      </c>
      <c r="E13665" s="4">
        <v>2.1700000000000001E-20</v>
      </c>
      <c r="F13665" s="3"/>
      <c r="G13665" s="3"/>
      <c r="H13665" s="3"/>
      <c r="I13665" s="3"/>
      <c r="J13665" s="3"/>
    </row>
    <row r="13666" spans="4:10" x14ac:dyDescent="0.25">
      <c r="D13666">
        <v>0.86399999999999999</v>
      </c>
      <c r="E13666" s="4">
        <v>2.1700000000000001E-20</v>
      </c>
      <c r="F13666" s="3"/>
      <c r="G13666" s="3"/>
      <c r="H13666" s="3"/>
      <c r="I13666" s="3"/>
      <c r="J13666" s="3"/>
    </row>
    <row r="13667" spans="4:10" x14ac:dyDescent="0.25">
      <c r="D13667">
        <v>0.86419999999999997</v>
      </c>
      <c r="E13667" s="4">
        <v>2.1700000000000001E-20</v>
      </c>
      <c r="F13667" s="3"/>
      <c r="G13667" s="3"/>
      <c r="H13667" s="3"/>
      <c r="I13667" s="3"/>
      <c r="J13667" s="3"/>
    </row>
    <row r="13668" spans="4:10" x14ac:dyDescent="0.25">
      <c r="D13668">
        <v>0.86450000000000005</v>
      </c>
      <c r="E13668" s="4">
        <v>2.1700000000000001E-20</v>
      </c>
      <c r="F13668" s="3"/>
      <c r="G13668" s="3"/>
      <c r="H13668" s="3"/>
      <c r="I13668" s="3"/>
      <c r="J13668" s="3"/>
    </row>
    <row r="13669" spans="4:10" x14ac:dyDescent="0.25">
      <c r="D13669">
        <v>0.86470000000000002</v>
      </c>
      <c r="E13669" s="4">
        <v>2.1700000000000001E-20</v>
      </c>
      <c r="F13669" s="3"/>
      <c r="G13669" s="3"/>
      <c r="H13669" s="3"/>
      <c r="I13669" s="3"/>
      <c r="J13669" s="3"/>
    </row>
    <row r="13670" spans="4:10" x14ac:dyDescent="0.25">
      <c r="D13670">
        <v>0.8649</v>
      </c>
      <c r="E13670" s="4">
        <v>2.1700000000000001E-20</v>
      </c>
      <c r="F13670" s="3"/>
      <c r="G13670" s="3"/>
      <c r="H13670" s="3"/>
      <c r="I13670" s="3"/>
      <c r="J13670" s="3"/>
    </row>
    <row r="13671" spans="4:10" x14ac:dyDescent="0.25">
      <c r="D13671">
        <v>0.86519999999999997</v>
      </c>
      <c r="E13671" s="4">
        <v>2.1700000000000001E-20</v>
      </c>
      <c r="F13671" s="3"/>
      <c r="G13671" s="3"/>
      <c r="H13671" s="3"/>
      <c r="I13671" s="3"/>
      <c r="J13671" s="3"/>
    </row>
    <row r="13672" spans="4:10" x14ac:dyDescent="0.25">
      <c r="D13672">
        <v>0.86539999999999995</v>
      </c>
      <c r="E13672" s="4">
        <v>2.1700000000000001E-20</v>
      </c>
      <c r="F13672" s="3"/>
      <c r="G13672" s="3"/>
      <c r="H13672" s="3"/>
      <c r="I13672" s="3"/>
      <c r="J13672" s="3"/>
    </row>
    <row r="13673" spans="4:10" x14ac:dyDescent="0.25">
      <c r="D13673">
        <v>0.86570000000000003</v>
      </c>
      <c r="E13673" s="4">
        <v>2.1700000000000001E-20</v>
      </c>
      <c r="F13673" s="3"/>
      <c r="G13673" s="3"/>
      <c r="H13673" s="3"/>
      <c r="I13673" s="3"/>
      <c r="J13673" s="3"/>
    </row>
    <row r="13674" spans="4:10" x14ac:dyDescent="0.25">
      <c r="D13674">
        <v>0.8659</v>
      </c>
      <c r="E13674" s="4">
        <v>2.1700000000000001E-20</v>
      </c>
      <c r="F13674" s="3"/>
      <c r="G13674" s="3"/>
      <c r="H13674" s="3"/>
      <c r="I13674" s="3"/>
      <c r="J13674" s="3"/>
    </row>
    <row r="13675" spans="4:10" x14ac:dyDescent="0.25">
      <c r="D13675">
        <v>0.86609999999999998</v>
      </c>
      <c r="E13675" s="4">
        <v>2.1700000000000001E-20</v>
      </c>
      <c r="F13675" s="3"/>
      <c r="G13675" s="3"/>
      <c r="H13675" s="3"/>
      <c r="I13675" s="3"/>
      <c r="J13675" s="3"/>
    </row>
    <row r="13676" spans="4:10" x14ac:dyDescent="0.25">
      <c r="D13676">
        <v>0.86639999999999995</v>
      </c>
      <c r="E13676" s="4">
        <v>2.1700000000000001E-20</v>
      </c>
      <c r="F13676" s="3"/>
      <c r="G13676" s="3"/>
      <c r="H13676" s="3"/>
      <c r="I13676" s="3"/>
      <c r="J13676" s="3"/>
    </row>
    <row r="13677" spans="4:10" x14ac:dyDescent="0.25">
      <c r="D13677">
        <v>0.86660000000000004</v>
      </c>
      <c r="E13677" s="4">
        <v>2.1700000000000001E-20</v>
      </c>
      <c r="F13677" s="3"/>
      <c r="G13677" s="3"/>
      <c r="H13677" s="3"/>
      <c r="I13677" s="3"/>
      <c r="J13677" s="3"/>
    </row>
    <row r="13678" spans="4:10" x14ac:dyDescent="0.25">
      <c r="D13678">
        <v>0.86680000000000001</v>
      </c>
      <c r="E13678" s="4">
        <v>2.1700000000000001E-20</v>
      </c>
      <c r="F13678" s="3"/>
      <c r="G13678" s="3"/>
      <c r="H13678" s="3"/>
      <c r="I13678" s="3"/>
      <c r="J13678" s="3"/>
    </row>
    <row r="13679" spans="4:10" x14ac:dyDescent="0.25">
      <c r="D13679">
        <v>0.86709999999999998</v>
      </c>
      <c r="E13679" s="4">
        <v>2.1700000000000001E-20</v>
      </c>
      <c r="F13679" s="3"/>
      <c r="G13679" s="3"/>
      <c r="H13679" s="3"/>
      <c r="I13679" s="3"/>
      <c r="J13679" s="3"/>
    </row>
    <row r="13680" spans="4:10" x14ac:dyDescent="0.25">
      <c r="D13680">
        <v>0.86729999999999996</v>
      </c>
      <c r="E13680" s="4">
        <v>2.1700000000000001E-20</v>
      </c>
      <c r="F13680" s="3"/>
      <c r="G13680" s="3"/>
      <c r="H13680" s="3"/>
      <c r="I13680" s="3"/>
      <c r="J13680" s="3"/>
    </row>
    <row r="13681" spans="4:10" x14ac:dyDescent="0.25">
      <c r="D13681">
        <v>0.86750000000000005</v>
      </c>
      <c r="E13681" s="4">
        <v>2.1700000000000001E-20</v>
      </c>
      <c r="F13681" s="3"/>
      <c r="G13681" s="3"/>
      <c r="H13681" s="3"/>
      <c r="I13681" s="3"/>
      <c r="J13681" s="3"/>
    </row>
    <row r="13682" spans="4:10" x14ac:dyDescent="0.25">
      <c r="D13682">
        <v>0.86780000000000002</v>
      </c>
      <c r="E13682" s="4">
        <v>2.1700000000000001E-20</v>
      </c>
      <c r="F13682" s="3"/>
      <c r="G13682" s="3"/>
      <c r="H13682" s="3"/>
      <c r="I13682" s="3"/>
      <c r="J13682" s="3"/>
    </row>
    <row r="13683" spans="4:10" x14ac:dyDescent="0.25">
      <c r="D13683">
        <v>0.86799999999999999</v>
      </c>
      <c r="E13683" s="4">
        <v>2.1700000000000001E-20</v>
      </c>
      <c r="F13683" s="3"/>
      <c r="G13683" s="3"/>
      <c r="H13683" s="3"/>
      <c r="I13683" s="3"/>
      <c r="J13683" s="3"/>
    </row>
    <row r="13684" spans="4:10" x14ac:dyDescent="0.25">
      <c r="D13684">
        <v>0.86829999999999996</v>
      </c>
      <c r="E13684" s="4">
        <v>2.1700000000000001E-20</v>
      </c>
      <c r="F13684" s="3"/>
      <c r="G13684" s="3"/>
      <c r="H13684" s="3"/>
      <c r="I13684" s="3"/>
      <c r="J13684" s="3"/>
    </row>
    <row r="13685" spans="4:10" x14ac:dyDescent="0.25">
      <c r="D13685">
        <v>0.86850000000000005</v>
      </c>
      <c r="E13685" s="4">
        <v>2.1700000000000001E-20</v>
      </c>
      <c r="F13685" s="3"/>
      <c r="G13685" s="3"/>
      <c r="H13685" s="3"/>
      <c r="I13685" s="3"/>
      <c r="J13685" s="3"/>
    </row>
    <row r="13686" spans="4:10" x14ac:dyDescent="0.25">
      <c r="D13686">
        <v>0.86870000000000003</v>
      </c>
      <c r="E13686" s="4">
        <v>2.1700000000000001E-20</v>
      </c>
      <c r="F13686" s="3"/>
      <c r="G13686" s="3"/>
      <c r="H13686" s="3"/>
      <c r="I13686" s="3"/>
      <c r="J13686" s="3"/>
    </row>
    <row r="13687" spans="4:10" x14ac:dyDescent="0.25">
      <c r="D13687">
        <v>0.86899999999999999</v>
      </c>
      <c r="E13687" s="4">
        <v>2.1700000000000001E-20</v>
      </c>
      <c r="F13687" s="3"/>
      <c r="G13687" s="3"/>
      <c r="H13687" s="3"/>
      <c r="I13687" s="3"/>
      <c r="J13687" s="3"/>
    </row>
    <row r="13688" spans="4:10" x14ac:dyDescent="0.25">
      <c r="D13688">
        <v>0.86919999999999997</v>
      </c>
      <c r="E13688" s="4">
        <v>2.1700000000000001E-20</v>
      </c>
      <c r="F13688" s="3"/>
      <c r="G13688" s="3"/>
      <c r="H13688" s="3"/>
      <c r="I13688" s="3"/>
      <c r="J13688" s="3"/>
    </row>
    <row r="13689" spans="4:10" x14ac:dyDescent="0.25">
      <c r="D13689">
        <v>0.86939999999999995</v>
      </c>
      <c r="E13689" s="4">
        <v>2.1700000000000001E-20</v>
      </c>
      <c r="F13689" s="3"/>
      <c r="G13689" s="3"/>
      <c r="H13689" s="3"/>
      <c r="I13689" s="3"/>
      <c r="J13689" s="3"/>
    </row>
    <row r="13690" spans="4:10" x14ac:dyDescent="0.25">
      <c r="D13690">
        <v>0.86970000000000003</v>
      </c>
      <c r="E13690" s="4">
        <v>2.1700000000000001E-20</v>
      </c>
      <c r="F13690" s="3"/>
      <c r="G13690" s="3"/>
      <c r="H13690" s="3"/>
      <c r="I13690" s="3"/>
      <c r="J13690" s="3"/>
    </row>
    <row r="13691" spans="4:10" x14ac:dyDescent="0.25">
      <c r="D13691">
        <v>0.86990000000000001</v>
      </c>
      <c r="E13691" s="4">
        <v>2.1700000000000001E-20</v>
      </c>
      <c r="F13691" s="3"/>
      <c r="G13691" s="3"/>
      <c r="H13691" s="3"/>
      <c r="I13691" s="3"/>
      <c r="J13691" s="3"/>
    </row>
    <row r="13692" spans="4:10" x14ac:dyDescent="0.25">
      <c r="D13692">
        <v>0.87019999999999997</v>
      </c>
      <c r="E13692" s="4">
        <v>2.1700000000000001E-20</v>
      </c>
      <c r="F13692" s="3"/>
      <c r="G13692" s="3"/>
      <c r="H13692" s="3"/>
      <c r="I13692" s="3"/>
      <c r="J13692" s="3"/>
    </row>
    <row r="13693" spans="4:10" x14ac:dyDescent="0.25">
      <c r="D13693">
        <v>0.87039999999999995</v>
      </c>
      <c r="E13693" s="4">
        <v>2.1700000000000001E-20</v>
      </c>
      <c r="F13693" s="3"/>
      <c r="G13693" s="3"/>
      <c r="H13693" s="3"/>
      <c r="I13693" s="3"/>
      <c r="J13693" s="3"/>
    </row>
    <row r="13694" spans="4:10" x14ac:dyDescent="0.25">
      <c r="D13694">
        <v>0.87060000000000004</v>
      </c>
      <c r="E13694" s="4">
        <v>2.1700000000000001E-20</v>
      </c>
      <c r="F13694" s="3"/>
      <c r="G13694" s="3"/>
      <c r="H13694" s="3"/>
      <c r="I13694" s="3"/>
      <c r="J13694" s="3"/>
    </row>
    <row r="13695" spans="4:10" x14ac:dyDescent="0.25">
      <c r="D13695">
        <v>0.87090000000000001</v>
      </c>
      <c r="E13695" s="4">
        <v>2.1700000000000001E-20</v>
      </c>
      <c r="F13695" s="3"/>
      <c r="G13695" s="3"/>
      <c r="H13695" s="3"/>
      <c r="I13695" s="3"/>
      <c r="J13695" s="3"/>
    </row>
    <row r="13696" spans="4:10" x14ac:dyDescent="0.25">
      <c r="D13696">
        <v>0.87109999999999999</v>
      </c>
      <c r="E13696" s="4">
        <v>2.1700000000000001E-20</v>
      </c>
      <c r="F13696" s="3"/>
      <c r="G13696" s="3"/>
      <c r="H13696" s="3"/>
      <c r="I13696" s="3"/>
      <c r="J13696" s="3"/>
    </row>
    <row r="13697" spans="4:10" x14ac:dyDescent="0.25">
      <c r="D13697">
        <v>0.87129999999999996</v>
      </c>
      <c r="E13697" s="4">
        <v>2.1700000000000001E-20</v>
      </c>
      <c r="F13697" s="3"/>
      <c r="G13697" s="3"/>
      <c r="H13697" s="3"/>
      <c r="I13697" s="3"/>
      <c r="J13697" s="3"/>
    </row>
    <row r="13698" spans="4:10" x14ac:dyDescent="0.25">
      <c r="D13698">
        <v>0.87160000000000004</v>
      </c>
      <c r="E13698" s="4">
        <v>2.1700000000000001E-20</v>
      </c>
      <c r="F13698" s="3"/>
      <c r="G13698" s="3"/>
      <c r="H13698" s="3"/>
      <c r="I13698" s="3"/>
      <c r="J13698" s="3"/>
    </row>
    <row r="13699" spans="4:10" x14ac:dyDescent="0.25">
      <c r="D13699">
        <v>0.87180000000000002</v>
      </c>
      <c r="E13699" s="4">
        <v>2.1700000000000001E-20</v>
      </c>
      <c r="F13699" s="3"/>
      <c r="G13699" s="3"/>
      <c r="H13699" s="3"/>
      <c r="I13699" s="3"/>
      <c r="J13699" s="3"/>
    </row>
    <row r="13700" spans="4:10" x14ac:dyDescent="0.25">
      <c r="D13700">
        <v>0.872</v>
      </c>
      <c r="E13700" s="4">
        <v>2.1700000000000001E-20</v>
      </c>
      <c r="F13700" s="3"/>
      <c r="G13700" s="3"/>
      <c r="H13700" s="3"/>
      <c r="I13700" s="3"/>
      <c r="J13700" s="3"/>
    </row>
    <row r="13701" spans="4:10" x14ac:dyDescent="0.25">
      <c r="D13701">
        <v>0.87229999999999996</v>
      </c>
      <c r="E13701" s="4">
        <v>2.1700000000000001E-20</v>
      </c>
      <c r="F13701" s="3"/>
      <c r="G13701" s="3"/>
      <c r="H13701" s="3"/>
      <c r="I13701" s="3"/>
      <c r="J13701" s="3"/>
    </row>
    <row r="13702" spans="4:10" x14ac:dyDescent="0.25">
      <c r="D13702">
        <v>0.87250000000000005</v>
      </c>
      <c r="E13702" s="4">
        <v>2.1700000000000001E-20</v>
      </c>
      <c r="F13702" s="3"/>
      <c r="G13702" s="3"/>
      <c r="H13702" s="3"/>
      <c r="I13702" s="3"/>
      <c r="J13702" s="3"/>
    </row>
    <row r="13703" spans="4:10" x14ac:dyDescent="0.25">
      <c r="D13703">
        <v>0.87280000000000002</v>
      </c>
      <c r="E13703" s="4">
        <v>2.1700000000000001E-20</v>
      </c>
      <c r="F13703" s="3"/>
      <c r="G13703" s="3"/>
      <c r="H13703" s="3"/>
      <c r="I13703" s="3"/>
      <c r="J13703" s="3"/>
    </row>
    <row r="13704" spans="4:10" x14ac:dyDescent="0.25">
      <c r="D13704">
        <v>0.873</v>
      </c>
      <c r="E13704" s="4">
        <v>2.1700000000000001E-20</v>
      </c>
      <c r="F13704" s="3"/>
      <c r="G13704" s="3"/>
      <c r="H13704" s="3"/>
      <c r="I13704" s="3"/>
      <c r="J13704" s="3"/>
    </row>
    <row r="13705" spans="4:10" x14ac:dyDescent="0.25">
      <c r="D13705">
        <v>0.87319999999999998</v>
      </c>
      <c r="E13705" s="4">
        <v>2.1700000000000001E-20</v>
      </c>
      <c r="F13705" s="3"/>
      <c r="G13705" s="3"/>
      <c r="H13705" s="3"/>
      <c r="I13705" s="3"/>
      <c r="J13705" s="3"/>
    </row>
    <row r="13706" spans="4:10" x14ac:dyDescent="0.25">
      <c r="D13706">
        <v>0.87350000000000005</v>
      </c>
      <c r="E13706" s="4">
        <v>2.1700000000000001E-20</v>
      </c>
      <c r="F13706" s="3"/>
      <c r="G13706" s="3"/>
      <c r="H13706" s="3"/>
      <c r="I13706" s="3"/>
      <c r="J13706" s="3"/>
    </row>
    <row r="13707" spans="4:10" x14ac:dyDescent="0.25">
      <c r="D13707">
        <v>0.87370000000000003</v>
      </c>
      <c r="E13707" s="4">
        <v>2.1700000000000001E-20</v>
      </c>
      <c r="F13707" s="3"/>
      <c r="G13707" s="3"/>
      <c r="H13707" s="3"/>
      <c r="I13707" s="3"/>
      <c r="J13707" s="3"/>
    </row>
    <row r="13708" spans="4:10" x14ac:dyDescent="0.25">
      <c r="D13708">
        <v>0.87390000000000001</v>
      </c>
      <c r="E13708" s="4">
        <v>2.1700000000000001E-20</v>
      </c>
      <c r="F13708" s="3"/>
      <c r="G13708" s="3"/>
      <c r="H13708" s="3"/>
      <c r="I13708" s="3"/>
      <c r="J13708" s="3"/>
    </row>
    <row r="13709" spans="4:10" x14ac:dyDescent="0.25">
      <c r="D13709">
        <v>0.87419999999999998</v>
      </c>
      <c r="E13709" s="4">
        <v>2.1700000000000001E-20</v>
      </c>
      <c r="F13709" s="3"/>
      <c r="G13709" s="3"/>
      <c r="H13709" s="3"/>
      <c r="I13709" s="3"/>
      <c r="J13709" s="3"/>
    </row>
    <row r="13710" spans="4:10" x14ac:dyDescent="0.25">
      <c r="D13710">
        <v>0.87439999999999996</v>
      </c>
      <c r="E13710" s="4">
        <v>2.1700000000000001E-20</v>
      </c>
      <c r="F13710" s="3"/>
      <c r="G13710" s="3"/>
      <c r="H13710" s="3"/>
      <c r="I13710" s="3"/>
      <c r="J13710" s="3"/>
    </row>
    <row r="13711" spans="4:10" x14ac:dyDescent="0.25">
      <c r="D13711">
        <v>0.87460000000000004</v>
      </c>
      <c r="E13711" s="4">
        <v>2.1700000000000001E-20</v>
      </c>
      <c r="F13711" s="3"/>
      <c r="G13711" s="3"/>
      <c r="H13711" s="3"/>
      <c r="I13711" s="3"/>
      <c r="J13711" s="3"/>
    </row>
    <row r="13712" spans="4:10" x14ac:dyDescent="0.25">
      <c r="D13712">
        <v>0.87490000000000001</v>
      </c>
      <c r="E13712" s="4">
        <v>2.1700000000000001E-20</v>
      </c>
      <c r="F13712" s="3"/>
      <c r="G13712" s="3"/>
      <c r="H13712" s="3"/>
      <c r="I13712" s="3"/>
      <c r="J13712" s="3"/>
    </row>
    <row r="13713" spans="4:10" x14ac:dyDescent="0.25">
      <c r="D13713">
        <v>0.87509999999999999</v>
      </c>
      <c r="E13713" s="4">
        <v>2.1700000000000001E-20</v>
      </c>
      <c r="F13713" s="3"/>
      <c r="G13713" s="3"/>
      <c r="H13713" s="3"/>
      <c r="I13713" s="3"/>
      <c r="J13713" s="3"/>
    </row>
    <row r="13714" spans="4:10" x14ac:dyDescent="0.25">
      <c r="D13714">
        <v>0.87539999999999996</v>
      </c>
      <c r="E13714" s="4">
        <v>2.1700000000000001E-20</v>
      </c>
      <c r="F13714" s="3"/>
      <c r="G13714" s="3"/>
      <c r="H13714" s="3"/>
      <c r="I13714" s="3"/>
      <c r="J13714" s="3"/>
    </row>
    <row r="13715" spans="4:10" x14ac:dyDescent="0.25">
      <c r="D13715">
        <v>0.87560000000000004</v>
      </c>
      <c r="E13715" s="4">
        <v>2.1700000000000001E-20</v>
      </c>
      <c r="F13715" s="3"/>
      <c r="G13715" s="3"/>
      <c r="H13715" s="3"/>
      <c r="I13715" s="3"/>
      <c r="J13715" s="3"/>
    </row>
    <row r="13716" spans="4:10" x14ac:dyDescent="0.25">
      <c r="D13716">
        <v>0.87580000000000002</v>
      </c>
      <c r="E13716" s="4">
        <v>2.1700000000000001E-20</v>
      </c>
      <c r="F13716" s="3"/>
      <c r="G13716" s="3"/>
      <c r="H13716" s="3"/>
      <c r="I13716" s="3"/>
      <c r="J13716" s="3"/>
    </row>
    <row r="13717" spans="4:10" x14ac:dyDescent="0.25">
      <c r="D13717">
        <v>0.87609999999999999</v>
      </c>
      <c r="E13717" s="4">
        <v>2.1700000000000001E-20</v>
      </c>
      <c r="F13717" s="3"/>
      <c r="G13717" s="3"/>
      <c r="H13717" s="3"/>
      <c r="I13717" s="3"/>
      <c r="J13717" s="3"/>
    </row>
    <row r="13718" spans="4:10" x14ac:dyDescent="0.25">
      <c r="D13718">
        <v>0.87629999999999997</v>
      </c>
      <c r="E13718" s="4">
        <v>2.1700000000000001E-20</v>
      </c>
      <c r="F13718" s="3"/>
      <c r="G13718" s="3"/>
      <c r="H13718" s="3"/>
      <c r="I13718" s="3"/>
      <c r="J13718" s="3"/>
    </row>
    <row r="13719" spans="4:10" x14ac:dyDescent="0.25">
      <c r="D13719">
        <v>0.87649999999999995</v>
      </c>
      <c r="E13719" s="4">
        <v>2.1700000000000001E-20</v>
      </c>
      <c r="F13719" s="3"/>
      <c r="G13719" s="3"/>
      <c r="H13719" s="3"/>
      <c r="I13719" s="3"/>
      <c r="J13719" s="3"/>
    </row>
    <row r="13720" spans="4:10" x14ac:dyDescent="0.25">
      <c r="D13720">
        <v>0.87680000000000002</v>
      </c>
      <c r="E13720" s="4">
        <v>2.1700000000000001E-20</v>
      </c>
      <c r="F13720" s="3"/>
      <c r="G13720" s="3"/>
      <c r="H13720" s="3"/>
      <c r="I13720" s="3"/>
      <c r="J13720" s="3"/>
    </row>
    <row r="13721" spans="4:10" x14ac:dyDescent="0.25">
      <c r="D13721">
        <v>0.877</v>
      </c>
      <c r="E13721" s="4">
        <v>2.1700000000000001E-20</v>
      </c>
      <c r="F13721" s="3"/>
      <c r="G13721" s="3"/>
      <c r="H13721" s="3"/>
      <c r="I13721" s="3"/>
      <c r="J13721" s="3"/>
    </row>
    <row r="13722" spans="4:10" x14ac:dyDescent="0.25">
      <c r="D13722">
        <v>0.87719999999999998</v>
      </c>
      <c r="E13722" s="4">
        <v>2.1700000000000001E-20</v>
      </c>
      <c r="F13722" s="3"/>
      <c r="G13722" s="3"/>
      <c r="H13722" s="3"/>
      <c r="I13722" s="3"/>
      <c r="J13722" s="3"/>
    </row>
    <row r="13723" spans="4:10" x14ac:dyDescent="0.25">
      <c r="D13723">
        <v>0.87749999999999995</v>
      </c>
      <c r="E13723" s="4">
        <v>2.1700000000000001E-20</v>
      </c>
      <c r="F13723" s="3"/>
      <c r="G13723" s="3"/>
      <c r="H13723" s="3"/>
      <c r="I13723" s="3"/>
      <c r="J13723" s="3"/>
    </row>
    <row r="13724" spans="4:10" x14ac:dyDescent="0.25">
      <c r="D13724">
        <v>0.87770000000000004</v>
      </c>
      <c r="E13724" s="4">
        <v>2.1700000000000001E-20</v>
      </c>
      <c r="F13724" s="3"/>
      <c r="G13724" s="3"/>
      <c r="H13724" s="3"/>
      <c r="I13724" s="3"/>
      <c r="J13724" s="3"/>
    </row>
    <row r="13725" spans="4:10" x14ac:dyDescent="0.25">
      <c r="D13725">
        <v>0.878</v>
      </c>
      <c r="E13725" s="4">
        <v>2.1700000000000001E-20</v>
      </c>
      <c r="F13725" s="3"/>
      <c r="G13725" s="3"/>
      <c r="H13725" s="3"/>
      <c r="I13725" s="3"/>
      <c r="J13725" s="3"/>
    </row>
    <row r="13726" spans="4:10" x14ac:dyDescent="0.25">
      <c r="D13726">
        <v>0.87819999999999998</v>
      </c>
      <c r="E13726" s="4">
        <v>2.1700000000000001E-20</v>
      </c>
      <c r="F13726" s="3"/>
      <c r="G13726" s="3"/>
      <c r="H13726" s="3"/>
      <c r="I13726" s="3"/>
      <c r="J13726" s="3"/>
    </row>
    <row r="13727" spans="4:10" x14ac:dyDescent="0.25">
      <c r="D13727">
        <v>0.87839999999999996</v>
      </c>
      <c r="E13727" s="4">
        <v>2.1700000000000001E-20</v>
      </c>
      <c r="F13727" s="3"/>
      <c r="G13727" s="3"/>
      <c r="H13727" s="3"/>
      <c r="I13727" s="3"/>
      <c r="J13727" s="3"/>
    </row>
    <row r="13728" spans="4:10" x14ac:dyDescent="0.25">
      <c r="D13728">
        <v>0.87870000000000004</v>
      </c>
      <c r="E13728" s="4">
        <v>2.1700000000000001E-20</v>
      </c>
      <c r="F13728" s="3"/>
      <c r="G13728" s="3"/>
      <c r="H13728" s="3"/>
      <c r="I13728" s="3"/>
      <c r="J13728" s="3"/>
    </row>
    <row r="13729" spans="4:10" x14ac:dyDescent="0.25">
      <c r="D13729">
        <v>0.87890000000000001</v>
      </c>
      <c r="E13729" s="4">
        <v>2.1700000000000001E-20</v>
      </c>
      <c r="F13729" s="3"/>
      <c r="G13729" s="3"/>
      <c r="H13729" s="3"/>
      <c r="I13729" s="3"/>
      <c r="J13729" s="3"/>
    </row>
    <row r="13730" spans="4:10" x14ac:dyDescent="0.25">
      <c r="D13730">
        <v>0.87909999999999999</v>
      </c>
      <c r="E13730" s="4">
        <v>2.1700000000000001E-20</v>
      </c>
      <c r="F13730" s="3"/>
      <c r="G13730" s="3"/>
      <c r="H13730" s="3"/>
      <c r="I13730" s="3"/>
      <c r="J13730" s="3"/>
    </row>
    <row r="13731" spans="4:10" x14ac:dyDescent="0.25">
      <c r="D13731">
        <v>0.87939999999999996</v>
      </c>
      <c r="E13731" s="4">
        <v>2.1700000000000001E-20</v>
      </c>
      <c r="F13731" s="3"/>
      <c r="G13731" s="3"/>
      <c r="H13731" s="3"/>
      <c r="I13731" s="3"/>
      <c r="J13731" s="3"/>
    </row>
    <row r="13732" spans="4:10" x14ac:dyDescent="0.25">
      <c r="D13732">
        <v>0.87960000000000005</v>
      </c>
      <c r="E13732" s="4">
        <v>2.1700000000000001E-20</v>
      </c>
      <c r="F13732" s="3"/>
      <c r="G13732" s="3"/>
      <c r="H13732" s="3"/>
      <c r="I13732" s="3"/>
      <c r="J13732" s="3"/>
    </row>
    <row r="13733" spans="4:10" x14ac:dyDescent="0.25">
      <c r="D13733">
        <v>0.87980000000000003</v>
      </c>
      <c r="E13733" s="4">
        <v>2.1700000000000001E-20</v>
      </c>
      <c r="F13733" s="3"/>
      <c r="G13733" s="3"/>
      <c r="H13733" s="3"/>
      <c r="I13733" s="3"/>
      <c r="J13733" s="3"/>
    </row>
    <row r="13734" spans="4:10" x14ac:dyDescent="0.25">
      <c r="D13734">
        <v>0.88009999999999999</v>
      </c>
      <c r="E13734" s="4">
        <v>2.1700000000000001E-20</v>
      </c>
      <c r="F13734" s="3"/>
      <c r="G13734" s="3"/>
      <c r="H13734" s="3"/>
      <c r="I13734" s="3"/>
      <c r="J13734" s="3"/>
    </row>
    <row r="13735" spans="4:10" x14ac:dyDescent="0.25">
      <c r="D13735">
        <v>0.88029999999999997</v>
      </c>
      <c r="E13735" s="4">
        <v>2.1700000000000001E-20</v>
      </c>
      <c r="F13735" s="3"/>
      <c r="G13735" s="3"/>
      <c r="H13735" s="3"/>
      <c r="I13735" s="3"/>
      <c r="J13735" s="3"/>
    </row>
    <row r="13736" spans="4:10" x14ac:dyDescent="0.25">
      <c r="D13736">
        <v>0.88060000000000005</v>
      </c>
      <c r="E13736" s="4">
        <v>2.1700000000000001E-20</v>
      </c>
      <c r="F13736" s="3"/>
      <c r="G13736" s="3"/>
      <c r="H13736" s="3"/>
      <c r="I13736" s="3"/>
      <c r="J13736" s="3"/>
    </row>
    <row r="13737" spans="4:10" x14ac:dyDescent="0.25">
      <c r="D13737">
        <v>0.88080000000000003</v>
      </c>
      <c r="E13737" s="4">
        <v>2.1700000000000001E-20</v>
      </c>
      <c r="F13737" s="3"/>
      <c r="G13737" s="3"/>
      <c r="H13737" s="3"/>
      <c r="I13737" s="3"/>
      <c r="J13737" s="3"/>
    </row>
    <row r="13738" spans="4:10" x14ac:dyDescent="0.25">
      <c r="D13738">
        <v>0.88100000000000001</v>
      </c>
      <c r="E13738" s="4">
        <v>2.1700000000000001E-20</v>
      </c>
      <c r="F13738" s="3"/>
      <c r="G13738" s="3"/>
      <c r="H13738" s="3"/>
      <c r="I13738" s="3"/>
      <c r="J13738" s="3"/>
    </row>
    <row r="13739" spans="4:10" x14ac:dyDescent="0.25">
      <c r="D13739">
        <v>0.88129999999999997</v>
      </c>
      <c r="E13739" s="4">
        <v>2.1700000000000001E-20</v>
      </c>
      <c r="F13739" s="3"/>
      <c r="G13739" s="3"/>
      <c r="H13739" s="3"/>
      <c r="I13739" s="3"/>
      <c r="J13739" s="3"/>
    </row>
    <row r="13740" spans="4:10" x14ac:dyDescent="0.25">
      <c r="D13740">
        <v>0.88149999999999995</v>
      </c>
      <c r="E13740" s="4">
        <v>2.1700000000000001E-20</v>
      </c>
      <c r="F13740" s="3"/>
      <c r="G13740" s="3"/>
      <c r="H13740" s="3"/>
      <c r="I13740" s="3"/>
      <c r="J13740" s="3"/>
    </row>
    <row r="13741" spans="4:10" x14ac:dyDescent="0.25">
      <c r="D13741">
        <v>0.88170000000000004</v>
      </c>
      <c r="E13741" s="4">
        <v>2.1700000000000001E-20</v>
      </c>
      <c r="F13741" s="3"/>
      <c r="G13741" s="3"/>
      <c r="H13741" s="3"/>
      <c r="I13741" s="3"/>
      <c r="J13741" s="3"/>
    </row>
    <row r="13742" spans="4:10" x14ac:dyDescent="0.25">
      <c r="D13742">
        <v>0.88200000000000001</v>
      </c>
      <c r="E13742" s="4">
        <v>2.1700000000000001E-20</v>
      </c>
      <c r="F13742" s="3"/>
      <c r="G13742" s="3"/>
      <c r="H13742" s="3"/>
      <c r="I13742" s="3"/>
      <c r="J13742" s="3"/>
    </row>
    <row r="13743" spans="4:10" x14ac:dyDescent="0.25">
      <c r="D13743">
        <v>0.88219999999999998</v>
      </c>
      <c r="E13743" s="4">
        <v>2.1700000000000001E-20</v>
      </c>
      <c r="F13743" s="3"/>
      <c r="G13743" s="3"/>
      <c r="H13743" s="3"/>
      <c r="I13743" s="3"/>
      <c r="J13743" s="3"/>
    </row>
    <row r="13744" spans="4:10" x14ac:dyDescent="0.25">
      <c r="D13744">
        <v>0.88249999999999995</v>
      </c>
      <c r="E13744" s="4">
        <v>2.1700000000000001E-20</v>
      </c>
      <c r="F13744" s="3"/>
      <c r="G13744" s="3"/>
      <c r="H13744" s="3"/>
      <c r="I13744" s="3"/>
      <c r="J13744" s="3"/>
    </row>
    <row r="13745" spans="4:10" x14ac:dyDescent="0.25">
      <c r="D13745">
        <v>0.88270000000000004</v>
      </c>
      <c r="E13745" s="4">
        <v>2.1700000000000001E-20</v>
      </c>
      <c r="F13745" s="3"/>
      <c r="G13745" s="3"/>
      <c r="H13745" s="3"/>
      <c r="I13745" s="3"/>
      <c r="J13745" s="3"/>
    </row>
    <row r="13746" spans="4:10" x14ac:dyDescent="0.25">
      <c r="D13746">
        <v>0.88290000000000002</v>
      </c>
      <c r="E13746" s="4">
        <v>2.1700000000000001E-20</v>
      </c>
      <c r="F13746" s="3"/>
      <c r="G13746" s="3"/>
      <c r="H13746" s="3"/>
      <c r="I13746" s="3"/>
      <c r="J13746" s="3"/>
    </row>
    <row r="13747" spans="4:10" x14ac:dyDescent="0.25">
      <c r="D13747">
        <v>0.88319999999999999</v>
      </c>
      <c r="E13747" s="4">
        <v>2.1700000000000001E-20</v>
      </c>
      <c r="F13747" s="3"/>
      <c r="G13747" s="3"/>
      <c r="H13747" s="3"/>
      <c r="I13747" s="3"/>
      <c r="J13747" s="3"/>
    </row>
    <row r="13748" spans="4:10" x14ac:dyDescent="0.25">
      <c r="D13748">
        <v>0.88339999999999996</v>
      </c>
      <c r="E13748" s="4">
        <v>2.1700000000000001E-20</v>
      </c>
      <c r="F13748" s="3"/>
      <c r="G13748" s="3"/>
      <c r="H13748" s="3"/>
      <c r="I13748" s="3"/>
      <c r="J13748" s="3"/>
    </row>
    <row r="13749" spans="4:10" x14ac:dyDescent="0.25">
      <c r="D13749">
        <v>0.88360000000000005</v>
      </c>
      <c r="E13749" s="4">
        <v>2.1700000000000001E-20</v>
      </c>
      <c r="F13749" s="3"/>
      <c r="G13749" s="3"/>
      <c r="H13749" s="3"/>
      <c r="I13749" s="3"/>
      <c r="J13749" s="3"/>
    </row>
    <row r="13750" spans="4:10" x14ac:dyDescent="0.25">
      <c r="D13750">
        <v>0.88390000000000002</v>
      </c>
      <c r="E13750" s="4">
        <v>2.1700000000000001E-20</v>
      </c>
      <c r="F13750" s="3"/>
      <c r="G13750" s="3"/>
      <c r="H13750" s="3"/>
      <c r="I13750" s="3"/>
      <c r="J13750" s="3"/>
    </row>
    <row r="13751" spans="4:10" x14ac:dyDescent="0.25">
      <c r="D13751">
        <v>0.8841</v>
      </c>
      <c r="E13751" s="4">
        <v>2.1700000000000001E-20</v>
      </c>
      <c r="F13751" s="3"/>
      <c r="G13751" s="3"/>
      <c r="H13751" s="3"/>
      <c r="I13751" s="3"/>
      <c r="J13751" s="3"/>
    </row>
    <row r="13752" spans="4:10" x14ac:dyDescent="0.25">
      <c r="D13752">
        <v>0.88429999999999997</v>
      </c>
      <c r="E13752" s="4">
        <v>2.1700000000000001E-20</v>
      </c>
      <c r="F13752" s="3"/>
      <c r="G13752" s="3"/>
      <c r="H13752" s="3"/>
      <c r="I13752" s="3"/>
      <c r="J13752" s="3"/>
    </row>
    <row r="13753" spans="4:10" x14ac:dyDescent="0.25">
      <c r="D13753">
        <v>0.88460000000000005</v>
      </c>
      <c r="E13753" s="4">
        <v>2.1700000000000001E-20</v>
      </c>
      <c r="F13753" s="3"/>
      <c r="G13753" s="3"/>
      <c r="H13753" s="3"/>
      <c r="I13753" s="3"/>
      <c r="J13753" s="3"/>
    </row>
    <row r="13754" spans="4:10" x14ac:dyDescent="0.25">
      <c r="D13754">
        <v>0.88480000000000003</v>
      </c>
      <c r="E13754" s="4">
        <v>2.1700000000000001E-20</v>
      </c>
      <c r="F13754" s="3"/>
      <c r="G13754" s="3"/>
      <c r="H13754" s="3"/>
      <c r="I13754" s="3"/>
      <c r="J13754" s="3"/>
    </row>
    <row r="13755" spans="4:10" x14ac:dyDescent="0.25">
      <c r="D13755">
        <v>0.8851</v>
      </c>
      <c r="E13755" s="4">
        <v>2.1700000000000001E-20</v>
      </c>
      <c r="F13755" s="3"/>
      <c r="G13755" s="3"/>
      <c r="H13755" s="3"/>
      <c r="I13755" s="3"/>
      <c r="J13755" s="3"/>
    </row>
    <row r="13756" spans="4:10" x14ac:dyDescent="0.25">
      <c r="D13756">
        <v>0.88529999999999998</v>
      </c>
      <c r="E13756" s="4">
        <v>2.1700000000000001E-20</v>
      </c>
      <c r="F13756" s="3"/>
      <c r="G13756" s="3"/>
      <c r="H13756" s="3"/>
      <c r="I13756" s="3"/>
      <c r="J13756" s="3"/>
    </row>
    <row r="13757" spans="4:10" x14ac:dyDescent="0.25">
      <c r="D13757">
        <v>0.88549999999999995</v>
      </c>
      <c r="E13757" s="4">
        <v>2.1700000000000001E-20</v>
      </c>
      <c r="F13757" s="3"/>
      <c r="G13757" s="3"/>
      <c r="H13757" s="3"/>
      <c r="I13757" s="3"/>
      <c r="J13757" s="3"/>
    </row>
    <row r="13758" spans="4:10" x14ac:dyDescent="0.25">
      <c r="D13758">
        <v>0.88580000000000003</v>
      </c>
      <c r="E13758" s="4">
        <v>2.1700000000000001E-20</v>
      </c>
      <c r="F13758" s="3"/>
      <c r="G13758" s="3"/>
      <c r="H13758" s="3"/>
      <c r="I13758" s="3"/>
      <c r="J13758" s="3"/>
    </row>
    <row r="13759" spans="4:10" x14ac:dyDescent="0.25">
      <c r="D13759">
        <v>0.88600000000000001</v>
      </c>
      <c r="E13759" s="4">
        <v>2.1700000000000001E-20</v>
      </c>
      <c r="F13759" s="3"/>
      <c r="G13759" s="3"/>
      <c r="H13759" s="3"/>
      <c r="I13759" s="3"/>
      <c r="J13759" s="3"/>
    </row>
    <row r="13760" spans="4:10" x14ac:dyDescent="0.25">
      <c r="D13760">
        <v>0.88619999999999999</v>
      </c>
      <c r="E13760" s="4">
        <v>2.1700000000000001E-20</v>
      </c>
      <c r="F13760" s="3"/>
      <c r="G13760" s="3"/>
      <c r="H13760" s="3"/>
      <c r="I13760" s="3"/>
      <c r="J13760" s="3"/>
    </row>
    <row r="13761" spans="4:10" x14ac:dyDescent="0.25">
      <c r="D13761">
        <v>0.88649999999999995</v>
      </c>
      <c r="E13761" s="4">
        <v>2.1700000000000001E-20</v>
      </c>
      <c r="F13761" s="3"/>
      <c r="G13761" s="3"/>
      <c r="H13761" s="3"/>
      <c r="I13761" s="3"/>
      <c r="J13761" s="3"/>
    </row>
    <row r="13762" spans="4:10" x14ac:dyDescent="0.25">
      <c r="D13762">
        <v>0.88670000000000004</v>
      </c>
      <c r="E13762" s="4">
        <v>2.1700000000000001E-20</v>
      </c>
      <c r="F13762" s="3"/>
      <c r="G13762" s="3"/>
      <c r="H13762" s="3"/>
      <c r="I13762" s="3"/>
      <c r="J13762" s="3"/>
    </row>
    <row r="13763" spans="4:10" x14ac:dyDescent="0.25">
      <c r="D13763">
        <v>0.88690000000000002</v>
      </c>
      <c r="E13763" s="4">
        <v>2.1700000000000001E-20</v>
      </c>
      <c r="F13763" s="3"/>
      <c r="G13763" s="3"/>
      <c r="H13763" s="3"/>
      <c r="I13763" s="3"/>
      <c r="J13763" s="3"/>
    </row>
    <row r="13764" spans="4:10" x14ac:dyDescent="0.25">
      <c r="D13764">
        <v>0.88719999999999999</v>
      </c>
      <c r="E13764" s="4">
        <v>2.1700000000000001E-20</v>
      </c>
      <c r="F13764" s="3"/>
      <c r="G13764" s="3"/>
      <c r="H13764" s="3"/>
      <c r="I13764" s="3"/>
      <c r="J13764" s="3"/>
    </row>
    <row r="13765" spans="4:10" x14ac:dyDescent="0.25">
      <c r="D13765">
        <v>0.88739999999999997</v>
      </c>
      <c r="E13765" s="4">
        <v>2.1700000000000001E-20</v>
      </c>
      <c r="F13765" s="3"/>
      <c r="G13765" s="3"/>
      <c r="H13765" s="3"/>
      <c r="I13765" s="3"/>
      <c r="J13765" s="3"/>
    </row>
    <row r="13766" spans="4:10" x14ac:dyDescent="0.25">
      <c r="D13766">
        <v>0.88770000000000004</v>
      </c>
      <c r="E13766" s="4">
        <v>2.1700000000000001E-20</v>
      </c>
      <c r="F13766" s="3"/>
      <c r="G13766" s="3"/>
      <c r="H13766" s="3"/>
      <c r="I13766" s="3"/>
      <c r="J13766" s="3"/>
    </row>
    <row r="13767" spans="4:10" x14ac:dyDescent="0.25">
      <c r="D13767">
        <v>0.88790000000000002</v>
      </c>
      <c r="E13767" s="4">
        <v>2.1700000000000001E-20</v>
      </c>
      <c r="F13767" s="3"/>
      <c r="G13767" s="3"/>
      <c r="H13767" s="3"/>
      <c r="I13767" s="3"/>
      <c r="J13767" s="3"/>
    </row>
    <row r="13768" spans="4:10" x14ac:dyDescent="0.25">
      <c r="D13768">
        <v>0.8881</v>
      </c>
      <c r="E13768" s="4">
        <v>2.1700000000000001E-20</v>
      </c>
      <c r="F13768" s="3"/>
      <c r="G13768" s="3"/>
      <c r="H13768" s="3"/>
      <c r="I13768" s="3"/>
      <c r="J13768" s="3"/>
    </row>
    <row r="13769" spans="4:10" x14ac:dyDescent="0.25">
      <c r="D13769">
        <v>0.88839999999999997</v>
      </c>
      <c r="E13769" s="4">
        <v>2.1700000000000001E-20</v>
      </c>
      <c r="F13769" s="3"/>
      <c r="G13769" s="3"/>
      <c r="H13769" s="3"/>
      <c r="I13769" s="3"/>
      <c r="J13769" s="3"/>
    </row>
    <row r="13770" spans="4:10" x14ac:dyDescent="0.25">
      <c r="D13770">
        <v>0.88859999999999995</v>
      </c>
      <c r="E13770" s="4">
        <v>2.1700000000000001E-20</v>
      </c>
      <c r="F13770" s="3"/>
      <c r="G13770" s="3"/>
      <c r="H13770" s="3"/>
      <c r="I13770" s="3"/>
      <c r="J13770" s="3"/>
    </row>
    <row r="13771" spans="4:10" x14ac:dyDescent="0.25">
      <c r="D13771">
        <v>0.88880000000000003</v>
      </c>
      <c r="E13771" s="4">
        <v>2.1700000000000001E-20</v>
      </c>
      <c r="F13771" s="3"/>
      <c r="G13771" s="3"/>
      <c r="H13771" s="3"/>
      <c r="I13771" s="3"/>
      <c r="J13771" s="3"/>
    </row>
    <row r="13772" spans="4:10" x14ac:dyDescent="0.25">
      <c r="D13772">
        <v>0.8891</v>
      </c>
      <c r="E13772" s="4">
        <v>2.1700000000000001E-20</v>
      </c>
      <c r="F13772" s="3"/>
      <c r="G13772" s="3"/>
      <c r="H13772" s="3"/>
      <c r="I13772" s="3"/>
      <c r="J13772" s="3"/>
    </row>
    <row r="13773" spans="4:10" x14ac:dyDescent="0.25">
      <c r="D13773">
        <v>0.88929999999999998</v>
      </c>
      <c r="E13773" s="4">
        <v>2.1700000000000001E-20</v>
      </c>
      <c r="F13773" s="3"/>
      <c r="G13773" s="3"/>
      <c r="H13773" s="3"/>
      <c r="I13773" s="3"/>
      <c r="J13773" s="3"/>
    </row>
    <row r="13774" spans="4:10" x14ac:dyDescent="0.25">
      <c r="D13774">
        <v>0.88949999999999996</v>
      </c>
      <c r="E13774" s="4">
        <v>2.1700000000000001E-20</v>
      </c>
      <c r="F13774" s="3"/>
      <c r="G13774" s="3"/>
      <c r="H13774" s="3"/>
      <c r="I13774" s="3"/>
      <c r="J13774" s="3"/>
    </row>
    <row r="13775" spans="4:10" x14ac:dyDescent="0.25">
      <c r="D13775">
        <v>0.88980000000000004</v>
      </c>
      <c r="E13775" s="4">
        <v>2.1700000000000001E-20</v>
      </c>
      <c r="F13775" s="3"/>
      <c r="G13775" s="3"/>
      <c r="H13775" s="3"/>
      <c r="I13775" s="3"/>
      <c r="J13775" s="3"/>
    </row>
    <row r="13776" spans="4:10" x14ac:dyDescent="0.25">
      <c r="D13776">
        <v>0.89</v>
      </c>
      <c r="E13776" s="4">
        <v>2.1700000000000001E-20</v>
      </c>
      <c r="F13776" s="3"/>
      <c r="G13776" s="3"/>
      <c r="H13776" s="3"/>
      <c r="I13776" s="3"/>
      <c r="J13776" s="3"/>
    </row>
    <row r="13777" spans="4:10" x14ac:dyDescent="0.25">
      <c r="D13777">
        <v>0.89029999999999998</v>
      </c>
      <c r="E13777" s="4">
        <v>2.1700000000000001E-20</v>
      </c>
      <c r="F13777" s="3"/>
      <c r="G13777" s="3"/>
      <c r="H13777" s="3"/>
      <c r="I13777" s="3"/>
      <c r="J13777" s="3"/>
    </row>
    <row r="13778" spans="4:10" x14ac:dyDescent="0.25">
      <c r="D13778">
        <v>0.89049999999999996</v>
      </c>
      <c r="E13778" s="4">
        <v>2.1700000000000001E-20</v>
      </c>
      <c r="F13778" s="3"/>
      <c r="G13778" s="3"/>
      <c r="H13778" s="3"/>
      <c r="I13778" s="3"/>
      <c r="J13778" s="3"/>
    </row>
    <row r="13779" spans="4:10" x14ac:dyDescent="0.25">
      <c r="D13779">
        <v>0.89070000000000005</v>
      </c>
      <c r="E13779" s="4">
        <v>2.1700000000000001E-20</v>
      </c>
      <c r="F13779" s="3"/>
      <c r="G13779" s="3"/>
      <c r="H13779" s="3"/>
      <c r="I13779" s="3"/>
      <c r="J13779" s="3"/>
    </row>
    <row r="13780" spans="4:10" x14ac:dyDescent="0.25">
      <c r="D13780">
        <v>0.89100000000000001</v>
      </c>
      <c r="E13780" s="4">
        <v>2.1700000000000001E-20</v>
      </c>
      <c r="F13780" s="3"/>
      <c r="G13780" s="3"/>
      <c r="H13780" s="3"/>
      <c r="I13780" s="3"/>
      <c r="J13780" s="3"/>
    </row>
    <row r="13781" spans="4:10" x14ac:dyDescent="0.25">
      <c r="D13781">
        <v>0.89119999999999999</v>
      </c>
      <c r="E13781" s="4">
        <v>2.1700000000000001E-20</v>
      </c>
      <c r="F13781" s="3"/>
      <c r="G13781" s="3"/>
      <c r="H13781" s="3"/>
      <c r="I13781" s="3"/>
      <c r="J13781" s="3"/>
    </row>
    <row r="13782" spans="4:10" x14ac:dyDescent="0.25">
      <c r="D13782">
        <v>0.89139999999999997</v>
      </c>
      <c r="E13782" s="4">
        <v>2.1700000000000001E-20</v>
      </c>
      <c r="F13782" s="3"/>
      <c r="G13782" s="3"/>
      <c r="H13782" s="3"/>
      <c r="I13782" s="3"/>
      <c r="J13782" s="3"/>
    </row>
    <row r="13783" spans="4:10" x14ac:dyDescent="0.25">
      <c r="D13783">
        <v>0.89170000000000005</v>
      </c>
      <c r="E13783" s="4">
        <v>2.1700000000000001E-20</v>
      </c>
      <c r="F13783" s="3"/>
      <c r="G13783" s="3"/>
      <c r="H13783" s="3"/>
      <c r="I13783" s="3"/>
      <c r="J13783" s="3"/>
    </row>
    <row r="13784" spans="4:10" x14ac:dyDescent="0.25">
      <c r="D13784">
        <v>0.89190000000000003</v>
      </c>
      <c r="E13784" s="4">
        <v>2.1700000000000001E-20</v>
      </c>
      <c r="F13784" s="3"/>
      <c r="G13784" s="3"/>
      <c r="H13784" s="3"/>
      <c r="I13784" s="3"/>
      <c r="J13784" s="3"/>
    </row>
    <row r="13785" spans="4:10" x14ac:dyDescent="0.25">
      <c r="D13785">
        <v>0.8921</v>
      </c>
      <c r="E13785" s="4">
        <v>2.1700000000000001E-20</v>
      </c>
      <c r="F13785" s="3"/>
      <c r="G13785" s="3"/>
      <c r="H13785" s="3"/>
      <c r="I13785" s="3"/>
      <c r="J13785" s="3"/>
    </row>
    <row r="13786" spans="4:10" x14ac:dyDescent="0.25">
      <c r="D13786">
        <v>0.89239999999999997</v>
      </c>
      <c r="E13786" s="4">
        <v>2.1700000000000001E-20</v>
      </c>
      <c r="F13786" s="3"/>
      <c r="G13786" s="3"/>
      <c r="H13786" s="3"/>
      <c r="I13786" s="3"/>
      <c r="J13786" s="3"/>
    </row>
    <row r="13787" spans="4:10" x14ac:dyDescent="0.25">
      <c r="D13787">
        <v>0.89259999999999995</v>
      </c>
      <c r="E13787" s="4">
        <v>2.1700000000000001E-20</v>
      </c>
      <c r="F13787" s="3"/>
      <c r="G13787" s="3"/>
      <c r="H13787" s="3"/>
      <c r="I13787" s="3"/>
      <c r="J13787" s="3"/>
    </row>
    <row r="13788" spans="4:10" x14ac:dyDescent="0.25">
      <c r="D13788">
        <v>0.89290000000000003</v>
      </c>
      <c r="E13788" s="4">
        <v>2.1700000000000001E-20</v>
      </c>
      <c r="F13788" s="3"/>
      <c r="G13788" s="3"/>
      <c r="H13788" s="3"/>
      <c r="I13788" s="3"/>
      <c r="J13788" s="3"/>
    </row>
    <row r="13789" spans="4:10" x14ac:dyDescent="0.25">
      <c r="D13789">
        <v>0.8931</v>
      </c>
      <c r="E13789" s="4">
        <v>2.1700000000000001E-20</v>
      </c>
      <c r="F13789" s="3"/>
      <c r="G13789" s="3"/>
      <c r="H13789" s="3"/>
      <c r="I13789" s="3"/>
      <c r="J13789" s="3"/>
    </row>
    <row r="13790" spans="4:10" x14ac:dyDescent="0.25">
      <c r="D13790">
        <v>0.89329999999999998</v>
      </c>
      <c r="E13790" s="4">
        <v>2.1700000000000001E-20</v>
      </c>
      <c r="F13790" s="3"/>
      <c r="G13790" s="3"/>
      <c r="H13790" s="3"/>
      <c r="I13790" s="3"/>
      <c r="J13790" s="3"/>
    </row>
    <row r="13791" spans="4:10" x14ac:dyDescent="0.25">
      <c r="D13791">
        <v>0.89359999999999995</v>
      </c>
      <c r="E13791" s="4">
        <v>2.1700000000000001E-20</v>
      </c>
      <c r="F13791" s="3"/>
      <c r="G13791" s="3"/>
      <c r="H13791" s="3"/>
      <c r="I13791" s="3"/>
      <c r="J13791" s="3"/>
    </row>
    <row r="13792" spans="4:10" x14ac:dyDescent="0.25">
      <c r="D13792">
        <v>0.89380000000000004</v>
      </c>
      <c r="E13792" s="4">
        <v>2.1700000000000001E-20</v>
      </c>
      <c r="F13792" s="3"/>
      <c r="G13792" s="3"/>
      <c r="H13792" s="3"/>
      <c r="I13792" s="3"/>
      <c r="J13792" s="3"/>
    </row>
    <row r="13793" spans="4:10" x14ac:dyDescent="0.25">
      <c r="D13793">
        <v>0.89400000000000002</v>
      </c>
      <c r="E13793" s="4">
        <v>2.1700000000000001E-20</v>
      </c>
      <c r="F13793" s="3"/>
      <c r="G13793" s="3"/>
      <c r="H13793" s="3"/>
      <c r="I13793" s="3"/>
      <c r="J13793" s="3"/>
    </row>
    <row r="13794" spans="4:10" x14ac:dyDescent="0.25">
      <c r="D13794">
        <v>0.89429999999999998</v>
      </c>
      <c r="E13794" s="4">
        <v>2.1700000000000001E-20</v>
      </c>
      <c r="F13794" s="3"/>
      <c r="G13794" s="3"/>
      <c r="H13794" s="3"/>
      <c r="I13794" s="3"/>
      <c r="J13794" s="3"/>
    </row>
    <row r="13795" spans="4:10" x14ac:dyDescent="0.25">
      <c r="D13795">
        <v>0.89449999999999996</v>
      </c>
      <c r="E13795" s="4">
        <v>2.1700000000000001E-20</v>
      </c>
      <c r="F13795" s="3"/>
      <c r="G13795" s="3"/>
      <c r="H13795" s="3"/>
      <c r="I13795" s="3"/>
      <c r="J13795" s="3"/>
    </row>
    <row r="13796" spans="4:10" x14ac:dyDescent="0.25">
      <c r="D13796">
        <v>0.89470000000000005</v>
      </c>
      <c r="E13796" s="4">
        <v>2.1700000000000001E-20</v>
      </c>
      <c r="F13796" s="3"/>
      <c r="G13796" s="3"/>
      <c r="H13796" s="3"/>
      <c r="I13796" s="3"/>
      <c r="J13796" s="3"/>
    </row>
    <row r="13797" spans="4:10" x14ac:dyDescent="0.25">
      <c r="D13797">
        <v>0.89500000000000002</v>
      </c>
      <c r="E13797" s="4">
        <v>2.1700000000000001E-20</v>
      </c>
      <c r="F13797" s="3"/>
      <c r="G13797" s="3"/>
      <c r="H13797" s="3"/>
      <c r="I13797" s="3"/>
      <c r="J13797" s="3"/>
    </row>
    <row r="13798" spans="4:10" x14ac:dyDescent="0.25">
      <c r="D13798">
        <v>0.8952</v>
      </c>
      <c r="E13798" s="4">
        <v>2.1700000000000001E-20</v>
      </c>
      <c r="F13798" s="3"/>
      <c r="G13798" s="3"/>
      <c r="H13798" s="3"/>
      <c r="I13798" s="3"/>
      <c r="J13798" s="3"/>
    </row>
    <row r="13799" spans="4:10" x14ac:dyDescent="0.25">
      <c r="D13799">
        <v>0.89549999999999996</v>
      </c>
      <c r="E13799" s="4">
        <v>2.1700000000000001E-20</v>
      </c>
      <c r="F13799" s="3"/>
      <c r="G13799" s="3"/>
      <c r="H13799" s="3"/>
      <c r="I13799" s="3"/>
      <c r="J13799" s="3"/>
    </row>
    <row r="13800" spans="4:10" x14ac:dyDescent="0.25">
      <c r="D13800">
        <v>0.89570000000000005</v>
      </c>
      <c r="E13800" s="4">
        <v>2.1700000000000001E-20</v>
      </c>
      <c r="F13800" s="3"/>
      <c r="G13800" s="3"/>
      <c r="H13800" s="3"/>
      <c r="I13800" s="3"/>
      <c r="J13800" s="3"/>
    </row>
    <row r="13801" spans="4:10" x14ac:dyDescent="0.25">
      <c r="D13801">
        <v>0.89590000000000003</v>
      </c>
      <c r="E13801" s="4">
        <v>2.1700000000000001E-20</v>
      </c>
      <c r="F13801" s="3"/>
      <c r="G13801" s="3"/>
      <c r="H13801" s="3"/>
      <c r="I13801" s="3"/>
      <c r="J13801" s="3"/>
    </row>
    <row r="13802" spans="4:10" x14ac:dyDescent="0.25">
      <c r="D13802">
        <v>0.8962</v>
      </c>
      <c r="E13802" s="4">
        <v>2.1700000000000001E-20</v>
      </c>
      <c r="F13802" s="3"/>
      <c r="G13802" s="3"/>
      <c r="H13802" s="3"/>
      <c r="I13802" s="3"/>
      <c r="J13802" s="3"/>
    </row>
    <row r="13803" spans="4:10" x14ac:dyDescent="0.25">
      <c r="D13803">
        <v>0.89639999999999997</v>
      </c>
      <c r="E13803" s="4">
        <v>2.1700000000000001E-20</v>
      </c>
      <c r="F13803" s="3"/>
      <c r="G13803" s="3"/>
      <c r="H13803" s="3"/>
      <c r="I13803" s="3"/>
      <c r="J13803" s="3"/>
    </row>
    <row r="13804" spans="4:10" x14ac:dyDescent="0.25">
      <c r="D13804">
        <v>0.89659999999999995</v>
      </c>
      <c r="E13804" s="4">
        <v>2.1700000000000001E-20</v>
      </c>
      <c r="F13804" s="3"/>
      <c r="G13804" s="3"/>
      <c r="H13804" s="3"/>
      <c r="I13804" s="3"/>
      <c r="J13804" s="3"/>
    </row>
    <row r="13805" spans="4:10" x14ac:dyDescent="0.25">
      <c r="D13805">
        <v>0.89690000000000003</v>
      </c>
      <c r="E13805" s="4">
        <v>2.1700000000000001E-20</v>
      </c>
      <c r="F13805" s="3"/>
      <c r="G13805" s="3"/>
      <c r="H13805" s="3"/>
      <c r="I13805" s="3"/>
      <c r="J13805" s="3"/>
    </row>
    <row r="13806" spans="4:10" x14ac:dyDescent="0.25">
      <c r="D13806">
        <v>0.89710000000000001</v>
      </c>
      <c r="E13806" s="4">
        <v>2.1700000000000001E-20</v>
      </c>
      <c r="F13806" s="3"/>
      <c r="G13806" s="3"/>
      <c r="H13806" s="3"/>
      <c r="I13806" s="3"/>
      <c r="J13806" s="3"/>
    </row>
    <row r="13807" spans="4:10" x14ac:dyDescent="0.25">
      <c r="D13807">
        <v>0.89739999999999998</v>
      </c>
      <c r="E13807" s="4">
        <v>2.1700000000000001E-20</v>
      </c>
      <c r="F13807" s="3"/>
      <c r="G13807" s="3"/>
      <c r="H13807" s="3"/>
      <c r="I13807" s="3"/>
      <c r="J13807" s="3"/>
    </row>
    <row r="13808" spans="4:10" x14ac:dyDescent="0.25">
      <c r="D13808">
        <v>0.89759999999999995</v>
      </c>
      <c r="E13808" s="4">
        <v>2.1700000000000001E-20</v>
      </c>
      <c r="F13808" s="3"/>
      <c r="G13808" s="3"/>
      <c r="H13808" s="3"/>
      <c r="I13808" s="3"/>
      <c r="J13808" s="3"/>
    </row>
    <row r="13809" spans="4:10" x14ac:dyDescent="0.25">
      <c r="D13809">
        <v>0.89780000000000004</v>
      </c>
      <c r="E13809" s="4">
        <v>2.1700000000000001E-20</v>
      </c>
      <c r="F13809" s="3"/>
      <c r="G13809" s="3"/>
      <c r="H13809" s="3"/>
      <c r="I13809" s="3"/>
      <c r="J13809" s="3"/>
    </row>
    <row r="13810" spans="4:10" x14ac:dyDescent="0.25">
      <c r="D13810">
        <v>0.89810000000000001</v>
      </c>
      <c r="E13810" s="4">
        <v>2.1700000000000001E-20</v>
      </c>
      <c r="F13810" s="3"/>
      <c r="G13810" s="3"/>
      <c r="H13810" s="3"/>
      <c r="I13810" s="3"/>
      <c r="J13810" s="3"/>
    </row>
    <row r="13811" spans="4:10" x14ac:dyDescent="0.25">
      <c r="D13811">
        <v>0.89829999999999999</v>
      </c>
      <c r="E13811" s="4">
        <v>2.1700000000000001E-20</v>
      </c>
      <c r="F13811" s="3"/>
      <c r="G13811" s="3"/>
      <c r="H13811" s="3"/>
      <c r="I13811" s="3"/>
      <c r="J13811" s="3"/>
    </row>
    <row r="13812" spans="4:10" x14ac:dyDescent="0.25">
      <c r="D13812">
        <v>0.89849999999999997</v>
      </c>
      <c r="E13812" s="4">
        <v>2.1700000000000001E-20</v>
      </c>
      <c r="F13812" s="3"/>
      <c r="G13812" s="3"/>
      <c r="H13812" s="3"/>
      <c r="I13812" s="3"/>
      <c r="J13812" s="3"/>
    </row>
    <row r="13813" spans="4:10" x14ac:dyDescent="0.25">
      <c r="D13813">
        <v>0.89880000000000004</v>
      </c>
      <c r="E13813" s="4">
        <v>2.1700000000000001E-20</v>
      </c>
      <c r="F13813" s="3"/>
      <c r="G13813" s="3"/>
      <c r="H13813" s="3"/>
      <c r="I13813" s="3"/>
      <c r="J13813" s="3"/>
    </row>
    <row r="13814" spans="4:10" x14ac:dyDescent="0.25">
      <c r="D13814">
        <v>0.89900000000000002</v>
      </c>
      <c r="E13814" s="4">
        <v>2.1700000000000001E-20</v>
      </c>
      <c r="F13814" s="3"/>
      <c r="G13814" s="3"/>
      <c r="H13814" s="3"/>
      <c r="I13814" s="3"/>
      <c r="J13814" s="3"/>
    </row>
    <row r="13815" spans="4:10" x14ac:dyDescent="0.25">
      <c r="D13815">
        <v>0.8992</v>
      </c>
      <c r="E13815" s="4">
        <v>2.1700000000000001E-20</v>
      </c>
      <c r="F13815" s="3"/>
      <c r="G13815" s="3"/>
      <c r="H13815" s="3"/>
      <c r="I13815" s="3"/>
      <c r="J13815" s="3"/>
    </row>
    <row r="13816" spans="4:10" x14ac:dyDescent="0.25">
      <c r="D13816">
        <v>0.89949999999999997</v>
      </c>
      <c r="E13816" s="4">
        <v>2.1700000000000001E-20</v>
      </c>
      <c r="F13816" s="3"/>
      <c r="G13816" s="3"/>
      <c r="H13816" s="3"/>
      <c r="I13816" s="3"/>
      <c r="J13816" s="3"/>
    </row>
    <row r="13817" spans="4:10" x14ac:dyDescent="0.25">
      <c r="D13817">
        <v>0.89970000000000006</v>
      </c>
      <c r="E13817" s="4">
        <v>2.1700000000000001E-20</v>
      </c>
      <c r="F13817" s="3"/>
      <c r="G13817" s="3"/>
      <c r="H13817" s="3"/>
      <c r="I13817" s="3"/>
      <c r="J13817" s="3"/>
    </row>
    <row r="13818" spans="4:10" x14ac:dyDescent="0.25">
      <c r="D13818">
        <v>0.9</v>
      </c>
      <c r="E13818" s="4">
        <v>2.1700000000000001E-20</v>
      </c>
      <c r="F13818" s="3"/>
      <c r="G13818" s="3"/>
      <c r="H13818" s="3"/>
      <c r="I13818" s="3"/>
      <c r="J13818" s="3"/>
    </row>
    <row r="13819" spans="4:10" x14ac:dyDescent="0.25">
      <c r="D13819">
        <v>0.9002</v>
      </c>
      <c r="E13819" s="4">
        <v>2.1700000000000001E-20</v>
      </c>
      <c r="F13819" s="3"/>
      <c r="G13819" s="3"/>
      <c r="H13819" s="3"/>
      <c r="I13819" s="3"/>
      <c r="J13819" s="3"/>
    </row>
    <row r="13820" spans="4:10" x14ac:dyDescent="0.25">
      <c r="D13820">
        <v>0.90039999999999998</v>
      </c>
      <c r="E13820" s="4">
        <v>2.1700000000000001E-20</v>
      </c>
      <c r="F13820" s="3"/>
      <c r="G13820" s="3"/>
      <c r="H13820" s="3"/>
      <c r="I13820" s="3"/>
      <c r="J13820" s="3"/>
    </row>
    <row r="13821" spans="4:10" x14ac:dyDescent="0.25">
      <c r="D13821">
        <v>0.90069999999999995</v>
      </c>
      <c r="E13821" s="4">
        <v>2.1700000000000001E-20</v>
      </c>
      <c r="F13821" s="3"/>
      <c r="G13821" s="3"/>
      <c r="H13821" s="3"/>
      <c r="I13821" s="3"/>
      <c r="J13821" s="3"/>
    </row>
    <row r="13822" spans="4:10" x14ac:dyDescent="0.25">
      <c r="D13822">
        <v>0.90090000000000003</v>
      </c>
      <c r="E13822" s="4">
        <v>2.1700000000000001E-20</v>
      </c>
      <c r="F13822" s="3"/>
      <c r="G13822" s="3"/>
      <c r="H13822" s="3"/>
      <c r="I13822" s="3"/>
      <c r="J13822" s="3"/>
    </row>
    <row r="13823" spans="4:10" x14ac:dyDescent="0.25">
      <c r="D13823">
        <v>0.90110000000000001</v>
      </c>
      <c r="E13823" s="4">
        <v>2.1700000000000001E-20</v>
      </c>
      <c r="F13823" s="3"/>
      <c r="G13823" s="3"/>
      <c r="H13823" s="3"/>
      <c r="I13823" s="3"/>
      <c r="J13823" s="3"/>
    </row>
    <row r="13824" spans="4:10" x14ac:dyDescent="0.25">
      <c r="D13824">
        <v>0.90139999999999998</v>
      </c>
      <c r="E13824" s="4">
        <v>2.1700000000000001E-20</v>
      </c>
      <c r="F13824" s="3"/>
      <c r="G13824" s="3"/>
      <c r="H13824" s="3"/>
      <c r="I13824" s="3"/>
      <c r="J13824" s="3"/>
    </row>
    <row r="13825" spans="4:10" x14ac:dyDescent="0.25">
      <c r="D13825">
        <v>0.90159999999999996</v>
      </c>
      <c r="E13825" s="4">
        <v>2.1700000000000001E-20</v>
      </c>
      <c r="F13825" s="3"/>
      <c r="G13825" s="3"/>
      <c r="H13825" s="3"/>
      <c r="I13825" s="3"/>
      <c r="J13825" s="3"/>
    </row>
    <row r="13826" spans="4:10" x14ac:dyDescent="0.25">
      <c r="D13826">
        <v>0.90180000000000005</v>
      </c>
      <c r="E13826" s="4">
        <v>2.1700000000000001E-20</v>
      </c>
      <c r="F13826" s="3"/>
      <c r="G13826" s="3"/>
      <c r="H13826" s="3"/>
      <c r="I13826" s="3"/>
      <c r="J13826" s="3"/>
    </row>
    <row r="13827" spans="4:10" x14ac:dyDescent="0.25">
      <c r="D13827">
        <v>0.90210000000000001</v>
      </c>
      <c r="E13827" s="4">
        <v>2.1700000000000001E-20</v>
      </c>
      <c r="F13827" s="3"/>
      <c r="G13827" s="3"/>
      <c r="H13827" s="3"/>
      <c r="I13827" s="3"/>
      <c r="J13827" s="3"/>
    </row>
    <row r="13828" spans="4:10" x14ac:dyDescent="0.25">
      <c r="D13828">
        <v>0.90229999999999999</v>
      </c>
      <c r="E13828" s="4">
        <v>2.1700000000000001E-20</v>
      </c>
      <c r="F13828" s="3"/>
      <c r="G13828" s="3"/>
      <c r="H13828" s="3"/>
      <c r="I13828" s="3"/>
      <c r="J13828" s="3"/>
    </row>
    <row r="13829" spans="4:10" x14ac:dyDescent="0.25">
      <c r="D13829">
        <v>0.90259999999999996</v>
      </c>
      <c r="E13829" s="4">
        <v>2.1700000000000001E-20</v>
      </c>
      <c r="F13829" s="3"/>
      <c r="G13829" s="3"/>
      <c r="H13829" s="3"/>
      <c r="I13829" s="3"/>
      <c r="J13829" s="3"/>
    </row>
    <row r="13830" spans="4:10" x14ac:dyDescent="0.25">
      <c r="D13830">
        <v>0.90280000000000005</v>
      </c>
      <c r="E13830" s="4">
        <v>2.1700000000000001E-20</v>
      </c>
      <c r="F13830" s="3"/>
      <c r="G13830" s="3"/>
      <c r="H13830" s="3"/>
      <c r="I13830" s="3"/>
      <c r="J13830" s="3"/>
    </row>
    <row r="13831" spans="4:10" x14ac:dyDescent="0.25">
      <c r="D13831">
        <v>0.90300000000000002</v>
      </c>
      <c r="E13831" s="4">
        <v>2.1700000000000001E-20</v>
      </c>
      <c r="F13831" s="3"/>
      <c r="G13831" s="3"/>
      <c r="H13831" s="3"/>
      <c r="I13831" s="3"/>
      <c r="J13831" s="3"/>
    </row>
    <row r="13832" spans="4:10" x14ac:dyDescent="0.25">
      <c r="D13832">
        <v>0.90329999999999999</v>
      </c>
      <c r="E13832" s="4">
        <v>2.1700000000000001E-20</v>
      </c>
      <c r="F13832" s="3"/>
      <c r="G13832" s="3"/>
      <c r="H13832" s="3"/>
      <c r="I13832" s="3"/>
      <c r="J13832" s="3"/>
    </row>
    <row r="13833" spans="4:10" x14ac:dyDescent="0.25">
      <c r="D13833">
        <v>0.90349999999999997</v>
      </c>
      <c r="E13833" s="4">
        <v>2.1700000000000001E-20</v>
      </c>
      <c r="F13833" s="3"/>
      <c r="G13833" s="3"/>
      <c r="H13833" s="3"/>
      <c r="I13833" s="3"/>
      <c r="J13833" s="3"/>
    </row>
    <row r="13834" spans="4:10" x14ac:dyDescent="0.25">
      <c r="D13834">
        <v>0.90369999999999995</v>
      </c>
      <c r="E13834" s="4">
        <v>2.1700000000000001E-20</v>
      </c>
      <c r="F13834" s="3"/>
      <c r="G13834" s="3"/>
      <c r="H13834" s="3"/>
      <c r="I13834" s="3"/>
      <c r="J13834" s="3"/>
    </row>
    <row r="13835" spans="4:10" x14ac:dyDescent="0.25">
      <c r="D13835">
        <v>0.90400000000000003</v>
      </c>
      <c r="E13835" s="4">
        <v>2.1700000000000001E-20</v>
      </c>
      <c r="F13835" s="3"/>
      <c r="G13835" s="3"/>
      <c r="H13835" s="3"/>
      <c r="I13835" s="3"/>
      <c r="J13835" s="3"/>
    </row>
    <row r="13836" spans="4:10" x14ac:dyDescent="0.25">
      <c r="D13836">
        <v>0.9042</v>
      </c>
      <c r="E13836" s="4">
        <v>2.1700000000000001E-20</v>
      </c>
      <c r="F13836" s="3"/>
      <c r="G13836" s="3"/>
      <c r="H13836" s="3"/>
      <c r="I13836" s="3"/>
      <c r="J13836" s="3"/>
    </row>
    <row r="13837" spans="4:10" x14ac:dyDescent="0.25">
      <c r="D13837">
        <v>0.90439999999999998</v>
      </c>
      <c r="E13837" s="4">
        <v>2.1700000000000001E-20</v>
      </c>
      <c r="F13837" s="3"/>
      <c r="G13837" s="3"/>
      <c r="H13837" s="3"/>
      <c r="I13837" s="3"/>
      <c r="J13837" s="3"/>
    </row>
    <row r="13838" spans="4:10" x14ac:dyDescent="0.25">
      <c r="D13838">
        <v>0.90469999999999995</v>
      </c>
      <c r="E13838" s="4">
        <v>2.1700000000000001E-20</v>
      </c>
      <c r="F13838" s="3"/>
      <c r="G13838" s="3"/>
      <c r="H13838" s="3"/>
      <c r="I13838" s="3"/>
      <c r="J13838" s="3"/>
    </row>
    <row r="13839" spans="4:10" x14ac:dyDescent="0.25">
      <c r="D13839">
        <v>0.90490000000000004</v>
      </c>
      <c r="E13839" s="4">
        <v>2.1700000000000001E-20</v>
      </c>
      <c r="F13839" s="3"/>
      <c r="G13839" s="3"/>
      <c r="H13839" s="3"/>
      <c r="I13839" s="3"/>
      <c r="J13839" s="3"/>
    </row>
    <row r="13840" spans="4:10" x14ac:dyDescent="0.25">
      <c r="D13840">
        <v>0.9052</v>
      </c>
      <c r="E13840" s="4">
        <v>2.1700000000000001E-20</v>
      </c>
      <c r="F13840" s="3"/>
      <c r="G13840" s="3"/>
      <c r="H13840" s="3"/>
      <c r="I13840" s="3"/>
      <c r="J13840" s="3"/>
    </row>
    <row r="13841" spans="4:10" x14ac:dyDescent="0.25">
      <c r="D13841">
        <v>0.90539999999999998</v>
      </c>
      <c r="E13841" s="4">
        <v>2.1700000000000001E-20</v>
      </c>
      <c r="F13841" s="3"/>
      <c r="G13841" s="3"/>
      <c r="H13841" s="3"/>
      <c r="I13841" s="3"/>
      <c r="J13841" s="3"/>
    </row>
    <row r="13842" spans="4:10" x14ac:dyDescent="0.25">
      <c r="D13842">
        <v>0.90559999999999996</v>
      </c>
      <c r="E13842" s="4">
        <v>2.1700000000000001E-20</v>
      </c>
      <c r="F13842" s="3"/>
      <c r="G13842" s="3"/>
      <c r="H13842" s="3"/>
      <c r="I13842" s="3"/>
      <c r="J13842" s="3"/>
    </row>
    <row r="13843" spans="4:10" x14ac:dyDescent="0.25">
      <c r="D13843">
        <v>0.90590000000000004</v>
      </c>
      <c r="E13843" s="4">
        <v>2.1700000000000001E-20</v>
      </c>
      <c r="F13843" s="3"/>
      <c r="G13843" s="3"/>
      <c r="H13843" s="3"/>
      <c r="I13843" s="3"/>
      <c r="J13843" s="3"/>
    </row>
    <row r="13844" spans="4:10" x14ac:dyDescent="0.25">
      <c r="D13844">
        <v>0.90610000000000002</v>
      </c>
      <c r="E13844" s="4">
        <v>2.1700000000000001E-20</v>
      </c>
      <c r="F13844" s="3"/>
      <c r="G13844" s="3"/>
      <c r="H13844" s="3"/>
      <c r="I13844" s="3"/>
      <c r="J13844" s="3"/>
    </row>
    <row r="13845" spans="4:10" x14ac:dyDescent="0.25">
      <c r="D13845">
        <v>0.90629999999999999</v>
      </c>
      <c r="E13845" s="4">
        <v>2.1700000000000001E-20</v>
      </c>
      <c r="F13845" s="3"/>
      <c r="G13845" s="3"/>
      <c r="H13845" s="3"/>
      <c r="I13845" s="3"/>
      <c r="J13845" s="3"/>
    </row>
    <row r="13846" spans="4:10" x14ac:dyDescent="0.25">
      <c r="D13846">
        <v>0.90659999999999996</v>
      </c>
      <c r="E13846" s="4">
        <v>2.1700000000000001E-20</v>
      </c>
      <c r="F13846" s="3"/>
      <c r="G13846" s="3"/>
      <c r="H13846" s="3"/>
      <c r="I13846" s="3"/>
      <c r="J13846" s="3"/>
    </row>
    <row r="13847" spans="4:10" x14ac:dyDescent="0.25">
      <c r="D13847">
        <v>0.90680000000000005</v>
      </c>
      <c r="E13847" s="4">
        <v>2.1700000000000001E-20</v>
      </c>
      <c r="F13847" s="3"/>
      <c r="G13847" s="3"/>
      <c r="H13847" s="3"/>
      <c r="I13847" s="3"/>
      <c r="J13847" s="3"/>
    </row>
    <row r="13848" spans="4:10" x14ac:dyDescent="0.25">
      <c r="D13848">
        <v>0.90700000000000003</v>
      </c>
      <c r="E13848" s="4">
        <v>2.1700000000000001E-20</v>
      </c>
      <c r="F13848" s="3"/>
      <c r="G13848" s="3"/>
      <c r="H13848" s="3"/>
      <c r="I13848" s="3"/>
      <c r="J13848" s="3"/>
    </row>
    <row r="13849" spans="4:10" x14ac:dyDescent="0.25">
      <c r="D13849">
        <v>0.9073</v>
      </c>
      <c r="E13849" s="4">
        <v>2.1700000000000001E-20</v>
      </c>
      <c r="F13849" s="3"/>
      <c r="G13849" s="3"/>
      <c r="H13849" s="3"/>
      <c r="I13849" s="3"/>
      <c r="J13849" s="3"/>
    </row>
    <row r="13850" spans="4:10" x14ac:dyDescent="0.25">
      <c r="D13850">
        <v>0.90749999999999997</v>
      </c>
      <c r="E13850" s="4">
        <v>2.1700000000000001E-20</v>
      </c>
      <c r="F13850" s="3"/>
      <c r="G13850" s="3"/>
      <c r="H13850" s="3"/>
      <c r="I13850" s="3"/>
      <c r="J13850" s="3"/>
    </row>
    <row r="13851" spans="4:10" x14ac:dyDescent="0.25">
      <c r="D13851">
        <v>0.90780000000000005</v>
      </c>
      <c r="E13851" s="4">
        <v>2.1700000000000001E-20</v>
      </c>
      <c r="F13851" s="3"/>
      <c r="G13851" s="3"/>
      <c r="H13851" s="3"/>
      <c r="I13851" s="3"/>
      <c r="J13851" s="3"/>
    </row>
    <row r="13852" spans="4:10" x14ac:dyDescent="0.25">
      <c r="D13852">
        <v>0.90800000000000003</v>
      </c>
      <c r="E13852" s="4">
        <v>2.1700000000000001E-20</v>
      </c>
      <c r="F13852" s="3"/>
      <c r="G13852" s="3"/>
      <c r="H13852" s="3"/>
      <c r="I13852" s="3"/>
      <c r="J13852" s="3"/>
    </row>
    <row r="13853" spans="4:10" x14ac:dyDescent="0.25">
      <c r="D13853">
        <v>0.90820000000000001</v>
      </c>
      <c r="E13853" s="4">
        <v>2.1700000000000001E-20</v>
      </c>
    </row>
    <row r="13854" spans="4:10" x14ac:dyDescent="0.25">
      <c r="D13854">
        <v>0.90849999999999997</v>
      </c>
      <c r="E13854" s="4">
        <v>2.1700000000000001E-20</v>
      </c>
    </row>
    <row r="13855" spans="4:10" x14ac:dyDescent="0.25">
      <c r="D13855">
        <v>0.90869999999999995</v>
      </c>
      <c r="E13855" s="4">
        <v>2.1700000000000001E-20</v>
      </c>
    </row>
    <row r="13856" spans="4:10" x14ac:dyDescent="0.25">
      <c r="D13856">
        <v>0.90890000000000004</v>
      </c>
      <c r="E13856" s="4">
        <v>2.1700000000000001E-20</v>
      </c>
    </row>
    <row r="13857" spans="4:10" x14ac:dyDescent="0.25">
      <c r="D13857">
        <v>0.90920000000000001</v>
      </c>
      <c r="E13857" s="4">
        <v>2.1700000000000001E-20</v>
      </c>
    </row>
    <row r="13858" spans="4:10" x14ac:dyDescent="0.25">
      <c r="D13858">
        <v>0.90939999999999999</v>
      </c>
      <c r="E13858" s="4">
        <v>2.1700000000000001E-20</v>
      </c>
      <c r="F13858" s="3"/>
      <c r="G13858" s="3"/>
      <c r="H13858" s="3"/>
      <c r="I13858" s="3"/>
      <c r="J13858" s="3"/>
    </row>
    <row r="13859" spans="4:10" x14ac:dyDescent="0.25">
      <c r="D13859">
        <v>0.90959999999999996</v>
      </c>
      <c r="E13859" s="4">
        <v>2.1700000000000001E-20</v>
      </c>
      <c r="F13859" s="3"/>
      <c r="G13859" s="3"/>
      <c r="H13859" s="3"/>
      <c r="I13859" s="3"/>
      <c r="J13859" s="3"/>
    </row>
    <row r="13860" spans="4:10" x14ac:dyDescent="0.25">
      <c r="D13860">
        <v>0.90990000000000004</v>
      </c>
      <c r="E13860" s="4">
        <v>2.1700000000000001E-20</v>
      </c>
      <c r="F13860" s="3"/>
      <c r="G13860" s="3"/>
      <c r="H13860" s="3"/>
      <c r="I13860" s="3"/>
      <c r="J13860" s="3"/>
    </row>
    <row r="13861" spans="4:10" x14ac:dyDescent="0.25">
      <c r="D13861">
        <v>0.91010000000000002</v>
      </c>
      <c r="E13861" s="4">
        <v>2.1700000000000001E-20</v>
      </c>
      <c r="F13861" s="3"/>
      <c r="G13861" s="3"/>
      <c r="H13861" s="3"/>
      <c r="I13861" s="3"/>
      <c r="J13861" s="3"/>
    </row>
    <row r="13862" spans="4:10" x14ac:dyDescent="0.25">
      <c r="D13862">
        <v>0.91039999999999999</v>
      </c>
      <c r="E13862" s="4">
        <v>2.1700000000000001E-20</v>
      </c>
      <c r="F13862" s="3"/>
      <c r="G13862" s="3"/>
      <c r="H13862" s="3"/>
      <c r="I13862" s="3"/>
      <c r="J13862" s="3"/>
    </row>
    <row r="13863" spans="4:10" x14ac:dyDescent="0.25">
      <c r="D13863">
        <v>0.91059999999999997</v>
      </c>
      <c r="E13863" s="4">
        <v>2.1700000000000001E-20</v>
      </c>
      <c r="F13863" s="3"/>
      <c r="G13863" s="3"/>
      <c r="H13863" s="3"/>
      <c r="I13863" s="3"/>
      <c r="J13863" s="3"/>
    </row>
    <row r="13864" spans="4:10" x14ac:dyDescent="0.25">
      <c r="D13864">
        <v>0.91080000000000005</v>
      </c>
      <c r="E13864" s="4">
        <v>2.1700000000000001E-20</v>
      </c>
      <c r="F13864" s="3"/>
      <c r="G13864" s="3"/>
      <c r="H13864" s="3"/>
      <c r="I13864" s="3"/>
      <c r="J13864" s="3"/>
    </row>
    <row r="13865" spans="4:10" x14ac:dyDescent="0.25">
      <c r="D13865">
        <v>0.91110000000000002</v>
      </c>
      <c r="E13865" s="4">
        <v>2.1700000000000001E-20</v>
      </c>
      <c r="F13865" s="3"/>
      <c r="G13865" s="3"/>
      <c r="H13865" s="3"/>
      <c r="I13865" s="3"/>
      <c r="J13865" s="3"/>
    </row>
    <row r="13866" spans="4:10" x14ac:dyDescent="0.25">
      <c r="D13866">
        <v>0.9113</v>
      </c>
      <c r="E13866" s="4">
        <v>2.1700000000000001E-20</v>
      </c>
      <c r="F13866" s="3"/>
      <c r="G13866" s="3"/>
      <c r="H13866" s="3"/>
      <c r="I13866" s="3"/>
      <c r="J13866" s="3"/>
    </row>
    <row r="13867" spans="4:10" x14ac:dyDescent="0.25">
      <c r="D13867">
        <v>0.91149999999999998</v>
      </c>
      <c r="E13867" s="4">
        <v>2.1700000000000001E-20</v>
      </c>
      <c r="F13867" s="3"/>
      <c r="G13867" s="3"/>
      <c r="H13867" s="3"/>
      <c r="I13867" s="3"/>
      <c r="J13867" s="3"/>
    </row>
    <row r="13868" spans="4:10" x14ac:dyDescent="0.25">
      <c r="D13868">
        <v>0.91180000000000005</v>
      </c>
      <c r="E13868" s="4">
        <v>2.1700000000000001E-20</v>
      </c>
      <c r="F13868" s="3"/>
      <c r="G13868" s="3"/>
      <c r="H13868" s="3"/>
      <c r="I13868" s="3"/>
      <c r="J13868" s="3"/>
    </row>
    <row r="13869" spans="4:10" x14ac:dyDescent="0.25">
      <c r="D13869">
        <v>0.91200000000000003</v>
      </c>
      <c r="E13869" s="4">
        <v>2.1700000000000001E-20</v>
      </c>
      <c r="F13869" s="3"/>
      <c r="G13869" s="3"/>
      <c r="H13869" s="3"/>
      <c r="I13869" s="3"/>
      <c r="J13869" s="3"/>
    </row>
    <row r="13870" spans="4:10" x14ac:dyDescent="0.25">
      <c r="D13870">
        <v>0.9123</v>
      </c>
      <c r="E13870" s="4">
        <v>2.1700000000000001E-20</v>
      </c>
      <c r="F13870" s="3"/>
      <c r="G13870" s="3"/>
      <c r="H13870" s="3"/>
      <c r="I13870" s="3"/>
      <c r="J13870" s="3"/>
    </row>
    <row r="13871" spans="4:10" x14ac:dyDescent="0.25">
      <c r="D13871">
        <v>0.91249999999999998</v>
      </c>
      <c r="E13871" s="4">
        <v>2.1700000000000001E-20</v>
      </c>
      <c r="F13871" s="3"/>
      <c r="G13871" s="3"/>
      <c r="H13871" s="3"/>
      <c r="I13871" s="3"/>
      <c r="J13871" s="3"/>
    </row>
    <row r="13872" spans="4:10" x14ac:dyDescent="0.25">
      <c r="D13872">
        <v>0.91269999999999996</v>
      </c>
      <c r="E13872" s="4">
        <v>2.1700000000000001E-20</v>
      </c>
      <c r="F13872" s="3"/>
      <c r="G13872" s="3"/>
      <c r="H13872" s="3"/>
      <c r="I13872" s="3"/>
      <c r="J13872" s="3"/>
    </row>
    <row r="13873" spans="4:10" x14ac:dyDescent="0.25">
      <c r="D13873">
        <v>0.91300000000000003</v>
      </c>
      <c r="E13873" s="4">
        <v>2.1700000000000001E-20</v>
      </c>
      <c r="F13873" s="3"/>
      <c r="G13873" s="3"/>
      <c r="H13873" s="3"/>
      <c r="I13873" s="3"/>
      <c r="J13873" s="3"/>
    </row>
    <row r="13874" spans="4:10" x14ac:dyDescent="0.25">
      <c r="D13874">
        <v>0.91320000000000001</v>
      </c>
      <c r="E13874" s="4">
        <v>2.1700000000000001E-20</v>
      </c>
      <c r="F13874" s="3"/>
      <c r="G13874" s="3"/>
      <c r="H13874" s="3"/>
      <c r="I13874" s="3"/>
      <c r="J13874" s="3"/>
    </row>
    <row r="13875" spans="4:10" x14ac:dyDescent="0.25">
      <c r="D13875">
        <v>0.91339999999999999</v>
      </c>
      <c r="E13875" s="4">
        <v>2.1700000000000001E-20</v>
      </c>
      <c r="F13875" s="3"/>
      <c r="G13875" s="3"/>
      <c r="H13875" s="3"/>
      <c r="I13875" s="3"/>
      <c r="J13875" s="3"/>
    </row>
    <row r="13876" spans="4:10" x14ac:dyDescent="0.25">
      <c r="D13876">
        <v>0.91369999999999996</v>
      </c>
      <c r="E13876" s="4">
        <v>2.1700000000000001E-20</v>
      </c>
      <c r="F13876" s="3"/>
      <c r="G13876" s="3"/>
      <c r="H13876" s="3"/>
      <c r="I13876" s="3"/>
      <c r="J13876" s="3"/>
    </row>
    <row r="13877" spans="4:10" x14ac:dyDescent="0.25">
      <c r="D13877">
        <v>0.91390000000000005</v>
      </c>
      <c r="E13877" s="4">
        <v>2.1700000000000001E-20</v>
      </c>
      <c r="F13877" s="3"/>
      <c r="G13877" s="3"/>
      <c r="H13877" s="3"/>
      <c r="I13877" s="3"/>
      <c r="J13877" s="3"/>
    </row>
    <row r="13878" spans="4:10" x14ac:dyDescent="0.25">
      <c r="D13878">
        <v>0.91410000000000002</v>
      </c>
      <c r="E13878" s="4">
        <v>2.1700000000000001E-20</v>
      </c>
      <c r="F13878" s="3"/>
      <c r="G13878" s="3"/>
      <c r="H13878" s="3"/>
      <c r="I13878" s="3"/>
      <c r="J13878" s="3"/>
    </row>
    <row r="13879" spans="4:10" x14ac:dyDescent="0.25">
      <c r="D13879">
        <v>0.91439999999999999</v>
      </c>
      <c r="E13879" s="4">
        <v>2.1700000000000001E-20</v>
      </c>
      <c r="F13879" s="3"/>
      <c r="G13879" s="3"/>
      <c r="H13879" s="3"/>
      <c r="I13879" s="3"/>
      <c r="J13879" s="3"/>
    </row>
    <row r="13880" spans="4:10" x14ac:dyDescent="0.25">
      <c r="D13880">
        <v>0.91459999999999997</v>
      </c>
      <c r="E13880" s="4">
        <v>2.1700000000000001E-20</v>
      </c>
      <c r="F13880" s="3"/>
      <c r="G13880" s="3"/>
      <c r="H13880" s="3"/>
      <c r="I13880" s="3"/>
      <c r="J13880" s="3"/>
    </row>
    <row r="13881" spans="4:10" x14ac:dyDescent="0.25">
      <c r="D13881">
        <v>0.91490000000000005</v>
      </c>
      <c r="E13881" s="4">
        <v>2.1700000000000001E-20</v>
      </c>
      <c r="F13881" s="3"/>
      <c r="G13881" s="3"/>
      <c r="H13881" s="3"/>
      <c r="I13881" s="3"/>
      <c r="J13881" s="3"/>
    </row>
    <row r="13882" spans="4:10" x14ac:dyDescent="0.25">
      <c r="D13882">
        <v>0.91510000000000002</v>
      </c>
      <c r="E13882" s="4">
        <v>2.1700000000000001E-20</v>
      </c>
      <c r="F13882" s="3"/>
      <c r="G13882" s="3"/>
      <c r="H13882" s="3"/>
      <c r="I13882" s="3"/>
      <c r="J13882" s="3"/>
    </row>
    <row r="13883" spans="4:10" x14ac:dyDescent="0.25">
      <c r="D13883">
        <v>0.9153</v>
      </c>
      <c r="E13883" s="4">
        <v>2.1700000000000001E-20</v>
      </c>
      <c r="F13883" s="3"/>
      <c r="G13883" s="3"/>
      <c r="H13883" s="3"/>
      <c r="I13883" s="3"/>
      <c r="J13883" s="3"/>
    </row>
    <row r="13884" spans="4:10" x14ac:dyDescent="0.25">
      <c r="D13884">
        <v>0.91559999999999997</v>
      </c>
      <c r="E13884" s="4">
        <v>2.1700000000000001E-20</v>
      </c>
      <c r="F13884" s="3"/>
      <c r="G13884" s="3"/>
      <c r="H13884" s="3"/>
      <c r="I13884" s="3"/>
      <c r="J13884" s="3"/>
    </row>
    <row r="13885" spans="4:10" x14ac:dyDescent="0.25">
      <c r="D13885">
        <v>0.91579999999999995</v>
      </c>
      <c r="E13885" s="4">
        <v>2.1700000000000001E-20</v>
      </c>
      <c r="F13885" s="3"/>
      <c r="G13885" s="3"/>
      <c r="H13885" s="3"/>
      <c r="I13885" s="3"/>
      <c r="J13885" s="3"/>
    </row>
    <row r="13886" spans="4:10" x14ac:dyDescent="0.25">
      <c r="D13886">
        <v>0.91600000000000004</v>
      </c>
      <c r="E13886" s="4">
        <v>2.1700000000000001E-20</v>
      </c>
      <c r="F13886" s="3"/>
      <c r="G13886" s="3"/>
      <c r="H13886" s="3"/>
      <c r="I13886" s="3"/>
      <c r="J13886" s="3"/>
    </row>
    <row r="13887" spans="4:10" x14ac:dyDescent="0.25">
      <c r="D13887">
        <v>0.9163</v>
      </c>
      <c r="E13887" s="4">
        <v>2.1700000000000001E-20</v>
      </c>
      <c r="F13887" s="3"/>
      <c r="G13887" s="3"/>
      <c r="H13887" s="3"/>
      <c r="I13887" s="3"/>
      <c r="J13887" s="3"/>
    </row>
    <row r="13888" spans="4:10" x14ac:dyDescent="0.25">
      <c r="D13888">
        <v>0.91649999999999998</v>
      </c>
      <c r="E13888" s="4">
        <v>2.1700000000000001E-20</v>
      </c>
      <c r="F13888" s="3"/>
      <c r="G13888" s="3"/>
      <c r="H13888" s="3"/>
      <c r="I13888" s="3"/>
      <c r="J13888" s="3"/>
    </row>
    <row r="13889" spans="4:10" x14ac:dyDescent="0.25">
      <c r="D13889">
        <v>0.91669999999999996</v>
      </c>
      <c r="E13889" s="4">
        <v>2.1700000000000001E-20</v>
      </c>
      <c r="F13889" s="3"/>
      <c r="G13889" s="3"/>
      <c r="H13889" s="3"/>
      <c r="I13889" s="3"/>
      <c r="J13889" s="3"/>
    </row>
    <row r="13890" spans="4:10" x14ac:dyDescent="0.25">
      <c r="D13890">
        <v>0.91700000000000004</v>
      </c>
      <c r="E13890" s="4">
        <v>2.1700000000000001E-20</v>
      </c>
      <c r="F13890" s="3"/>
      <c r="G13890" s="3"/>
      <c r="H13890" s="3"/>
      <c r="I13890" s="3"/>
      <c r="J13890" s="3"/>
    </row>
    <row r="13891" spans="4:10" x14ac:dyDescent="0.25">
      <c r="D13891">
        <v>0.91720000000000002</v>
      </c>
      <c r="E13891" s="4">
        <v>2.1700000000000001E-20</v>
      </c>
      <c r="F13891" s="3"/>
      <c r="G13891" s="3"/>
      <c r="H13891" s="3"/>
      <c r="I13891" s="3"/>
      <c r="J13891" s="3"/>
    </row>
    <row r="13892" spans="4:10" x14ac:dyDescent="0.25">
      <c r="D13892">
        <v>0.91749999999999998</v>
      </c>
      <c r="E13892" s="4">
        <v>2.1700000000000001E-20</v>
      </c>
      <c r="F13892" s="3"/>
      <c r="G13892" s="3"/>
      <c r="H13892" s="3"/>
      <c r="I13892" s="3"/>
      <c r="J13892" s="3"/>
    </row>
    <row r="13893" spans="4:10" x14ac:dyDescent="0.25">
      <c r="D13893">
        <v>0.91769999999999996</v>
      </c>
      <c r="E13893" s="4">
        <v>2.1700000000000001E-20</v>
      </c>
      <c r="F13893" s="3"/>
      <c r="G13893" s="3"/>
      <c r="H13893" s="3"/>
      <c r="I13893" s="3"/>
      <c r="J13893" s="3"/>
    </row>
    <row r="13894" spans="4:10" x14ac:dyDescent="0.25">
      <c r="D13894">
        <v>0.91790000000000005</v>
      </c>
      <c r="E13894" s="4">
        <v>2.1700000000000001E-20</v>
      </c>
      <c r="F13894" s="3"/>
      <c r="G13894" s="3"/>
      <c r="H13894" s="3"/>
      <c r="I13894" s="3"/>
      <c r="J13894" s="3"/>
    </row>
    <row r="13895" spans="4:10" x14ac:dyDescent="0.25">
      <c r="D13895">
        <v>0.91820000000000002</v>
      </c>
      <c r="E13895" s="4">
        <v>2.1700000000000001E-20</v>
      </c>
      <c r="F13895" s="3"/>
      <c r="G13895" s="3"/>
      <c r="H13895" s="3"/>
      <c r="I13895" s="3"/>
      <c r="J13895" s="3"/>
    </row>
    <row r="13896" spans="4:10" x14ac:dyDescent="0.25">
      <c r="D13896">
        <v>0.91839999999999999</v>
      </c>
      <c r="E13896" s="4">
        <v>2.1700000000000001E-20</v>
      </c>
      <c r="F13896" s="3"/>
      <c r="G13896" s="3"/>
      <c r="H13896" s="3"/>
      <c r="I13896" s="3"/>
      <c r="J13896" s="3"/>
    </row>
    <row r="13897" spans="4:10" x14ac:dyDescent="0.25">
      <c r="D13897">
        <v>0.91859999999999997</v>
      </c>
      <c r="E13897" s="4">
        <v>2.1700000000000001E-20</v>
      </c>
      <c r="F13897" s="3"/>
      <c r="G13897" s="3"/>
      <c r="H13897" s="3"/>
      <c r="I13897" s="3"/>
      <c r="J13897" s="3"/>
    </row>
    <row r="13898" spans="4:10" x14ac:dyDescent="0.25">
      <c r="D13898">
        <v>0.91890000000000005</v>
      </c>
      <c r="E13898" s="4">
        <v>2.1700000000000001E-20</v>
      </c>
      <c r="F13898" s="3"/>
      <c r="G13898" s="3"/>
      <c r="H13898" s="3"/>
      <c r="I13898" s="3"/>
      <c r="J13898" s="3"/>
    </row>
    <row r="13899" spans="4:10" x14ac:dyDescent="0.25">
      <c r="D13899">
        <v>0.91910000000000003</v>
      </c>
      <c r="E13899" s="4">
        <v>2.1700000000000001E-20</v>
      </c>
      <c r="F13899" s="3"/>
      <c r="G13899" s="3"/>
      <c r="H13899" s="3"/>
      <c r="I13899" s="3"/>
      <c r="J13899" s="3"/>
    </row>
    <row r="13900" spans="4:10" x14ac:dyDescent="0.25">
      <c r="D13900">
        <v>0.91930000000000001</v>
      </c>
      <c r="E13900" s="4">
        <v>2.1700000000000001E-20</v>
      </c>
      <c r="F13900" s="3"/>
      <c r="G13900" s="3"/>
      <c r="H13900" s="3"/>
      <c r="I13900" s="3"/>
      <c r="J13900" s="3"/>
    </row>
    <row r="13901" spans="4:10" x14ac:dyDescent="0.25">
      <c r="D13901">
        <v>0.91959999999999997</v>
      </c>
      <c r="E13901" s="4">
        <v>2.1700000000000001E-20</v>
      </c>
      <c r="F13901" s="3"/>
      <c r="G13901" s="3"/>
      <c r="H13901" s="3"/>
      <c r="I13901" s="3"/>
      <c r="J13901" s="3"/>
    </row>
    <row r="13902" spans="4:10" x14ac:dyDescent="0.25">
      <c r="D13902">
        <v>0.91979999999999995</v>
      </c>
      <c r="E13902" s="4">
        <v>2.1700000000000001E-20</v>
      </c>
      <c r="F13902" s="3"/>
      <c r="G13902" s="3"/>
      <c r="H13902" s="3"/>
      <c r="I13902" s="3"/>
      <c r="J13902" s="3"/>
    </row>
    <row r="13903" spans="4:10" x14ac:dyDescent="0.25">
      <c r="D13903">
        <v>0.92010000000000003</v>
      </c>
      <c r="E13903" s="4">
        <v>2.1700000000000001E-20</v>
      </c>
      <c r="F13903" s="3"/>
      <c r="G13903" s="3"/>
      <c r="H13903" s="3"/>
      <c r="I13903" s="3"/>
      <c r="J13903" s="3"/>
    </row>
    <row r="13904" spans="4:10" x14ac:dyDescent="0.25">
      <c r="D13904">
        <v>0.92030000000000001</v>
      </c>
      <c r="E13904" s="4">
        <v>2.1700000000000001E-20</v>
      </c>
      <c r="F13904" s="3"/>
      <c r="G13904" s="3"/>
      <c r="H13904" s="3"/>
      <c r="I13904" s="3"/>
      <c r="J13904" s="3"/>
    </row>
    <row r="13905" spans="4:10" x14ac:dyDescent="0.25">
      <c r="D13905">
        <v>0.92049999999999998</v>
      </c>
      <c r="E13905" s="4">
        <v>2.1700000000000001E-20</v>
      </c>
      <c r="F13905" s="3"/>
      <c r="G13905" s="3"/>
      <c r="H13905" s="3"/>
      <c r="I13905" s="3"/>
      <c r="J13905" s="3"/>
    </row>
    <row r="13906" spans="4:10" x14ac:dyDescent="0.25">
      <c r="D13906">
        <v>0.92079999999999995</v>
      </c>
      <c r="E13906" s="4">
        <v>2.1700000000000001E-20</v>
      </c>
      <c r="F13906" s="3"/>
      <c r="G13906" s="3"/>
      <c r="H13906" s="3"/>
      <c r="I13906" s="3"/>
      <c r="J13906" s="3"/>
    </row>
    <row r="13907" spans="4:10" x14ac:dyDescent="0.25">
      <c r="D13907">
        <v>0.92100000000000004</v>
      </c>
      <c r="E13907" s="4">
        <v>2.1700000000000001E-20</v>
      </c>
      <c r="F13907" s="3"/>
      <c r="G13907" s="3"/>
      <c r="H13907" s="3"/>
      <c r="I13907" s="3"/>
      <c r="J13907" s="3"/>
    </row>
    <row r="13908" spans="4:10" x14ac:dyDescent="0.25">
      <c r="D13908">
        <v>0.92120000000000002</v>
      </c>
      <c r="E13908" s="4">
        <v>2.1700000000000001E-20</v>
      </c>
      <c r="F13908" s="3"/>
      <c r="G13908" s="3"/>
      <c r="H13908" s="3"/>
      <c r="I13908" s="3"/>
      <c r="J13908" s="3"/>
    </row>
    <row r="13909" spans="4:10" x14ac:dyDescent="0.25">
      <c r="D13909">
        <v>0.92149999999999999</v>
      </c>
      <c r="E13909" s="4">
        <v>2.1700000000000001E-20</v>
      </c>
      <c r="F13909" s="3"/>
      <c r="G13909" s="3"/>
      <c r="H13909" s="3"/>
      <c r="I13909" s="3"/>
      <c r="J13909" s="3"/>
    </row>
    <row r="13910" spans="4:10" x14ac:dyDescent="0.25">
      <c r="D13910">
        <v>0.92169999999999996</v>
      </c>
      <c r="E13910" s="4">
        <v>2.1700000000000001E-20</v>
      </c>
      <c r="F13910" s="3"/>
      <c r="G13910" s="3"/>
      <c r="H13910" s="3"/>
      <c r="I13910" s="3"/>
      <c r="J13910" s="3"/>
    </row>
    <row r="13911" spans="4:10" x14ac:dyDescent="0.25">
      <c r="D13911">
        <v>0.92190000000000005</v>
      </c>
      <c r="E13911" s="4">
        <v>2.1700000000000001E-20</v>
      </c>
      <c r="F13911" s="3"/>
      <c r="G13911" s="3"/>
      <c r="H13911" s="3"/>
      <c r="I13911" s="3"/>
      <c r="J13911" s="3"/>
    </row>
    <row r="13912" spans="4:10" x14ac:dyDescent="0.25">
      <c r="D13912">
        <v>0.92220000000000002</v>
      </c>
      <c r="E13912" s="4">
        <v>2.1700000000000001E-20</v>
      </c>
      <c r="F13912" s="3"/>
      <c r="G13912" s="3"/>
      <c r="H13912" s="3"/>
      <c r="I13912" s="3"/>
      <c r="J13912" s="3"/>
    </row>
    <row r="13913" spans="4:10" x14ac:dyDescent="0.25">
      <c r="D13913">
        <v>0.9224</v>
      </c>
      <c r="E13913" s="4">
        <v>2.1700000000000001E-20</v>
      </c>
      <c r="F13913" s="3"/>
      <c r="G13913" s="3"/>
      <c r="H13913" s="3"/>
      <c r="I13913" s="3"/>
      <c r="J13913" s="3"/>
    </row>
    <row r="13914" spans="4:10" x14ac:dyDescent="0.25">
      <c r="D13914">
        <v>0.92269999999999996</v>
      </c>
      <c r="E13914" s="4">
        <v>2.1700000000000001E-20</v>
      </c>
      <c r="F13914" s="3"/>
      <c r="G13914" s="3"/>
      <c r="H13914" s="3"/>
      <c r="I13914" s="3"/>
      <c r="J13914" s="3"/>
    </row>
    <row r="13915" spans="4:10" x14ac:dyDescent="0.25">
      <c r="D13915">
        <v>0.92290000000000005</v>
      </c>
      <c r="E13915" s="4">
        <v>2.1700000000000001E-20</v>
      </c>
      <c r="F13915" s="3"/>
      <c r="G13915" s="3"/>
      <c r="H13915" s="3"/>
      <c r="I13915" s="3"/>
      <c r="J13915" s="3"/>
    </row>
    <row r="13916" spans="4:10" x14ac:dyDescent="0.25">
      <c r="D13916">
        <v>0.92310000000000003</v>
      </c>
      <c r="E13916" s="4">
        <v>2.1700000000000001E-20</v>
      </c>
      <c r="F13916" s="3"/>
      <c r="G13916" s="3"/>
      <c r="H13916" s="3"/>
      <c r="I13916" s="3"/>
      <c r="J13916" s="3"/>
    </row>
    <row r="13917" spans="4:10" x14ac:dyDescent="0.25">
      <c r="D13917">
        <v>0.9234</v>
      </c>
      <c r="E13917" s="4">
        <v>2.1700000000000001E-20</v>
      </c>
      <c r="F13917" s="3"/>
      <c r="G13917" s="3"/>
      <c r="H13917" s="3"/>
      <c r="I13917" s="3"/>
      <c r="J13917" s="3"/>
    </row>
    <row r="13918" spans="4:10" x14ac:dyDescent="0.25">
      <c r="D13918">
        <v>0.92359999999999998</v>
      </c>
      <c r="E13918" s="4">
        <v>2.1700000000000001E-20</v>
      </c>
      <c r="F13918" s="3"/>
      <c r="G13918" s="3"/>
      <c r="H13918" s="3"/>
      <c r="I13918" s="3"/>
      <c r="J13918" s="3"/>
    </row>
    <row r="13919" spans="4:10" x14ac:dyDescent="0.25">
      <c r="D13919">
        <v>0.92379999999999995</v>
      </c>
      <c r="E13919" s="4">
        <v>2.1700000000000001E-20</v>
      </c>
      <c r="F13919" s="3"/>
      <c r="G13919" s="3"/>
      <c r="H13919" s="3"/>
      <c r="I13919" s="3"/>
      <c r="J13919" s="3"/>
    </row>
    <row r="13920" spans="4:10" x14ac:dyDescent="0.25">
      <c r="D13920">
        <v>0.92410000000000003</v>
      </c>
      <c r="E13920" s="4">
        <v>2.1700000000000001E-20</v>
      </c>
      <c r="F13920" s="3"/>
      <c r="G13920" s="3"/>
      <c r="H13920" s="3"/>
      <c r="I13920" s="3"/>
      <c r="J13920" s="3"/>
    </row>
    <row r="13921" spans="4:10" x14ac:dyDescent="0.25">
      <c r="D13921">
        <v>0.92430000000000001</v>
      </c>
      <c r="E13921" s="4">
        <v>2.1700000000000001E-20</v>
      </c>
      <c r="F13921" s="3"/>
      <c r="G13921" s="3"/>
      <c r="H13921" s="3"/>
      <c r="I13921" s="3"/>
      <c r="J13921" s="3"/>
    </row>
    <row r="13922" spans="4:10" x14ac:dyDescent="0.25">
      <c r="D13922">
        <v>0.92459999999999998</v>
      </c>
      <c r="E13922" s="4">
        <v>2.1700000000000001E-20</v>
      </c>
      <c r="F13922" s="3"/>
      <c r="G13922" s="3"/>
      <c r="H13922" s="3"/>
      <c r="I13922" s="3"/>
      <c r="J13922" s="3"/>
    </row>
    <row r="13923" spans="4:10" x14ac:dyDescent="0.25">
      <c r="D13923">
        <v>0.92479999999999996</v>
      </c>
      <c r="E13923" s="4">
        <v>2.1700000000000001E-20</v>
      </c>
      <c r="F13923" s="3"/>
      <c r="G13923" s="3"/>
      <c r="H13923" s="3"/>
      <c r="I13923" s="3"/>
      <c r="J13923" s="3"/>
    </row>
    <row r="13924" spans="4:10" x14ac:dyDescent="0.25">
      <c r="D13924">
        <v>0.92500000000000004</v>
      </c>
      <c r="E13924" s="4">
        <v>2.1700000000000001E-20</v>
      </c>
      <c r="F13924" s="3"/>
      <c r="G13924" s="3"/>
      <c r="H13924" s="3"/>
      <c r="I13924" s="3"/>
      <c r="J13924" s="3"/>
    </row>
    <row r="13925" spans="4:10" x14ac:dyDescent="0.25">
      <c r="D13925">
        <v>0.92530000000000001</v>
      </c>
      <c r="E13925" s="4">
        <v>2.1700000000000001E-20</v>
      </c>
      <c r="F13925" s="3"/>
      <c r="G13925" s="3"/>
      <c r="H13925" s="3"/>
      <c r="I13925" s="3"/>
      <c r="J13925" s="3"/>
    </row>
    <row r="13926" spans="4:10" x14ac:dyDescent="0.25">
      <c r="D13926">
        <v>0.92549999999999999</v>
      </c>
      <c r="E13926" s="4">
        <v>2.1700000000000001E-20</v>
      </c>
      <c r="F13926" s="3"/>
      <c r="G13926" s="3"/>
      <c r="H13926" s="3"/>
      <c r="I13926" s="3"/>
      <c r="J13926" s="3"/>
    </row>
    <row r="13927" spans="4:10" x14ac:dyDescent="0.25">
      <c r="D13927">
        <v>0.92569999999999997</v>
      </c>
      <c r="E13927" s="4">
        <v>2.1700000000000001E-20</v>
      </c>
      <c r="F13927" s="3"/>
      <c r="G13927" s="3"/>
      <c r="H13927" s="3"/>
      <c r="I13927" s="3"/>
      <c r="J13927" s="3"/>
    </row>
    <row r="13928" spans="4:10" x14ac:dyDescent="0.25">
      <c r="D13928">
        <v>0.92600000000000005</v>
      </c>
      <c r="E13928" s="4">
        <v>2.1700000000000001E-20</v>
      </c>
      <c r="F13928" s="3"/>
      <c r="G13928" s="3"/>
      <c r="H13928" s="3"/>
      <c r="I13928" s="3"/>
      <c r="J13928" s="3"/>
    </row>
    <row r="13929" spans="4:10" x14ac:dyDescent="0.25">
      <c r="D13929">
        <v>0.92620000000000002</v>
      </c>
      <c r="E13929" s="4">
        <v>2.1700000000000001E-20</v>
      </c>
      <c r="F13929" s="3"/>
      <c r="G13929" s="3"/>
      <c r="H13929" s="3"/>
      <c r="I13929" s="3"/>
      <c r="J13929" s="3"/>
    </row>
    <row r="13930" spans="4:10" x14ac:dyDescent="0.25">
      <c r="D13930">
        <v>0.9264</v>
      </c>
      <c r="E13930" s="4">
        <v>2.1700000000000001E-20</v>
      </c>
      <c r="F13930" s="3"/>
      <c r="G13930" s="3"/>
      <c r="H13930" s="3"/>
      <c r="I13930" s="3"/>
      <c r="J13930" s="3"/>
    </row>
    <row r="13931" spans="4:10" x14ac:dyDescent="0.25">
      <c r="D13931">
        <v>0.92669999999999997</v>
      </c>
      <c r="E13931" s="4">
        <v>2.1700000000000001E-20</v>
      </c>
      <c r="F13931" s="3"/>
      <c r="G13931" s="3"/>
      <c r="H13931" s="3"/>
      <c r="I13931" s="3"/>
      <c r="J13931" s="3"/>
    </row>
    <row r="13932" spans="4:10" x14ac:dyDescent="0.25">
      <c r="D13932">
        <v>0.92689999999999995</v>
      </c>
      <c r="E13932" s="4">
        <v>2.1700000000000001E-20</v>
      </c>
      <c r="F13932" s="3"/>
      <c r="G13932" s="3"/>
      <c r="H13932" s="3"/>
      <c r="I13932" s="3"/>
      <c r="J13932" s="3"/>
    </row>
    <row r="13933" spans="4:10" x14ac:dyDescent="0.25">
      <c r="D13933">
        <v>0.92720000000000002</v>
      </c>
      <c r="E13933" s="4">
        <v>2.1700000000000001E-20</v>
      </c>
      <c r="F13933" s="3"/>
      <c r="G13933" s="3"/>
      <c r="H13933" s="3"/>
      <c r="I13933" s="3"/>
      <c r="J13933" s="3"/>
    </row>
    <row r="13934" spans="4:10" x14ac:dyDescent="0.25">
      <c r="D13934">
        <v>0.9274</v>
      </c>
      <c r="E13934" s="4">
        <v>2.1700000000000001E-20</v>
      </c>
      <c r="F13934" s="3"/>
      <c r="G13934" s="3"/>
      <c r="H13934" s="3"/>
      <c r="I13934" s="3"/>
      <c r="J13934" s="3"/>
    </row>
    <row r="13935" spans="4:10" x14ac:dyDescent="0.25">
      <c r="D13935">
        <v>0.92759999999999998</v>
      </c>
      <c r="E13935" s="4">
        <v>2.1700000000000001E-20</v>
      </c>
      <c r="F13935" s="3"/>
      <c r="G13935" s="3"/>
      <c r="H13935" s="3"/>
      <c r="I13935" s="3"/>
      <c r="J13935" s="3"/>
    </row>
    <row r="13936" spans="4:10" x14ac:dyDescent="0.25">
      <c r="D13936">
        <v>0.92789999999999995</v>
      </c>
      <c r="E13936" s="4">
        <v>2.1700000000000001E-20</v>
      </c>
      <c r="F13936" s="3"/>
      <c r="G13936" s="3"/>
      <c r="H13936" s="3"/>
      <c r="I13936" s="3"/>
      <c r="J13936" s="3"/>
    </row>
    <row r="13937" spans="4:10" x14ac:dyDescent="0.25">
      <c r="D13937">
        <v>0.92810000000000004</v>
      </c>
      <c r="E13937" s="4">
        <v>2.1700000000000001E-20</v>
      </c>
      <c r="F13937" s="3"/>
      <c r="G13937" s="3"/>
      <c r="H13937" s="3"/>
      <c r="I13937" s="3"/>
      <c r="J13937" s="3"/>
    </row>
    <row r="13938" spans="4:10" x14ac:dyDescent="0.25">
      <c r="D13938">
        <v>0.92830000000000001</v>
      </c>
      <c r="E13938" s="4">
        <v>2.1700000000000001E-20</v>
      </c>
      <c r="F13938" s="3"/>
      <c r="G13938" s="3"/>
      <c r="H13938" s="3"/>
      <c r="I13938" s="3"/>
      <c r="J13938" s="3"/>
    </row>
    <row r="13939" spans="4:10" x14ac:dyDescent="0.25">
      <c r="D13939">
        <v>0.92859999999999998</v>
      </c>
      <c r="E13939" s="4">
        <v>2.1700000000000001E-20</v>
      </c>
      <c r="F13939" s="3"/>
      <c r="G13939" s="3"/>
      <c r="H13939" s="3"/>
      <c r="I13939" s="3"/>
      <c r="J13939" s="3"/>
    </row>
    <row r="13940" spans="4:10" x14ac:dyDescent="0.25">
      <c r="D13940">
        <v>0.92879999999999996</v>
      </c>
      <c r="E13940" s="4">
        <v>2.1700000000000001E-20</v>
      </c>
      <c r="F13940" s="3"/>
      <c r="G13940" s="3"/>
      <c r="H13940" s="3"/>
      <c r="I13940" s="3"/>
      <c r="J13940" s="3"/>
    </row>
    <row r="13941" spans="4:10" x14ac:dyDescent="0.25">
      <c r="D13941">
        <v>0.92900000000000005</v>
      </c>
      <c r="E13941" s="4">
        <v>2.1700000000000001E-20</v>
      </c>
      <c r="F13941" s="3"/>
      <c r="G13941" s="3"/>
      <c r="H13941" s="3"/>
      <c r="I13941" s="3"/>
      <c r="J13941" s="3"/>
    </row>
    <row r="13942" spans="4:10" x14ac:dyDescent="0.25">
      <c r="D13942">
        <v>0.92930000000000001</v>
      </c>
      <c r="E13942" s="4">
        <v>2.1700000000000001E-20</v>
      </c>
      <c r="F13942" s="3"/>
      <c r="G13942" s="3"/>
      <c r="H13942" s="3"/>
      <c r="I13942" s="3"/>
      <c r="J13942" s="3"/>
    </row>
    <row r="13943" spans="4:10" x14ac:dyDescent="0.25">
      <c r="D13943">
        <v>0.92949999999999999</v>
      </c>
      <c r="E13943" s="4">
        <v>2.1700000000000001E-20</v>
      </c>
      <c r="F13943" s="3"/>
      <c r="G13943" s="3"/>
      <c r="H13943" s="3"/>
      <c r="I13943" s="3"/>
      <c r="J13943" s="3"/>
    </row>
    <row r="13944" spans="4:10" x14ac:dyDescent="0.25">
      <c r="D13944">
        <v>0.92979999999999996</v>
      </c>
      <c r="E13944" s="4">
        <v>2.1700000000000001E-20</v>
      </c>
      <c r="F13944" s="3"/>
      <c r="G13944" s="3"/>
      <c r="H13944" s="3"/>
      <c r="I13944" s="3"/>
      <c r="J13944" s="3"/>
    </row>
    <row r="13945" spans="4:10" x14ac:dyDescent="0.25">
      <c r="D13945">
        <v>0.93</v>
      </c>
      <c r="E13945" s="4">
        <v>2.1700000000000001E-20</v>
      </c>
      <c r="F13945" s="3"/>
      <c r="G13945" s="3"/>
      <c r="H13945" s="3"/>
      <c r="I13945" s="3"/>
      <c r="J13945" s="3"/>
    </row>
    <row r="13946" spans="4:10" x14ac:dyDescent="0.25">
      <c r="D13946">
        <v>0.93020000000000003</v>
      </c>
      <c r="E13946" s="4">
        <v>2.1700000000000001E-20</v>
      </c>
      <c r="F13946" s="3"/>
      <c r="G13946" s="3"/>
      <c r="H13946" s="3"/>
      <c r="I13946" s="3"/>
      <c r="J13946" s="3"/>
    </row>
    <row r="13947" spans="4:10" x14ac:dyDescent="0.25">
      <c r="D13947">
        <v>0.93049999999999999</v>
      </c>
      <c r="E13947" s="4">
        <v>2.1700000000000001E-20</v>
      </c>
      <c r="F13947" s="3"/>
      <c r="G13947" s="3"/>
      <c r="H13947" s="3"/>
      <c r="I13947" s="3"/>
      <c r="J13947" s="3"/>
    </row>
    <row r="13948" spans="4:10" x14ac:dyDescent="0.25">
      <c r="D13948">
        <v>0.93069999999999997</v>
      </c>
      <c r="E13948" s="4">
        <v>2.1700000000000001E-20</v>
      </c>
      <c r="F13948" s="3"/>
      <c r="G13948" s="3"/>
      <c r="H13948" s="3"/>
      <c r="I13948" s="3"/>
      <c r="J13948" s="3"/>
    </row>
    <row r="13949" spans="4:10" x14ac:dyDescent="0.25">
      <c r="D13949">
        <v>0.93089999999999995</v>
      </c>
      <c r="E13949" s="4">
        <v>2.1700000000000001E-20</v>
      </c>
      <c r="F13949" s="3"/>
      <c r="G13949" s="3"/>
      <c r="H13949" s="3"/>
      <c r="I13949" s="3"/>
      <c r="J13949" s="3"/>
    </row>
    <row r="13950" spans="4:10" x14ac:dyDescent="0.25">
      <c r="D13950">
        <v>0.93120000000000003</v>
      </c>
      <c r="E13950" s="4">
        <v>2.1700000000000001E-20</v>
      </c>
      <c r="F13950" s="3"/>
      <c r="G13950" s="3"/>
      <c r="H13950" s="3"/>
      <c r="I13950" s="3"/>
      <c r="J13950" s="3"/>
    </row>
    <row r="13951" spans="4:10" x14ac:dyDescent="0.25">
      <c r="D13951">
        <v>0.93140000000000001</v>
      </c>
      <c r="E13951" s="4">
        <v>2.1700000000000001E-20</v>
      </c>
      <c r="F13951" s="3"/>
      <c r="G13951" s="3"/>
      <c r="H13951" s="3"/>
      <c r="I13951" s="3"/>
      <c r="J13951" s="3"/>
    </row>
    <row r="13952" spans="4:10" x14ac:dyDescent="0.25">
      <c r="D13952">
        <v>0.93159999999999998</v>
      </c>
      <c r="E13952" s="4">
        <v>2.1700000000000001E-20</v>
      </c>
      <c r="F13952" s="3"/>
      <c r="G13952" s="3"/>
      <c r="H13952" s="3"/>
      <c r="I13952" s="3"/>
      <c r="J13952" s="3"/>
    </row>
    <row r="13953" spans="4:10" x14ac:dyDescent="0.25">
      <c r="D13953">
        <v>0.93189999999999995</v>
      </c>
      <c r="E13953" s="4">
        <v>2.1700000000000001E-20</v>
      </c>
      <c r="F13953" s="3"/>
      <c r="G13953" s="3"/>
      <c r="H13953" s="3"/>
      <c r="I13953" s="3"/>
      <c r="J13953" s="3"/>
    </row>
    <row r="13954" spans="4:10" x14ac:dyDescent="0.25">
      <c r="D13954">
        <v>0.93210000000000004</v>
      </c>
      <c r="E13954" s="4">
        <v>2.1700000000000001E-20</v>
      </c>
      <c r="F13954" s="3"/>
      <c r="G13954" s="3"/>
      <c r="H13954" s="3"/>
      <c r="I13954" s="3"/>
      <c r="J13954" s="3"/>
    </row>
    <row r="13955" spans="4:10" x14ac:dyDescent="0.25">
      <c r="D13955">
        <v>0.93240000000000001</v>
      </c>
      <c r="E13955" s="4">
        <v>2.1700000000000001E-20</v>
      </c>
      <c r="F13955" s="3"/>
      <c r="G13955" s="3"/>
      <c r="H13955" s="3"/>
      <c r="I13955" s="3"/>
      <c r="J13955" s="3"/>
    </row>
    <row r="13956" spans="4:10" x14ac:dyDescent="0.25">
      <c r="D13956">
        <v>0.93259999999999998</v>
      </c>
      <c r="E13956" s="4">
        <v>2.1700000000000001E-20</v>
      </c>
      <c r="F13956" s="3"/>
      <c r="G13956" s="3"/>
      <c r="H13956" s="3"/>
      <c r="I13956" s="3"/>
      <c r="J13956" s="3"/>
    </row>
    <row r="13957" spans="4:10" x14ac:dyDescent="0.25">
      <c r="D13957">
        <v>0.93279999999999996</v>
      </c>
      <c r="E13957" s="4">
        <v>2.1700000000000001E-20</v>
      </c>
      <c r="F13957" s="3"/>
      <c r="G13957" s="3"/>
      <c r="H13957" s="3"/>
      <c r="I13957" s="3"/>
      <c r="J13957" s="3"/>
    </row>
    <row r="13958" spans="4:10" x14ac:dyDescent="0.25">
      <c r="D13958">
        <v>0.93310000000000004</v>
      </c>
      <c r="E13958" s="4">
        <v>2.1700000000000001E-20</v>
      </c>
      <c r="F13958" s="3"/>
      <c r="G13958" s="3"/>
      <c r="H13958" s="3"/>
      <c r="I13958" s="3"/>
      <c r="J13958" s="3"/>
    </row>
    <row r="13959" spans="4:10" x14ac:dyDescent="0.25">
      <c r="D13959">
        <v>0.93330000000000002</v>
      </c>
      <c r="E13959" s="4">
        <v>2.1700000000000001E-20</v>
      </c>
      <c r="F13959" s="3"/>
      <c r="G13959" s="3"/>
      <c r="H13959" s="3"/>
      <c r="I13959" s="3"/>
      <c r="J13959" s="3"/>
    </row>
    <row r="13960" spans="4:10" x14ac:dyDescent="0.25">
      <c r="D13960">
        <v>0.9335</v>
      </c>
      <c r="E13960" s="4">
        <v>2.1700000000000001E-20</v>
      </c>
      <c r="F13960" s="3"/>
      <c r="G13960" s="3"/>
      <c r="H13960" s="3"/>
      <c r="I13960" s="3"/>
      <c r="J13960" s="3"/>
    </row>
    <row r="13961" spans="4:10" x14ac:dyDescent="0.25">
      <c r="D13961">
        <v>0.93379999999999996</v>
      </c>
      <c r="E13961" s="4">
        <v>2.1700000000000001E-20</v>
      </c>
      <c r="F13961" s="3"/>
      <c r="G13961" s="3"/>
      <c r="H13961" s="3"/>
      <c r="I13961" s="3"/>
      <c r="J13961" s="3"/>
    </row>
    <row r="13962" spans="4:10" x14ac:dyDescent="0.25">
      <c r="D13962">
        <v>0.93400000000000005</v>
      </c>
      <c r="E13962" s="4">
        <v>2.1700000000000001E-20</v>
      </c>
      <c r="F13962" s="3"/>
      <c r="G13962" s="3"/>
      <c r="H13962" s="3"/>
      <c r="I13962" s="3"/>
      <c r="J13962" s="3"/>
    </row>
    <row r="13963" spans="4:10" x14ac:dyDescent="0.25">
      <c r="D13963">
        <v>0.93420000000000003</v>
      </c>
      <c r="E13963" s="4">
        <v>2.1700000000000001E-20</v>
      </c>
      <c r="F13963" s="3"/>
      <c r="G13963" s="3"/>
      <c r="H13963" s="3"/>
      <c r="I13963" s="3"/>
      <c r="J13963" s="3"/>
    </row>
    <row r="13964" spans="4:10" x14ac:dyDescent="0.25">
      <c r="D13964">
        <v>0.9345</v>
      </c>
      <c r="E13964" s="4">
        <v>2.1700000000000001E-20</v>
      </c>
      <c r="F13964" s="3"/>
      <c r="G13964" s="3"/>
      <c r="H13964" s="3"/>
      <c r="I13964" s="3"/>
      <c r="J13964" s="3"/>
    </row>
    <row r="13965" spans="4:10" x14ac:dyDescent="0.25">
      <c r="D13965">
        <v>0.93469999999999998</v>
      </c>
      <c r="E13965" s="4">
        <v>2.1700000000000001E-20</v>
      </c>
      <c r="F13965" s="3"/>
      <c r="G13965" s="3"/>
      <c r="H13965" s="3"/>
      <c r="I13965" s="3"/>
      <c r="J13965" s="3"/>
    </row>
    <row r="13966" spans="4:10" x14ac:dyDescent="0.25">
      <c r="D13966">
        <v>0.93500000000000005</v>
      </c>
      <c r="E13966" s="4">
        <v>2.1700000000000001E-20</v>
      </c>
      <c r="F13966" s="3"/>
      <c r="G13966" s="3"/>
      <c r="H13966" s="3"/>
      <c r="I13966" s="3"/>
      <c r="J13966" s="3"/>
    </row>
    <row r="13967" spans="4:10" x14ac:dyDescent="0.25">
      <c r="D13967">
        <v>0.93520000000000003</v>
      </c>
      <c r="E13967" s="4">
        <v>2.1700000000000001E-20</v>
      </c>
      <c r="F13967" s="3"/>
      <c r="G13967" s="3"/>
      <c r="H13967" s="3"/>
      <c r="I13967" s="3"/>
      <c r="J13967" s="3"/>
    </row>
    <row r="13968" spans="4:10" x14ac:dyDescent="0.25">
      <c r="D13968">
        <v>0.93540000000000001</v>
      </c>
      <c r="E13968" s="4">
        <v>2.1700000000000001E-20</v>
      </c>
      <c r="F13968" s="3"/>
      <c r="G13968" s="3"/>
      <c r="H13968" s="3"/>
      <c r="I13968" s="3"/>
      <c r="J13968" s="3"/>
    </row>
    <row r="13969" spans="4:10" x14ac:dyDescent="0.25">
      <c r="D13969">
        <v>0.93569999999999998</v>
      </c>
      <c r="E13969" s="4">
        <v>2.1700000000000001E-20</v>
      </c>
      <c r="F13969" s="3"/>
      <c r="G13969" s="3"/>
      <c r="H13969" s="3"/>
      <c r="I13969" s="3"/>
      <c r="J13969" s="3"/>
    </row>
    <row r="13970" spans="4:10" x14ac:dyDescent="0.25">
      <c r="D13970">
        <v>0.93589999999999995</v>
      </c>
      <c r="E13970" s="4">
        <v>2.1700000000000001E-20</v>
      </c>
      <c r="F13970" s="3"/>
      <c r="G13970" s="3"/>
      <c r="H13970" s="3"/>
      <c r="I13970" s="3"/>
      <c r="J13970" s="3"/>
    </row>
    <row r="13971" spans="4:10" x14ac:dyDescent="0.25">
      <c r="D13971">
        <v>0.93610000000000004</v>
      </c>
      <c r="E13971" s="4">
        <v>2.1700000000000001E-20</v>
      </c>
      <c r="F13971" s="3"/>
      <c r="G13971" s="3"/>
      <c r="H13971" s="3"/>
      <c r="I13971" s="3"/>
      <c r="J13971" s="3"/>
    </row>
    <row r="13972" spans="4:10" x14ac:dyDescent="0.25">
      <c r="D13972">
        <v>0.93640000000000001</v>
      </c>
      <c r="E13972" s="4">
        <v>2.1700000000000001E-20</v>
      </c>
      <c r="F13972" s="3"/>
      <c r="G13972" s="3"/>
      <c r="H13972" s="3"/>
      <c r="I13972" s="3"/>
      <c r="J13972" s="3"/>
    </row>
    <row r="13973" spans="4:10" x14ac:dyDescent="0.25">
      <c r="D13973">
        <v>0.93659999999999999</v>
      </c>
      <c r="E13973" s="4">
        <v>2.1700000000000001E-20</v>
      </c>
      <c r="F13973" s="3"/>
      <c r="G13973" s="3"/>
      <c r="H13973" s="3"/>
      <c r="I13973" s="3"/>
      <c r="J13973" s="3"/>
    </row>
    <row r="13974" spans="4:10" x14ac:dyDescent="0.25">
      <c r="D13974">
        <v>0.93679999999999997</v>
      </c>
      <c r="E13974" s="4">
        <v>2.1700000000000001E-20</v>
      </c>
      <c r="F13974" s="3"/>
      <c r="G13974" s="3"/>
      <c r="H13974" s="3"/>
      <c r="I13974" s="3"/>
      <c r="J13974" s="3"/>
    </row>
    <row r="13975" spans="4:10" x14ac:dyDescent="0.25">
      <c r="D13975">
        <v>0.93710000000000004</v>
      </c>
      <c r="E13975" s="4">
        <v>2.1700000000000001E-20</v>
      </c>
      <c r="F13975" s="3"/>
      <c r="G13975" s="3"/>
      <c r="H13975" s="3"/>
      <c r="I13975" s="3"/>
      <c r="J13975" s="3"/>
    </row>
    <row r="13976" spans="4:10" x14ac:dyDescent="0.25">
      <c r="D13976">
        <v>0.93730000000000002</v>
      </c>
      <c r="E13976" s="4">
        <v>2.1700000000000001E-20</v>
      </c>
      <c r="F13976" s="3"/>
      <c r="G13976" s="3"/>
      <c r="H13976" s="3"/>
      <c r="I13976" s="3"/>
      <c r="J13976" s="3"/>
    </row>
    <row r="13977" spans="4:10" x14ac:dyDescent="0.25">
      <c r="D13977">
        <v>0.93759999999999999</v>
      </c>
      <c r="E13977" s="4">
        <v>2.1700000000000001E-20</v>
      </c>
      <c r="F13977" s="3"/>
      <c r="G13977" s="3"/>
      <c r="H13977" s="3"/>
      <c r="I13977" s="3"/>
      <c r="J13977" s="3"/>
    </row>
    <row r="13978" spans="4:10" x14ac:dyDescent="0.25">
      <c r="D13978">
        <v>0.93779999999999997</v>
      </c>
      <c r="E13978" s="4">
        <v>2.1700000000000001E-20</v>
      </c>
      <c r="F13978" s="3"/>
      <c r="G13978" s="3"/>
      <c r="H13978" s="3"/>
      <c r="I13978" s="3"/>
      <c r="J13978" s="3"/>
    </row>
    <row r="13979" spans="4:10" x14ac:dyDescent="0.25">
      <c r="D13979">
        <v>0.93799999999999994</v>
      </c>
      <c r="E13979" s="4">
        <v>2.1700000000000001E-20</v>
      </c>
      <c r="F13979" s="3"/>
      <c r="G13979" s="3"/>
      <c r="H13979" s="3"/>
      <c r="I13979" s="3"/>
      <c r="J13979" s="3"/>
    </row>
    <row r="13980" spans="4:10" x14ac:dyDescent="0.25">
      <c r="D13980">
        <v>0.93830000000000002</v>
      </c>
      <c r="E13980" s="4">
        <v>2.1700000000000001E-20</v>
      </c>
      <c r="F13980" s="3"/>
      <c r="G13980" s="3"/>
      <c r="H13980" s="3"/>
      <c r="I13980" s="3"/>
      <c r="J13980" s="3"/>
    </row>
    <row r="13981" spans="4:10" x14ac:dyDescent="0.25">
      <c r="D13981">
        <v>0.9385</v>
      </c>
      <c r="E13981" s="4">
        <v>2.1700000000000001E-20</v>
      </c>
      <c r="F13981" s="3"/>
      <c r="G13981" s="3"/>
      <c r="H13981" s="3"/>
      <c r="I13981" s="3"/>
      <c r="J13981" s="3"/>
    </row>
    <row r="13982" spans="4:10" x14ac:dyDescent="0.25">
      <c r="D13982">
        <v>0.93869999999999998</v>
      </c>
      <c r="E13982" s="4">
        <v>2.1700000000000001E-20</v>
      </c>
      <c r="F13982" s="3"/>
      <c r="G13982" s="3"/>
      <c r="H13982" s="3"/>
      <c r="I13982" s="3"/>
      <c r="J13982" s="3"/>
    </row>
    <row r="13983" spans="4:10" x14ac:dyDescent="0.25">
      <c r="D13983">
        <v>0.93899999999999995</v>
      </c>
      <c r="E13983" s="4">
        <v>2.1700000000000001E-20</v>
      </c>
      <c r="F13983" s="3"/>
      <c r="G13983" s="3"/>
      <c r="H13983" s="3"/>
      <c r="I13983" s="3"/>
      <c r="J13983" s="3"/>
    </row>
    <row r="13984" spans="4:10" x14ac:dyDescent="0.25">
      <c r="D13984">
        <v>0.93920000000000003</v>
      </c>
      <c r="E13984" s="4">
        <v>2.1700000000000001E-20</v>
      </c>
      <c r="F13984" s="3"/>
      <c r="G13984" s="3"/>
      <c r="H13984" s="3"/>
      <c r="I13984" s="3"/>
      <c r="J13984" s="3"/>
    </row>
    <row r="13985" spans="4:10" x14ac:dyDescent="0.25">
      <c r="D13985">
        <v>0.9395</v>
      </c>
      <c r="E13985" s="4">
        <v>2.1700000000000001E-20</v>
      </c>
      <c r="F13985" s="3"/>
      <c r="G13985" s="3"/>
      <c r="H13985" s="3"/>
      <c r="I13985" s="3"/>
      <c r="J13985" s="3"/>
    </row>
    <row r="13986" spans="4:10" x14ac:dyDescent="0.25">
      <c r="D13986">
        <v>0.93969999999999998</v>
      </c>
      <c r="E13986" s="4">
        <v>2.1700000000000001E-20</v>
      </c>
      <c r="F13986" s="3"/>
      <c r="G13986" s="3"/>
      <c r="H13986" s="3"/>
      <c r="I13986" s="3"/>
      <c r="J13986" s="3"/>
    </row>
    <row r="13987" spans="4:10" x14ac:dyDescent="0.25">
      <c r="D13987">
        <v>0.93989999999999996</v>
      </c>
      <c r="E13987" s="4">
        <v>2.1700000000000001E-20</v>
      </c>
      <c r="F13987" s="3"/>
      <c r="G13987" s="3"/>
      <c r="H13987" s="3"/>
      <c r="I13987" s="3"/>
      <c r="J13987" s="3"/>
    </row>
    <row r="13988" spans="4:10" x14ac:dyDescent="0.25">
      <c r="D13988">
        <v>0.94020000000000004</v>
      </c>
      <c r="E13988" s="4">
        <v>2.1700000000000001E-20</v>
      </c>
      <c r="F13988" s="3"/>
      <c r="G13988" s="3"/>
      <c r="H13988" s="3"/>
      <c r="I13988" s="3"/>
      <c r="J13988" s="3"/>
    </row>
    <row r="13989" spans="4:10" x14ac:dyDescent="0.25">
      <c r="D13989">
        <v>0.94040000000000001</v>
      </c>
      <c r="E13989" s="4">
        <v>2.1700000000000001E-20</v>
      </c>
      <c r="F13989" s="3"/>
      <c r="G13989" s="3"/>
      <c r="H13989" s="3"/>
      <c r="I13989" s="3"/>
      <c r="J13989" s="3"/>
    </row>
    <row r="13990" spans="4:10" x14ac:dyDescent="0.25">
      <c r="D13990">
        <v>0.94059999999999999</v>
      </c>
      <c r="E13990" s="4">
        <v>2.1700000000000001E-20</v>
      </c>
      <c r="F13990" s="3"/>
      <c r="G13990" s="3"/>
      <c r="H13990" s="3"/>
      <c r="I13990" s="3"/>
      <c r="J13990" s="3"/>
    </row>
    <row r="13991" spans="4:10" x14ac:dyDescent="0.25">
      <c r="D13991">
        <v>0.94089999999999996</v>
      </c>
      <c r="E13991" s="4">
        <v>2.1700000000000001E-20</v>
      </c>
      <c r="F13991" s="3"/>
      <c r="G13991" s="3"/>
      <c r="H13991" s="3"/>
      <c r="I13991" s="3"/>
      <c r="J13991" s="3"/>
    </row>
    <row r="13992" spans="4:10" x14ac:dyDescent="0.25">
      <c r="D13992">
        <v>0.94110000000000005</v>
      </c>
      <c r="E13992" s="4">
        <v>2.1700000000000001E-20</v>
      </c>
      <c r="F13992" s="3"/>
      <c r="G13992" s="3"/>
      <c r="H13992" s="3"/>
      <c r="I13992" s="3"/>
      <c r="J13992" s="3"/>
    </row>
    <row r="13993" spans="4:10" x14ac:dyDescent="0.25">
      <c r="D13993">
        <v>0.94130000000000003</v>
      </c>
      <c r="E13993" s="4">
        <v>2.1700000000000001E-20</v>
      </c>
      <c r="F13993" s="3"/>
      <c r="G13993" s="3"/>
      <c r="H13993" s="3"/>
      <c r="I13993" s="3"/>
      <c r="J13993" s="3"/>
    </row>
    <row r="13994" spans="4:10" x14ac:dyDescent="0.25">
      <c r="D13994">
        <v>0.94159999999999999</v>
      </c>
      <c r="E13994" s="4">
        <v>2.1700000000000001E-20</v>
      </c>
      <c r="F13994" s="3"/>
      <c r="G13994" s="3"/>
      <c r="H13994" s="3"/>
      <c r="I13994" s="3"/>
      <c r="J13994" s="3"/>
    </row>
    <row r="13995" spans="4:10" x14ac:dyDescent="0.25">
      <c r="D13995">
        <v>0.94179999999999997</v>
      </c>
      <c r="E13995" s="4">
        <v>2.1700000000000001E-20</v>
      </c>
      <c r="F13995" s="3"/>
      <c r="G13995" s="3"/>
      <c r="H13995" s="3"/>
      <c r="I13995" s="3"/>
      <c r="J13995" s="3"/>
    </row>
    <row r="13996" spans="4:10" x14ac:dyDescent="0.25">
      <c r="D13996">
        <v>0.94210000000000005</v>
      </c>
      <c r="E13996" s="4">
        <v>2.1700000000000001E-20</v>
      </c>
      <c r="F13996" s="3"/>
      <c r="G13996" s="3"/>
      <c r="H13996" s="3"/>
      <c r="I13996" s="3"/>
      <c r="J13996" s="3"/>
    </row>
    <row r="13997" spans="4:10" x14ac:dyDescent="0.25">
      <c r="D13997">
        <v>0.94230000000000003</v>
      </c>
      <c r="E13997" s="4">
        <v>2.1700000000000001E-20</v>
      </c>
      <c r="F13997" s="3"/>
      <c r="G13997" s="3"/>
      <c r="H13997" s="3"/>
      <c r="I13997" s="3"/>
      <c r="J13997" s="3"/>
    </row>
    <row r="13998" spans="4:10" x14ac:dyDescent="0.25">
      <c r="D13998">
        <v>0.9425</v>
      </c>
      <c r="E13998" s="4">
        <v>2.1700000000000001E-20</v>
      </c>
      <c r="F13998" s="3"/>
      <c r="G13998" s="3"/>
      <c r="H13998" s="3"/>
      <c r="I13998" s="3"/>
      <c r="J13998" s="3"/>
    </row>
    <row r="13999" spans="4:10" x14ac:dyDescent="0.25">
      <c r="D13999">
        <v>0.94279999999999997</v>
      </c>
      <c r="E13999" s="4">
        <v>2.1700000000000001E-20</v>
      </c>
      <c r="F13999" s="3"/>
      <c r="G13999" s="3"/>
      <c r="H13999" s="3"/>
      <c r="I13999" s="3"/>
      <c r="J13999" s="3"/>
    </row>
    <row r="14000" spans="4:10" x14ac:dyDescent="0.25">
      <c r="D14000">
        <v>0.94299999999999995</v>
      </c>
      <c r="E14000" s="4">
        <v>2.1700000000000001E-20</v>
      </c>
      <c r="F14000" s="3"/>
      <c r="G14000" s="3"/>
      <c r="H14000" s="3"/>
      <c r="I14000" s="3"/>
      <c r="J14000" s="3"/>
    </row>
    <row r="14001" spans="4:10" x14ac:dyDescent="0.25">
      <c r="D14001">
        <v>0.94320000000000004</v>
      </c>
      <c r="E14001" s="4">
        <v>2.1700000000000001E-20</v>
      </c>
      <c r="F14001" s="3"/>
      <c r="G14001" s="3"/>
      <c r="H14001" s="3"/>
      <c r="I14001" s="3"/>
      <c r="J14001" s="3"/>
    </row>
    <row r="14002" spans="4:10" x14ac:dyDescent="0.25">
      <c r="D14002">
        <v>0.94350000000000001</v>
      </c>
      <c r="E14002" s="4">
        <v>2.1700000000000001E-20</v>
      </c>
      <c r="F14002" s="3"/>
      <c r="G14002" s="3"/>
      <c r="H14002" s="3"/>
      <c r="I14002" s="3"/>
      <c r="J14002" s="3"/>
    </row>
    <row r="14003" spans="4:10" x14ac:dyDescent="0.25">
      <c r="D14003">
        <v>0.94369999999999998</v>
      </c>
      <c r="E14003" s="4">
        <v>2.1700000000000001E-20</v>
      </c>
      <c r="F14003" s="3"/>
      <c r="G14003" s="3"/>
      <c r="H14003" s="3"/>
      <c r="I14003" s="3"/>
      <c r="J14003" s="3"/>
    </row>
    <row r="14004" spans="4:10" x14ac:dyDescent="0.25">
      <c r="D14004">
        <v>0.94389999999999996</v>
      </c>
      <c r="E14004" s="4">
        <v>2.1700000000000001E-20</v>
      </c>
      <c r="F14004" s="3"/>
      <c r="G14004" s="3"/>
      <c r="H14004" s="3"/>
      <c r="I14004" s="3"/>
      <c r="J14004" s="3"/>
    </row>
    <row r="14005" spans="4:10" x14ac:dyDescent="0.25">
      <c r="D14005">
        <v>0.94420000000000004</v>
      </c>
      <c r="E14005" s="4">
        <v>2.1700000000000001E-20</v>
      </c>
      <c r="F14005" s="3"/>
      <c r="G14005" s="3"/>
      <c r="H14005" s="3"/>
      <c r="I14005" s="3"/>
      <c r="J14005" s="3"/>
    </row>
    <row r="14006" spans="4:10" x14ac:dyDescent="0.25">
      <c r="D14006">
        <v>0.94440000000000002</v>
      </c>
      <c r="E14006" s="4">
        <v>2.1700000000000001E-20</v>
      </c>
      <c r="F14006" s="3"/>
      <c r="G14006" s="3"/>
      <c r="H14006" s="3"/>
      <c r="I14006" s="3"/>
      <c r="J14006" s="3"/>
    </row>
    <row r="14007" spans="4:10" x14ac:dyDescent="0.25">
      <c r="D14007">
        <v>0.94469999999999998</v>
      </c>
      <c r="E14007" s="4">
        <v>2.1700000000000001E-20</v>
      </c>
      <c r="F14007" s="3"/>
      <c r="G14007" s="3"/>
      <c r="H14007" s="3"/>
      <c r="I14007" s="3"/>
      <c r="J14007" s="3"/>
    </row>
    <row r="14008" spans="4:10" x14ac:dyDescent="0.25">
      <c r="D14008">
        <v>0.94489999999999996</v>
      </c>
      <c r="E14008" s="4">
        <v>2.1700000000000001E-20</v>
      </c>
      <c r="F14008" s="3"/>
      <c r="G14008" s="3"/>
      <c r="H14008" s="3"/>
      <c r="I14008" s="3"/>
      <c r="J14008" s="3"/>
    </row>
    <row r="14009" spans="4:10" x14ac:dyDescent="0.25">
      <c r="D14009">
        <v>0.94510000000000005</v>
      </c>
      <c r="E14009" s="4">
        <v>2.1700000000000001E-20</v>
      </c>
      <c r="F14009" s="3"/>
      <c r="G14009" s="3"/>
      <c r="H14009" s="3"/>
      <c r="I14009" s="3"/>
      <c r="J14009" s="3"/>
    </row>
    <row r="14010" spans="4:10" x14ac:dyDescent="0.25">
      <c r="D14010">
        <v>0.94540000000000002</v>
      </c>
      <c r="E14010" s="4">
        <v>2.1700000000000001E-20</v>
      </c>
      <c r="F14010" s="3"/>
      <c r="G14010" s="3"/>
      <c r="H14010" s="3"/>
      <c r="I14010" s="3"/>
      <c r="J14010" s="3"/>
    </row>
    <row r="14011" spans="4:10" x14ac:dyDescent="0.25">
      <c r="D14011">
        <v>0.9456</v>
      </c>
      <c r="E14011" s="4">
        <v>2.1700000000000001E-20</v>
      </c>
      <c r="F14011" s="3"/>
      <c r="G14011" s="3"/>
      <c r="H14011" s="3"/>
      <c r="I14011" s="3"/>
      <c r="J14011" s="3"/>
    </row>
    <row r="14012" spans="4:10" x14ac:dyDescent="0.25">
      <c r="D14012">
        <v>0.94579999999999997</v>
      </c>
      <c r="E14012" s="4">
        <v>2.1700000000000001E-20</v>
      </c>
      <c r="F14012" s="3"/>
      <c r="G14012" s="3"/>
      <c r="H14012" s="3"/>
      <c r="I14012" s="3"/>
      <c r="J14012" s="3"/>
    </row>
    <row r="14013" spans="4:10" x14ac:dyDescent="0.25">
      <c r="D14013">
        <v>0.94610000000000005</v>
      </c>
      <c r="E14013" s="4">
        <v>2.1700000000000001E-20</v>
      </c>
      <c r="F14013" s="3"/>
      <c r="G14013" s="3"/>
      <c r="H14013" s="3"/>
      <c r="I14013" s="3"/>
      <c r="J14013" s="3"/>
    </row>
    <row r="14014" spans="4:10" x14ac:dyDescent="0.25">
      <c r="D14014">
        <v>0.94630000000000003</v>
      </c>
      <c r="E14014" s="4">
        <v>2.1700000000000001E-20</v>
      </c>
      <c r="F14014" s="3"/>
      <c r="G14014" s="3"/>
      <c r="H14014" s="3"/>
      <c r="I14014" s="3"/>
      <c r="J14014" s="3"/>
    </row>
    <row r="14015" spans="4:10" x14ac:dyDescent="0.25">
      <c r="D14015">
        <v>0.94650000000000001</v>
      </c>
      <c r="E14015" s="4">
        <v>2.1700000000000001E-20</v>
      </c>
      <c r="F14015" s="3"/>
      <c r="G14015" s="3"/>
      <c r="H14015" s="3"/>
      <c r="I14015" s="3"/>
      <c r="J14015" s="3"/>
    </row>
    <row r="14016" spans="4:10" x14ac:dyDescent="0.25">
      <c r="D14016">
        <v>0.94679999999999997</v>
      </c>
      <c r="E14016" s="4">
        <v>2.1700000000000001E-20</v>
      </c>
      <c r="F14016" s="3"/>
      <c r="G14016" s="3"/>
      <c r="H14016" s="3"/>
      <c r="I14016" s="3"/>
      <c r="J14016" s="3"/>
    </row>
    <row r="14017" spans="4:10" x14ac:dyDescent="0.25">
      <c r="D14017">
        <v>0.94699999999999995</v>
      </c>
      <c r="E14017" s="4">
        <v>2.1700000000000001E-20</v>
      </c>
      <c r="F14017" s="3"/>
      <c r="G14017" s="3"/>
      <c r="H14017" s="3"/>
      <c r="I14017" s="3"/>
      <c r="J14017" s="3"/>
    </row>
    <row r="14018" spans="4:10" x14ac:dyDescent="0.25">
      <c r="D14018">
        <v>0.94730000000000003</v>
      </c>
      <c r="E14018" s="4">
        <v>2.1700000000000001E-20</v>
      </c>
      <c r="F14018" s="3"/>
      <c r="G14018" s="3"/>
      <c r="H14018" s="3"/>
      <c r="I14018" s="3"/>
      <c r="J14018" s="3"/>
    </row>
    <row r="14019" spans="4:10" x14ac:dyDescent="0.25">
      <c r="D14019">
        <v>0.94750000000000001</v>
      </c>
      <c r="E14019" s="4">
        <v>2.1700000000000001E-20</v>
      </c>
      <c r="F14019" s="3"/>
      <c r="G14019" s="3"/>
      <c r="H14019" s="3"/>
      <c r="I14019" s="3"/>
      <c r="J14019" s="3"/>
    </row>
    <row r="14020" spans="4:10" x14ac:dyDescent="0.25">
      <c r="D14020">
        <v>0.94769999999999999</v>
      </c>
      <c r="E14020" s="4">
        <v>2.1700000000000001E-20</v>
      </c>
      <c r="F14020" s="3"/>
      <c r="G14020" s="3"/>
      <c r="H14020" s="3"/>
      <c r="I14020" s="3"/>
      <c r="J14020" s="3"/>
    </row>
    <row r="14021" spans="4:10" x14ac:dyDescent="0.25">
      <c r="D14021">
        <v>0.94799999999999995</v>
      </c>
      <c r="E14021" s="4">
        <v>2.1700000000000001E-20</v>
      </c>
      <c r="F14021" s="3"/>
      <c r="G14021" s="3"/>
      <c r="H14021" s="3"/>
      <c r="I14021" s="3"/>
      <c r="J14021" s="3"/>
    </row>
    <row r="14022" spans="4:10" x14ac:dyDescent="0.25">
      <c r="D14022">
        <v>0.94820000000000004</v>
      </c>
      <c r="E14022" s="4">
        <v>2.1700000000000001E-20</v>
      </c>
      <c r="F14022" s="3"/>
      <c r="G14022" s="3"/>
      <c r="H14022" s="3"/>
      <c r="I14022" s="3"/>
      <c r="J14022" s="3"/>
    </row>
    <row r="14023" spans="4:10" x14ac:dyDescent="0.25">
      <c r="D14023">
        <v>0.94840000000000002</v>
      </c>
      <c r="E14023" s="4">
        <v>2.1700000000000001E-20</v>
      </c>
      <c r="F14023" s="3"/>
      <c r="G14023" s="3"/>
      <c r="H14023" s="3"/>
      <c r="I14023" s="3"/>
      <c r="J14023" s="3"/>
    </row>
    <row r="14024" spans="4:10" x14ac:dyDescent="0.25">
      <c r="D14024">
        <v>0.94869999999999999</v>
      </c>
      <c r="E14024" s="4">
        <v>2.1700000000000001E-20</v>
      </c>
      <c r="F14024" s="3"/>
      <c r="G14024" s="3"/>
      <c r="H14024" s="3"/>
      <c r="I14024" s="3"/>
      <c r="J14024" s="3"/>
    </row>
    <row r="14025" spans="4:10" x14ac:dyDescent="0.25">
      <c r="D14025">
        <v>0.94889999999999997</v>
      </c>
      <c r="E14025" s="4">
        <v>2.1700000000000001E-20</v>
      </c>
      <c r="F14025" s="3"/>
      <c r="G14025" s="3"/>
      <c r="H14025" s="3"/>
      <c r="I14025" s="3"/>
      <c r="J14025" s="3"/>
    </row>
    <row r="14026" spans="4:10" x14ac:dyDescent="0.25">
      <c r="D14026">
        <v>0.94910000000000005</v>
      </c>
      <c r="E14026" s="4">
        <v>2.1700000000000001E-20</v>
      </c>
      <c r="F14026" s="3"/>
      <c r="G14026" s="3"/>
      <c r="H14026" s="3"/>
      <c r="I14026" s="3"/>
      <c r="J14026" s="3"/>
    </row>
    <row r="14027" spans="4:10" x14ac:dyDescent="0.25">
      <c r="D14027">
        <v>0.94940000000000002</v>
      </c>
      <c r="E14027" s="4">
        <v>2.1700000000000001E-20</v>
      </c>
      <c r="F14027" s="3"/>
      <c r="G14027" s="3"/>
      <c r="H14027" s="3"/>
      <c r="I14027" s="3"/>
      <c r="J14027" s="3"/>
    </row>
    <row r="14028" spans="4:10" x14ac:dyDescent="0.25">
      <c r="D14028">
        <v>0.9496</v>
      </c>
      <c r="E14028" s="4">
        <v>2.1700000000000001E-20</v>
      </c>
      <c r="F14028" s="3"/>
      <c r="G14028" s="3"/>
      <c r="H14028" s="3"/>
      <c r="I14028" s="3"/>
      <c r="J14028" s="3"/>
    </row>
    <row r="14029" spans="4:10" x14ac:dyDescent="0.25">
      <c r="D14029">
        <v>0.94989999999999997</v>
      </c>
      <c r="E14029" s="4">
        <v>2.1700000000000001E-20</v>
      </c>
      <c r="F14029" s="3"/>
      <c r="G14029" s="3"/>
      <c r="H14029" s="3"/>
      <c r="I14029" s="3"/>
      <c r="J14029" s="3"/>
    </row>
    <row r="14030" spans="4:10" x14ac:dyDescent="0.25">
      <c r="D14030">
        <v>0.95009999999999994</v>
      </c>
      <c r="E14030" s="4">
        <v>2.1700000000000001E-20</v>
      </c>
      <c r="F14030" s="3"/>
      <c r="G14030" s="3"/>
      <c r="H14030" s="3"/>
      <c r="I14030" s="3"/>
      <c r="J14030" s="3"/>
    </row>
    <row r="14031" spans="4:10" x14ac:dyDescent="0.25">
      <c r="D14031">
        <v>0.95030000000000003</v>
      </c>
      <c r="E14031" s="4">
        <v>2.1700000000000001E-20</v>
      </c>
      <c r="F14031" s="3"/>
      <c r="G14031" s="3"/>
      <c r="H14031" s="3"/>
      <c r="I14031" s="3"/>
      <c r="J14031" s="3"/>
    </row>
    <row r="14032" spans="4:10" x14ac:dyDescent="0.25">
      <c r="D14032">
        <v>0.9506</v>
      </c>
      <c r="E14032" s="4">
        <v>2.1700000000000001E-20</v>
      </c>
      <c r="F14032" s="3"/>
      <c r="G14032" s="3"/>
      <c r="H14032" s="3"/>
      <c r="I14032" s="3"/>
      <c r="J14032" s="3"/>
    </row>
    <row r="14033" spans="4:10" x14ac:dyDescent="0.25">
      <c r="D14033">
        <v>0.95079999999999998</v>
      </c>
      <c r="E14033" s="4">
        <v>2.1700000000000001E-20</v>
      </c>
      <c r="F14033" s="3"/>
      <c r="G14033" s="3"/>
      <c r="H14033" s="3"/>
      <c r="I14033" s="3"/>
      <c r="J14033" s="3"/>
    </row>
    <row r="14034" spans="4:10" x14ac:dyDescent="0.25">
      <c r="D14034">
        <v>0.95099999999999996</v>
      </c>
      <c r="E14034" s="4">
        <v>2.1700000000000001E-20</v>
      </c>
      <c r="F14034" s="3"/>
      <c r="G14034" s="3"/>
      <c r="H14034" s="3"/>
      <c r="I14034" s="3"/>
      <c r="J14034" s="3"/>
    </row>
    <row r="14035" spans="4:10" x14ac:dyDescent="0.25">
      <c r="D14035">
        <v>0.95130000000000003</v>
      </c>
      <c r="E14035" s="4">
        <v>2.1700000000000001E-20</v>
      </c>
      <c r="F14035" s="3"/>
      <c r="G14035" s="3"/>
      <c r="H14035" s="3"/>
      <c r="I14035" s="3"/>
      <c r="J14035" s="3"/>
    </row>
    <row r="14036" spans="4:10" x14ac:dyDescent="0.25">
      <c r="D14036">
        <v>0.95150000000000001</v>
      </c>
      <c r="E14036" s="4">
        <v>2.1700000000000001E-20</v>
      </c>
      <c r="F14036" s="3"/>
      <c r="G14036" s="3"/>
      <c r="H14036" s="3"/>
      <c r="I14036" s="3"/>
      <c r="J14036" s="3"/>
    </row>
    <row r="14037" spans="4:10" x14ac:dyDescent="0.25">
      <c r="D14037">
        <v>0.95179999999999998</v>
      </c>
      <c r="E14037" s="4">
        <v>2.1700000000000001E-20</v>
      </c>
      <c r="F14037" s="3"/>
      <c r="G14037" s="3"/>
      <c r="H14037" s="3"/>
      <c r="I14037" s="3"/>
      <c r="J14037" s="3"/>
    </row>
    <row r="14038" spans="4:10" x14ac:dyDescent="0.25">
      <c r="D14038">
        <v>0.95199999999999996</v>
      </c>
      <c r="E14038" s="4">
        <v>2.1700000000000001E-20</v>
      </c>
      <c r="F14038" s="3"/>
      <c r="G14038" s="3"/>
      <c r="H14038" s="3"/>
      <c r="I14038" s="3"/>
      <c r="J14038" s="3"/>
    </row>
    <row r="14039" spans="4:10" x14ac:dyDescent="0.25">
      <c r="D14039">
        <v>0.95220000000000005</v>
      </c>
      <c r="E14039" s="4">
        <v>2.1700000000000001E-20</v>
      </c>
      <c r="F14039" s="3"/>
      <c r="G14039" s="3"/>
      <c r="H14039" s="3"/>
      <c r="I14039" s="3"/>
      <c r="J14039" s="3"/>
    </row>
    <row r="14040" spans="4:10" x14ac:dyDescent="0.25">
      <c r="D14040">
        <v>0.95250000000000001</v>
      </c>
      <c r="E14040" s="4">
        <v>2.1700000000000001E-20</v>
      </c>
      <c r="F14040" s="3"/>
      <c r="G14040" s="3"/>
      <c r="H14040" s="3"/>
      <c r="I14040" s="3"/>
      <c r="J14040" s="3"/>
    </row>
    <row r="14041" spans="4:10" x14ac:dyDescent="0.25">
      <c r="D14041">
        <v>0.95269999999999999</v>
      </c>
      <c r="E14041" s="4">
        <v>2.1700000000000001E-20</v>
      </c>
      <c r="F14041" s="3"/>
      <c r="G14041" s="3"/>
      <c r="H14041" s="3"/>
      <c r="I14041" s="3"/>
      <c r="J14041" s="3"/>
    </row>
    <row r="14042" spans="4:10" x14ac:dyDescent="0.25">
      <c r="D14042">
        <v>0.95289999999999997</v>
      </c>
      <c r="E14042" s="4">
        <v>2.1700000000000001E-20</v>
      </c>
      <c r="F14042" s="3"/>
      <c r="G14042" s="3"/>
      <c r="H14042" s="3"/>
      <c r="I14042" s="3"/>
      <c r="J14042" s="3"/>
    </row>
    <row r="14043" spans="4:10" x14ac:dyDescent="0.25">
      <c r="D14043">
        <v>0.95320000000000005</v>
      </c>
      <c r="E14043" s="4">
        <v>2.1700000000000001E-20</v>
      </c>
      <c r="F14043" s="3"/>
      <c r="G14043" s="3"/>
      <c r="H14043" s="3"/>
      <c r="I14043" s="3"/>
      <c r="J14043" s="3"/>
    </row>
    <row r="14044" spans="4:10" x14ac:dyDescent="0.25">
      <c r="D14044">
        <v>0.95340000000000003</v>
      </c>
      <c r="E14044" s="4">
        <v>2.1700000000000001E-20</v>
      </c>
      <c r="F14044" s="3"/>
      <c r="G14044" s="3"/>
      <c r="H14044" s="3"/>
      <c r="I14044" s="3"/>
      <c r="J14044" s="3"/>
    </row>
    <row r="14045" spans="4:10" x14ac:dyDescent="0.25">
      <c r="D14045">
        <v>0.9536</v>
      </c>
      <c r="E14045" s="4">
        <v>2.1700000000000001E-20</v>
      </c>
      <c r="F14045" s="3"/>
      <c r="G14045" s="3"/>
      <c r="H14045" s="3"/>
      <c r="I14045" s="3"/>
      <c r="J14045" s="3"/>
    </row>
    <row r="14046" spans="4:10" x14ac:dyDescent="0.25">
      <c r="D14046">
        <v>0.95389999999999997</v>
      </c>
      <c r="E14046" s="4">
        <v>2.1700000000000001E-20</v>
      </c>
      <c r="F14046" s="3"/>
      <c r="G14046" s="3"/>
      <c r="H14046" s="3"/>
      <c r="I14046" s="3"/>
      <c r="J14046" s="3"/>
    </row>
    <row r="14047" spans="4:10" x14ac:dyDescent="0.25">
      <c r="D14047">
        <v>0.95409999999999995</v>
      </c>
      <c r="E14047" s="4">
        <v>2.1700000000000001E-20</v>
      </c>
      <c r="F14047" s="3"/>
      <c r="G14047" s="3"/>
      <c r="H14047" s="3"/>
      <c r="I14047" s="3"/>
      <c r="J14047" s="3"/>
    </row>
    <row r="14048" spans="4:10" x14ac:dyDescent="0.25">
      <c r="D14048">
        <v>0.95440000000000003</v>
      </c>
      <c r="E14048" s="4">
        <v>2.1700000000000001E-20</v>
      </c>
      <c r="F14048" s="3"/>
      <c r="G14048" s="3"/>
      <c r="H14048" s="3"/>
      <c r="I14048" s="3"/>
      <c r="J14048" s="3"/>
    </row>
    <row r="14049" spans="4:10" x14ac:dyDescent="0.25">
      <c r="D14049">
        <v>0.9546</v>
      </c>
      <c r="E14049" s="4">
        <v>2.1700000000000001E-20</v>
      </c>
      <c r="F14049" s="3"/>
      <c r="G14049" s="3"/>
      <c r="H14049" s="3"/>
      <c r="I14049" s="3"/>
      <c r="J14049" s="3"/>
    </row>
    <row r="14050" spans="4:10" x14ac:dyDescent="0.25">
      <c r="D14050">
        <v>0.95479999999999998</v>
      </c>
      <c r="E14050" s="4">
        <v>2.1700000000000001E-20</v>
      </c>
      <c r="F14050" s="3"/>
      <c r="G14050" s="3"/>
      <c r="H14050" s="3"/>
      <c r="I14050" s="3"/>
      <c r="J14050" s="3"/>
    </row>
    <row r="14051" spans="4:10" x14ac:dyDescent="0.25">
      <c r="D14051">
        <v>0.95509999999999995</v>
      </c>
      <c r="E14051" s="4">
        <v>2.1700000000000001E-20</v>
      </c>
      <c r="F14051" s="3"/>
      <c r="G14051" s="3"/>
      <c r="H14051" s="3"/>
      <c r="I14051" s="3"/>
      <c r="J14051" s="3"/>
    </row>
    <row r="14052" spans="4:10" x14ac:dyDescent="0.25">
      <c r="D14052">
        <v>0.95530000000000004</v>
      </c>
      <c r="E14052" s="4">
        <v>2.1700000000000001E-20</v>
      </c>
      <c r="F14052" s="3"/>
      <c r="G14052" s="3"/>
      <c r="H14052" s="3"/>
      <c r="I14052" s="3"/>
      <c r="J14052" s="3"/>
    </row>
    <row r="14053" spans="4:10" x14ac:dyDescent="0.25">
      <c r="D14053">
        <v>0.95550000000000002</v>
      </c>
      <c r="E14053" s="4">
        <v>2.1700000000000001E-20</v>
      </c>
      <c r="F14053" s="3"/>
      <c r="G14053" s="3"/>
      <c r="H14053" s="3"/>
      <c r="I14053" s="3"/>
      <c r="J14053" s="3"/>
    </row>
    <row r="14054" spans="4:10" x14ac:dyDescent="0.25">
      <c r="D14054">
        <v>0.95579999999999998</v>
      </c>
      <c r="E14054" s="4">
        <v>2.1700000000000001E-20</v>
      </c>
      <c r="F14054" s="3"/>
      <c r="G14054" s="3"/>
      <c r="H14054" s="3"/>
      <c r="I14054" s="3"/>
      <c r="J14054" s="3"/>
    </row>
    <row r="14055" spans="4:10" x14ac:dyDescent="0.25">
      <c r="D14055">
        <v>0.95599999999999996</v>
      </c>
      <c r="E14055" s="4">
        <v>2.1700000000000001E-20</v>
      </c>
      <c r="F14055" s="3"/>
      <c r="G14055" s="3"/>
      <c r="H14055" s="3"/>
      <c r="I14055" s="3"/>
      <c r="J14055" s="3"/>
    </row>
    <row r="14056" spans="4:10" x14ac:dyDescent="0.25">
      <c r="D14056">
        <v>0.95620000000000005</v>
      </c>
      <c r="E14056" s="4">
        <v>2.1700000000000001E-20</v>
      </c>
      <c r="F14056" s="3"/>
      <c r="G14056" s="3"/>
      <c r="H14056" s="3"/>
      <c r="I14056" s="3"/>
      <c r="J14056" s="3"/>
    </row>
    <row r="14057" spans="4:10" x14ac:dyDescent="0.25">
      <c r="D14057">
        <v>0.95650000000000002</v>
      </c>
      <c r="E14057" s="4">
        <v>2.1700000000000001E-20</v>
      </c>
      <c r="F14057" s="3"/>
      <c r="G14057" s="3"/>
      <c r="H14057" s="3"/>
      <c r="I14057" s="3"/>
      <c r="J14057" s="3"/>
    </row>
    <row r="14058" spans="4:10" x14ac:dyDescent="0.25">
      <c r="D14058">
        <v>0.95669999999999999</v>
      </c>
      <c r="E14058" s="4">
        <v>2.1700000000000001E-20</v>
      </c>
      <c r="F14058" s="3"/>
      <c r="G14058" s="3"/>
      <c r="H14058" s="3"/>
      <c r="I14058" s="3"/>
      <c r="J14058" s="3"/>
    </row>
    <row r="14059" spans="4:10" x14ac:dyDescent="0.25">
      <c r="D14059">
        <v>0.95699999999999996</v>
      </c>
      <c r="E14059" s="4">
        <v>2.1700000000000001E-20</v>
      </c>
      <c r="F14059" s="3"/>
      <c r="G14059" s="3"/>
      <c r="H14059" s="3"/>
      <c r="I14059" s="3"/>
      <c r="J14059" s="3"/>
    </row>
    <row r="14060" spans="4:10" x14ac:dyDescent="0.25">
      <c r="D14060">
        <v>0.95720000000000005</v>
      </c>
      <c r="E14060" s="4">
        <v>2.1700000000000001E-20</v>
      </c>
      <c r="F14060" s="3"/>
      <c r="G14060" s="3"/>
      <c r="H14060" s="3"/>
      <c r="I14060" s="3"/>
      <c r="J14060" s="3"/>
    </row>
    <row r="14061" spans="4:10" x14ac:dyDescent="0.25">
      <c r="D14061">
        <v>0.95740000000000003</v>
      </c>
      <c r="E14061" s="4">
        <v>2.1700000000000001E-20</v>
      </c>
      <c r="F14061" s="3"/>
      <c r="G14061" s="3"/>
      <c r="H14061" s="3"/>
      <c r="I14061" s="3"/>
      <c r="J14061" s="3"/>
    </row>
    <row r="14062" spans="4:10" x14ac:dyDescent="0.25">
      <c r="D14062">
        <v>0.9577</v>
      </c>
      <c r="E14062" s="4">
        <v>2.1700000000000001E-20</v>
      </c>
      <c r="F14062" s="3"/>
      <c r="G14062" s="3"/>
      <c r="H14062" s="3"/>
      <c r="I14062" s="3"/>
      <c r="J14062" s="3"/>
    </row>
    <row r="14063" spans="4:10" x14ac:dyDescent="0.25">
      <c r="D14063">
        <v>0.95789999999999997</v>
      </c>
      <c r="E14063" s="4">
        <v>2.1700000000000001E-20</v>
      </c>
      <c r="F14063" s="3"/>
      <c r="G14063" s="3"/>
      <c r="H14063" s="3"/>
      <c r="I14063" s="3"/>
      <c r="J14063" s="3"/>
    </row>
    <row r="14064" spans="4:10" x14ac:dyDescent="0.25">
      <c r="D14064">
        <v>0.95809999999999995</v>
      </c>
      <c r="E14064" s="4">
        <v>2.1700000000000001E-20</v>
      </c>
      <c r="F14064" s="3"/>
      <c r="G14064" s="3"/>
      <c r="H14064" s="3"/>
      <c r="I14064" s="3"/>
      <c r="J14064" s="3"/>
    </row>
    <row r="14065" spans="4:10" x14ac:dyDescent="0.25">
      <c r="D14065">
        <v>0.95840000000000003</v>
      </c>
      <c r="E14065" s="4">
        <v>2.1700000000000001E-20</v>
      </c>
      <c r="F14065" s="3"/>
      <c r="G14065" s="3"/>
      <c r="H14065" s="3"/>
      <c r="I14065" s="3"/>
      <c r="J14065" s="3"/>
    </row>
    <row r="14066" spans="4:10" x14ac:dyDescent="0.25">
      <c r="D14066">
        <v>0.95860000000000001</v>
      </c>
      <c r="E14066" s="4">
        <v>2.1700000000000001E-20</v>
      </c>
      <c r="F14066" s="3"/>
      <c r="G14066" s="3"/>
      <c r="H14066" s="3"/>
      <c r="I14066" s="3"/>
      <c r="J14066" s="3"/>
    </row>
    <row r="14067" spans="4:10" x14ac:dyDescent="0.25">
      <c r="D14067">
        <v>0.95879999999999999</v>
      </c>
      <c r="E14067" s="4">
        <v>2.1700000000000001E-20</v>
      </c>
      <c r="F14067" s="3"/>
      <c r="G14067" s="3"/>
      <c r="H14067" s="3"/>
      <c r="I14067" s="3"/>
      <c r="J14067" s="3"/>
    </row>
    <row r="14068" spans="4:10" x14ac:dyDescent="0.25">
      <c r="D14068">
        <v>0.95909999999999995</v>
      </c>
      <c r="E14068" s="4">
        <v>2.1700000000000001E-20</v>
      </c>
      <c r="F14068" s="3"/>
      <c r="G14068" s="3"/>
      <c r="H14068" s="3"/>
      <c r="I14068" s="3"/>
      <c r="J14068" s="3"/>
    </row>
    <row r="14069" spans="4:10" x14ac:dyDescent="0.25">
      <c r="D14069">
        <v>0.95930000000000004</v>
      </c>
      <c r="E14069" s="4">
        <v>2.1700000000000001E-20</v>
      </c>
      <c r="F14069" s="3"/>
      <c r="G14069" s="3"/>
      <c r="H14069" s="3"/>
      <c r="I14069" s="3"/>
      <c r="J14069" s="3"/>
    </row>
    <row r="14070" spans="4:10" x14ac:dyDescent="0.25">
      <c r="D14070">
        <v>0.95960000000000001</v>
      </c>
      <c r="E14070" s="4">
        <v>2.1700000000000001E-20</v>
      </c>
      <c r="F14070" s="3"/>
      <c r="G14070" s="3"/>
      <c r="H14070" s="3"/>
      <c r="I14070" s="3"/>
      <c r="J14070" s="3"/>
    </row>
    <row r="14071" spans="4:10" x14ac:dyDescent="0.25">
      <c r="D14071">
        <v>0.95979999999999999</v>
      </c>
      <c r="E14071" s="4">
        <v>2.1700000000000001E-20</v>
      </c>
      <c r="F14071" s="3"/>
      <c r="G14071" s="3"/>
      <c r="H14071" s="3"/>
      <c r="I14071" s="3"/>
      <c r="J14071" s="3"/>
    </row>
    <row r="14072" spans="4:10" x14ac:dyDescent="0.25">
      <c r="D14072">
        <v>0.96</v>
      </c>
      <c r="E14072" s="4">
        <v>2.1700000000000001E-20</v>
      </c>
      <c r="F14072" s="3"/>
      <c r="G14072" s="3"/>
      <c r="H14072" s="3"/>
      <c r="I14072" s="3"/>
      <c r="J14072" s="3"/>
    </row>
    <row r="14073" spans="4:10" x14ac:dyDescent="0.25">
      <c r="D14073">
        <v>0.96030000000000004</v>
      </c>
      <c r="E14073" s="4">
        <v>2.1700000000000001E-20</v>
      </c>
      <c r="F14073" s="3"/>
      <c r="G14073" s="3"/>
      <c r="H14073" s="3"/>
      <c r="I14073" s="3"/>
      <c r="J14073" s="3"/>
    </row>
    <row r="14074" spans="4:10" x14ac:dyDescent="0.25">
      <c r="D14074">
        <v>0.96050000000000002</v>
      </c>
      <c r="E14074" s="4">
        <v>2.1700000000000001E-20</v>
      </c>
      <c r="F14074" s="3"/>
      <c r="G14074" s="3"/>
      <c r="H14074" s="3"/>
      <c r="I14074" s="3"/>
      <c r="J14074" s="3"/>
    </row>
    <row r="14075" spans="4:10" x14ac:dyDescent="0.25">
      <c r="D14075">
        <v>0.9607</v>
      </c>
      <c r="E14075" s="4">
        <v>2.1700000000000001E-20</v>
      </c>
      <c r="F14075" s="3"/>
      <c r="G14075" s="3"/>
      <c r="H14075" s="3"/>
      <c r="I14075" s="3"/>
      <c r="J14075" s="3"/>
    </row>
    <row r="14076" spans="4:10" x14ac:dyDescent="0.25">
      <c r="D14076">
        <v>0.96099999999999997</v>
      </c>
      <c r="E14076" s="4">
        <v>2.1700000000000001E-20</v>
      </c>
      <c r="F14076" s="3"/>
      <c r="G14076" s="3"/>
      <c r="H14076" s="3"/>
      <c r="I14076" s="3"/>
      <c r="J14076" s="3"/>
    </row>
    <row r="14077" spans="4:10" x14ac:dyDescent="0.25">
      <c r="D14077">
        <v>0.96120000000000005</v>
      </c>
      <c r="E14077" s="4">
        <v>2.1700000000000001E-20</v>
      </c>
      <c r="F14077" s="3"/>
      <c r="G14077" s="3"/>
      <c r="H14077" s="3"/>
      <c r="I14077" s="3"/>
      <c r="J14077" s="3"/>
    </row>
    <row r="14078" spans="4:10" x14ac:dyDescent="0.25">
      <c r="D14078">
        <v>0.96140000000000003</v>
      </c>
      <c r="E14078" s="4">
        <v>2.1700000000000001E-20</v>
      </c>
      <c r="F14078" s="3"/>
      <c r="G14078" s="3"/>
      <c r="H14078" s="3"/>
      <c r="I14078" s="3"/>
      <c r="J14078" s="3"/>
    </row>
    <row r="14079" spans="4:10" x14ac:dyDescent="0.25">
      <c r="D14079">
        <v>0.9617</v>
      </c>
      <c r="E14079" s="4">
        <v>2.1700000000000001E-20</v>
      </c>
      <c r="F14079" s="3"/>
      <c r="G14079" s="3"/>
      <c r="H14079" s="3"/>
      <c r="I14079" s="3"/>
      <c r="J14079" s="3"/>
    </row>
    <row r="14080" spans="4:10" x14ac:dyDescent="0.25">
      <c r="D14080">
        <v>0.96189999999999998</v>
      </c>
      <c r="E14080" s="4">
        <v>2.1700000000000001E-20</v>
      </c>
      <c r="F14080" s="3"/>
      <c r="G14080" s="3"/>
      <c r="H14080" s="3"/>
      <c r="I14080" s="3"/>
      <c r="J14080" s="3"/>
    </row>
    <row r="14081" spans="4:10" x14ac:dyDescent="0.25">
      <c r="D14081">
        <v>0.96220000000000006</v>
      </c>
      <c r="E14081" s="4">
        <v>2.1700000000000001E-20</v>
      </c>
      <c r="F14081" s="3"/>
      <c r="G14081" s="3"/>
      <c r="H14081" s="3"/>
      <c r="I14081" s="3"/>
      <c r="J14081" s="3"/>
    </row>
    <row r="14082" spans="4:10" x14ac:dyDescent="0.25">
      <c r="D14082">
        <v>0.96240000000000003</v>
      </c>
      <c r="E14082" s="4">
        <v>2.1700000000000001E-20</v>
      </c>
      <c r="F14082" s="3"/>
      <c r="G14082" s="3"/>
      <c r="H14082" s="3"/>
      <c r="I14082" s="3"/>
      <c r="J14082" s="3"/>
    </row>
    <row r="14083" spans="4:10" x14ac:dyDescent="0.25">
      <c r="D14083">
        <v>0.96260000000000001</v>
      </c>
      <c r="E14083" s="4">
        <v>2.1700000000000001E-20</v>
      </c>
      <c r="F14083" s="3"/>
      <c r="G14083" s="3"/>
      <c r="H14083" s="3"/>
      <c r="I14083" s="3"/>
      <c r="J14083" s="3"/>
    </row>
    <row r="14084" spans="4:10" x14ac:dyDescent="0.25">
      <c r="D14084">
        <v>0.96289999999999998</v>
      </c>
      <c r="E14084" s="4">
        <v>2.1700000000000001E-20</v>
      </c>
      <c r="F14084" s="3"/>
      <c r="G14084" s="3"/>
      <c r="H14084" s="3"/>
      <c r="I14084" s="3"/>
      <c r="J14084" s="3"/>
    </row>
    <row r="14085" spans="4:10" x14ac:dyDescent="0.25">
      <c r="D14085">
        <v>0.96309999999999996</v>
      </c>
      <c r="E14085" s="4">
        <v>2.1700000000000001E-20</v>
      </c>
      <c r="F14085" s="3"/>
      <c r="G14085" s="3"/>
      <c r="H14085" s="3"/>
      <c r="I14085" s="3"/>
      <c r="J14085" s="3"/>
    </row>
    <row r="14086" spans="4:10" x14ac:dyDescent="0.25">
      <c r="D14086">
        <v>0.96330000000000005</v>
      </c>
      <c r="E14086" s="4">
        <v>2.1700000000000001E-20</v>
      </c>
      <c r="F14086" s="3"/>
      <c r="G14086" s="3"/>
      <c r="H14086" s="3"/>
      <c r="I14086" s="3"/>
      <c r="J14086" s="3"/>
    </row>
    <row r="14087" spans="4:10" x14ac:dyDescent="0.25">
      <c r="D14087">
        <v>0.96360000000000001</v>
      </c>
      <c r="E14087" s="4">
        <v>2.1700000000000001E-20</v>
      </c>
      <c r="F14087" s="3"/>
      <c r="G14087" s="3"/>
      <c r="H14087" s="3"/>
      <c r="I14087" s="3"/>
      <c r="J14087" s="3"/>
    </row>
    <row r="14088" spans="4:10" x14ac:dyDescent="0.25">
      <c r="D14088">
        <v>0.96379999999999999</v>
      </c>
      <c r="E14088" s="4">
        <v>2.1700000000000001E-20</v>
      </c>
      <c r="F14088" s="3"/>
      <c r="G14088" s="3"/>
      <c r="H14088" s="3"/>
      <c r="I14088" s="3"/>
      <c r="J14088" s="3"/>
    </row>
    <row r="14089" spans="4:10" x14ac:dyDescent="0.25">
      <c r="D14089">
        <v>0.96399999999999997</v>
      </c>
      <c r="E14089" s="4">
        <v>2.1700000000000001E-20</v>
      </c>
      <c r="F14089" s="3"/>
      <c r="G14089" s="3"/>
      <c r="H14089" s="3"/>
      <c r="I14089" s="3"/>
      <c r="J14089" s="3"/>
    </row>
    <row r="14090" spans="4:10" x14ac:dyDescent="0.25">
      <c r="D14090">
        <v>0.96430000000000005</v>
      </c>
      <c r="E14090" s="4">
        <v>2.1700000000000001E-20</v>
      </c>
      <c r="F14090" s="3"/>
      <c r="G14090" s="3"/>
      <c r="H14090" s="3"/>
      <c r="I14090" s="3"/>
      <c r="J14090" s="3"/>
    </row>
    <row r="14091" spans="4:10" x14ac:dyDescent="0.25">
      <c r="D14091">
        <v>0.96450000000000002</v>
      </c>
      <c r="E14091" s="4">
        <v>2.1700000000000001E-20</v>
      </c>
      <c r="F14091" s="3"/>
      <c r="G14091" s="3"/>
      <c r="H14091" s="3"/>
      <c r="I14091" s="3"/>
      <c r="J14091" s="3"/>
    </row>
    <row r="14092" spans="4:10" x14ac:dyDescent="0.25">
      <c r="D14092">
        <v>0.96479999999999999</v>
      </c>
      <c r="E14092" s="4">
        <v>2.1700000000000001E-20</v>
      </c>
      <c r="F14092" s="3"/>
      <c r="G14092" s="3"/>
      <c r="H14092" s="3"/>
      <c r="I14092" s="3"/>
      <c r="J14092" s="3"/>
    </row>
    <row r="14093" spans="4:10" x14ac:dyDescent="0.25">
      <c r="D14093">
        <v>0.96499999999999997</v>
      </c>
      <c r="E14093" s="4">
        <v>2.1700000000000001E-20</v>
      </c>
      <c r="F14093" s="3"/>
      <c r="G14093" s="3"/>
      <c r="H14093" s="3"/>
      <c r="I14093" s="3"/>
      <c r="J14093" s="3"/>
    </row>
    <row r="14094" spans="4:10" x14ac:dyDescent="0.25">
      <c r="D14094">
        <v>0.96519999999999995</v>
      </c>
      <c r="E14094" s="4">
        <v>2.1700000000000001E-20</v>
      </c>
      <c r="F14094" s="3"/>
      <c r="G14094" s="3"/>
      <c r="H14094" s="3"/>
      <c r="I14094" s="3"/>
      <c r="J14094" s="3"/>
    </row>
    <row r="14095" spans="4:10" x14ac:dyDescent="0.25">
      <c r="D14095">
        <v>0.96550000000000002</v>
      </c>
      <c r="E14095" s="4">
        <v>2.1700000000000001E-20</v>
      </c>
      <c r="F14095" s="3"/>
      <c r="G14095" s="3"/>
      <c r="H14095" s="3"/>
      <c r="I14095" s="3"/>
      <c r="J14095" s="3"/>
    </row>
    <row r="14096" spans="4:10" x14ac:dyDescent="0.25">
      <c r="D14096">
        <v>0.9657</v>
      </c>
      <c r="E14096" s="4">
        <v>2.1700000000000001E-20</v>
      </c>
      <c r="F14096" s="3"/>
      <c r="G14096" s="3"/>
      <c r="H14096" s="3"/>
      <c r="I14096" s="3"/>
      <c r="J14096" s="3"/>
    </row>
    <row r="14097" spans="4:10" x14ac:dyDescent="0.25">
      <c r="D14097">
        <v>0.96589999999999998</v>
      </c>
      <c r="E14097" s="4">
        <v>2.1700000000000001E-20</v>
      </c>
      <c r="F14097" s="3"/>
      <c r="G14097" s="3"/>
      <c r="H14097" s="3"/>
      <c r="I14097" s="3"/>
      <c r="J14097" s="3"/>
    </row>
    <row r="14098" spans="4:10" x14ac:dyDescent="0.25">
      <c r="D14098">
        <v>0.96619999999999995</v>
      </c>
      <c r="E14098" s="4">
        <v>2.1700000000000001E-20</v>
      </c>
      <c r="F14098" s="3"/>
      <c r="G14098" s="3"/>
      <c r="H14098" s="3"/>
      <c r="I14098" s="3"/>
      <c r="J14098" s="3"/>
    </row>
    <row r="14099" spans="4:10" x14ac:dyDescent="0.25">
      <c r="D14099">
        <v>0.96640000000000004</v>
      </c>
      <c r="E14099" s="4">
        <v>2.1700000000000001E-20</v>
      </c>
      <c r="F14099" s="3"/>
      <c r="G14099" s="3"/>
      <c r="H14099" s="3"/>
      <c r="I14099" s="3"/>
      <c r="J14099" s="3"/>
    </row>
    <row r="14100" spans="4:10" x14ac:dyDescent="0.25">
      <c r="D14100">
        <v>0.9667</v>
      </c>
      <c r="E14100" s="4">
        <v>2.1700000000000001E-20</v>
      </c>
      <c r="F14100" s="3"/>
      <c r="G14100" s="3"/>
      <c r="H14100" s="3"/>
      <c r="I14100" s="3"/>
      <c r="J14100" s="3"/>
    </row>
    <row r="14101" spans="4:10" x14ac:dyDescent="0.25">
      <c r="D14101">
        <v>0.96689999999999998</v>
      </c>
      <c r="E14101" s="4">
        <v>2.1700000000000001E-20</v>
      </c>
      <c r="F14101" s="3"/>
      <c r="G14101" s="3"/>
      <c r="H14101" s="3"/>
      <c r="I14101" s="3"/>
      <c r="J14101" s="3"/>
    </row>
    <row r="14102" spans="4:10" x14ac:dyDescent="0.25">
      <c r="D14102">
        <v>0.96709999999999996</v>
      </c>
      <c r="E14102" s="4">
        <v>2.1700000000000001E-20</v>
      </c>
      <c r="F14102" s="3"/>
      <c r="G14102" s="3"/>
      <c r="H14102" s="3"/>
      <c r="I14102" s="3"/>
      <c r="J14102" s="3"/>
    </row>
    <row r="14103" spans="4:10" x14ac:dyDescent="0.25">
      <c r="D14103">
        <v>0.96740000000000004</v>
      </c>
      <c r="E14103" s="4">
        <v>2.1700000000000001E-20</v>
      </c>
      <c r="F14103" s="3"/>
      <c r="G14103" s="3"/>
      <c r="H14103" s="3"/>
      <c r="I14103" s="3"/>
      <c r="J14103" s="3"/>
    </row>
    <row r="14104" spans="4:10" x14ac:dyDescent="0.25">
      <c r="D14104">
        <v>0.96760000000000002</v>
      </c>
      <c r="E14104" s="4">
        <v>2.1700000000000001E-20</v>
      </c>
      <c r="F14104" s="3"/>
      <c r="G14104" s="3"/>
      <c r="H14104" s="3"/>
      <c r="I14104" s="3"/>
      <c r="J14104" s="3"/>
    </row>
    <row r="14105" spans="4:10" x14ac:dyDescent="0.25">
      <c r="D14105">
        <v>0.96779999999999999</v>
      </c>
      <c r="E14105" s="4">
        <v>2.1700000000000001E-20</v>
      </c>
      <c r="F14105" s="3"/>
      <c r="G14105" s="3"/>
      <c r="H14105" s="3"/>
      <c r="I14105" s="3"/>
      <c r="J14105" s="3"/>
    </row>
    <row r="14106" spans="4:10" x14ac:dyDescent="0.25">
      <c r="D14106">
        <v>0.96809999999999996</v>
      </c>
      <c r="E14106" s="4">
        <v>2.1700000000000001E-20</v>
      </c>
      <c r="F14106" s="3"/>
      <c r="G14106" s="3"/>
      <c r="H14106" s="3"/>
      <c r="I14106" s="3"/>
      <c r="J14106" s="3"/>
    </row>
    <row r="14107" spans="4:10" x14ac:dyDescent="0.25">
      <c r="D14107">
        <v>0.96830000000000005</v>
      </c>
      <c r="E14107" s="4">
        <v>2.1700000000000001E-20</v>
      </c>
      <c r="F14107" s="3"/>
      <c r="G14107" s="3"/>
      <c r="H14107" s="3"/>
      <c r="I14107" s="3"/>
      <c r="J14107" s="3"/>
    </row>
    <row r="14108" spans="4:10" x14ac:dyDescent="0.25">
      <c r="D14108">
        <v>0.96850000000000003</v>
      </c>
      <c r="E14108" s="4">
        <v>2.1700000000000001E-20</v>
      </c>
      <c r="F14108" s="3"/>
      <c r="G14108" s="3"/>
      <c r="H14108" s="3"/>
      <c r="I14108" s="3"/>
      <c r="J14108" s="3"/>
    </row>
    <row r="14109" spans="4:10" x14ac:dyDescent="0.25">
      <c r="D14109">
        <v>0.96879999999999999</v>
      </c>
      <c r="E14109" s="4">
        <v>2.1700000000000001E-20</v>
      </c>
      <c r="F14109" s="3"/>
      <c r="G14109" s="3"/>
      <c r="H14109" s="3"/>
      <c r="I14109" s="3"/>
      <c r="J14109" s="3"/>
    </row>
    <row r="14110" spans="4:10" x14ac:dyDescent="0.25">
      <c r="D14110">
        <v>0.96899999999999997</v>
      </c>
      <c r="E14110" s="4">
        <v>2.1700000000000001E-20</v>
      </c>
      <c r="F14110" s="3"/>
      <c r="G14110" s="3"/>
      <c r="H14110" s="3"/>
      <c r="I14110" s="3"/>
      <c r="J14110" s="3"/>
    </row>
    <row r="14111" spans="4:10" x14ac:dyDescent="0.25">
      <c r="D14111">
        <v>0.96930000000000005</v>
      </c>
      <c r="E14111" s="4">
        <v>2.1700000000000001E-20</v>
      </c>
      <c r="F14111" s="3"/>
      <c r="G14111" s="3"/>
      <c r="H14111" s="3"/>
      <c r="I14111" s="3"/>
      <c r="J14111" s="3"/>
    </row>
    <row r="14112" spans="4:10" x14ac:dyDescent="0.25">
      <c r="D14112">
        <v>0.96950000000000003</v>
      </c>
      <c r="E14112" s="4">
        <v>2.1700000000000001E-20</v>
      </c>
      <c r="F14112" s="3"/>
      <c r="G14112" s="3"/>
      <c r="H14112" s="3"/>
      <c r="I14112" s="3"/>
      <c r="J14112" s="3"/>
    </row>
    <row r="14113" spans="4:10" x14ac:dyDescent="0.25">
      <c r="D14113">
        <v>0.96970000000000001</v>
      </c>
      <c r="E14113" s="4">
        <v>2.1700000000000001E-20</v>
      </c>
      <c r="F14113" s="3"/>
      <c r="G14113" s="3"/>
      <c r="H14113" s="3"/>
      <c r="I14113" s="3"/>
      <c r="J14113" s="3"/>
    </row>
    <row r="14114" spans="4:10" x14ac:dyDescent="0.25">
      <c r="D14114">
        <v>0.97</v>
      </c>
      <c r="E14114" s="4">
        <v>2.1700000000000001E-20</v>
      </c>
      <c r="F14114" s="3"/>
      <c r="G14114" s="3"/>
      <c r="H14114" s="3"/>
      <c r="I14114" s="3"/>
      <c r="J14114" s="3"/>
    </row>
    <row r="14115" spans="4:10" x14ac:dyDescent="0.25">
      <c r="D14115">
        <v>0.97019999999999995</v>
      </c>
      <c r="E14115" s="4">
        <v>2.1700000000000001E-20</v>
      </c>
      <c r="F14115" s="3"/>
      <c r="G14115" s="3"/>
      <c r="H14115" s="3"/>
      <c r="I14115" s="3"/>
      <c r="J14115" s="3"/>
    </row>
    <row r="14116" spans="4:10" x14ac:dyDescent="0.25">
      <c r="D14116">
        <v>0.97040000000000004</v>
      </c>
      <c r="E14116" s="4">
        <v>2.1700000000000001E-20</v>
      </c>
      <c r="F14116" s="3"/>
      <c r="G14116" s="3"/>
      <c r="H14116" s="3"/>
      <c r="I14116" s="3"/>
      <c r="J14116" s="3"/>
    </row>
    <row r="14117" spans="4:10" x14ac:dyDescent="0.25">
      <c r="D14117">
        <v>0.97070000000000001</v>
      </c>
      <c r="E14117" s="4">
        <v>2.1700000000000001E-20</v>
      </c>
      <c r="F14117" s="3"/>
      <c r="G14117" s="3"/>
      <c r="H14117" s="3"/>
      <c r="I14117" s="3"/>
      <c r="J14117" s="3"/>
    </row>
    <row r="14118" spans="4:10" x14ac:dyDescent="0.25">
      <c r="D14118">
        <v>0.97089999999999999</v>
      </c>
      <c r="E14118" s="4">
        <v>2.1700000000000001E-20</v>
      </c>
      <c r="F14118" s="3"/>
      <c r="G14118" s="3"/>
      <c r="H14118" s="3"/>
      <c r="I14118" s="3"/>
      <c r="J14118" s="3"/>
    </row>
    <row r="14119" spans="4:10" x14ac:dyDescent="0.25">
      <c r="D14119">
        <v>0.97109999999999996</v>
      </c>
      <c r="E14119" s="4">
        <v>2.1700000000000001E-20</v>
      </c>
      <c r="F14119" s="3"/>
      <c r="G14119" s="3"/>
      <c r="H14119" s="3"/>
      <c r="I14119" s="3"/>
      <c r="J14119" s="3"/>
    </row>
    <row r="14120" spans="4:10" x14ac:dyDescent="0.25">
      <c r="D14120">
        <v>0.97140000000000004</v>
      </c>
      <c r="E14120" s="4">
        <v>2.1700000000000001E-20</v>
      </c>
      <c r="F14120" s="3"/>
      <c r="G14120" s="3"/>
      <c r="H14120" s="3"/>
      <c r="I14120" s="3"/>
      <c r="J14120" s="3"/>
    </row>
    <row r="14121" spans="4:10" x14ac:dyDescent="0.25">
      <c r="D14121">
        <v>0.97160000000000002</v>
      </c>
      <c r="E14121" s="4">
        <v>2.1700000000000001E-20</v>
      </c>
      <c r="F14121" s="3"/>
      <c r="G14121" s="3"/>
      <c r="H14121" s="3"/>
      <c r="I14121" s="3"/>
      <c r="J14121" s="3"/>
    </row>
    <row r="14122" spans="4:10" x14ac:dyDescent="0.25">
      <c r="D14122">
        <v>0.97189999999999999</v>
      </c>
      <c r="E14122" s="4">
        <v>2.1700000000000001E-20</v>
      </c>
      <c r="F14122" s="3"/>
      <c r="G14122" s="3"/>
      <c r="H14122" s="3"/>
      <c r="I14122" s="3"/>
      <c r="J14122" s="3"/>
    </row>
    <row r="14123" spans="4:10" x14ac:dyDescent="0.25">
      <c r="D14123">
        <v>0.97209999999999996</v>
      </c>
      <c r="E14123" s="4">
        <v>2.1700000000000001E-20</v>
      </c>
      <c r="F14123" s="3"/>
      <c r="G14123" s="3"/>
      <c r="H14123" s="3"/>
      <c r="I14123" s="3"/>
      <c r="J14123" s="3"/>
    </row>
    <row r="14124" spans="4:10" x14ac:dyDescent="0.25">
      <c r="D14124">
        <v>0.97230000000000005</v>
      </c>
      <c r="E14124" s="4">
        <v>2.1700000000000001E-20</v>
      </c>
      <c r="F14124" s="3"/>
      <c r="G14124" s="3"/>
      <c r="H14124" s="3"/>
      <c r="I14124" s="3"/>
      <c r="J14124" s="3"/>
    </row>
    <row r="14125" spans="4:10" x14ac:dyDescent="0.25">
      <c r="D14125">
        <v>0.97260000000000002</v>
      </c>
      <c r="E14125" s="4">
        <v>2.1700000000000001E-20</v>
      </c>
      <c r="F14125" s="3"/>
      <c r="G14125" s="3"/>
      <c r="H14125" s="3"/>
      <c r="I14125" s="3"/>
      <c r="J14125" s="3"/>
    </row>
    <row r="14126" spans="4:10" x14ac:dyDescent="0.25">
      <c r="D14126">
        <v>0.9728</v>
      </c>
      <c r="E14126" s="4">
        <v>2.1700000000000001E-20</v>
      </c>
      <c r="F14126" s="3"/>
      <c r="G14126" s="3"/>
      <c r="H14126" s="3"/>
      <c r="I14126" s="3"/>
      <c r="J14126" s="3"/>
    </row>
    <row r="14127" spans="4:10" x14ac:dyDescent="0.25">
      <c r="D14127">
        <v>0.97299999999999998</v>
      </c>
      <c r="E14127" s="4">
        <v>2.1700000000000001E-20</v>
      </c>
      <c r="F14127" s="3"/>
      <c r="G14127" s="3"/>
      <c r="H14127" s="3"/>
      <c r="I14127" s="3"/>
      <c r="J14127" s="3"/>
    </row>
    <row r="14128" spans="4:10" x14ac:dyDescent="0.25">
      <c r="D14128">
        <v>0.97330000000000005</v>
      </c>
      <c r="E14128" s="4">
        <v>2.1700000000000001E-20</v>
      </c>
      <c r="F14128" s="3"/>
      <c r="G14128" s="3"/>
      <c r="H14128" s="3"/>
      <c r="I14128" s="3"/>
      <c r="J14128" s="3"/>
    </row>
    <row r="14129" spans="4:10" x14ac:dyDescent="0.25">
      <c r="D14129">
        <v>0.97350000000000003</v>
      </c>
      <c r="E14129" s="4">
        <v>2.1700000000000001E-20</v>
      </c>
      <c r="F14129" s="3"/>
      <c r="G14129" s="3"/>
      <c r="H14129" s="3"/>
      <c r="I14129" s="3"/>
      <c r="J14129" s="3"/>
    </row>
    <row r="14130" spans="4:10" x14ac:dyDescent="0.25">
      <c r="D14130">
        <v>0.97370000000000001</v>
      </c>
      <c r="E14130" s="4">
        <v>2.1700000000000001E-20</v>
      </c>
      <c r="F14130" s="3"/>
      <c r="G14130" s="3"/>
      <c r="H14130" s="3"/>
      <c r="I14130" s="3"/>
      <c r="J14130" s="3"/>
    </row>
    <row r="14131" spans="4:10" x14ac:dyDescent="0.25">
      <c r="D14131">
        <v>0.97399999999999998</v>
      </c>
      <c r="E14131" s="4">
        <v>2.1700000000000001E-20</v>
      </c>
      <c r="F14131" s="3"/>
      <c r="G14131" s="3"/>
      <c r="H14131" s="3"/>
      <c r="I14131" s="3"/>
      <c r="J14131" s="3"/>
    </row>
    <row r="14132" spans="4:10" x14ac:dyDescent="0.25">
      <c r="D14132">
        <v>0.97419999999999995</v>
      </c>
      <c r="E14132" s="4">
        <v>2.1700000000000001E-20</v>
      </c>
      <c r="F14132" s="3"/>
      <c r="G14132" s="3"/>
      <c r="H14132" s="3"/>
      <c r="I14132" s="3"/>
      <c r="J14132" s="3"/>
    </row>
    <row r="14133" spans="4:10" x14ac:dyDescent="0.25">
      <c r="D14133">
        <v>0.97450000000000003</v>
      </c>
      <c r="E14133" s="4">
        <v>2.1700000000000001E-20</v>
      </c>
      <c r="F14133" s="3"/>
      <c r="G14133" s="3"/>
      <c r="H14133" s="3"/>
      <c r="I14133" s="3"/>
      <c r="J14133" s="3"/>
    </row>
    <row r="14134" spans="4:10" x14ac:dyDescent="0.25">
      <c r="D14134">
        <v>0.97470000000000001</v>
      </c>
      <c r="E14134" s="4">
        <v>2.1700000000000001E-20</v>
      </c>
      <c r="F14134" s="3"/>
      <c r="G14134" s="3"/>
      <c r="H14134" s="3"/>
      <c r="I14134" s="3"/>
      <c r="J14134" s="3"/>
    </row>
    <row r="14135" spans="4:10" x14ac:dyDescent="0.25">
      <c r="D14135">
        <v>0.97489999999999999</v>
      </c>
      <c r="E14135" s="4">
        <v>2.1700000000000001E-20</v>
      </c>
      <c r="F14135" s="3"/>
      <c r="G14135" s="3"/>
      <c r="H14135" s="3"/>
      <c r="I14135" s="3"/>
      <c r="J14135" s="3"/>
    </row>
    <row r="14136" spans="4:10" x14ac:dyDescent="0.25">
      <c r="D14136">
        <v>0.97519999999999996</v>
      </c>
      <c r="E14136" s="4">
        <v>2.1700000000000001E-20</v>
      </c>
      <c r="F14136" s="3"/>
      <c r="G14136" s="3"/>
      <c r="H14136" s="3"/>
      <c r="I14136" s="3"/>
      <c r="J14136" s="3"/>
    </row>
    <row r="14137" spans="4:10" x14ac:dyDescent="0.25">
      <c r="D14137">
        <v>0.97540000000000004</v>
      </c>
      <c r="E14137" s="4">
        <v>2.1700000000000001E-20</v>
      </c>
      <c r="F14137" s="3"/>
      <c r="G14137" s="3"/>
      <c r="H14137" s="3"/>
      <c r="I14137" s="3"/>
      <c r="J14137" s="3"/>
    </row>
    <row r="14138" spans="4:10" x14ac:dyDescent="0.25">
      <c r="D14138">
        <v>0.97560000000000002</v>
      </c>
      <c r="E14138" s="4">
        <v>2.1700000000000001E-20</v>
      </c>
      <c r="F14138" s="3"/>
      <c r="G14138" s="3"/>
      <c r="H14138" s="3"/>
      <c r="I14138" s="3"/>
      <c r="J14138" s="3"/>
    </row>
    <row r="14139" spans="4:10" x14ac:dyDescent="0.25">
      <c r="D14139">
        <v>0.97589999999999999</v>
      </c>
      <c r="E14139" s="4">
        <v>2.1700000000000001E-20</v>
      </c>
      <c r="F14139" s="3"/>
      <c r="G14139" s="3"/>
      <c r="H14139" s="3"/>
      <c r="I14139" s="3"/>
      <c r="J14139" s="3"/>
    </row>
    <row r="14140" spans="4:10" x14ac:dyDescent="0.25">
      <c r="D14140">
        <v>0.97609999999999997</v>
      </c>
      <c r="E14140" s="4">
        <v>2.1700000000000001E-20</v>
      </c>
      <c r="F14140" s="3"/>
      <c r="G14140" s="3"/>
      <c r="H14140" s="3"/>
      <c r="I14140" s="3"/>
      <c r="J14140" s="3"/>
    </row>
    <row r="14141" spans="4:10" x14ac:dyDescent="0.25">
      <c r="D14141">
        <v>0.97629999999999995</v>
      </c>
      <c r="E14141" s="4">
        <v>2.1700000000000001E-20</v>
      </c>
      <c r="F14141" s="3"/>
      <c r="G14141" s="3"/>
      <c r="H14141" s="3"/>
      <c r="I14141" s="3"/>
      <c r="J14141" s="3"/>
    </row>
    <row r="14142" spans="4:10" x14ac:dyDescent="0.25">
      <c r="D14142">
        <v>0.97660000000000002</v>
      </c>
      <c r="E14142" s="4">
        <v>2.1700000000000001E-20</v>
      </c>
      <c r="F14142" s="3"/>
      <c r="G14142" s="3"/>
      <c r="H14142" s="3"/>
      <c r="I14142" s="3"/>
      <c r="J14142" s="3"/>
    </row>
    <row r="14143" spans="4:10" x14ac:dyDescent="0.25">
      <c r="D14143">
        <v>0.9768</v>
      </c>
      <c r="E14143" s="4">
        <v>2.1700000000000001E-20</v>
      </c>
      <c r="F14143" s="3"/>
      <c r="G14143" s="3"/>
      <c r="H14143" s="3"/>
      <c r="I14143" s="3"/>
      <c r="J14143" s="3"/>
    </row>
    <row r="14144" spans="4:10" x14ac:dyDescent="0.25">
      <c r="D14144">
        <v>0.97709999999999997</v>
      </c>
      <c r="E14144" s="4">
        <v>2.1700000000000001E-20</v>
      </c>
      <c r="F14144" s="3"/>
      <c r="G14144" s="3"/>
      <c r="H14144" s="3"/>
      <c r="I14144" s="3"/>
      <c r="J14144" s="3"/>
    </row>
    <row r="14145" spans="4:10" x14ac:dyDescent="0.25">
      <c r="D14145">
        <v>0.97729999999999995</v>
      </c>
      <c r="E14145" s="4">
        <v>2.1700000000000001E-20</v>
      </c>
      <c r="F14145" s="3"/>
      <c r="G14145" s="3"/>
      <c r="H14145" s="3"/>
      <c r="I14145" s="3"/>
      <c r="J14145" s="3"/>
    </row>
    <row r="14146" spans="4:10" x14ac:dyDescent="0.25">
      <c r="D14146">
        <v>0.97750000000000004</v>
      </c>
      <c r="E14146" s="4">
        <v>2.1700000000000001E-20</v>
      </c>
      <c r="F14146" s="3"/>
      <c r="G14146" s="3"/>
      <c r="H14146" s="3"/>
      <c r="I14146" s="3"/>
      <c r="J14146" s="3"/>
    </row>
    <row r="14147" spans="4:10" x14ac:dyDescent="0.25">
      <c r="D14147">
        <v>0.9778</v>
      </c>
      <c r="E14147" s="4">
        <v>2.1700000000000001E-20</v>
      </c>
      <c r="F14147" s="3"/>
      <c r="G14147" s="3"/>
      <c r="H14147" s="3"/>
      <c r="I14147" s="3"/>
      <c r="J14147" s="3"/>
    </row>
    <row r="14148" spans="4:10" x14ac:dyDescent="0.25">
      <c r="D14148">
        <v>0.97799999999999998</v>
      </c>
      <c r="E14148" s="4">
        <v>2.1700000000000001E-20</v>
      </c>
      <c r="F14148" s="3"/>
      <c r="G14148" s="3"/>
      <c r="H14148" s="3"/>
      <c r="I14148" s="3"/>
      <c r="J14148" s="3"/>
    </row>
    <row r="14149" spans="4:10" x14ac:dyDescent="0.25">
      <c r="D14149">
        <v>0.97819999999999996</v>
      </c>
      <c r="E14149" s="4">
        <v>2.1700000000000001E-20</v>
      </c>
      <c r="F14149" s="3"/>
      <c r="G14149" s="3"/>
      <c r="H14149" s="3"/>
      <c r="I14149" s="3"/>
      <c r="J14149" s="3"/>
    </row>
    <row r="14150" spans="4:10" x14ac:dyDescent="0.25">
      <c r="D14150">
        <v>0.97850000000000004</v>
      </c>
      <c r="E14150" s="4">
        <v>2.1700000000000001E-20</v>
      </c>
      <c r="F14150" s="3"/>
      <c r="G14150" s="3"/>
      <c r="H14150" s="3"/>
      <c r="I14150" s="3"/>
      <c r="J14150" s="3"/>
    </row>
    <row r="14151" spans="4:10" x14ac:dyDescent="0.25">
      <c r="D14151">
        <v>0.97870000000000001</v>
      </c>
      <c r="E14151" s="4">
        <v>2.1700000000000001E-20</v>
      </c>
      <c r="F14151" s="3"/>
      <c r="G14151" s="3"/>
      <c r="H14151" s="3"/>
      <c r="I14151" s="3"/>
      <c r="J14151" s="3"/>
    </row>
    <row r="14152" spans="4:10" x14ac:dyDescent="0.25">
      <c r="D14152">
        <v>0.97889999999999999</v>
      </c>
      <c r="E14152" s="4">
        <v>2.1700000000000001E-20</v>
      </c>
      <c r="F14152" s="3"/>
      <c r="G14152" s="3"/>
      <c r="H14152" s="3"/>
      <c r="I14152" s="3"/>
      <c r="J14152" s="3"/>
    </row>
    <row r="14153" spans="4:10" x14ac:dyDescent="0.25">
      <c r="D14153">
        <v>0.97919999999999996</v>
      </c>
      <c r="E14153" s="4">
        <v>2.1700000000000001E-20</v>
      </c>
      <c r="F14153" s="3"/>
      <c r="G14153" s="3"/>
      <c r="H14153" s="3"/>
      <c r="I14153" s="3"/>
      <c r="J14153" s="3"/>
    </row>
    <row r="14154" spans="4:10" x14ac:dyDescent="0.25">
      <c r="D14154">
        <v>0.97940000000000005</v>
      </c>
      <c r="E14154" s="4">
        <v>2.1700000000000001E-20</v>
      </c>
      <c r="F14154" s="3"/>
      <c r="G14154" s="3"/>
      <c r="H14154" s="3"/>
      <c r="I14154" s="3"/>
      <c r="J14154" s="3"/>
    </row>
    <row r="14155" spans="4:10" x14ac:dyDescent="0.25">
      <c r="D14155">
        <v>0.97970000000000002</v>
      </c>
      <c r="E14155" s="4">
        <v>2.1700000000000001E-20</v>
      </c>
      <c r="F14155" s="3"/>
      <c r="G14155" s="3"/>
      <c r="H14155" s="3"/>
      <c r="I14155" s="3"/>
      <c r="J14155" s="3"/>
    </row>
    <row r="14156" spans="4:10" x14ac:dyDescent="0.25">
      <c r="D14156">
        <v>0.97989999999999999</v>
      </c>
      <c r="E14156" s="4">
        <v>2.1700000000000001E-20</v>
      </c>
      <c r="F14156" s="3"/>
      <c r="G14156" s="3"/>
      <c r="H14156" s="3"/>
      <c r="I14156" s="3"/>
      <c r="J14156" s="3"/>
    </row>
    <row r="14157" spans="4:10" x14ac:dyDescent="0.25">
      <c r="D14157">
        <v>0.98009999999999997</v>
      </c>
      <c r="E14157" s="4">
        <v>2.1700000000000001E-20</v>
      </c>
      <c r="F14157" s="3"/>
      <c r="G14157" s="3"/>
      <c r="H14157" s="3"/>
      <c r="I14157" s="3"/>
      <c r="J14157" s="3"/>
    </row>
    <row r="14158" spans="4:10" x14ac:dyDescent="0.25">
      <c r="D14158">
        <v>0.98040000000000005</v>
      </c>
      <c r="E14158" s="4">
        <v>2.1700000000000001E-20</v>
      </c>
      <c r="F14158" s="3"/>
      <c r="G14158" s="3"/>
      <c r="H14158" s="3"/>
      <c r="I14158" s="3"/>
      <c r="J14158" s="3"/>
    </row>
    <row r="14159" spans="4:10" x14ac:dyDescent="0.25">
      <c r="D14159">
        <v>0.98060000000000003</v>
      </c>
      <c r="E14159" s="4">
        <v>2.1700000000000001E-20</v>
      </c>
      <c r="F14159" s="3"/>
      <c r="G14159" s="3"/>
      <c r="H14159" s="3"/>
      <c r="I14159" s="3"/>
      <c r="J14159" s="3"/>
    </row>
    <row r="14160" spans="4:10" x14ac:dyDescent="0.25">
      <c r="D14160">
        <v>0.98080000000000001</v>
      </c>
      <c r="E14160" s="4">
        <v>2.1700000000000001E-20</v>
      </c>
      <c r="F14160" s="3"/>
      <c r="G14160" s="3"/>
      <c r="H14160" s="3"/>
      <c r="I14160" s="3"/>
      <c r="J14160" s="3"/>
    </row>
    <row r="14161" spans="4:10" x14ac:dyDescent="0.25">
      <c r="D14161">
        <v>0.98109999999999997</v>
      </c>
      <c r="E14161" s="4">
        <v>2.1700000000000001E-20</v>
      </c>
      <c r="F14161" s="3"/>
      <c r="G14161" s="3"/>
      <c r="H14161" s="3"/>
      <c r="I14161" s="3"/>
      <c r="J14161" s="3"/>
    </row>
    <row r="14162" spans="4:10" x14ac:dyDescent="0.25">
      <c r="D14162">
        <v>0.98129999999999995</v>
      </c>
      <c r="E14162" s="4">
        <v>2.1700000000000001E-20</v>
      </c>
      <c r="F14162" s="3"/>
      <c r="G14162" s="3"/>
      <c r="H14162" s="3"/>
      <c r="I14162" s="3"/>
      <c r="J14162" s="3"/>
    </row>
    <row r="14163" spans="4:10" x14ac:dyDescent="0.25">
      <c r="D14163">
        <v>0.98160000000000003</v>
      </c>
      <c r="E14163" s="4">
        <v>2.1700000000000001E-20</v>
      </c>
      <c r="F14163" s="3"/>
      <c r="G14163" s="3"/>
      <c r="H14163" s="3"/>
      <c r="I14163" s="3"/>
      <c r="J14163" s="3"/>
    </row>
    <row r="14164" spans="4:10" x14ac:dyDescent="0.25">
      <c r="D14164">
        <v>0.98180000000000001</v>
      </c>
      <c r="E14164" s="4">
        <v>2.1700000000000001E-20</v>
      </c>
      <c r="F14164" s="3"/>
      <c r="G14164" s="3"/>
      <c r="H14164" s="3"/>
      <c r="I14164" s="3"/>
      <c r="J14164" s="3"/>
    </row>
    <row r="14165" spans="4:10" x14ac:dyDescent="0.25">
      <c r="D14165">
        <v>0.98199999999999998</v>
      </c>
      <c r="E14165" s="4">
        <v>2.1700000000000001E-20</v>
      </c>
      <c r="F14165" s="3"/>
      <c r="G14165" s="3"/>
      <c r="H14165" s="3"/>
      <c r="I14165" s="3"/>
      <c r="J14165" s="3"/>
    </row>
    <row r="14166" spans="4:10" x14ac:dyDescent="0.25">
      <c r="D14166">
        <v>0.98229999999999995</v>
      </c>
      <c r="E14166" s="4">
        <v>2.1700000000000001E-20</v>
      </c>
      <c r="F14166" s="3"/>
      <c r="G14166" s="3"/>
      <c r="H14166" s="3"/>
      <c r="I14166" s="3"/>
      <c r="J14166" s="3"/>
    </row>
    <row r="14167" spans="4:10" x14ac:dyDescent="0.25">
      <c r="D14167">
        <v>0.98250000000000004</v>
      </c>
      <c r="E14167" s="4">
        <v>2.1700000000000001E-20</v>
      </c>
      <c r="F14167" s="3"/>
      <c r="G14167" s="3"/>
      <c r="H14167" s="3"/>
      <c r="I14167" s="3"/>
      <c r="J14167" s="3"/>
    </row>
    <row r="14168" spans="4:10" x14ac:dyDescent="0.25">
      <c r="D14168">
        <v>0.98270000000000002</v>
      </c>
      <c r="E14168" s="4">
        <v>2.1700000000000001E-20</v>
      </c>
      <c r="F14168" s="3"/>
      <c r="G14168" s="3"/>
      <c r="H14168" s="3"/>
      <c r="I14168" s="3"/>
      <c r="J14168" s="3"/>
    </row>
    <row r="14169" spans="4:10" x14ac:dyDescent="0.25">
      <c r="D14169">
        <v>0.98299999999999998</v>
      </c>
      <c r="E14169" s="4">
        <v>2.1700000000000001E-20</v>
      </c>
      <c r="F14169" s="3"/>
      <c r="G14169" s="3"/>
      <c r="H14169" s="3"/>
      <c r="I14169" s="3"/>
      <c r="J14169" s="3"/>
    </row>
    <row r="14170" spans="4:10" x14ac:dyDescent="0.25">
      <c r="D14170">
        <v>0.98319999999999996</v>
      </c>
      <c r="E14170" s="4">
        <v>2.1700000000000001E-20</v>
      </c>
      <c r="F14170" s="3"/>
      <c r="G14170" s="3"/>
      <c r="H14170" s="3"/>
      <c r="I14170" s="3"/>
      <c r="J14170" s="3"/>
    </row>
    <row r="14171" spans="4:10" x14ac:dyDescent="0.25">
      <c r="D14171">
        <v>0.98340000000000005</v>
      </c>
      <c r="E14171" s="4">
        <v>2.1700000000000001E-20</v>
      </c>
      <c r="F14171" s="3"/>
      <c r="G14171" s="3"/>
      <c r="H14171" s="3"/>
      <c r="I14171" s="3"/>
      <c r="J14171" s="3"/>
    </row>
    <row r="14172" spans="4:10" x14ac:dyDescent="0.25">
      <c r="D14172">
        <v>0.98370000000000002</v>
      </c>
      <c r="E14172" s="4">
        <v>2.1700000000000001E-20</v>
      </c>
      <c r="F14172" s="3"/>
      <c r="G14172" s="3"/>
      <c r="H14172" s="3"/>
      <c r="I14172" s="3"/>
      <c r="J14172" s="3"/>
    </row>
    <row r="14173" spans="4:10" x14ac:dyDescent="0.25">
      <c r="D14173">
        <v>0.9839</v>
      </c>
      <c r="E14173" s="4">
        <v>2.1700000000000001E-20</v>
      </c>
      <c r="F14173" s="3"/>
      <c r="G14173" s="3"/>
      <c r="H14173" s="3"/>
      <c r="I14173" s="3"/>
      <c r="J14173" s="3"/>
    </row>
    <row r="14174" spans="4:10" x14ac:dyDescent="0.25">
      <c r="D14174">
        <v>0.98419999999999996</v>
      </c>
      <c r="E14174" s="4">
        <v>2.1700000000000001E-20</v>
      </c>
      <c r="F14174" s="3"/>
      <c r="G14174" s="3"/>
      <c r="H14174" s="3"/>
      <c r="I14174" s="3"/>
      <c r="J14174" s="3"/>
    </row>
    <row r="14175" spans="4:10" x14ac:dyDescent="0.25">
      <c r="D14175">
        <v>0.98440000000000005</v>
      </c>
      <c r="E14175" s="4">
        <v>2.1700000000000001E-20</v>
      </c>
      <c r="F14175" s="3"/>
      <c r="G14175" s="3"/>
      <c r="H14175" s="3"/>
      <c r="I14175" s="3"/>
      <c r="J14175" s="3"/>
    </row>
    <row r="14176" spans="4:10" x14ac:dyDescent="0.25">
      <c r="D14176">
        <v>0.98460000000000003</v>
      </c>
      <c r="E14176" s="4">
        <v>2.1700000000000001E-20</v>
      </c>
      <c r="F14176" s="3"/>
      <c r="G14176" s="3"/>
      <c r="H14176" s="3"/>
      <c r="I14176" s="3"/>
      <c r="J14176" s="3"/>
    </row>
    <row r="14177" spans="4:10" x14ac:dyDescent="0.25">
      <c r="D14177">
        <v>0.9849</v>
      </c>
      <c r="E14177" s="4">
        <v>2.1700000000000001E-20</v>
      </c>
      <c r="F14177" s="3"/>
      <c r="G14177" s="3"/>
      <c r="H14177" s="3"/>
      <c r="I14177" s="3"/>
      <c r="J14177" s="3"/>
    </row>
    <row r="14178" spans="4:10" x14ac:dyDescent="0.25">
      <c r="D14178">
        <v>0.98509999999999998</v>
      </c>
      <c r="E14178" s="4">
        <v>2.1700000000000001E-20</v>
      </c>
      <c r="F14178" s="3"/>
      <c r="G14178" s="3"/>
      <c r="H14178" s="3"/>
      <c r="I14178" s="3"/>
      <c r="J14178" s="3"/>
    </row>
    <row r="14179" spans="4:10" x14ac:dyDescent="0.25">
      <c r="D14179">
        <v>0.98529999999999995</v>
      </c>
      <c r="E14179" s="4">
        <v>2.1700000000000001E-20</v>
      </c>
      <c r="F14179" s="3"/>
      <c r="G14179" s="3"/>
      <c r="H14179" s="3"/>
      <c r="I14179" s="3"/>
      <c r="J14179" s="3"/>
    </row>
    <row r="14180" spans="4:10" x14ac:dyDescent="0.25">
      <c r="D14180">
        <v>0.98560000000000003</v>
      </c>
      <c r="E14180" s="4">
        <v>2.1700000000000001E-20</v>
      </c>
      <c r="F14180" s="3"/>
      <c r="G14180" s="3"/>
      <c r="H14180" s="3"/>
      <c r="I14180" s="3"/>
      <c r="J14180" s="3"/>
    </row>
    <row r="14181" spans="4:10" x14ac:dyDescent="0.25">
      <c r="D14181">
        <v>0.98580000000000001</v>
      </c>
      <c r="E14181" s="4">
        <v>2.1700000000000001E-20</v>
      </c>
      <c r="F14181" s="3"/>
      <c r="G14181" s="3"/>
      <c r="H14181" s="3"/>
      <c r="I14181" s="3"/>
      <c r="J14181" s="3"/>
    </row>
    <row r="14182" spans="4:10" x14ac:dyDescent="0.25">
      <c r="D14182">
        <v>0.98599999999999999</v>
      </c>
      <c r="E14182" s="4">
        <v>2.1700000000000001E-20</v>
      </c>
      <c r="F14182" s="3"/>
      <c r="G14182" s="3"/>
      <c r="H14182" s="3"/>
      <c r="I14182" s="3"/>
      <c r="J14182" s="3"/>
    </row>
    <row r="14183" spans="4:10" x14ac:dyDescent="0.25">
      <c r="D14183">
        <v>0.98629999999999995</v>
      </c>
      <c r="E14183" s="4">
        <v>2.1700000000000001E-20</v>
      </c>
      <c r="F14183" s="3"/>
      <c r="G14183" s="3"/>
      <c r="H14183" s="3"/>
      <c r="I14183" s="3"/>
      <c r="J14183" s="3"/>
    </row>
    <row r="14184" spans="4:10" x14ac:dyDescent="0.25">
      <c r="D14184">
        <v>0.98650000000000004</v>
      </c>
      <c r="E14184" s="4">
        <v>2.1700000000000001E-20</v>
      </c>
      <c r="F14184" s="3"/>
      <c r="G14184" s="3"/>
      <c r="H14184" s="3"/>
      <c r="I14184" s="3"/>
      <c r="J14184" s="3"/>
    </row>
    <row r="14185" spans="4:10" x14ac:dyDescent="0.25">
      <c r="D14185">
        <v>0.98680000000000001</v>
      </c>
      <c r="E14185" s="4">
        <v>2.1700000000000001E-20</v>
      </c>
      <c r="F14185" s="3"/>
      <c r="G14185" s="3"/>
      <c r="H14185" s="3"/>
      <c r="I14185" s="3"/>
      <c r="J14185" s="3"/>
    </row>
    <row r="14186" spans="4:10" x14ac:dyDescent="0.25">
      <c r="D14186">
        <v>0.98699999999999999</v>
      </c>
      <c r="E14186" s="4">
        <v>2.1700000000000001E-20</v>
      </c>
      <c r="F14186" s="3"/>
      <c r="G14186" s="3"/>
      <c r="H14186" s="3"/>
      <c r="I14186" s="3"/>
      <c r="J14186" s="3"/>
    </row>
    <row r="14187" spans="4:10" x14ac:dyDescent="0.25">
      <c r="D14187">
        <v>0.98719999999999997</v>
      </c>
      <c r="E14187" s="4">
        <v>2.1700000000000001E-20</v>
      </c>
      <c r="F14187" s="3"/>
      <c r="G14187" s="3"/>
      <c r="H14187" s="3"/>
      <c r="I14187" s="3"/>
      <c r="J14187" s="3"/>
    </row>
    <row r="14188" spans="4:10" x14ac:dyDescent="0.25">
      <c r="D14188">
        <v>0.98750000000000004</v>
      </c>
      <c r="E14188" s="4">
        <v>2.1700000000000001E-20</v>
      </c>
      <c r="F14188" s="3"/>
      <c r="G14188" s="3"/>
      <c r="H14188" s="3"/>
      <c r="I14188" s="3"/>
      <c r="J14188" s="3"/>
    </row>
    <row r="14189" spans="4:10" x14ac:dyDescent="0.25">
      <c r="D14189">
        <v>0.98770000000000002</v>
      </c>
      <c r="E14189" s="4">
        <v>2.1700000000000001E-20</v>
      </c>
      <c r="F14189" s="3"/>
      <c r="G14189" s="3"/>
      <c r="H14189" s="3"/>
      <c r="I14189" s="3"/>
      <c r="J14189" s="3"/>
    </row>
    <row r="14190" spans="4:10" x14ac:dyDescent="0.25">
      <c r="D14190">
        <v>0.9879</v>
      </c>
      <c r="E14190" s="4">
        <v>2.1700000000000001E-20</v>
      </c>
      <c r="F14190" s="3"/>
      <c r="G14190" s="3"/>
      <c r="H14190" s="3"/>
      <c r="I14190" s="3"/>
      <c r="J14190" s="3"/>
    </row>
    <row r="14191" spans="4:10" x14ac:dyDescent="0.25">
      <c r="D14191">
        <v>0.98819999999999997</v>
      </c>
      <c r="E14191" s="4">
        <v>2.1700000000000001E-20</v>
      </c>
      <c r="F14191" s="3"/>
      <c r="G14191" s="3"/>
      <c r="H14191" s="3"/>
      <c r="I14191" s="3"/>
      <c r="J14191" s="3"/>
    </row>
    <row r="14192" spans="4:10" x14ac:dyDescent="0.25">
      <c r="D14192">
        <v>0.98839999999999995</v>
      </c>
      <c r="E14192" s="4">
        <v>2.1700000000000001E-20</v>
      </c>
      <c r="F14192" s="3"/>
      <c r="G14192" s="3"/>
      <c r="H14192" s="3"/>
      <c r="I14192" s="3"/>
      <c r="J14192" s="3"/>
    </row>
    <row r="14193" spans="4:10" x14ac:dyDescent="0.25">
      <c r="D14193">
        <v>0.98860000000000003</v>
      </c>
      <c r="E14193" s="4">
        <v>2.1700000000000001E-20</v>
      </c>
      <c r="F14193" s="3"/>
      <c r="G14193" s="3"/>
      <c r="H14193" s="3"/>
      <c r="I14193" s="3"/>
      <c r="J14193" s="3"/>
    </row>
    <row r="14194" spans="4:10" x14ac:dyDescent="0.25">
      <c r="D14194">
        <v>0.9889</v>
      </c>
      <c r="E14194" s="4">
        <v>2.1700000000000001E-20</v>
      </c>
      <c r="F14194" s="3"/>
      <c r="G14194" s="3"/>
      <c r="H14194" s="3"/>
      <c r="I14194" s="3"/>
      <c r="J14194" s="3"/>
    </row>
    <row r="14195" spans="4:10" x14ac:dyDescent="0.25">
      <c r="D14195">
        <v>0.98909999999999998</v>
      </c>
      <c r="E14195" s="4">
        <v>2.1700000000000001E-20</v>
      </c>
      <c r="F14195" s="3"/>
      <c r="G14195" s="3"/>
      <c r="H14195" s="3"/>
      <c r="I14195" s="3"/>
      <c r="J14195" s="3"/>
    </row>
    <row r="14196" spans="4:10" x14ac:dyDescent="0.25">
      <c r="D14196">
        <v>0.98939999999999995</v>
      </c>
      <c r="E14196" s="4">
        <v>2.1700000000000001E-20</v>
      </c>
      <c r="F14196" s="3"/>
      <c r="G14196" s="3"/>
      <c r="H14196" s="3"/>
      <c r="I14196" s="3"/>
      <c r="J14196" s="3"/>
    </row>
    <row r="14197" spans="4:10" x14ac:dyDescent="0.25">
      <c r="D14197">
        <v>0.98960000000000004</v>
      </c>
      <c r="E14197" s="4">
        <v>2.1700000000000001E-20</v>
      </c>
      <c r="F14197" s="3"/>
      <c r="G14197" s="3"/>
      <c r="H14197" s="3"/>
      <c r="I14197" s="3"/>
      <c r="J14197" s="3"/>
    </row>
    <row r="14198" spans="4:10" x14ac:dyDescent="0.25">
      <c r="D14198">
        <v>0.98980000000000001</v>
      </c>
      <c r="E14198" s="4">
        <v>2.1700000000000001E-20</v>
      </c>
      <c r="F14198" s="3"/>
      <c r="G14198" s="3"/>
      <c r="H14198" s="3"/>
      <c r="I14198" s="3"/>
      <c r="J14198" s="3"/>
    </row>
    <row r="14199" spans="4:10" x14ac:dyDescent="0.25">
      <c r="D14199">
        <v>0.99009999999999998</v>
      </c>
      <c r="E14199" s="4">
        <v>2.1700000000000001E-20</v>
      </c>
      <c r="F14199" s="3"/>
      <c r="G14199" s="3"/>
      <c r="H14199" s="3"/>
      <c r="I14199" s="3"/>
      <c r="J14199" s="3"/>
    </row>
    <row r="14200" spans="4:10" x14ac:dyDescent="0.25">
      <c r="D14200">
        <v>0.99029999999999996</v>
      </c>
      <c r="E14200" s="4">
        <v>2.1700000000000001E-20</v>
      </c>
      <c r="F14200" s="3"/>
      <c r="G14200" s="3"/>
      <c r="H14200" s="3"/>
      <c r="I14200" s="3"/>
      <c r="J14200" s="3"/>
    </row>
    <row r="14201" spans="4:10" x14ac:dyDescent="0.25">
      <c r="D14201">
        <v>0.99050000000000005</v>
      </c>
      <c r="E14201" s="4">
        <v>2.1700000000000001E-20</v>
      </c>
      <c r="F14201" s="3"/>
      <c r="G14201" s="3"/>
      <c r="H14201" s="3"/>
      <c r="I14201" s="3"/>
      <c r="J14201" s="3"/>
    </row>
    <row r="14202" spans="4:10" x14ac:dyDescent="0.25">
      <c r="D14202">
        <v>0.99080000000000001</v>
      </c>
      <c r="E14202" s="4">
        <v>2.1700000000000001E-20</v>
      </c>
      <c r="F14202" s="3"/>
      <c r="G14202" s="3"/>
      <c r="H14202" s="3"/>
      <c r="I14202" s="3"/>
      <c r="J14202" s="3"/>
    </row>
    <row r="14203" spans="4:10" x14ac:dyDescent="0.25">
      <c r="D14203">
        <v>0.99099999999999999</v>
      </c>
      <c r="E14203" s="4">
        <v>2.1700000000000001E-20</v>
      </c>
      <c r="F14203" s="3"/>
      <c r="G14203" s="3"/>
      <c r="H14203" s="3"/>
      <c r="I14203" s="3"/>
      <c r="J14203" s="3"/>
    </row>
    <row r="14204" spans="4:10" x14ac:dyDescent="0.25">
      <c r="D14204">
        <v>0.99119999999999997</v>
      </c>
      <c r="E14204" s="4">
        <v>2.1700000000000001E-20</v>
      </c>
      <c r="F14204" s="3"/>
      <c r="G14204" s="3"/>
      <c r="H14204" s="3"/>
      <c r="I14204" s="3"/>
      <c r="J14204" s="3"/>
    </row>
    <row r="14205" spans="4:10" x14ac:dyDescent="0.25">
      <c r="D14205">
        <v>0.99150000000000005</v>
      </c>
      <c r="E14205" s="4">
        <v>2.1700000000000001E-20</v>
      </c>
      <c r="F14205" s="3"/>
      <c r="G14205" s="3"/>
      <c r="H14205" s="3"/>
      <c r="I14205" s="3"/>
      <c r="J14205" s="3"/>
    </row>
    <row r="14206" spans="4:10" x14ac:dyDescent="0.25">
      <c r="D14206">
        <v>0.99170000000000003</v>
      </c>
      <c r="E14206" s="4">
        <v>2.1700000000000001E-20</v>
      </c>
      <c r="F14206" s="3"/>
      <c r="G14206" s="3"/>
      <c r="H14206" s="3"/>
      <c r="I14206" s="3"/>
      <c r="J14206" s="3"/>
    </row>
    <row r="14207" spans="4:10" x14ac:dyDescent="0.25">
      <c r="D14207">
        <v>0.99199999999999999</v>
      </c>
      <c r="E14207" s="4">
        <v>2.1700000000000001E-20</v>
      </c>
      <c r="F14207" s="3"/>
      <c r="G14207" s="3"/>
      <c r="H14207" s="3"/>
      <c r="I14207" s="3"/>
      <c r="J14207" s="3"/>
    </row>
    <row r="14208" spans="4:10" x14ac:dyDescent="0.25">
      <c r="D14208">
        <v>0.99219999999999997</v>
      </c>
      <c r="E14208" s="4">
        <v>2.1700000000000001E-20</v>
      </c>
    </row>
    <row r="14209" spans="4:10" x14ac:dyDescent="0.25">
      <c r="D14209">
        <v>0.99239999999999995</v>
      </c>
      <c r="E14209" s="4">
        <v>2.1700000000000001E-20</v>
      </c>
    </row>
    <row r="14210" spans="4:10" x14ac:dyDescent="0.25">
      <c r="D14210">
        <v>0.99270000000000003</v>
      </c>
      <c r="E14210" s="4">
        <v>2.1700000000000001E-20</v>
      </c>
    </row>
    <row r="14211" spans="4:10" x14ac:dyDescent="0.25">
      <c r="D14211">
        <v>0.9929</v>
      </c>
      <c r="E14211" s="4">
        <v>2.1700000000000001E-20</v>
      </c>
    </row>
    <row r="14212" spans="4:10" x14ac:dyDescent="0.25">
      <c r="D14212">
        <v>0.99309999999999998</v>
      </c>
      <c r="E14212" s="4">
        <v>2.1700000000000001E-20</v>
      </c>
    </row>
    <row r="14213" spans="4:10" x14ac:dyDescent="0.25">
      <c r="D14213">
        <v>0.99339999999999995</v>
      </c>
      <c r="E14213" s="4">
        <v>2.1700000000000001E-20</v>
      </c>
      <c r="F14213" s="3"/>
      <c r="G14213" s="3"/>
      <c r="H14213" s="3"/>
      <c r="I14213" s="3"/>
      <c r="J14213" s="3"/>
    </row>
    <row r="14214" spans="4:10" x14ac:dyDescent="0.25">
      <c r="D14214">
        <v>0.99360000000000004</v>
      </c>
      <c r="E14214" s="4">
        <v>2.1700000000000001E-20</v>
      </c>
      <c r="F14214" s="3"/>
      <c r="G14214" s="3"/>
      <c r="H14214" s="3"/>
      <c r="I14214" s="3"/>
      <c r="J14214" s="3"/>
    </row>
    <row r="14215" spans="4:10" x14ac:dyDescent="0.25">
      <c r="D14215">
        <v>0.99390000000000001</v>
      </c>
      <c r="E14215" s="4">
        <v>2.1700000000000001E-20</v>
      </c>
      <c r="F14215" s="3"/>
      <c r="G14215" s="3"/>
      <c r="H14215" s="3"/>
      <c r="I14215" s="3"/>
      <c r="J14215" s="3"/>
    </row>
    <row r="14216" spans="4:10" x14ac:dyDescent="0.25">
      <c r="D14216">
        <v>0.99409999999999998</v>
      </c>
      <c r="E14216" s="4">
        <v>2.1700000000000001E-20</v>
      </c>
      <c r="F14216" s="3"/>
      <c r="G14216" s="3"/>
      <c r="H14216" s="3"/>
      <c r="I14216" s="3"/>
      <c r="J14216" s="3"/>
    </row>
    <row r="14217" spans="4:10" x14ac:dyDescent="0.25">
      <c r="D14217">
        <v>0.99429999999999996</v>
      </c>
      <c r="E14217" s="4">
        <v>2.1700000000000001E-20</v>
      </c>
      <c r="F14217" s="3"/>
      <c r="G14217" s="3"/>
      <c r="H14217" s="3"/>
      <c r="I14217" s="3"/>
      <c r="J14217" s="3"/>
    </row>
    <row r="14218" spans="4:10" x14ac:dyDescent="0.25">
      <c r="D14218">
        <v>0.99460000000000004</v>
      </c>
      <c r="E14218" s="4">
        <v>2.1700000000000001E-20</v>
      </c>
      <c r="F14218" s="3"/>
      <c r="G14218" s="3"/>
      <c r="H14218" s="3"/>
      <c r="I14218" s="3"/>
      <c r="J14218" s="3"/>
    </row>
    <row r="14219" spans="4:10" x14ac:dyDescent="0.25">
      <c r="D14219">
        <v>0.99480000000000002</v>
      </c>
      <c r="E14219" s="4">
        <v>2.1700000000000001E-20</v>
      </c>
      <c r="F14219" s="3"/>
      <c r="G14219" s="3"/>
      <c r="H14219" s="3"/>
      <c r="I14219" s="3"/>
      <c r="J14219" s="3"/>
    </row>
    <row r="14220" spans="4:10" x14ac:dyDescent="0.25">
      <c r="D14220">
        <v>0.995</v>
      </c>
      <c r="E14220" s="4">
        <v>2.1700000000000001E-20</v>
      </c>
      <c r="F14220" s="3"/>
      <c r="G14220" s="3"/>
      <c r="H14220" s="3"/>
      <c r="I14220" s="3"/>
      <c r="J14220" s="3"/>
    </row>
    <row r="14221" spans="4:10" x14ac:dyDescent="0.25">
      <c r="D14221">
        <v>0.99529999999999996</v>
      </c>
      <c r="E14221" s="4">
        <v>2.1700000000000001E-20</v>
      </c>
      <c r="F14221" s="3"/>
      <c r="G14221" s="3"/>
      <c r="H14221" s="3"/>
      <c r="I14221" s="3"/>
      <c r="J14221" s="3"/>
    </row>
    <row r="14222" spans="4:10" x14ac:dyDescent="0.25">
      <c r="D14222">
        <v>0.99550000000000005</v>
      </c>
      <c r="E14222" s="4">
        <v>2.1700000000000001E-20</v>
      </c>
      <c r="F14222" s="3"/>
      <c r="G14222" s="3"/>
      <c r="H14222" s="3"/>
      <c r="I14222" s="3"/>
      <c r="J14222" s="3"/>
    </row>
    <row r="14223" spans="4:10" x14ac:dyDescent="0.25">
      <c r="D14223">
        <v>0.99570000000000003</v>
      </c>
      <c r="E14223" s="4">
        <v>2.1700000000000001E-20</v>
      </c>
      <c r="F14223" s="3"/>
      <c r="G14223" s="3"/>
      <c r="H14223" s="3"/>
      <c r="I14223" s="3"/>
      <c r="J14223" s="3"/>
    </row>
    <row r="14224" spans="4:10" x14ac:dyDescent="0.25">
      <c r="D14224">
        <v>0.996</v>
      </c>
      <c r="E14224" s="4">
        <v>2.1700000000000001E-20</v>
      </c>
      <c r="F14224" s="3"/>
      <c r="G14224" s="3"/>
      <c r="H14224" s="3"/>
      <c r="I14224" s="3"/>
      <c r="J14224" s="3"/>
    </row>
    <row r="14225" spans="4:10" x14ac:dyDescent="0.25">
      <c r="D14225">
        <v>0.99619999999999997</v>
      </c>
      <c r="E14225" s="4">
        <v>2.1700000000000001E-20</v>
      </c>
      <c r="F14225" s="3"/>
      <c r="G14225" s="3"/>
      <c r="H14225" s="3"/>
      <c r="I14225" s="3"/>
      <c r="J14225" s="3"/>
    </row>
    <row r="14226" spans="4:10" x14ac:dyDescent="0.25">
      <c r="D14226">
        <v>0.99650000000000005</v>
      </c>
      <c r="E14226" s="4">
        <v>2.1700000000000001E-20</v>
      </c>
      <c r="F14226" s="3"/>
      <c r="G14226" s="3"/>
      <c r="H14226" s="3"/>
      <c r="I14226" s="3"/>
      <c r="J14226" s="3"/>
    </row>
    <row r="14227" spans="4:10" x14ac:dyDescent="0.25">
      <c r="D14227">
        <v>0.99670000000000003</v>
      </c>
      <c r="E14227" s="4">
        <v>2.1700000000000001E-20</v>
      </c>
      <c r="F14227" s="3"/>
      <c r="G14227" s="3"/>
      <c r="H14227" s="3"/>
      <c r="I14227" s="3"/>
      <c r="J14227" s="3"/>
    </row>
    <row r="14228" spans="4:10" x14ac:dyDescent="0.25">
      <c r="D14228">
        <v>0.99690000000000001</v>
      </c>
      <c r="E14228" s="4">
        <v>2.1700000000000001E-20</v>
      </c>
      <c r="F14228" s="3"/>
      <c r="G14228" s="3"/>
      <c r="H14228" s="3"/>
      <c r="I14228" s="3"/>
      <c r="J14228" s="3"/>
    </row>
    <row r="14229" spans="4:10" x14ac:dyDescent="0.25">
      <c r="D14229">
        <v>0.99719999999999998</v>
      </c>
      <c r="E14229" s="4">
        <v>2.1700000000000001E-20</v>
      </c>
      <c r="F14229" s="3"/>
      <c r="G14229" s="3"/>
      <c r="H14229" s="3"/>
      <c r="I14229" s="3"/>
      <c r="J14229" s="3"/>
    </row>
    <row r="14230" spans="4:10" x14ac:dyDescent="0.25">
      <c r="D14230">
        <v>0.99739999999999995</v>
      </c>
      <c r="E14230" s="4">
        <v>2.1700000000000001E-20</v>
      </c>
      <c r="F14230" s="3"/>
      <c r="G14230" s="3"/>
      <c r="H14230" s="3"/>
      <c r="I14230" s="3"/>
      <c r="J14230" s="3"/>
    </row>
    <row r="14231" spans="4:10" x14ac:dyDescent="0.25">
      <c r="D14231">
        <v>0.99760000000000004</v>
      </c>
      <c r="E14231" s="4">
        <v>2.1700000000000001E-20</v>
      </c>
      <c r="F14231" s="3"/>
      <c r="G14231" s="3"/>
      <c r="H14231" s="3"/>
      <c r="I14231" s="3"/>
      <c r="J14231" s="3"/>
    </row>
    <row r="14232" spans="4:10" x14ac:dyDescent="0.25">
      <c r="D14232">
        <v>0.99790000000000001</v>
      </c>
      <c r="E14232" s="4">
        <v>2.1700000000000001E-20</v>
      </c>
      <c r="F14232" s="3"/>
      <c r="G14232" s="3"/>
      <c r="H14232" s="3"/>
      <c r="I14232" s="3"/>
      <c r="J14232" s="3"/>
    </row>
    <row r="14233" spans="4:10" x14ac:dyDescent="0.25">
      <c r="D14233">
        <v>0.99809999999999999</v>
      </c>
      <c r="E14233" s="4">
        <v>2.1700000000000001E-20</v>
      </c>
      <c r="F14233" s="3"/>
      <c r="G14233" s="3"/>
      <c r="H14233" s="3"/>
      <c r="I14233" s="3"/>
      <c r="J14233" s="3"/>
    </row>
    <row r="14234" spans="4:10" x14ac:dyDescent="0.25">
      <c r="D14234">
        <v>0.99829999999999997</v>
      </c>
      <c r="E14234" s="4">
        <v>2.1700000000000001E-20</v>
      </c>
      <c r="F14234" s="3"/>
      <c r="G14234" s="3"/>
      <c r="H14234" s="3"/>
      <c r="I14234" s="3"/>
      <c r="J14234" s="3"/>
    </row>
    <row r="14235" spans="4:10" x14ac:dyDescent="0.25">
      <c r="D14235">
        <v>0.99860000000000004</v>
      </c>
      <c r="E14235" s="4">
        <v>2.1700000000000001E-20</v>
      </c>
      <c r="F14235" s="3"/>
      <c r="G14235" s="3"/>
      <c r="H14235" s="3"/>
      <c r="I14235" s="3"/>
      <c r="J14235" s="3"/>
    </row>
    <row r="14236" spans="4:10" x14ac:dyDescent="0.25">
      <c r="D14236">
        <v>0.99880000000000002</v>
      </c>
      <c r="E14236" s="4">
        <v>2.1700000000000001E-20</v>
      </c>
      <c r="F14236" s="3"/>
      <c r="G14236" s="3"/>
      <c r="H14236" s="3"/>
      <c r="I14236" s="3"/>
      <c r="J14236" s="3"/>
    </row>
    <row r="14237" spans="4:10" x14ac:dyDescent="0.25">
      <c r="D14237">
        <v>0.99909999999999999</v>
      </c>
      <c r="E14237" s="4">
        <v>2.1700000000000001E-20</v>
      </c>
      <c r="F14237" s="3"/>
      <c r="G14237" s="3"/>
      <c r="H14237" s="3"/>
      <c r="I14237" s="3"/>
      <c r="J14237" s="3"/>
    </row>
    <row r="14238" spans="4:10" x14ac:dyDescent="0.25">
      <c r="D14238">
        <v>0.99929999999999997</v>
      </c>
      <c r="E14238" s="4">
        <v>2.1700000000000001E-20</v>
      </c>
      <c r="F14238" s="3"/>
      <c r="G14238" s="3"/>
      <c r="H14238" s="3"/>
      <c r="I14238" s="3"/>
      <c r="J14238" s="3"/>
    </row>
    <row r="14239" spans="4:10" x14ac:dyDescent="0.25">
      <c r="D14239">
        <v>0.99950000000000006</v>
      </c>
      <c r="E14239" s="4">
        <v>2.1700000000000001E-20</v>
      </c>
      <c r="F14239" s="3"/>
      <c r="G14239" s="3"/>
      <c r="H14239" s="3"/>
      <c r="I14239" s="3"/>
      <c r="J14239" s="3"/>
    </row>
    <row r="14240" spans="4:10" x14ac:dyDescent="0.25">
      <c r="D14240">
        <v>0.99980000000000002</v>
      </c>
      <c r="E14240" s="4">
        <v>2.1700000000000001E-20</v>
      </c>
      <c r="F14240" s="3"/>
      <c r="G14240" s="3"/>
      <c r="H14240" s="3"/>
      <c r="I14240" s="3"/>
      <c r="J14240" s="3"/>
    </row>
    <row r="14241" spans="4:10" x14ac:dyDescent="0.25">
      <c r="D14241">
        <v>1</v>
      </c>
      <c r="E14241" s="4">
        <v>2.1700000000000001E-20</v>
      </c>
      <c r="F14241" s="3"/>
      <c r="G14241" s="3"/>
      <c r="H14241" s="3"/>
      <c r="I14241" s="3"/>
      <c r="J14241" s="3"/>
    </row>
    <row r="14242" spans="4:10" x14ac:dyDescent="0.25">
      <c r="D14242"/>
      <c r="E14242"/>
      <c r="F14242" s="3"/>
      <c r="G14242" s="3"/>
      <c r="H14242" s="3"/>
      <c r="I14242" s="3"/>
      <c r="J14242" s="3"/>
    </row>
    <row r="14243" spans="4:10" x14ac:dyDescent="0.25">
      <c r="D14243"/>
      <c r="E14243"/>
      <c r="F14243" s="3"/>
      <c r="G14243" s="3"/>
      <c r="H14243" s="3"/>
      <c r="I14243" s="3"/>
      <c r="J14243" s="3"/>
    </row>
    <row r="14244" spans="4:10" x14ac:dyDescent="0.25">
      <c r="D14244"/>
      <c r="E14244"/>
      <c r="F14244" s="3"/>
      <c r="G14244" s="3"/>
      <c r="H14244" s="3"/>
      <c r="I14244" s="3"/>
      <c r="J14244" s="3"/>
    </row>
    <row r="14245" spans="4:10" x14ac:dyDescent="0.25">
      <c r="D14245"/>
      <c r="E14245"/>
      <c r="F14245" s="3"/>
      <c r="G14245" s="3"/>
      <c r="H14245" s="3"/>
      <c r="I14245" s="3"/>
      <c r="J14245" s="3"/>
    </row>
    <row r="14246" spans="4:10" x14ac:dyDescent="0.25">
      <c r="D14246"/>
      <c r="E14246"/>
      <c r="F14246" s="3"/>
      <c r="G14246" s="3"/>
      <c r="H14246" s="3"/>
      <c r="I14246" s="3"/>
      <c r="J14246" s="3"/>
    </row>
    <row r="14247" spans="4:10" x14ac:dyDescent="0.25">
      <c r="D14247"/>
      <c r="E14247"/>
      <c r="F14247" s="3"/>
      <c r="G14247" s="3"/>
      <c r="H14247" s="3"/>
      <c r="I14247" s="3"/>
      <c r="J14247" s="3"/>
    </row>
    <row r="14248" spans="4:10" x14ac:dyDescent="0.25">
      <c r="D14248"/>
      <c r="E14248"/>
      <c r="F14248" s="3"/>
      <c r="G14248" s="3"/>
      <c r="H14248" s="3"/>
      <c r="I14248" s="3"/>
      <c r="J14248" s="3"/>
    </row>
    <row r="14249" spans="4:10" x14ac:dyDescent="0.25">
      <c r="D14249"/>
      <c r="E14249"/>
      <c r="F14249" s="3"/>
      <c r="G14249" s="3"/>
      <c r="H14249" s="3"/>
      <c r="I14249" s="3"/>
      <c r="J14249" s="3"/>
    </row>
    <row r="14250" spans="4:10" x14ac:dyDescent="0.25">
      <c r="D14250"/>
      <c r="E14250"/>
      <c r="F14250" s="3"/>
      <c r="G14250" s="3"/>
      <c r="H14250" s="3"/>
      <c r="I14250" s="3"/>
      <c r="J14250" s="3"/>
    </row>
    <row r="14251" spans="4:10" x14ac:dyDescent="0.25">
      <c r="D14251"/>
      <c r="E14251"/>
      <c r="F14251" s="3"/>
      <c r="G14251" s="3"/>
      <c r="H14251" s="3"/>
      <c r="I14251" s="3"/>
      <c r="J14251" s="3"/>
    </row>
    <row r="14252" spans="4:10" x14ac:dyDescent="0.25">
      <c r="D14252"/>
      <c r="E14252"/>
      <c r="F14252" s="3"/>
      <c r="G14252" s="3"/>
      <c r="H14252" s="3"/>
      <c r="I14252" s="3"/>
      <c r="J14252" s="3"/>
    </row>
    <row r="14253" spans="4:10" x14ac:dyDescent="0.25">
      <c r="D14253"/>
      <c r="E14253"/>
      <c r="F14253" s="3"/>
      <c r="G14253" s="3"/>
      <c r="H14253" s="3"/>
      <c r="I14253" s="3"/>
      <c r="J14253" s="3"/>
    </row>
    <row r="14254" spans="4:10" x14ac:dyDescent="0.25">
      <c r="D14254"/>
      <c r="E14254"/>
      <c r="F14254" s="3"/>
      <c r="G14254" s="3"/>
      <c r="H14254" s="3"/>
      <c r="I14254" s="3"/>
      <c r="J14254" s="3"/>
    </row>
    <row r="14255" spans="4:10" x14ac:dyDescent="0.25">
      <c r="D14255"/>
      <c r="E14255"/>
      <c r="F14255" s="3"/>
      <c r="G14255" s="3"/>
      <c r="H14255" s="3"/>
      <c r="I14255" s="3"/>
      <c r="J14255" s="3"/>
    </row>
    <row r="14256" spans="4:10" x14ac:dyDescent="0.25">
      <c r="D14256"/>
      <c r="E14256"/>
      <c r="F14256" s="3"/>
      <c r="G14256" s="3"/>
      <c r="H14256" s="3"/>
      <c r="I14256" s="3"/>
      <c r="J14256" s="3"/>
    </row>
    <row r="14257" spans="4:10" x14ac:dyDescent="0.25">
      <c r="D14257"/>
      <c r="E14257"/>
      <c r="F14257" s="3"/>
      <c r="G14257" s="3"/>
      <c r="H14257" s="3"/>
      <c r="I14257" s="3"/>
      <c r="J14257" s="3"/>
    </row>
    <row r="14258" spans="4:10" x14ac:dyDescent="0.25">
      <c r="D14258"/>
      <c r="E14258"/>
      <c r="F14258" s="3"/>
      <c r="G14258" s="3"/>
      <c r="H14258" s="3"/>
      <c r="I14258" s="3"/>
      <c r="J14258" s="3"/>
    </row>
    <row r="14259" spans="4:10" x14ac:dyDescent="0.25">
      <c r="D14259"/>
      <c r="E14259"/>
      <c r="F14259" s="3"/>
      <c r="G14259" s="3"/>
      <c r="H14259" s="3"/>
      <c r="I14259" s="3"/>
      <c r="J14259" s="3"/>
    </row>
    <row r="14260" spans="4:10" x14ac:dyDescent="0.25">
      <c r="D14260"/>
      <c r="E14260"/>
      <c r="F14260" s="3"/>
      <c r="G14260" s="3"/>
      <c r="H14260" s="3"/>
      <c r="I14260" s="3"/>
      <c r="J14260" s="3"/>
    </row>
    <row r="14261" spans="4:10" x14ac:dyDescent="0.25">
      <c r="D14261"/>
      <c r="E14261"/>
      <c r="F14261" s="3"/>
      <c r="G14261" s="3"/>
      <c r="H14261" s="3"/>
      <c r="I14261" s="3"/>
      <c r="J14261" s="3"/>
    </row>
    <row r="14262" spans="4:10" x14ac:dyDescent="0.25">
      <c r="D14262"/>
      <c r="E14262"/>
      <c r="F14262" s="3"/>
      <c r="G14262" s="3"/>
      <c r="H14262" s="3"/>
      <c r="I14262" s="3"/>
      <c r="J14262" s="3"/>
    </row>
    <row r="14263" spans="4:10" x14ac:dyDescent="0.25">
      <c r="D14263"/>
      <c r="E14263"/>
      <c r="F14263" s="3"/>
      <c r="G14263" s="3"/>
      <c r="H14263" s="3"/>
      <c r="I14263" s="3"/>
      <c r="J14263" s="3"/>
    </row>
    <row r="14264" spans="4:10" x14ac:dyDescent="0.25">
      <c r="D14264"/>
      <c r="E14264"/>
      <c r="F14264" s="3"/>
      <c r="G14264" s="3"/>
      <c r="H14264" s="3"/>
      <c r="I14264" s="3"/>
      <c r="J14264" s="3"/>
    </row>
    <row r="14265" spans="4:10" x14ac:dyDescent="0.25">
      <c r="D14265"/>
      <c r="E14265"/>
      <c r="F14265" s="3"/>
      <c r="G14265" s="3"/>
      <c r="H14265" s="3"/>
      <c r="I14265" s="3"/>
      <c r="J14265" s="3"/>
    </row>
    <row r="14266" spans="4:10" x14ac:dyDescent="0.25">
      <c r="D14266"/>
      <c r="E14266"/>
      <c r="F14266" s="3"/>
      <c r="G14266" s="3"/>
      <c r="H14266" s="3"/>
      <c r="I14266" s="3"/>
      <c r="J14266" s="3"/>
    </row>
    <row r="14267" spans="4:10" x14ac:dyDescent="0.25">
      <c r="D14267"/>
      <c r="E14267"/>
      <c r="F14267" s="3"/>
      <c r="G14267" s="3"/>
      <c r="H14267" s="3"/>
      <c r="I14267" s="3"/>
      <c r="J14267" s="3"/>
    </row>
    <row r="14268" spans="4:10" x14ac:dyDescent="0.25">
      <c r="D14268"/>
      <c r="E14268"/>
      <c r="F14268" s="3"/>
      <c r="G14268" s="3"/>
      <c r="H14268" s="3"/>
      <c r="I14268" s="3"/>
      <c r="J14268" s="3"/>
    </row>
    <row r="14269" spans="4:10" x14ac:dyDescent="0.25">
      <c r="D14269"/>
      <c r="E14269"/>
      <c r="F14269" s="3"/>
      <c r="G14269" s="3"/>
      <c r="H14269" s="3"/>
      <c r="I14269" s="3"/>
      <c r="J14269" s="3"/>
    </row>
    <row r="14270" spans="4:10" x14ac:dyDescent="0.25">
      <c r="D14270"/>
      <c r="E14270"/>
      <c r="F14270" s="3"/>
      <c r="G14270" s="3"/>
      <c r="H14270" s="3"/>
      <c r="I14270" s="3"/>
      <c r="J14270" s="3"/>
    </row>
    <row r="14271" spans="4:10" x14ac:dyDescent="0.25">
      <c r="D14271"/>
      <c r="E14271"/>
      <c r="F14271" s="3"/>
      <c r="G14271" s="3"/>
      <c r="H14271" s="3"/>
      <c r="I14271" s="3"/>
      <c r="J14271" s="3"/>
    </row>
    <row r="14272" spans="4:10" x14ac:dyDescent="0.25">
      <c r="D14272"/>
      <c r="E14272"/>
      <c r="F14272" s="3"/>
      <c r="G14272" s="3"/>
      <c r="H14272" s="3"/>
      <c r="I14272" s="3"/>
      <c r="J14272" s="3"/>
    </row>
    <row r="14273" spans="4:10" x14ac:dyDescent="0.25">
      <c r="D14273"/>
      <c r="E14273"/>
      <c r="F14273" s="3"/>
      <c r="G14273" s="3"/>
      <c r="H14273" s="3"/>
      <c r="I14273" s="3"/>
      <c r="J14273" s="3"/>
    </row>
    <row r="14274" spans="4:10" x14ac:dyDescent="0.25">
      <c r="D14274"/>
      <c r="E14274"/>
      <c r="F14274" s="3"/>
      <c r="G14274" s="3"/>
      <c r="H14274" s="3"/>
      <c r="I14274" s="3"/>
      <c r="J14274" s="3"/>
    </row>
    <row r="14275" spans="4:10" x14ac:dyDescent="0.25">
      <c r="D14275"/>
      <c r="E14275"/>
      <c r="F14275" s="3"/>
      <c r="G14275" s="3"/>
      <c r="H14275" s="3"/>
      <c r="I14275" s="3"/>
      <c r="J14275" s="3"/>
    </row>
    <row r="14276" spans="4:10" x14ac:dyDescent="0.25">
      <c r="D14276"/>
      <c r="E14276"/>
      <c r="F14276" s="3"/>
      <c r="G14276" s="3"/>
      <c r="H14276" s="3"/>
      <c r="I14276" s="3"/>
      <c r="J14276" s="3"/>
    </row>
    <row r="14277" spans="4:10" x14ac:dyDescent="0.25">
      <c r="D14277"/>
      <c r="E14277"/>
      <c r="F14277" s="3"/>
      <c r="G14277" s="3"/>
      <c r="H14277" s="3"/>
      <c r="I14277" s="3"/>
      <c r="J14277" s="3"/>
    </row>
    <row r="14278" spans="4:10" x14ac:dyDescent="0.25">
      <c r="D14278"/>
      <c r="E14278"/>
      <c r="F14278" s="3"/>
      <c r="G14278" s="3"/>
      <c r="H14278" s="3"/>
      <c r="I14278" s="3"/>
      <c r="J14278" s="3"/>
    </row>
    <row r="14279" spans="4:10" x14ac:dyDescent="0.25">
      <c r="D14279"/>
      <c r="E14279"/>
      <c r="F14279" s="3"/>
      <c r="G14279" s="3"/>
      <c r="H14279" s="3"/>
      <c r="I14279" s="3"/>
      <c r="J14279" s="3"/>
    </row>
    <row r="14280" spans="4:10" x14ac:dyDescent="0.25">
      <c r="D14280"/>
      <c r="E14280"/>
      <c r="F14280" s="3"/>
      <c r="G14280" s="3"/>
      <c r="H14280" s="3"/>
      <c r="I14280" s="3"/>
      <c r="J14280" s="3"/>
    </row>
    <row r="14281" spans="4:10" x14ac:dyDescent="0.25">
      <c r="D14281"/>
      <c r="E14281"/>
      <c r="F14281" s="3"/>
      <c r="G14281" s="3"/>
      <c r="H14281" s="3"/>
      <c r="I14281" s="3"/>
      <c r="J14281" s="3"/>
    </row>
    <row r="14282" spans="4:10" x14ac:dyDescent="0.25">
      <c r="D14282"/>
      <c r="E14282"/>
      <c r="F14282" s="3"/>
      <c r="G14282" s="3"/>
      <c r="H14282" s="3"/>
      <c r="I14282" s="3"/>
      <c r="J14282" s="3"/>
    </row>
    <row r="14283" spans="4:10" x14ac:dyDescent="0.25">
      <c r="D14283"/>
      <c r="E14283"/>
      <c r="F14283" s="3"/>
      <c r="G14283" s="3"/>
      <c r="H14283" s="3"/>
      <c r="I14283" s="3"/>
      <c r="J14283" s="3"/>
    </row>
    <row r="14284" spans="4:10" x14ac:dyDescent="0.25">
      <c r="D14284"/>
      <c r="E14284"/>
      <c r="F14284" s="3"/>
      <c r="G14284" s="3"/>
      <c r="H14284" s="3"/>
      <c r="I14284" s="3"/>
      <c r="J14284" s="3"/>
    </row>
    <row r="14285" spans="4:10" x14ac:dyDescent="0.25">
      <c r="D14285"/>
      <c r="E14285"/>
      <c r="F14285" s="3"/>
      <c r="G14285" s="3"/>
      <c r="H14285" s="3"/>
      <c r="I14285" s="3"/>
      <c r="J14285" s="3"/>
    </row>
    <row r="14286" spans="4:10" x14ac:dyDescent="0.25">
      <c r="D14286"/>
      <c r="E14286"/>
      <c r="F14286" s="3"/>
      <c r="G14286" s="3"/>
      <c r="H14286" s="3"/>
      <c r="I14286" s="3"/>
      <c r="J14286" s="3"/>
    </row>
    <row r="14287" spans="4:10" x14ac:dyDescent="0.25">
      <c r="D14287"/>
      <c r="E14287"/>
      <c r="F14287" s="3"/>
      <c r="G14287" s="3"/>
      <c r="H14287" s="3"/>
      <c r="I14287" s="3"/>
      <c r="J14287" s="3"/>
    </row>
    <row r="14288" spans="4:10" x14ac:dyDescent="0.25">
      <c r="D14288"/>
      <c r="E14288"/>
      <c r="F14288" s="3"/>
      <c r="G14288" s="3"/>
      <c r="H14288" s="3"/>
      <c r="I14288" s="3"/>
      <c r="J14288" s="3"/>
    </row>
    <row r="14289" spans="4:10" x14ac:dyDescent="0.25">
      <c r="D14289"/>
      <c r="E14289"/>
      <c r="F14289" s="3"/>
      <c r="G14289" s="3"/>
      <c r="H14289" s="3"/>
      <c r="I14289" s="3"/>
      <c r="J14289" s="3"/>
    </row>
    <row r="14290" spans="4:10" x14ac:dyDescent="0.25">
      <c r="D14290"/>
      <c r="E14290"/>
      <c r="F14290" s="3"/>
      <c r="G14290" s="3"/>
      <c r="H14290" s="3"/>
      <c r="I14290" s="3"/>
      <c r="J14290" s="3"/>
    </row>
    <row r="14291" spans="4:10" x14ac:dyDescent="0.25">
      <c r="D14291"/>
      <c r="E14291"/>
      <c r="F14291" s="3"/>
      <c r="G14291" s="3"/>
      <c r="H14291" s="3"/>
      <c r="I14291" s="3"/>
      <c r="J14291" s="3"/>
    </row>
    <row r="14292" spans="4:10" x14ac:dyDescent="0.25">
      <c r="D14292"/>
      <c r="E14292"/>
      <c r="F14292" s="3"/>
      <c r="G14292" s="3"/>
      <c r="H14292" s="3"/>
      <c r="I14292" s="3"/>
      <c r="J14292" s="3"/>
    </row>
    <row r="14293" spans="4:10" x14ac:dyDescent="0.25">
      <c r="D14293"/>
      <c r="E14293"/>
      <c r="F14293" s="3"/>
      <c r="G14293" s="3"/>
      <c r="H14293" s="3"/>
      <c r="I14293" s="3"/>
      <c r="J14293" s="3"/>
    </row>
    <row r="14294" spans="4:10" x14ac:dyDescent="0.25">
      <c r="D14294"/>
      <c r="E14294"/>
      <c r="F14294" s="3"/>
      <c r="G14294" s="3"/>
      <c r="H14294" s="3"/>
      <c r="I14294" s="3"/>
      <c r="J14294" s="3"/>
    </row>
    <row r="14295" spans="4:10" x14ac:dyDescent="0.25">
      <c r="D14295"/>
      <c r="E14295"/>
      <c r="F14295" s="3"/>
      <c r="G14295" s="3"/>
      <c r="H14295" s="3"/>
      <c r="I14295" s="3"/>
      <c r="J14295" s="3"/>
    </row>
    <row r="14296" spans="4:10" x14ac:dyDescent="0.25">
      <c r="D14296"/>
      <c r="E14296"/>
      <c r="F14296" s="3"/>
      <c r="G14296" s="3"/>
      <c r="H14296" s="3"/>
      <c r="I14296" s="3"/>
      <c r="J14296" s="3"/>
    </row>
    <row r="14297" spans="4:10" x14ac:dyDescent="0.25">
      <c r="D14297"/>
      <c r="E14297"/>
      <c r="F14297" s="3"/>
      <c r="G14297" s="3"/>
      <c r="H14297" s="3"/>
      <c r="I14297" s="3"/>
      <c r="J14297" s="3"/>
    </row>
    <row r="14298" spans="4:10" x14ac:dyDescent="0.25">
      <c r="D14298"/>
      <c r="E14298"/>
      <c r="F14298" s="3"/>
      <c r="G14298" s="3"/>
      <c r="H14298" s="3"/>
      <c r="I14298" s="3"/>
      <c r="J14298" s="3"/>
    </row>
    <row r="14299" spans="4:10" x14ac:dyDescent="0.25">
      <c r="D14299"/>
      <c r="E14299"/>
      <c r="F14299" s="3"/>
      <c r="G14299" s="3"/>
      <c r="H14299" s="3"/>
      <c r="I14299" s="3"/>
      <c r="J14299" s="3"/>
    </row>
    <row r="14300" spans="4:10" x14ac:dyDescent="0.25">
      <c r="D14300"/>
      <c r="E14300"/>
      <c r="F14300" s="3"/>
      <c r="G14300" s="3"/>
      <c r="H14300" s="3"/>
      <c r="I14300" s="3"/>
      <c r="J14300" s="3"/>
    </row>
    <row r="14301" spans="4:10" x14ac:dyDescent="0.25">
      <c r="D14301"/>
      <c r="E14301"/>
      <c r="F14301" s="3"/>
      <c r="G14301" s="3"/>
      <c r="H14301" s="3"/>
      <c r="I14301" s="3"/>
      <c r="J14301" s="3"/>
    </row>
    <row r="14302" spans="4:10" x14ac:dyDescent="0.25">
      <c r="D14302"/>
      <c r="E14302"/>
      <c r="F14302" s="3"/>
      <c r="G14302" s="3"/>
      <c r="H14302" s="3"/>
      <c r="I14302" s="3"/>
      <c r="J14302" s="3"/>
    </row>
    <row r="14303" spans="4:10" x14ac:dyDescent="0.25">
      <c r="D14303"/>
      <c r="E14303"/>
      <c r="F14303" s="3"/>
      <c r="G14303" s="3"/>
      <c r="H14303" s="3"/>
      <c r="I14303" s="3"/>
      <c r="J14303" s="3"/>
    </row>
    <row r="14304" spans="4:10" x14ac:dyDescent="0.25">
      <c r="D14304"/>
      <c r="E14304"/>
      <c r="F14304" s="3"/>
      <c r="G14304" s="3"/>
      <c r="H14304" s="3"/>
      <c r="I14304" s="3"/>
      <c r="J14304" s="3"/>
    </row>
    <row r="14305" spans="4:10" x14ac:dyDescent="0.25">
      <c r="D14305"/>
      <c r="E14305"/>
      <c r="F14305" s="3"/>
      <c r="G14305" s="3"/>
      <c r="H14305" s="3"/>
      <c r="I14305" s="3"/>
      <c r="J14305" s="3"/>
    </row>
    <row r="14306" spans="4:10" x14ac:dyDescent="0.25">
      <c r="D14306"/>
      <c r="E14306"/>
      <c r="F14306" s="3"/>
      <c r="G14306" s="3"/>
      <c r="H14306" s="3"/>
      <c r="I14306" s="3"/>
      <c r="J14306" s="3"/>
    </row>
    <row r="14307" spans="4:10" x14ac:dyDescent="0.25">
      <c r="D14307"/>
      <c r="E14307"/>
      <c r="F14307" s="3"/>
      <c r="G14307" s="3"/>
      <c r="H14307" s="3"/>
      <c r="I14307" s="3"/>
      <c r="J14307" s="3"/>
    </row>
    <row r="14308" spans="4:10" x14ac:dyDescent="0.25">
      <c r="D14308"/>
      <c r="E14308"/>
      <c r="F14308" s="3"/>
      <c r="G14308" s="3"/>
      <c r="H14308" s="3"/>
      <c r="I14308" s="3"/>
      <c r="J14308" s="3"/>
    </row>
    <row r="14309" spans="4:10" x14ac:dyDescent="0.25">
      <c r="D14309"/>
      <c r="E14309"/>
      <c r="F14309" s="3"/>
      <c r="G14309" s="3"/>
      <c r="H14309" s="3"/>
      <c r="I14309" s="3"/>
      <c r="J14309" s="3"/>
    </row>
    <row r="14310" spans="4:10" x14ac:dyDescent="0.25">
      <c r="D14310"/>
      <c r="E14310"/>
      <c r="F14310" s="3"/>
      <c r="G14310" s="3"/>
      <c r="H14310" s="3"/>
      <c r="I14310" s="3"/>
      <c r="J14310" s="3"/>
    </row>
    <row r="14311" spans="4:10" x14ac:dyDescent="0.25">
      <c r="D14311"/>
      <c r="E14311"/>
      <c r="F14311" s="3"/>
      <c r="G14311" s="3"/>
      <c r="H14311" s="3"/>
      <c r="I14311" s="3"/>
      <c r="J14311" s="3"/>
    </row>
    <row r="14312" spans="4:10" x14ac:dyDescent="0.25">
      <c r="D14312"/>
      <c r="E14312"/>
      <c r="F14312" s="3"/>
      <c r="G14312" s="3"/>
      <c r="H14312" s="3"/>
      <c r="I14312" s="3"/>
      <c r="J14312" s="3"/>
    </row>
    <row r="14313" spans="4:10" x14ac:dyDescent="0.25">
      <c r="D14313"/>
      <c r="E14313"/>
      <c r="F14313" s="3"/>
      <c r="G14313" s="3"/>
      <c r="H14313" s="3"/>
      <c r="I14313" s="3"/>
      <c r="J14313" s="3"/>
    </row>
    <row r="14314" spans="4:10" x14ac:dyDescent="0.25">
      <c r="D14314"/>
      <c r="E14314"/>
      <c r="F14314" s="3"/>
      <c r="G14314" s="3"/>
      <c r="H14314" s="3"/>
      <c r="I14314" s="3"/>
      <c r="J14314" s="3"/>
    </row>
    <row r="14315" spans="4:10" x14ac:dyDescent="0.25">
      <c r="D14315"/>
      <c r="E14315"/>
      <c r="F14315" s="3"/>
      <c r="G14315" s="3"/>
      <c r="H14315" s="3"/>
      <c r="I14315" s="3"/>
      <c r="J14315" s="3"/>
    </row>
    <row r="14316" spans="4:10" x14ac:dyDescent="0.25">
      <c r="D14316"/>
      <c r="E14316"/>
      <c r="F14316" s="3"/>
      <c r="G14316" s="3"/>
      <c r="H14316" s="3"/>
      <c r="I14316" s="3"/>
      <c r="J14316" s="3"/>
    </row>
    <row r="14317" spans="4:10" x14ac:dyDescent="0.25">
      <c r="D14317"/>
      <c r="E14317"/>
      <c r="F14317" s="3"/>
      <c r="G14317" s="3"/>
      <c r="H14317" s="3"/>
      <c r="I14317" s="3"/>
      <c r="J14317" s="3"/>
    </row>
    <row r="14318" spans="4:10" x14ac:dyDescent="0.25">
      <c r="D14318"/>
      <c r="E14318"/>
      <c r="F14318" s="3"/>
      <c r="G14318" s="3"/>
      <c r="H14318" s="3"/>
      <c r="I14318" s="3"/>
      <c r="J14318" s="3"/>
    </row>
    <row r="14319" spans="4:10" x14ac:dyDescent="0.25">
      <c r="D14319"/>
      <c r="E14319"/>
      <c r="F14319" s="3"/>
      <c r="G14319" s="3"/>
      <c r="H14319" s="3"/>
      <c r="I14319" s="3"/>
      <c r="J14319" s="3"/>
    </row>
    <row r="14320" spans="4:10" x14ac:dyDescent="0.25">
      <c r="D14320"/>
      <c r="E14320"/>
      <c r="F14320" s="3"/>
      <c r="G14320" s="3"/>
      <c r="H14320" s="3"/>
      <c r="I14320" s="3"/>
      <c r="J14320" s="3"/>
    </row>
    <row r="14321" spans="4:10" x14ac:dyDescent="0.25">
      <c r="D14321"/>
      <c r="E14321"/>
      <c r="F14321" s="3"/>
      <c r="G14321" s="3"/>
      <c r="H14321" s="3"/>
      <c r="I14321" s="3"/>
      <c r="J14321" s="3"/>
    </row>
    <row r="14322" spans="4:10" x14ac:dyDescent="0.25">
      <c r="D14322"/>
      <c r="E14322"/>
      <c r="F14322" s="3"/>
      <c r="G14322" s="3"/>
      <c r="H14322" s="3"/>
      <c r="I14322" s="3"/>
      <c r="J14322" s="3"/>
    </row>
    <row r="14323" spans="4:10" x14ac:dyDescent="0.25">
      <c r="D14323"/>
      <c r="E14323"/>
      <c r="F14323" s="3"/>
      <c r="G14323" s="3"/>
      <c r="H14323" s="3"/>
      <c r="I14323" s="3"/>
      <c r="J14323" s="3"/>
    </row>
    <row r="14324" spans="4:10" x14ac:dyDescent="0.25">
      <c r="D14324"/>
      <c r="E14324"/>
      <c r="F14324" s="3"/>
      <c r="G14324" s="3"/>
      <c r="H14324" s="3"/>
      <c r="I14324" s="3"/>
      <c r="J14324" s="3"/>
    </row>
    <row r="14325" spans="4:10" x14ac:dyDescent="0.25">
      <c r="D14325"/>
      <c r="E14325"/>
      <c r="F14325" s="3"/>
      <c r="G14325" s="3"/>
      <c r="H14325" s="3"/>
      <c r="I14325" s="3"/>
      <c r="J14325" s="3"/>
    </row>
    <row r="14326" spans="4:10" x14ac:dyDescent="0.25">
      <c r="D14326"/>
      <c r="E14326"/>
      <c r="F14326" s="3"/>
      <c r="G14326" s="3"/>
      <c r="H14326" s="3"/>
      <c r="I14326" s="3"/>
      <c r="J14326" s="3"/>
    </row>
    <row r="14327" spans="4:10" x14ac:dyDescent="0.25">
      <c r="D14327"/>
      <c r="E14327"/>
      <c r="F14327" s="3"/>
      <c r="G14327" s="3"/>
      <c r="H14327" s="3"/>
      <c r="I14327" s="3"/>
      <c r="J14327" s="3"/>
    </row>
    <row r="14328" spans="4:10" x14ac:dyDescent="0.25">
      <c r="D14328"/>
      <c r="E14328"/>
      <c r="F14328" s="3"/>
      <c r="G14328" s="3"/>
      <c r="H14328" s="3"/>
      <c r="I14328" s="3"/>
      <c r="J14328" s="3"/>
    </row>
    <row r="14329" spans="4:10" x14ac:dyDescent="0.25">
      <c r="D14329"/>
      <c r="E14329"/>
      <c r="F14329" s="3"/>
      <c r="G14329" s="3"/>
      <c r="H14329" s="3"/>
      <c r="I14329" s="3"/>
      <c r="J14329" s="3"/>
    </row>
    <row r="14330" spans="4:10" x14ac:dyDescent="0.25">
      <c r="D14330"/>
      <c r="E14330"/>
      <c r="F14330" s="3"/>
      <c r="G14330" s="3"/>
      <c r="H14330" s="3"/>
      <c r="I14330" s="3"/>
      <c r="J14330" s="3"/>
    </row>
    <row r="14331" spans="4:10" x14ac:dyDescent="0.25">
      <c r="D14331"/>
      <c r="E14331"/>
      <c r="F14331" s="3"/>
      <c r="G14331" s="3"/>
      <c r="H14331" s="3"/>
      <c r="I14331" s="3"/>
      <c r="J14331" s="3"/>
    </row>
    <row r="14332" spans="4:10" x14ac:dyDescent="0.25">
      <c r="D14332"/>
      <c r="E14332"/>
      <c r="F14332" s="3"/>
      <c r="G14332" s="3"/>
      <c r="H14332" s="3"/>
      <c r="I14332" s="3"/>
      <c r="J14332" s="3"/>
    </row>
    <row r="14333" spans="4:10" x14ac:dyDescent="0.25">
      <c r="D14333"/>
      <c r="E14333"/>
      <c r="F14333" s="3"/>
      <c r="G14333" s="3"/>
      <c r="H14333" s="3"/>
      <c r="I14333" s="3"/>
      <c r="J14333" s="3"/>
    </row>
    <row r="14334" spans="4:10" x14ac:dyDescent="0.25">
      <c r="D14334"/>
      <c r="E14334"/>
      <c r="F14334" s="3"/>
      <c r="G14334" s="3"/>
      <c r="H14334" s="3"/>
      <c r="I14334" s="3"/>
      <c r="J14334" s="3"/>
    </row>
    <row r="14335" spans="4:10" x14ac:dyDescent="0.25">
      <c r="D14335"/>
      <c r="E14335"/>
      <c r="F14335" s="3"/>
      <c r="G14335" s="3"/>
      <c r="H14335" s="3"/>
      <c r="I14335" s="3"/>
      <c r="J14335" s="3"/>
    </row>
    <row r="14336" spans="4:10" x14ac:dyDescent="0.25">
      <c r="D14336"/>
      <c r="E14336"/>
      <c r="F14336" s="3"/>
      <c r="G14336" s="3"/>
      <c r="H14336" s="3"/>
      <c r="I14336" s="3"/>
      <c r="J14336" s="3"/>
    </row>
    <row r="14337" spans="4:10" x14ac:dyDescent="0.25">
      <c r="D14337"/>
      <c r="E14337"/>
      <c r="F14337" s="3"/>
      <c r="G14337" s="3"/>
      <c r="H14337" s="3"/>
      <c r="I14337" s="3"/>
      <c r="J14337" s="3"/>
    </row>
    <row r="14338" spans="4:10" x14ac:dyDescent="0.25">
      <c r="D14338"/>
      <c r="E14338"/>
      <c r="F14338" s="3"/>
      <c r="G14338" s="3"/>
      <c r="H14338" s="3"/>
      <c r="I14338" s="3"/>
      <c r="J14338" s="3"/>
    </row>
    <row r="14339" spans="4:10" x14ac:dyDescent="0.25">
      <c r="D14339"/>
      <c r="E14339"/>
      <c r="F14339" s="3"/>
      <c r="G14339" s="3"/>
      <c r="H14339" s="3"/>
      <c r="I14339" s="3"/>
      <c r="J14339" s="3"/>
    </row>
    <row r="14340" spans="4:10" x14ac:dyDescent="0.25">
      <c r="D14340"/>
      <c r="E14340"/>
      <c r="F14340" s="3"/>
      <c r="G14340" s="3"/>
      <c r="H14340" s="3"/>
      <c r="I14340" s="3"/>
      <c r="J14340" s="3"/>
    </row>
    <row r="14341" spans="4:10" x14ac:dyDescent="0.25">
      <c r="D14341"/>
      <c r="E14341"/>
      <c r="F14341" s="3"/>
      <c r="G14341" s="3"/>
      <c r="H14341" s="3"/>
      <c r="I14341" s="3"/>
      <c r="J14341" s="3"/>
    </row>
    <row r="14342" spans="4:10" x14ac:dyDescent="0.25">
      <c r="D14342"/>
      <c r="E14342"/>
      <c r="F14342" s="3"/>
      <c r="G14342" s="3"/>
      <c r="H14342" s="3"/>
      <c r="I14342" s="3"/>
      <c r="J14342" s="3"/>
    </row>
    <row r="14343" spans="4:10" x14ac:dyDescent="0.25">
      <c r="D14343"/>
      <c r="E14343"/>
      <c r="F14343" s="3"/>
      <c r="G14343" s="3"/>
      <c r="H14343" s="3"/>
      <c r="I14343" s="3"/>
      <c r="J14343" s="3"/>
    </row>
    <row r="14344" spans="4:10" x14ac:dyDescent="0.25">
      <c r="D14344"/>
      <c r="E14344"/>
      <c r="F14344" s="3"/>
      <c r="G14344" s="3"/>
      <c r="H14344" s="3"/>
      <c r="I14344" s="3"/>
      <c r="J14344" s="3"/>
    </row>
    <row r="14345" spans="4:10" x14ac:dyDescent="0.25">
      <c r="D14345"/>
      <c r="E14345"/>
      <c r="F14345" s="3"/>
      <c r="G14345" s="3"/>
      <c r="H14345" s="3"/>
      <c r="I14345" s="3"/>
      <c r="J14345" s="3"/>
    </row>
    <row r="14346" spans="4:10" x14ac:dyDescent="0.25">
      <c r="D14346"/>
      <c r="E14346"/>
      <c r="F14346" s="3"/>
      <c r="G14346" s="3"/>
      <c r="H14346" s="3"/>
      <c r="I14346" s="3"/>
      <c r="J14346" s="3"/>
    </row>
    <row r="14347" spans="4:10" x14ac:dyDescent="0.25">
      <c r="D14347"/>
      <c r="E14347"/>
      <c r="F14347" s="3"/>
      <c r="G14347" s="3"/>
      <c r="H14347" s="3"/>
      <c r="I14347" s="3"/>
      <c r="J14347" s="3"/>
    </row>
    <row r="14348" spans="4:10" x14ac:dyDescent="0.25">
      <c r="D14348"/>
      <c r="E14348"/>
      <c r="F14348" s="3"/>
      <c r="G14348" s="3"/>
      <c r="H14348" s="3"/>
      <c r="I14348" s="3"/>
      <c r="J14348" s="3"/>
    </row>
    <row r="14349" spans="4:10" x14ac:dyDescent="0.25">
      <c r="D14349"/>
      <c r="E14349"/>
      <c r="F14349" s="3"/>
      <c r="G14349" s="3"/>
      <c r="H14349" s="3"/>
      <c r="I14349" s="3"/>
      <c r="J14349" s="3"/>
    </row>
    <row r="14350" spans="4:10" x14ac:dyDescent="0.25">
      <c r="D14350"/>
      <c r="E14350"/>
      <c r="F14350" s="3"/>
      <c r="G14350" s="3"/>
      <c r="H14350" s="3"/>
      <c r="I14350" s="3"/>
      <c r="J14350" s="3"/>
    </row>
    <row r="14351" spans="4:10" x14ac:dyDescent="0.25">
      <c r="D14351"/>
      <c r="E14351"/>
      <c r="F14351" s="3"/>
      <c r="G14351" s="3"/>
      <c r="H14351" s="3"/>
      <c r="I14351" s="3"/>
      <c r="J14351" s="3"/>
    </row>
    <row r="14352" spans="4:10" x14ac:dyDescent="0.25">
      <c r="D14352"/>
      <c r="E14352"/>
      <c r="F14352" s="3"/>
      <c r="G14352" s="3"/>
      <c r="H14352" s="3"/>
      <c r="I14352" s="3"/>
      <c r="J14352" s="3"/>
    </row>
    <row r="14353" spans="4:10" x14ac:dyDescent="0.25">
      <c r="D14353"/>
      <c r="E14353"/>
      <c r="F14353" s="3"/>
      <c r="G14353" s="3"/>
      <c r="H14353" s="3"/>
      <c r="I14353" s="3"/>
      <c r="J14353" s="3"/>
    </row>
    <row r="14354" spans="4:10" x14ac:dyDescent="0.25">
      <c r="D14354"/>
      <c r="E14354"/>
      <c r="F14354" s="3"/>
      <c r="G14354" s="3"/>
      <c r="H14354" s="3"/>
      <c r="I14354" s="3"/>
      <c r="J14354" s="3"/>
    </row>
    <row r="14355" spans="4:10" x14ac:dyDescent="0.25">
      <c r="D14355"/>
      <c r="E14355"/>
      <c r="F14355" s="3"/>
      <c r="G14355" s="3"/>
      <c r="H14355" s="3"/>
      <c r="I14355" s="3"/>
      <c r="J14355" s="3"/>
    </row>
    <row r="14356" spans="4:10" x14ac:dyDescent="0.25">
      <c r="D14356"/>
      <c r="E14356"/>
      <c r="F14356" s="3"/>
      <c r="G14356" s="3"/>
      <c r="H14356" s="3"/>
      <c r="I14356" s="3"/>
      <c r="J14356" s="3"/>
    </row>
    <row r="14357" spans="4:10" x14ac:dyDescent="0.25">
      <c r="D14357"/>
      <c r="E14357"/>
      <c r="F14357" s="3"/>
      <c r="G14357" s="3"/>
      <c r="H14357" s="3"/>
      <c r="I14357" s="3"/>
      <c r="J14357" s="3"/>
    </row>
    <row r="14358" spans="4:10" x14ac:dyDescent="0.25">
      <c r="D14358"/>
      <c r="E14358"/>
      <c r="F14358" s="3"/>
      <c r="G14358" s="3"/>
      <c r="H14358" s="3"/>
      <c r="I14358" s="3"/>
      <c r="J14358" s="3"/>
    </row>
    <row r="14359" spans="4:10" x14ac:dyDescent="0.25">
      <c r="D14359"/>
      <c r="E14359"/>
      <c r="F14359" s="3"/>
      <c r="G14359" s="3"/>
      <c r="H14359" s="3"/>
      <c r="I14359" s="3"/>
      <c r="J14359" s="3"/>
    </row>
    <row r="14360" spans="4:10" x14ac:dyDescent="0.25">
      <c r="D14360"/>
      <c r="E14360"/>
      <c r="F14360" s="3"/>
      <c r="G14360" s="3"/>
      <c r="H14360" s="3"/>
      <c r="I14360" s="3"/>
      <c r="J14360" s="3"/>
    </row>
    <row r="14361" spans="4:10" x14ac:dyDescent="0.25">
      <c r="D14361"/>
      <c r="E14361"/>
      <c r="F14361" s="3"/>
      <c r="G14361" s="3"/>
      <c r="H14361" s="3"/>
      <c r="I14361" s="3"/>
      <c r="J14361" s="3"/>
    </row>
    <row r="14362" spans="4:10" x14ac:dyDescent="0.25">
      <c r="D14362"/>
      <c r="E14362"/>
      <c r="F14362" s="3"/>
      <c r="G14362" s="3"/>
      <c r="H14362" s="3"/>
      <c r="I14362" s="3"/>
      <c r="J14362" s="3"/>
    </row>
    <row r="14363" spans="4:10" x14ac:dyDescent="0.25">
      <c r="D14363"/>
      <c r="E14363"/>
      <c r="F14363" s="3"/>
      <c r="G14363" s="3"/>
      <c r="H14363" s="3"/>
      <c r="I14363" s="3"/>
      <c r="J14363" s="3"/>
    </row>
    <row r="14364" spans="4:10" x14ac:dyDescent="0.25">
      <c r="D14364"/>
      <c r="E14364"/>
      <c r="F14364" s="3"/>
      <c r="G14364" s="3"/>
      <c r="H14364" s="3"/>
      <c r="I14364" s="3"/>
      <c r="J14364" s="3"/>
    </row>
    <row r="14365" spans="4:10" x14ac:dyDescent="0.25">
      <c r="D14365"/>
      <c r="E14365"/>
      <c r="F14365" s="3"/>
      <c r="G14365" s="3"/>
      <c r="H14365" s="3"/>
      <c r="I14365" s="3"/>
      <c r="J14365" s="3"/>
    </row>
    <row r="14366" spans="4:10" x14ac:dyDescent="0.25">
      <c r="D14366"/>
      <c r="E14366"/>
      <c r="F14366" s="3"/>
      <c r="G14366" s="3"/>
      <c r="H14366" s="3"/>
      <c r="I14366" s="3"/>
      <c r="J14366" s="3"/>
    </row>
    <row r="14367" spans="4:10" x14ac:dyDescent="0.25">
      <c r="D14367"/>
      <c r="E14367"/>
      <c r="F14367" s="3"/>
      <c r="G14367" s="3"/>
      <c r="H14367" s="3"/>
      <c r="I14367" s="3"/>
      <c r="J14367" s="3"/>
    </row>
    <row r="14368" spans="4:10" x14ac:dyDescent="0.25">
      <c r="D14368"/>
      <c r="E14368"/>
      <c r="F14368" s="3"/>
      <c r="G14368" s="3"/>
      <c r="H14368" s="3"/>
      <c r="I14368" s="3"/>
      <c r="J14368" s="3"/>
    </row>
    <row r="14369" spans="4:10" x14ac:dyDescent="0.25">
      <c r="D14369"/>
      <c r="E14369"/>
      <c r="F14369" s="3"/>
      <c r="G14369" s="3"/>
      <c r="H14369" s="3"/>
      <c r="I14369" s="3"/>
      <c r="J14369" s="3"/>
    </row>
    <row r="14370" spans="4:10" x14ac:dyDescent="0.25">
      <c r="D14370"/>
      <c r="E14370"/>
      <c r="F14370" s="3"/>
      <c r="G14370" s="3"/>
      <c r="H14370" s="3"/>
      <c r="I14370" s="3"/>
      <c r="J14370" s="3"/>
    </row>
    <row r="14371" spans="4:10" x14ac:dyDescent="0.25">
      <c r="D14371"/>
      <c r="E14371"/>
      <c r="F14371" s="3"/>
      <c r="G14371" s="3"/>
      <c r="H14371" s="3"/>
      <c r="I14371" s="3"/>
      <c r="J14371" s="3"/>
    </row>
    <row r="14372" spans="4:10" x14ac:dyDescent="0.25">
      <c r="D14372"/>
      <c r="E14372"/>
      <c r="F14372" s="3"/>
      <c r="G14372" s="3"/>
      <c r="H14372" s="3"/>
      <c r="I14372" s="3"/>
      <c r="J14372" s="3"/>
    </row>
    <row r="14373" spans="4:10" x14ac:dyDescent="0.25">
      <c r="D14373"/>
      <c r="E14373"/>
      <c r="F14373" s="3"/>
      <c r="G14373" s="3"/>
      <c r="H14373" s="3"/>
      <c r="I14373" s="3"/>
      <c r="J14373" s="3"/>
    </row>
    <row r="14374" spans="4:10" x14ac:dyDescent="0.25">
      <c r="D14374"/>
      <c r="E14374"/>
      <c r="F14374" s="3"/>
      <c r="G14374" s="3"/>
      <c r="H14374" s="3"/>
      <c r="I14374" s="3"/>
      <c r="J14374" s="3"/>
    </row>
    <row r="14375" spans="4:10" x14ac:dyDescent="0.25">
      <c r="D14375"/>
      <c r="E14375"/>
      <c r="F14375" s="3"/>
      <c r="G14375" s="3"/>
      <c r="H14375" s="3"/>
      <c r="I14375" s="3"/>
      <c r="J14375" s="3"/>
    </row>
    <row r="14376" spans="4:10" x14ac:dyDescent="0.25">
      <c r="D14376"/>
      <c r="E14376"/>
      <c r="F14376" s="3"/>
      <c r="G14376" s="3"/>
      <c r="H14376" s="3"/>
      <c r="I14376" s="3"/>
      <c r="J14376" s="3"/>
    </row>
    <row r="14377" spans="4:10" x14ac:dyDescent="0.25">
      <c r="D14377"/>
      <c r="E14377"/>
      <c r="F14377" s="3"/>
      <c r="G14377" s="3"/>
      <c r="H14377" s="3"/>
      <c r="I14377" s="3"/>
      <c r="J14377" s="3"/>
    </row>
    <row r="14378" spans="4:10" x14ac:dyDescent="0.25">
      <c r="D14378"/>
      <c r="E14378"/>
      <c r="F14378" s="3"/>
      <c r="G14378" s="3"/>
      <c r="H14378" s="3"/>
      <c r="I14378" s="3"/>
      <c r="J14378" s="3"/>
    </row>
    <row r="14379" spans="4:10" x14ac:dyDescent="0.25">
      <c r="D14379"/>
      <c r="E14379"/>
      <c r="F14379" s="3"/>
      <c r="G14379" s="3"/>
      <c r="H14379" s="3"/>
      <c r="I14379" s="3"/>
      <c r="J14379" s="3"/>
    </row>
    <row r="14380" spans="4:10" x14ac:dyDescent="0.25">
      <c r="D14380"/>
      <c r="E14380"/>
      <c r="F14380" s="3"/>
      <c r="G14380" s="3"/>
      <c r="H14380" s="3"/>
      <c r="I14380" s="3"/>
      <c r="J14380" s="3"/>
    </row>
    <row r="14381" spans="4:10" x14ac:dyDescent="0.25">
      <c r="D14381"/>
      <c r="E14381"/>
      <c r="F14381" s="3"/>
      <c r="G14381" s="3"/>
      <c r="H14381" s="3"/>
      <c r="I14381" s="3"/>
      <c r="J14381" s="3"/>
    </row>
    <row r="14382" spans="4:10" x14ac:dyDescent="0.25">
      <c r="D14382"/>
      <c r="E14382"/>
      <c r="F14382" s="3"/>
      <c r="G14382" s="3"/>
      <c r="H14382" s="3"/>
      <c r="I14382" s="3"/>
      <c r="J14382" s="3"/>
    </row>
    <row r="14383" spans="4:10" x14ac:dyDescent="0.25">
      <c r="D14383"/>
      <c r="E14383"/>
      <c r="F14383" s="3"/>
      <c r="G14383" s="3"/>
      <c r="H14383" s="3"/>
      <c r="I14383" s="3"/>
      <c r="J14383" s="3"/>
    </row>
    <row r="14384" spans="4:10" x14ac:dyDescent="0.25">
      <c r="D14384"/>
      <c r="E14384"/>
      <c r="F14384" s="3"/>
      <c r="G14384" s="3"/>
      <c r="H14384" s="3"/>
      <c r="I14384" s="3"/>
      <c r="J14384" s="3"/>
    </row>
    <row r="14385" spans="4:10" x14ac:dyDescent="0.25">
      <c r="D14385"/>
      <c r="E14385"/>
      <c r="F14385" s="3"/>
      <c r="G14385" s="3"/>
      <c r="H14385" s="3"/>
      <c r="I14385" s="3"/>
      <c r="J14385" s="3"/>
    </row>
    <row r="14386" spans="4:10" x14ac:dyDescent="0.25">
      <c r="D14386"/>
      <c r="E14386"/>
      <c r="F14386" s="3"/>
      <c r="G14386" s="3"/>
      <c r="H14386" s="3"/>
      <c r="I14386" s="3"/>
      <c r="J14386" s="3"/>
    </row>
    <row r="14387" spans="4:10" x14ac:dyDescent="0.25">
      <c r="D14387"/>
      <c r="E14387"/>
      <c r="F14387" s="3"/>
      <c r="G14387" s="3"/>
      <c r="H14387" s="3"/>
      <c r="I14387" s="3"/>
      <c r="J14387" s="3"/>
    </row>
    <row r="14388" spans="4:10" x14ac:dyDescent="0.25">
      <c r="D14388"/>
      <c r="E14388"/>
      <c r="F14388" s="3"/>
      <c r="G14388" s="3"/>
      <c r="H14388" s="3"/>
      <c r="I14388" s="3"/>
      <c r="J14388" s="3"/>
    </row>
    <row r="14389" spans="4:10" x14ac:dyDescent="0.25">
      <c r="D14389"/>
      <c r="E14389"/>
      <c r="F14389" s="3"/>
      <c r="G14389" s="3"/>
      <c r="H14389" s="3"/>
      <c r="I14389" s="3"/>
      <c r="J14389" s="3"/>
    </row>
    <row r="14390" spans="4:10" x14ac:dyDescent="0.25">
      <c r="D14390"/>
      <c r="E14390"/>
      <c r="F14390" s="3"/>
      <c r="G14390" s="3"/>
      <c r="H14390" s="3"/>
      <c r="I14390" s="3"/>
      <c r="J14390" s="3"/>
    </row>
    <row r="14391" spans="4:10" x14ac:dyDescent="0.25">
      <c r="D14391"/>
      <c r="E14391"/>
      <c r="F14391" s="3"/>
      <c r="G14391" s="3"/>
      <c r="H14391" s="3"/>
      <c r="I14391" s="3"/>
      <c r="J14391" s="3"/>
    </row>
    <row r="14392" spans="4:10" x14ac:dyDescent="0.25">
      <c r="D14392"/>
      <c r="E14392"/>
      <c r="F14392" s="3"/>
      <c r="G14392" s="3"/>
      <c r="H14392" s="3"/>
      <c r="I14392" s="3"/>
      <c r="J14392" s="3"/>
    </row>
    <row r="14393" spans="4:10" x14ac:dyDescent="0.25">
      <c r="D14393"/>
      <c r="E14393"/>
      <c r="F14393" s="3"/>
      <c r="G14393" s="3"/>
      <c r="H14393" s="3"/>
      <c r="I14393" s="3"/>
      <c r="J14393" s="3"/>
    </row>
    <row r="14394" spans="4:10" x14ac:dyDescent="0.25">
      <c r="D14394"/>
      <c r="E14394"/>
      <c r="F14394" s="3"/>
      <c r="G14394" s="3"/>
      <c r="H14394" s="3"/>
      <c r="I14394" s="3"/>
      <c r="J14394" s="3"/>
    </row>
    <row r="14395" spans="4:10" x14ac:dyDescent="0.25">
      <c r="D14395"/>
      <c r="E14395"/>
      <c r="F14395" s="3"/>
      <c r="G14395" s="3"/>
      <c r="H14395" s="3"/>
      <c r="I14395" s="3"/>
      <c r="J14395" s="3"/>
    </row>
    <row r="14396" spans="4:10" x14ac:dyDescent="0.25">
      <c r="D14396"/>
      <c r="E14396"/>
      <c r="F14396" s="3"/>
      <c r="G14396" s="3"/>
      <c r="H14396" s="3"/>
      <c r="I14396" s="3"/>
      <c r="J14396" s="3"/>
    </row>
    <row r="14397" spans="4:10" x14ac:dyDescent="0.25">
      <c r="D14397"/>
      <c r="E14397"/>
      <c r="F14397" s="3"/>
      <c r="G14397" s="3"/>
      <c r="H14397" s="3"/>
      <c r="I14397" s="3"/>
      <c r="J14397" s="3"/>
    </row>
    <row r="14398" spans="4:10" x14ac:dyDescent="0.25">
      <c r="D14398"/>
      <c r="E14398"/>
      <c r="F14398" s="3"/>
      <c r="G14398" s="3"/>
      <c r="H14398" s="3"/>
      <c r="I14398" s="3"/>
      <c r="J14398" s="3"/>
    </row>
    <row r="14399" spans="4:10" x14ac:dyDescent="0.25">
      <c r="D14399"/>
      <c r="E14399"/>
      <c r="F14399" s="3"/>
      <c r="G14399" s="3"/>
      <c r="H14399" s="3"/>
      <c r="I14399" s="3"/>
      <c r="J14399" s="3"/>
    </row>
    <row r="14400" spans="4:10" x14ac:dyDescent="0.25">
      <c r="D14400"/>
      <c r="E14400"/>
      <c r="F14400" s="3"/>
      <c r="G14400" s="3"/>
      <c r="H14400" s="3"/>
      <c r="I14400" s="3"/>
      <c r="J14400" s="3"/>
    </row>
    <row r="14401" spans="4:10" x14ac:dyDescent="0.25">
      <c r="D14401"/>
      <c r="E14401"/>
      <c r="F14401" s="3"/>
      <c r="G14401" s="3"/>
      <c r="H14401" s="3"/>
      <c r="I14401" s="3"/>
      <c r="J14401" s="3"/>
    </row>
    <row r="14402" spans="4:10" x14ac:dyDescent="0.25">
      <c r="D14402"/>
      <c r="E14402"/>
      <c r="F14402" s="3"/>
      <c r="G14402" s="3"/>
      <c r="H14402" s="3"/>
      <c r="I14402" s="3"/>
      <c r="J14402" s="3"/>
    </row>
    <row r="14403" spans="4:10" x14ac:dyDescent="0.25">
      <c r="D14403"/>
      <c r="E14403"/>
      <c r="F14403" s="3"/>
      <c r="G14403" s="3"/>
      <c r="H14403" s="3"/>
      <c r="I14403" s="3"/>
      <c r="J14403" s="3"/>
    </row>
    <row r="14404" spans="4:10" x14ac:dyDescent="0.25">
      <c r="D14404"/>
      <c r="E14404"/>
      <c r="F14404" s="3"/>
      <c r="G14404" s="3"/>
      <c r="H14404" s="3"/>
      <c r="I14404" s="3"/>
      <c r="J14404" s="3"/>
    </row>
    <row r="14405" spans="4:10" x14ac:dyDescent="0.25">
      <c r="D14405"/>
      <c r="E14405"/>
      <c r="F14405" s="3"/>
      <c r="G14405" s="3"/>
      <c r="H14405" s="3"/>
      <c r="I14405" s="3"/>
      <c r="J14405" s="3"/>
    </row>
    <row r="14406" spans="4:10" x14ac:dyDescent="0.25">
      <c r="D14406"/>
      <c r="E14406"/>
      <c r="F14406" s="3"/>
      <c r="G14406" s="3"/>
      <c r="H14406" s="3"/>
      <c r="I14406" s="3"/>
      <c r="J14406" s="3"/>
    </row>
    <row r="14407" spans="4:10" x14ac:dyDescent="0.25">
      <c r="D14407"/>
      <c r="E14407"/>
      <c r="F14407" s="3"/>
      <c r="G14407" s="3"/>
      <c r="H14407" s="3"/>
      <c r="I14407" s="3"/>
      <c r="J14407" s="3"/>
    </row>
    <row r="14408" spans="4:10" x14ac:dyDescent="0.25">
      <c r="D14408"/>
      <c r="E14408"/>
      <c r="F14408" s="3"/>
      <c r="G14408" s="3"/>
      <c r="H14408" s="3"/>
      <c r="I14408" s="3"/>
      <c r="J14408" s="3"/>
    </row>
    <row r="14409" spans="4:10" x14ac:dyDescent="0.25">
      <c r="D14409"/>
      <c r="E14409"/>
      <c r="F14409" s="3"/>
      <c r="G14409" s="3"/>
      <c r="H14409" s="3"/>
      <c r="I14409" s="3"/>
      <c r="J14409" s="3"/>
    </row>
    <row r="14410" spans="4:10" x14ac:dyDescent="0.25">
      <c r="D14410"/>
      <c r="E14410"/>
      <c r="F14410" s="3"/>
      <c r="G14410" s="3"/>
      <c r="H14410" s="3"/>
      <c r="I14410" s="3"/>
      <c r="J14410" s="3"/>
    </row>
    <row r="14411" spans="4:10" x14ac:dyDescent="0.25">
      <c r="D14411"/>
      <c r="E14411"/>
      <c r="F14411" s="3"/>
      <c r="G14411" s="3"/>
      <c r="H14411" s="3"/>
      <c r="I14411" s="3"/>
      <c r="J14411" s="3"/>
    </row>
    <row r="14412" spans="4:10" x14ac:dyDescent="0.25">
      <c r="D14412"/>
      <c r="E14412"/>
      <c r="F14412" s="3"/>
      <c r="G14412" s="3"/>
      <c r="H14412" s="3"/>
      <c r="I14412" s="3"/>
      <c r="J14412" s="3"/>
    </row>
    <row r="14413" spans="4:10" x14ac:dyDescent="0.25">
      <c r="D14413"/>
      <c r="E14413"/>
      <c r="F14413" s="3"/>
      <c r="G14413" s="3"/>
      <c r="H14413" s="3"/>
      <c r="I14413" s="3"/>
      <c r="J14413" s="3"/>
    </row>
    <row r="14414" spans="4:10" x14ac:dyDescent="0.25">
      <c r="D14414"/>
      <c r="E14414"/>
      <c r="F14414" s="3"/>
      <c r="G14414" s="3"/>
      <c r="H14414" s="3"/>
      <c r="I14414" s="3"/>
      <c r="J14414" s="3"/>
    </row>
    <row r="14415" spans="4:10" x14ac:dyDescent="0.25">
      <c r="D14415"/>
      <c r="E14415"/>
      <c r="F14415" s="3"/>
      <c r="G14415" s="3"/>
      <c r="H14415" s="3"/>
      <c r="I14415" s="3"/>
      <c r="J14415" s="3"/>
    </row>
    <row r="14416" spans="4:10" x14ac:dyDescent="0.25">
      <c r="D14416"/>
      <c r="E14416"/>
      <c r="F14416" s="3"/>
      <c r="G14416" s="3"/>
      <c r="H14416" s="3"/>
      <c r="I14416" s="3"/>
      <c r="J14416" s="3"/>
    </row>
    <row r="14417" spans="4:10" x14ac:dyDescent="0.25">
      <c r="D14417"/>
      <c r="E14417"/>
      <c r="F14417" s="3"/>
      <c r="G14417" s="3"/>
      <c r="H14417" s="3"/>
      <c r="I14417" s="3"/>
      <c r="J14417" s="3"/>
    </row>
    <row r="14418" spans="4:10" x14ac:dyDescent="0.25">
      <c r="D14418"/>
      <c r="E14418"/>
      <c r="F14418" s="3"/>
      <c r="G14418" s="3"/>
      <c r="H14418" s="3"/>
      <c r="I14418" s="3"/>
      <c r="J14418" s="3"/>
    </row>
    <row r="14419" spans="4:10" x14ac:dyDescent="0.25">
      <c r="D14419"/>
      <c r="E14419"/>
      <c r="F14419" s="3"/>
      <c r="G14419" s="3"/>
      <c r="H14419" s="3"/>
      <c r="I14419" s="3"/>
      <c r="J14419" s="3"/>
    </row>
    <row r="14420" spans="4:10" x14ac:dyDescent="0.25">
      <c r="D14420"/>
      <c r="E14420"/>
      <c r="F14420" s="3"/>
      <c r="G14420" s="3"/>
      <c r="H14420" s="3"/>
      <c r="I14420" s="3"/>
      <c r="J14420" s="3"/>
    </row>
    <row r="14421" spans="4:10" x14ac:dyDescent="0.25">
      <c r="D14421"/>
      <c r="E14421"/>
      <c r="F14421" s="3"/>
      <c r="G14421" s="3"/>
      <c r="H14421" s="3"/>
      <c r="I14421" s="3"/>
      <c r="J14421" s="3"/>
    </row>
    <row r="14422" spans="4:10" x14ac:dyDescent="0.25">
      <c r="D14422"/>
      <c r="E14422"/>
      <c r="F14422" s="3"/>
      <c r="G14422" s="3"/>
      <c r="H14422" s="3"/>
      <c r="I14422" s="3"/>
      <c r="J14422" s="3"/>
    </row>
    <row r="14423" spans="4:10" x14ac:dyDescent="0.25">
      <c r="D14423"/>
      <c r="E14423"/>
      <c r="F14423" s="3"/>
      <c r="G14423" s="3"/>
      <c r="H14423" s="3"/>
      <c r="I14423" s="3"/>
      <c r="J14423" s="3"/>
    </row>
    <row r="14424" spans="4:10" x14ac:dyDescent="0.25">
      <c r="D14424"/>
      <c r="E14424"/>
      <c r="F14424" s="3"/>
      <c r="G14424" s="3"/>
      <c r="H14424" s="3"/>
      <c r="I14424" s="3"/>
      <c r="J14424" s="3"/>
    </row>
    <row r="14425" spans="4:10" x14ac:dyDescent="0.25">
      <c r="D14425"/>
      <c r="E14425"/>
      <c r="F14425" s="3"/>
      <c r="G14425" s="3"/>
      <c r="H14425" s="3"/>
      <c r="I14425" s="3"/>
      <c r="J14425" s="3"/>
    </row>
    <row r="14426" spans="4:10" x14ac:dyDescent="0.25">
      <c r="D14426"/>
      <c r="E14426"/>
      <c r="F14426" s="3"/>
      <c r="G14426" s="3"/>
      <c r="H14426" s="3"/>
      <c r="I14426" s="3"/>
      <c r="J14426" s="3"/>
    </row>
    <row r="14427" spans="4:10" x14ac:dyDescent="0.25">
      <c r="D14427"/>
      <c r="E14427"/>
      <c r="F14427" s="3"/>
      <c r="G14427" s="3"/>
      <c r="H14427" s="3"/>
      <c r="I14427" s="3"/>
      <c r="J14427" s="3"/>
    </row>
    <row r="14428" spans="4:10" x14ac:dyDescent="0.25">
      <c r="D14428"/>
      <c r="E14428"/>
      <c r="F14428" s="3"/>
      <c r="G14428" s="3"/>
      <c r="H14428" s="3"/>
      <c r="I14428" s="3"/>
      <c r="J14428" s="3"/>
    </row>
    <row r="14429" spans="4:10" x14ac:dyDescent="0.25">
      <c r="D14429"/>
      <c r="E14429"/>
      <c r="F14429" s="3"/>
      <c r="G14429" s="3"/>
      <c r="H14429" s="3"/>
      <c r="I14429" s="3"/>
      <c r="J14429" s="3"/>
    </row>
    <row r="14430" spans="4:10" x14ac:dyDescent="0.25">
      <c r="D14430"/>
      <c r="E14430"/>
      <c r="F14430" s="3"/>
      <c r="G14430" s="3"/>
      <c r="H14430" s="3"/>
      <c r="I14430" s="3"/>
      <c r="J14430" s="3"/>
    </row>
    <row r="14431" spans="4:10" x14ac:dyDescent="0.25">
      <c r="D14431"/>
      <c r="E14431"/>
      <c r="F14431" s="3"/>
      <c r="G14431" s="3"/>
      <c r="H14431" s="3"/>
      <c r="I14431" s="3"/>
      <c r="J14431" s="3"/>
    </row>
    <row r="14432" spans="4:10" x14ac:dyDescent="0.25">
      <c r="D14432"/>
      <c r="E14432"/>
      <c r="F14432" s="3"/>
      <c r="G14432" s="3"/>
      <c r="H14432" s="3"/>
      <c r="I14432" s="3"/>
      <c r="J14432" s="3"/>
    </row>
    <row r="14433" spans="4:10" x14ac:dyDescent="0.25">
      <c r="D14433"/>
      <c r="E14433"/>
      <c r="F14433" s="3"/>
      <c r="G14433" s="3"/>
      <c r="H14433" s="3"/>
      <c r="I14433" s="3"/>
      <c r="J14433" s="3"/>
    </row>
    <row r="14434" spans="4:10" x14ac:dyDescent="0.25">
      <c r="D14434"/>
      <c r="E14434"/>
      <c r="F14434" s="3"/>
      <c r="G14434" s="3"/>
      <c r="H14434" s="3"/>
      <c r="I14434" s="3"/>
      <c r="J14434" s="3"/>
    </row>
    <row r="14435" spans="4:10" x14ac:dyDescent="0.25">
      <c r="D14435"/>
      <c r="E14435"/>
      <c r="F14435" s="3"/>
      <c r="G14435" s="3"/>
      <c r="H14435" s="3"/>
      <c r="I14435" s="3"/>
      <c r="J14435" s="3"/>
    </row>
    <row r="14436" spans="4:10" x14ac:dyDescent="0.25">
      <c r="D14436"/>
      <c r="E14436"/>
      <c r="F14436" s="3"/>
      <c r="G14436" s="3"/>
      <c r="H14436" s="3"/>
      <c r="I14436" s="3"/>
      <c r="J14436" s="3"/>
    </row>
    <row r="14437" spans="4:10" x14ac:dyDescent="0.25">
      <c r="D14437"/>
      <c r="E14437"/>
      <c r="F14437" s="3"/>
      <c r="G14437" s="3"/>
      <c r="H14437" s="3"/>
      <c r="I14437" s="3"/>
      <c r="J14437" s="3"/>
    </row>
    <row r="14438" spans="4:10" x14ac:dyDescent="0.25">
      <c r="D14438"/>
      <c r="E14438"/>
      <c r="F14438" s="3"/>
      <c r="G14438" s="3"/>
      <c r="H14438" s="3"/>
      <c r="I14438" s="3"/>
      <c r="J14438" s="3"/>
    </row>
    <row r="14439" spans="4:10" x14ac:dyDescent="0.25">
      <c r="D14439"/>
      <c r="E14439"/>
      <c r="F14439" s="3"/>
      <c r="G14439" s="3"/>
      <c r="H14439" s="3"/>
      <c r="I14439" s="3"/>
      <c r="J14439" s="3"/>
    </row>
    <row r="14440" spans="4:10" x14ac:dyDescent="0.25">
      <c r="D14440"/>
      <c r="E14440"/>
      <c r="F14440" s="3"/>
      <c r="G14440" s="3"/>
      <c r="H14440" s="3"/>
      <c r="I14440" s="3"/>
      <c r="J14440" s="3"/>
    </row>
    <row r="14441" spans="4:10" x14ac:dyDescent="0.25">
      <c r="D14441"/>
      <c r="E14441"/>
      <c r="F14441" s="3"/>
      <c r="G14441" s="3"/>
      <c r="H14441" s="3"/>
      <c r="I14441" s="3"/>
      <c r="J14441" s="3"/>
    </row>
    <row r="14442" spans="4:10" x14ac:dyDescent="0.25">
      <c r="D14442"/>
      <c r="E14442"/>
      <c r="F14442" s="3"/>
      <c r="G14442" s="3"/>
      <c r="H14442" s="3"/>
      <c r="I14442" s="3"/>
      <c r="J14442" s="3"/>
    </row>
    <row r="14443" spans="4:10" x14ac:dyDescent="0.25">
      <c r="D14443"/>
      <c r="E14443"/>
      <c r="F14443" s="3"/>
      <c r="G14443" s="3"/>
      <c r="H14443" s="3"/>
      <c r="I14443" s="3"/>
      <c r="J14443" s="3"/>
    </row>
    <row r="14444" spans="4:10" x14ac:dyDescent="0.25">
      <c r="D14444"/>
      <c r="E14444"/>
      <c r="F14444" s="3"/>
      <c r="G14444" s="3"/>
      <c r="H14444" s="3"/>
      <c r="I14444" s="3"/>
      <c r="J14444" s="3"/>
    </row>
    <row r="14445" spans="4:10" x14ac:dyDescent="0.25">
      <c r="D14445"/>
      <c r="E14445"/>
      <c r="F14445" s="3"/>
      <c r="G14445" s="3"/>
      <c r="H14445" s="3"/>
      <c r="I14445" s="3"/>
      <c r="J14445" s="3"/>
    </row>
    <row r="14446" spans="4:10" x14ac:dyDescent="0.25">
      <c r="D14446"/>
      <c r="E14446"/>
      <c r="F14446" s="3"/>
      <c r="G14446" s="3"/>
      <c r="H14446" s="3"/>
      <c r="I14446" s="3"/>
      <c r="J14446" s="3"/>
    </row>
    <row r="14447" spans="4:10" x14ac:dyDescent="0.25">
      <c r="D14447"/>
      <c r="E14447"/>
      <c r="F14447" s="3"/>
      <c r="G14447" s="3"/>
      <c r="H14447" s="3"/>
      <c r="I14447" s="3"/>
      <c r="J14447" s="3"/>
    </row>
    <row r="14448" spans="4:10" x14ac:dyDescent="0.25">
      <c r="D14448"/>
      <c r="E14448"/>
      <c r="F14448" s="3"/>
      <c r="G14448" s="3"/>
      <c r="H14448" s="3"/>
      <c r="I14448" s="3"/>
      <c r="J14448" s="3"/>
    </row>
    <row r="14449" spans="4:10" x14ac:dyDescent="0.25">
      <c r="D14449"/>
      <c r="E14449"/>
      <c r="F14449" s="3"/>
      <c r="G14449" s="3"/>
      <c r="H14449" s="3"/>
      <c r="I14449" s="3"/>
      <c r="J14449" s="3"/>
    </row>
    <row r="14450" spans="4:10" x14ac:dyDescent="0.25">
      <c r="D14450"/>
      <c r="E14450"/>
      <c r="F14450" s="3"/>
      <c r="G14450" s="3"/>
      <c r="H14450" s="3"/>
      <c r="I14450" s="3"/>
      <c r="J14450" s="3"/>
    </row>
    <row r="14451" spans="4:10" x14ac:dyDescent="0.25">
      <c r="D14451"/>
      <c r="E14451"/>
      <c r="F14451" s="3"/>
      <c r="G14451" s="3"/>
      <c r="H14451" s="3"/>
      <c r="I14451" s="3"/>
      <c r="J14451" s="3"/>
    </row>
    <row r="14452" spans="4:10" x14ac:dyDescent="0.25">
      <c r="D14452"/>
      <c r="E14452"/>
      <c r="F14452" s="3"/>
      <c r="G14452" s="3"/>
      <c r="H14452" s="3"/>
      <c r="I14452" s="3"/>
      <c r="J14452" s="3"/>
    </row>
    <row r="14453" spans="4:10" x14ac:dyDescent="0.25">
      <c r="D14453"/>
      <c r="E14453"/>
      <c r="F14453" s="3"/>
      <c r="G14453" s="3"/>
      <c r="H14453" s="3"/>
      <c r="I14453" s="3"/>
      <c r="J14453" s="3"/>
    </row>
    <row r="14454" spans="4:10" x14ac:dyDescent="0.25">
      <c r="D14454"/>
      <c r="E14454"/>
      <c r="F14454" s="3"/>
      <c r="G14454" s="3"/>
      <c r="H14454" s="3"/>
      <c r="I14454" s="3"/>
      <c r="J14454" s="3"/>
    </row>
    <row r="14455" spans="4:10" x14ac:dyDescent="0.25">
      <c r="D14455"/>
      <c r="E14455"/>
      <c r="F14455" s="3"/>
      <c r="G14455" s="3"/>
      <c r="H14455" s="3"/>
      <c r="I14455" s="3"/>
      <c r="J14455" s="3"/>
    </row>
    <row r="14456" spans="4:10" x14ac:dyDescent="0.25">
      <c r="D14456"/>
      <c r="E14456"/>
      <c r="F14456" s="3"/>
      <c r="G14456" s="3"/>
      <c r="H14456" s="3"/>
      <c r="I14456" s="3"/>
      <c r="J14456" s="3"/>
    </row>
    <row r="14457" spans="4:10" x14ac:dyDescent="0.25">
      <c r="D14457"/>
      <c r="E14457"/>
      <c r="F14457" s="3"/>
      <c r="G14457" s="3"/>
      <c r="H14457" s="3"/>
      <c r="I14457" s="3"/>
      <c r="J14457" s="3"/>
    </row>
    <row r="14458" spans="4:10" x14ac:dyDescent="0.25">
      <c r="D14458"/>
      <c r="E14458"/>
      <c r="F14458" s="3"/>
      <c r="G14458" s="3"/>
      <c r="H14458" s="3"/>
      <c r="I14458" s="3"/>
      <c r="J14458" s="3"/>
    </row>
    <row r="14459" spans="4:10" x14ac:dyDescent="0.25">
      <c r="D14459"/>
      <c r="E14459"/>
      <c r="F14459" s="3"/>
      <c r="G14459" s="3"/>
      <c r="H14459" s="3"/>
      <c r="I14459" s="3"/>
      <c r="J14459" s="3"/>
    </row>
    <row r="14460" spans="4:10" x14ac:dyDescent="0.25">
      <c r="D14460"/>
      <c r="E14460"/>
      <c r="F14460" s="3"/>
      <c r="G14460" s="3"/>
      <c r="H14460" s="3"/>
      <c r="I14460" s="3"/>
      <c r="J14460" s="3"/>
    </row>
    <row r="14461" spans="4:10" x14ac:dyDescent="0.25">
      <c r="D14461"/>
      <c r="E14461"/>
      <c r="F14461" s="3"/>
      <c r="G14461" s="3"/>
      <c r="H14461" s="3"/>
      <c r="I14461" s="3"/>
      <c r="J14461" s="3"/>
    </row>
    <row r="14462" spans="4:10" x14ac:dyDescent="0.25">
      <c r="D14462"/>
      <c r="E14462"/>
      <c r="F14462" s="3"/>
      <c r="G14462" s="3"/>
      <c r="H14462" s="3"/>
      <c r="I14462" s="3"/>
      <c r="J14462" s="3"/>
    </row>
    <row r="14463" spans="4:10" x14ac:dyDescent="0.25">
      <c r="D14463"/>
      <c r="E14463"/>
      <c r="F14463" s="3"/>
      <c r="G14463" s="3"/>
      <c r="H14463" s="3"/>
      <c r="I14463" s="3"/>
      <c r="J14463" s="3"/>
    </row>
    <row r="14464" spans="4:10" x14ac:dyDescent="0.25">
      <c r="D14464"/>
      <c r="E14464"/>
      <c r="F14464" s="3"/>
      <c r="G14464" s="3"/>
      <c r="H14464" s="3"/>
      <c r="I14464" s="3"/>
      <c r="J14464" s="3"/>
    </row>
    <row r="14465" spans="4:10" x14ac:dyDescent="0.25">
      <c r="D14465"/>
      <c r="E14465"/>
      <c r="F14465" s="3"/>
      <c r="G14465" s="3"/>
      <c r="H14465" s="3"/>
      <c r="I14465" s="3"/>
      <c r="J14465" s="3"/>
    </row>
    <row r="14466" spans="4:10" x14ac:dyDescent="0.25">
      <c r="D14466"/>
      <c r="E14466"/>
      <c r="F14466" s="3"/>
      <c r="G14466" s="3"/>
      <c r="H14466" s="3"/>
      <c r="I14466" s="3"/>
      <c r="J14466" s="3"/>
    </row>
    <row r="14467" spans="4:10" x14ac:dyDescent="0.25">
      <c r="D14467"/>
      <c r="E14467"/>
      <c r="F14467" s="3"/>
      <c r="G14467" s="3"/>
      <c r="H14467" s="3"/>
      <c r="I14467" s="3"/>
      <c r="J14467" s="3"/>
    </row>
    <row r="14468" spans="4:10" x14ac:dyDescent="0.25">
      <c r="D14468"/>
      <c r="E14468"/>
      <c r="F14468" s="3"/>
      <c r="G14468" s="3"/>
      <c r="H14468" s="3"/>
      <c r="I14468" s="3"/>
      <c r="J14468" s="3"/>
    </row>
    <row r="14469" spans="4:10" x14ac:dyDescent="0.25">
      <c r="D14469"/>
      <c r="E14469"/>
      <c r="F14469" s="3"/>
      <c r="G14469" s="3"/>
      <c r="H14469" s="3"/>
      <c r="I14469" s="3"/>
      <c r="J14469" s="3"/>
    </row>
    <row r="14470" spans="4:10" x14ac:dyDescent="0.25">
      <c r="D14470"/>
      <c r="E14470"/>
      <c r="F14470" s="3"/>
      <c r="G14470" s="3"/>
      <c r="H14470" s="3"/>
      <c r="I14470" s="3"/>
      <c r="J14470" s="3"/>
    </row>
    <row r="14471" spans="4:10" x14ac:dyDescent="0.25">
      <c r="D14471"/>
      <c r="E14471"/>
      <c r="F14471" s="3"/>
      <c r="G14471" s="3"/>
      <c r="H14471" s="3"/>
      <c r="I14471" s="3"/>
      <c r="J14471" s="3"/>
    </row>
    <row r="14472" spans="4:10" x14ac:dyDescent="0.25">
      <c r="D14472"/>
      <c r="E14472"/>
      <c r="F14472" s="3"/>
      <c r="G14472" s="3"/>
      <c r="H14472" s="3"/>
      <c r="I14472" s="3"/>
      <c r="J14472" s="3"/>
    </row>
    <row r="14473" spans="4:10" x14ac:dyDescent="0.25">
      <c r="D14473"/>
      <c r="E14473"/>
      <c r="F14473" s="3"/>
      <c r="G14473" s="3"/>
      <c r="H14473" s="3"/>
      <c r="I14473" s="3"/>
      <c r="J14473" s="3"/>
    </row>
    <row r="14474" spans="4:10" x14ac:dyDescent="0.25">
      <c r="D14474"/>
      <c r="E14474"/>
      <c r="F14474" s="3"/>
      <c r="G14474" s="3"/>
      <c r="H14474" s="3"/>
      <c r="I14474" s="3"/>
      <c r="J14474" s="3"/>
    </row>
    <row r="14475" spans="4:10" x14ac:dyDescent="0.25">
      <c r="D14475"/>
      <c r="E14475"/>
      <c r="F14475" s="3"/>
      <c r="G14475" s="3"/>
      <c r="H14475" s="3"/>
      <c r="I14475" s="3"/>
      <c r="J14475" s="3"/>
    </row>
    <row r="14476" spans="4:10" x14ac:dyDescent="0.25">
      <c r="D14476"/>
      <c r="E14476"/>
      <c r="F14476" s="3"/>
      <c r="G14476" s="3"/>
      <c r="H14476" s="3"/>
      <c r="I14476" s="3"/>
      <c r="J14476" s="3"/>
    </row>
    <row r="14477" spans="4:10" x14ac:dyDescent="0.25">
      <c r="D14477"/>
      <c r="E14477"/>
      <c r="F14477" s="3"/>
      <c r="G14477" s="3"/>
      <c r="H14477" s="3"/>
      <c r="I14477" s="3"/>
      <c r="J14477" s="3"/>
    </row>
    <row r="14478" spans="4:10" x14ac:dyDescent="0.25">
      <c r="D14478"/>
      <c r="E14478"/>
      <c r="F14478" s="3"/>
      <c r="G14478" s="3"/>
      <c r="H14478" s="3"/>
      <c r="I14478" s="3"/>
      <c r="J14478" s="3"/>
    </row>
    <row r="14479" spans="4:10" x14ac:dyDescent="0.25">
      <c r="D14479"/>
      <c r="E14479"/>
      <c r="F14479" s="3"/>
      <c r="G14479" s="3"/>
      <c r="H14479" s="3"/>
      <c r="I14479" s="3"/>
      <c r="J14479" s="3"/>
    </row>
    <row r="14480" spans="4:10" x14ac:dyDescent="0.25">
      <c r="D14480"/>
      <c r="E14480"/>
      <c r="F14480" s="3"/>
      <c r="G14480" s="3"/>
      <c r="H14480" s="3"/>
      <c r="I14480" s="3"/>
      <c r="J14480" s="3"/>
    </row>
    <row r="14481" spans="4:10" x14ac:dyDescent="0.25">
      <c r="D14481"/>
      <c r="E14481"/>
      <c r="F14481" s="3"/>
      <c r="G14481" s="3"/>
      <c r="H14481" s="3"/>
      <c r="I14481" s="3"/>
      <c r="J14481" s="3"/>
    </row>
    <row r="14482" spans="4:10" x14ac:dyDescent="0.25">
      <c r="D14482"/>
      <c r="E14482"/>
      <c r="F14482" s="3"/>
      <c r="G14482" s="3"/>
      <c r="H14482" s="3"/>
      <c r="I14482" s="3"/>
      <c r="J14482" s="3"/>
    </row>
    <row r="14483" spans="4:10" x14ac:dyDescent="0.25">
      <c r="D14483"/>
      <c r="E14483"/>
      <c r="F14483" s="3"/>
      <c r="G14483" s="3"/>
      <c r="H14483" s="3"/>
      <c r="I14483" s="3"/>
      <c r="J14483" s="3"/>
    </row>
    <row r="14484" spans="4:10" x14ac:dyDescent="0.25">
      <c r="D14484"/>
      <c r="E14484"/>
      <c r="F14484" s="3"/>
      <c r="G14484" s="3"/>
      <c r="H14484" s="3"/>
      <c r="I14484" s="3"/>
      <c r="J14484" s="3"/>
    </row>
    <row r="14485" spans="4:10" x14ac:dyDescent="0.25">
      <c r="D14485"/>
      <c r="E14485"/>
      <c r="F14485" s="3"/>
      <c r="G14485" s="3"/>
      <c r="H14485" s="3"/>
      <c r="I14485" s="3"/>
      <c r="J14485" s="3"/>
    </row>
    <row r="14486" spans="4:10" x14ac:dyDescent="0.25">
      <c r="D14486"/>
      <c r="E14486"/>
      <c r="F14486" s="3"/>
      <c r="G14486" s="3"/>
      <c r="H14486" s="3"/>
      <c r="I14486" s="3"/>
      <c r="J14486" s="3"/>
    </row>
    <row r="14487" spans="4:10" x14ac:dyDescent="0.25">
      <c r="D14487"/>
      <c r="E14487"/>
      <c r="F14487" s="3"/>
      <c r="G14487" s="3"/>
      <c r="H14487" s="3"/>
      <c r="I14487" s="3"/>
      <c r="J14487" s="3"/>
    </row>
    <row r="14488" spans="4:10" x14ac:dyDescent="0.25">
      <c r="D14488"/>
      <c r="E14488"/>
      <c r="F14488" s="3"/>
      <c r="G14488" s="3"/>
      <c r="H14488" s="3"/>
      <c r="I14488" s="3"/>
      <c r="J14488" s="3"/>
    </row>
    <row r="14489" spans="4:10" x14ac:dyDescent="0.25">
      <c r="D14489"/>
      <c r="E14489"/>
      <c r="F14489" s="3"/>
      <c r="G14489" s="3"/>
      <c r="H14489" s="3"/>
      <c r="I14489" s="3"/>
      <c r="J14489" s="3"/>
    </row>
    <row r="14490" spans="4:10" x14ac:dyDescent="0.25">
      <c r="D14490"/>
      <c r="E14490"/>
      <c r="F14490" s="3"/>
      <c r="G14490" s="3"/>
      <c r="H14490" s="3"/>
      <c r="I14490" s="3"/>
      <c r="J14490" s="3"/>
    </row>
    <row r="14491" spans="4:10" x14ac:dyDescent="0.25">
      <c r="D14491"/>
      <c r="E14491"/>
      <c r="F14491" s="3"/>
      <c r="G14491" s="3"/>
      <c r="H14491" s="3"/>
      <c r="I14491" s="3"/>
      <c r="J14491" s="3"/>
    </row>
    <row r="14492" spans="4:10" x14ac:dyDescent="0.25">
      <c r="D14492"/>
      <c r="E14492"/>
      <c r="F14492" s="3"/>
      <c r="G14492" s="3"/>
      <c r="H14492" s="3"/>
      <c r="I14492" s="3"/>
      <c r="J14492" s="3"/>
    </row>
    <row r="14493" spans="4:10" x14ac:dyDescent="0.25">
      <c r="D14493"/>
      <c r="E14493"/>
      <c r="F14493" s="3"/>
      <c r="G14493" s="3"/>
      <c r="H14493" s="3"/>
      <c r="I14493" s="3"/>
      <c r="J14493" s="3"/>
    </row>
    <row r="14494" spans="4:10" x14ac:dyDescent="0.25">
      <c r="D14494"/>
      <c r="E14494"/>
      <c r="F14494" s="3"/>
      <c r="G14494" s="3"/>
      <c r="H14494" s="3"/>
      <c r="I14494" s="3"/>
      <c r="J14494" s="3"/>
    </row>
    <row r="14495" spans="4:10" x14ac:dyDescent="0.25">
      <c r="D14495"/>
      <c r="E14495"/>
      <c r="F14495" s="3"/>
      <c r="G14495" s="3"/>
      <c r="H14495" s="3"/>
      <c r="I14495" s="3"/>
      <c r="J14495" s="3"/>
    </row>
    <row r="14496" spans="4:10" x14ac:dyDescent="0.25">
      <c r="D14496"/>
      <c r="E14496"/>
      <c r="F14496" s="3"/>
      <c r="G14496" s="3"/>
      <c r="H14496" s="3"/>
      <c r="I14496" s="3"/>
      <c r="J14496" s="3"/>
    </row>
    <row r="14497" spans="4:10" x14ac:dyDescent="0.25">
      <c r="D14497"/>
      <c r="E14497"/>
      <c r="F14497" s="3"/>
      <c r="G14497" s="3"/>
      <c r="H14497" s="3"/>
      <c r="I14497" s="3"/>
      <c r="J14497" s="3"/>
    </row>
    <row r="14498" spans="4:10" x14ac:dyDescent="0.25">
      <c r="D14498"/>
      <c r="E14498"/>
      <c r="F14498" s="3"/>
      <c r="G14498" s="3"/>
      <c r="H14498" s="3"/>
      <c r="I14498" s="3"/>
      <c r="J14498" s="3"/>
    </row>
    <row r="14499" spans="4:10" x14ac:dyDescent="0.25">
      <c r="D14499"/>
      <c r="E14499"/>
      <c r="F14499" s="3"/>
      <c r="G14499" s="3"/>
      <c r="H14499" s="3"/>
      <c r="I14499" s="3"/>
      <c r="J14499" s="3"/>
    </row>
    <row r="14500" spans="4:10" x14ac:dyDescent="0.25">
      <c r="D14500"/>
      <c r="E14500"/>
      <c r="F14500" s="3"/>
      <c r="G14500" s="3"/>
      <c r="H14500" s="3"/>
      <c r="I14500" s="3"/>
      <c r="J14500" s="3"/>
    </row>
    <row r="14501" spans="4:10" x14ac:dyDescent="0.25">
      <c r="D14501"/>
      <c r="E14501"/>
      <c r="F14501" s="3"/>
      <c r="G14501" s="3"/>
      <c r="H14501" s="3"/>
      <c r="I14501" s="3"/>
      <c r="J14501" s="3"/>
    </row>
    <row r="14502" spans="4:10" x14ac:dyDescent="0.25">
      <c r="D14502"/>
      <c r="E14502"/>
      <c r="F14502" s="3"/>
      <c r="G14502" s="3"/>
      <c r="H14502" s="3"/>
      <c r="I14502" s="3"/>
      <c r="J14502" s="3"/>
    </row>
    <row r="14503" spans="4:10" x14ac:dyDescent="0.25">
      <c r="D14503"/>
      <c r="E14503"/>
      <c r="F14503" s="3"/>
      <c r="G14503" s="3"/>
      <c r="H14503" s="3"/>
      <c r="I14503" s="3"/>
      <c r="J14503" s="3"/>
    </row>
    <row r="14504" spans="4:10" x14ac:dyDescent="0.25">
      <c r="D14504"/>
      <c r="E14504"/>
      <c r="F14504" s="3"/>
      <c r="G14504" s="3"/>
      <c r="H14504" s="3"/>
      <c r="I14504" s="3"/>
      <c r="J14504" s="3"/>
    </row>
    <row r="14505" spans="4:10" x14ac:dyDescent="0.25">
      <c r="D14505"/>
      <c r="E14505"/>
      <c r="F14505" s="3"/>
      <c r="G14505" s="3"/>
      <c r="H14505" s="3"/>
      <c r="I14505" s="3"/>
      <c r="J14505" s="3"/>
    </row>
    <row r="14506" spans="4:10" x14ac:dyDescent="0.25">
      <c r="D14506"/>
      <c r="E14506"/>
      <c r="F14506" s="3"/>
      <c r="G14506" s="3"/>
      <c r="H14506" s="3"/>
      <c r="I14506" s="3"/>
      <c r="J14506" s="3"/>
    </row>
    <row r="14507" spans="4:10" x14ac:dyDescent="0.25">
      <c r="D14507"/>
      <c r="E14507"/>
      <c r="F14507" s="3"/>
      <c r="G14507" s="3"/>
      <c r="H14507" s="3"/>
      <c r="I14507" s="3"/>
      <c r="J14507" s="3"/>
    </row>
    <row r="14508" spans="4:10" x14ac:dyDescent="0.25">
      <c r="D14508"/>
      <c r="E14508"/>
      <c r="F14508" s="3"/>
      <c r="G14508" s="3"/>
      <c r="H14508" s="3"/>
      <c r="I14508" s="3"/>
      <c r="J14508" s="3"/>
    </row>
    <row r="14509" spans="4:10" x14ac:dyDescent="0.25">
      <c r="D14509"/>
      <c r="E14509"/>
      <c r="F14509" s="3"/>
      <c r="G14509" s="3"/>
      <c r="H14509" s="3"/>
      <c r="I14509" s="3"/>
      <c r="J14509" s="3"/>
    </row>
    <row r="14510" spans="4:10" x14ac:dyDescent="0.25">
      <c r="D14510"/>
      <c r="E14510"/>
      <c r="F14510" s="3"/>
      <c r="G14510" s="3"/>
      <c r="H14510" s="3"/>
      <c r="I14510" s="3"/>
      <c r="J14510" s="3"/>
    </row>
    <row r="14511" spans="4:10" x14ac:dyDescent="0.25">
      <c r="D14511"/>
      <c r="E14511"/>
      <c r="F14511" s="3"/>
      <c r="G14511" s="3"/>
      <c r="H14511" s="3"/>
      <c r="I14511" s="3"/>
      <c r="J14511" s="3"/>
    </row>
    <row r="14512" spans="4:10" x14ac:dyDescent="0.25">
      <c r="D14512"/>
      <c r="E14512"/>
      <c r="F14512" s="3"/>
      <c r="G14512" s="3"/>
      <c r="H14512" s="3"/>
      <c r="I14512" s="3"/>
      <c r="J14512" s="3"/>
    </row>
    <row r="14513" spans="4:10" x14ac:dyDescent="0.25">
      <c r="D14513"/>
      <c r="E14513"/>
      <c r="F14513" s="3"/>
      <c r="G14513" s="3"/>
      <c r="H14513" s="3"/>
      <c r="I14513" s="3"/>
      <c r="J14513" s="3"/>
    </row>
    <row r="14514" spans="4:10" x14ac:dyDescent="0.25">
      <c r="D14514"/>
      <c r="E14514"/>
      <c r="F14514" s="3"/>
      <c r="G14514" s="3"/>
      <c r="H14514" s="3"/>
      <c r="I14514" s="3"/>
      <c r="J14514" s="3"/>
    </row>
    <row r="14515" spans="4:10" x14ac:dyDescent="0.25">
      <c r="D14515"/>
      <c r="E14515"/>
      <c r="F14515" s="3"/>
      <c r="G14515" s="3"/>
      <c r="H14515" s="3"/>
      <c r="I14515" s="3"/>
      <c r="J14515" s="3"/>
    </row>
    <row r="14516" spans="4:10" x14ac:dyDescent="0.25">
      <c r="D14516"/>
      <c r="E14516"/>
      <c r="F14516" s="3"/>
      <c r="G14516" s="3"/>
      <c r="H14516" s="3"/>
      <c r="I14516" s="3"/>
      <c r="J14516" s="3"/>
    </row>
    <row r="14517" spans="4:10" x14ac:dyDescent="0.25">
      <c r="D14517"/>
      <c r="E14517"/>
      <c r="F14517" s="3"/>
      <c r="G14517" s="3"/>
      <c r="H14517" s="3"/>
      <c r="I14517" s="3"/>
      <c r="J14517" s="3"/>
    </row>
    <row r="14518" spans="4:10" x14ac:dyDescent="0.25">
      <c r="D14518"/>
      <c r="E14518"/>
      <c r="F14518" s="3"/>
      <c r="G14518" s="3"/>
      <c r="H14518" s="3"/>
      <c r="I14518" s="3"/>
      <c r="J14518" s="3"/>
    </row>
    <row r="14519" spans="4:10" x14ac:dyDescent="0.25">
      <c r="D14519"/>
      <c r="E14519"/>
      <c r="F14519" s="3"/>
      <c r="G14519" s="3"/>
      <c r="H14519" s="3"/>
      <c r="I14519" s="3"/>
      <c r="J14519" s="3"/>
    </row>
    <row r="14520" spans="4:10" x14ac:dyDescent="0.25">
      <c r="D14520"/>
      <c r="E14520"/>
      <c r="F14520" s="3"/>
      <c r="G14520" s="3"/>
      <c r="H14520" s="3"/>
      <c r="I14520" s="3"/>
      <c r="J14520" s="3"/>
    </row>
    <row r="14521" spans="4:10" x14ac:dyDescent="0.25">
      <c r="D14521"/>
      <c r="E14521"/>
      <c r="F14521" s="3"/>
      <c r="G14521" s="3"/>
      <c r="H14521" s="3"/>
      <c r="I14521" s="3"/>
      <c r="J14521" s="3"/>
    </row>
    <row r="14522" spans="4:10" x14ac:dyDescent="0.25">
      <c r="D14522"/>
      <c r="E14522"/>
      <c r="F14522" s="3"/>
      <c r="G14522" s="3"/>
      <c r="H14522" s="3"/>
      <c r="I14522" s="3"/>
      <c r="J14522" s="3"/>
    </row>
    <row r="14523" spans="4:10" x14ac:dyDescent="0.25">
      <c r="D14523"/>
      <c r="E14523"/>
      <c r="F14523" s="3"/>
      <c r="G14523" s="3"/>
      <c r="H14523" s="3"/>
      <c r="I14523" s="3"/>
      <c r="J14523" s="3"/>
    </row>
    <row r="14524" spans="4:10" x14ac:dyDescent="0.25">
      <c r="D14524"/>
      <c r="E14524"/>
      <c r="F14524" s="3"/>
      <c r="G14524" s="3"/>
      <c r="H14524" s="3"/>
      <c r="I14524" s="3"/>
      <c r="J14524" s="3"/>
    </row>
    <row r="14525" spans="4:10" x14ac:dyDescent="0.25">
      <c r="D14525"/>
      <c r="E14525"/>
      <c r="F14525" s="3"/>
      <c r="G14525" s="3"/>
      <c r="H14525" s="3"/>
      <c r="I14525" s="3"/>
      <c r="J14525" s="3"/>
    </row>
    <row r="14526" spans="4:10" x14ac:dyDescent="0.25">
      <c r="D14526"/>
      <c r="E14526"/>
      <c r="F14526" s="3"/>
      <c r="G14526" s="3"/>
      <c r="H14526" s="3"/>
      <c r="I14526" s="3"/>
      <c r="J14526" s="3"/>
    </row>
    <row r="14527" spans="4:10" x14ac:dyDescent="0.25">
      <c r="D14527"/>
      <c r="E14527"/>
      <c r="F14527" s="3"/>
      <c r="G14527" s="3"/>
      <c r="H14527" s="3"/>
      <c r="I14527" s="3"/>
      <c r="J14527" s="3"/>
    </row>
    <row r="14528" spans="4:10" x14ac:dyDescent="0.25">
      <c r="D14528"/>
      <c r="E14528"/>
      <c r="F14528" s="3"/>
      <c r="G14528" s="3"/>
      <c r="H14528" s="3"/>
      <c r="I14528" s="3"/>
      <c r="J14528" s="3"/>
    </row>
    <row r="14529" spans="4:10" x14ac:dyDescent="0.25">
      <c r="D14529"/>
      <c r="E14529"/>
      <c r="F14529" s="3"/>
      <c r="G14529" s="3"/>
      <c r="H14529" s="3"/>
      <c r="I14529" s="3"/>
      <c r="J14529" s="3"/>
    </row>
    <row r="14530" spans="4:10" x14ac:dyDescent="0.25">
      <c r="D14530"/>
      <c r="E14530"/>
      <c r="F14530" s="3"/>
      <c r="G14530" s="3"/>
      <c r="H14530" s="3"/>
      <c r="I14530" s="3"/>
      <c r="J14530" s="3"/>
    </row>
    <row r="14531" spans="4:10" x14ac:dyDescent="0.25">
      <c r="D14531"/>
      <c r="E14531"/>
      <c r="F14531" s="3"/>
      <c r="G14531" s="3"/>
      <c r="H14531" s="3"/>
      <c r="I14531" s="3"/>
      <c r="J14531" s="3"/>
    </row>
    <row r="14532" spans="4:10" x14ac:dyDescent="0.25">
      <c r="D14532"/>
      <c r="E14532"/>
      <c r="F14532" s="3"/>
      <c r="G14532" s="3"/>
      <c r="H14532" s="3"/>
      <c r="I14532" s="3"/>
      <c r="J14532" s="3"/>
    </row>
    <row r="14533" spans="4:10" x14ac:dyDescent="0.25">
      <c r="D14533"/>
      <c r="E14533"/>
      <c r="F14533" s="3"/>
      <c r="G14533" s="3"/>
      <c r="H14533" s="3"/>
      <c r="I14533" s="3"/>
      <c r="J14533" s="3"/>
    </row>
    <row r="14534" spans="4:10" x14ac:dyDescent="0.25">
      <c r="D14534"/>
      <c r="E14534"/>
      <c r="F14534" s="3"/>
      <c r="G14534" s="3"/>
      <c r="H14534" s="3"/>
      <c r="I14534" s="3"/>
      <c r="J14534" s="3"/>
    </row>
    <row r="14535" spans="4:10" x14ac:dyDescent="0.25">
      <c r="D14535"/>
      <c r="E14535"/>
      <c r="F14535" s="3"/>
      <c r="G14535" s="3"/>
      <c r="H14535" s="3"/>
      <c r="I14535" s="3"/>
      <c r="J14535" s="3"/>
    </row>
    <row r="14536" spans="4:10" x14ac:dyDescent="0.25">
      <c r="D14536"/>
      <c r="E14536"/>
      <c r="F14536" s="3"/>
      <c r="G14536" s="3"/>
      <c r="H14536" s="3"/>
      <c r="I14536" s="3"/>
      <c r="J14536" s="3"/>
    </row>
    <row r="14537" spans="4:10" x14ac:dyDescent="0.25">
      <c r="D14537"/>
      <c r="E14537"/>
      <c r="F14537" s="3"/>
      <c r="G14537" s="3"/>
      <c r="H14537" s="3"/>
      <c r="I14537" s="3"/>
      <c r="J14537" s="3"/>
    </row>
    <row r="14538" spans="4:10" x14ac:dyDescent="0.25">
      <c r="D14538"/>
      <c r="E14538"/>
      <c r="F14538" s="3"/>
      <c r="G14538" s="3"/>
      <c r="H14538" s="3"/>
      <c r="I14538" s="3"/>
      <c r="J14538" s="3"/>
    </row>
    <row r="14539" spans="4:10" x14ac:dyDescent="0.25">
      <c r="D14539"/>
      <c r="E14539"/>
      <c r="F14539" s="3"/>
      <c r="G14539" s="3"/>
      <c r="H14539" s="3"/>
      <c r="I14539" s="3"/>
      <c r="J14539" s="3"/>
    </row>
    <row r="14540" spans="4:10" x14ac:dyDescent="0.25">
      <c r="D14540"/>
      <c r="E14540"/>
      <c r="F14540" s="3"/>
      <c r="G14540" s="3"/>
      <c r="H14540" s="3"/>
      <c r="I14540" s="3"/>
      <c r="J14540" s="3"/>
    </row>
    <row r="14541" spans="4:10" x14ac:dyDescent="0.25">
      <c r="D14541"/>
      <c r="E14541"/>
      <c r="F14541" s="3"/>
      <c r="G14541" s="3"/>
      <c r="H14541" s="3"/>
      <c r="I14541" s="3"/>
      <c r="J14541" s="3"/>
    </row>
    <row r="14542" spans="4:10" x14ac:dyDescent="0.25">
      <c r="D14542"/>
      <c r="E14542"/>
      <c r="F14542" s="3"/>
      <c r="G14542" s="3"/>
      <c r="H14542" s="3"/>
      <c r="I14542" s="3"/>
      <c r="J14542" s="3"/>
    </row>
    <row r="14543" spans="4:10" x14ac:dyDescent="0.25">
      <c r="D14543"/>
      <c r="E14543"/>
      <c r="F14543" s="3"/>
      <c r="G14543" s="3"/>
      <c r="H14543" s="3"/>
      <c r="I14543" s="3"/>
      <c r="J14543" s="3"/>
    </row>
    <row r="14544" spans="4:10" x14ac:dyDescent="0.25">
      <c r="D14544"/>
      <c r="E14544"/>
      <c r="F14544" s="3"/>
      <c r="G14544" s="3"/>
      <c r="H14544" s="3"/>
      <c r="I14544" s="3"/>
      <c r="J14544" s="3"/>
    </row>
    <row r="14545" spans="4:10" x14ac:dyDescent="0.25">
      <c r="D14545"/>
      <c r="E14545"/>
      <c r="F14545" s="3"/>
      <c r="G14545" s="3"/>
      <c r="H14545" s="3"/>
      <c r="I14545" s="3"/>
      <c r="J14545" s="3"/>
    </row>
    <row r="14546" spans="4:10" x14ac:dyDescent="0.25">
      <c r="D14546"/>
      <c r="E14546"/>
      <c r="F14546" s="3"/>
      <c r="G14546" s="3"/>
      <c r="H14546" s="3"/>
      <c r="I14546" s="3"/>
      <c r="J14546" s="3"/>
    </row>
    <row r="14547" spans="4:10" x14ac:dyDescent="0.25">
      <c r="D14547"/>
      <c r="E14547"/>
      <c r="F14547" s="3"/>
      <c r="G14547" s="3"/>
      <c r="H14547" s="3"/>
      <c r="I14547" s="3"/>
      <c r="J14547" s="3"/>
    </row>
    <row r="14548" spans="4:10" x14ac:dyDescent="0.25">
      <c r="D14548"/>
      <c r="E14548"/>
      <c r="F14548" s="3"/>
      <c r="G14548" s="3"/>
      <c r="H14548" s="3"/>
      <c r="I14548" s="3"/>
      <c r="J14548" s="3"/>
    </row>
    <row r="14549" spans="4:10" x14ac:dyDescent="0.25">
      <c r="D14549"/>
      <c r="E14549"/>
      <c r="F14549" s="3"/>
      <c r="G14549" s="3"/>
      <c r="H14549" s="3"/>
      <c r="I14549" s="3"/>
      <c r="J14549" s="3"/>
    </row>
    <row r="14550" spans="4:10" x14ac:dyDescent="0.25">
      <c r="D14550"/>
      <c r="E14550"/>
      <c r="F14550" s="3"/>
      <c r="G14550" s="3"/>
      <c r="H14550" s="3"/>
      <c r="I14550" s="3"/>
      <c r="J14550" s="3"/>
    </row>
    <row r="14551" spans="4:10" x14ac:dyDescent="0.25">
      <c r="D14551"/>
      <c r="E14551"/>
      <c r="F14551" s="3"/>
      <c r="G14551" s="3"/>
      <c r="H14551" s="3"/>
      <c r="I14551" s="3"/>
      <c r="J14551" s="3"/>
    </row>
    <row r="14552" spans="4:10" x14ac:dyDescent="0.25">
      <c r="D14552"/>
      <c r="E14552"/>
      <c r="F14552" s="3"/>
      <c r="G14552" s="3"/>
      <c r="H14552" s="3"/>
      <c r="I14552" s="3"/>
      <c r="J14552" s="3"/>
    </row>
    <row r="14553" spans="4:10" x14ac:dyDescent="0.25">
      <c r="D14553"/>
      <c r="E14553"/>
      <c r="F14553" s="3"/>
      <c r="G14553" s="3"/>
      <c r="H14553" s="3"/>
      <c r="I14553" s="3"/>
      <c r="J14553" s="3"/>
    </row>
    <row r="14554" spans="4:10" x14ac:dyDescent="0.25">
      <c r="D14554"/>
      <c r="E14554"/>
      <c r="F14554" s="3"/>
      <c r="G14554" s="3"/>
      <c r="H14554" s="3"/>
      <c r="I14554" s="3"/>
      <c r="J14554" s="3"/>
    </row>
    <row r="14555" spans="4:10" x14ac:dyDescent="0.25">
      <c r="D14555"/>
      <c r="E14555"/>
      <c r="F14555" s="3"/>
      <c r="G14555" s="3"/>
      <c r="H14555" s="3"/>
      <c r="I14555" s="3"/>
      <c r="J14555" s="3"/>
    </row>
    <row r="14556" spans="4:10" x14ac:dyDescent="0.25">
      <c r="D14556"/>
      <c r="E14556"/>
      <c r="F14556" s="3"/>
      <c r="G14556" s="3"/>
      <c r="H14556" s="3"/>
      <c r="I14556" s="3"/>
      <c r="J14556" s="3"/>
    </row>
    <row r="14557" spans="4:10" x14ac:dyDescent="0.25">
      <c r="D14557"/>
      <c r="E14557"/>
      <c r="F14557" s="3"/>
      <c r="G14557" s="3"/>
      <c r="H14557" s="3"/>
      <c r="I14557" s="3"/>
      <c r="J14557" s="3"/>
    </row>
    <row r="14558" spans="4:10" x14ac:dyDescent="0.25">
      <c r="D14558"/>
      <c r="E14558"/>
      <c r="F14558" s="3"/>
      <c r="G14558" s="3"/>
      <c r="H14558" s="3"/>
      <c r="I14558" s="3"/>
      <c r="J14558" s="3"/>
    </row>
    <row r="14559" spans="4:10" x14ac:dyDescent="0.25">
      <c r="D14559"/>
      <c r="E14559"/>
      <c r="F14559" s="3"/>
      <c r="G14559" s="3"/>
      <c r="H14559" s="3"/>
      <c r="I14559" s="3"/>
      <c r="J14559" s="3"/>
    </row>
    <row r="14560" spans="4:10" x14ac:dyDescent="0.25">
      <c r="D14560"/>
      <c r="E14560"/>
      <c r="F14560" s="3"/>
      <c r="G14560" s="3"/>
      <c r="H14560" s="3"/>
      <c r="I14560" s="3"/>
      <c r="J14560" s="3"/>
    </row>
    <row r="14561" spans="4:10" x14ac:dyDescent="0.25">
      <c r="D14561"/>
      <c r="E14561"/>
      <c r="F14561" s="3"/>
      <c r="G14561" s="3"/>
      <c r="H14561" s="3"/>
      <c r="I14561" s="3"/>
      <c r="J14561" s="3"/>
    </row>
    <row r="14562" spans="4:10" x14ac:dyDescent="0.25">
      <c r="D14562"/>
      <c r="E14562"/>
      <c r="F14562" s="3"/>
      <c r="G14562" s="3"/>
      <c r="H14562" s="3"/>
      <c r="I14562" s="3"/>
      <c r="J14562" s="3"/>
    </row>
    <row r="14563" spans="4:10" x14ac:dyDescent="0.25">
      <c r="D14563"/>
      <c r="E14563"/>
    </row>
    <row r="14564" spans="4:10" x14ac:dyDescent="0.25">
      <c r="D14564"/>
      <c r="E14564"/>
    </row>
    <row r="14565" spans="4:10" x14ac:dyDescent="0.25">
      <c r="D14565"/>
      <c r="E14565"/>
    </row>
    <row r="14566" spans="4:10" x14ac:dyDescent="0.25">
      <c r="D14566"/>
      <c r="E14566"/>
    </row>
    <row r="14567" spans="4:10" x14ac:dyDescent="0.25">
      <c r="D14567"/>
      <c r="E14567"/>
    </row>
    <row r="14568" spans="4:10" x14ac:dyDescent="0.25">
      <c r="D14568"/>
      <c r="E14568"/>
      <c r="F14568" s="3"/>
      <c r="G14568" s="3"/>
      <c r="H14568" s="3"/>
      <c r="I14568" s="3"/>
      <c r="J14568" s="3"/>
    </row>
    <row r="14569" spans="4:10" x14ac:dyDescent="0.25">
      <c r="D14569"/>
      <c r="E14569"/>
      <c r="F14569" s="3"/>
      <c r="G14569" s="3"/>
      <c r="H14569" s="3"/>
      <c r="I14569" s="3"/>
      <c r="J14569" s="3"/>
    </row>
    <row r="14570" spans="4:10" x14ac:dyDescent="0.25">
      <c r="D14570"/>
      <c r="E14570"/>
      <c r="F14570" s="3"/>
      <c r="G14570" s="3"/>
      <c r="H14570" s="3"/>
      <c r="I14570" s="3"/>
      <c r="J14570" s="3"/>
    </row>
    <row r="14571" spans="4:10" x14ac:dyDescent="0.25">
      <c r="D14571"/>
      <c r="E14571"/>
      <c r="F14571" s="3"/>
      <c r="G14571" s="3"/>
      <c r="H14571" s="3"/>
      <c r="I14571" s="3"/>
      <c r="J14571" s="3"/>
    </row>
    <row r="14572" spans="4:10" x14ac:dyDescent="0.25">
      <c r="D14572"/>
      <c r="E14572"/>
      <c r="F14572" s="3"/>
      <c r="G14572" s="3"/>
      <c r="H14572" s="3"/>
      <c r="I14572" s="3"/>
      <c r="J14572" s="3"/>
    </row>
    <row r="14573" spans="4:10" x14ac:dyDescent="0.25">
      <c r="D14573"/>
      <c r="E14573"/>
      <c r="F14573" s="3"/>
      <c r="G14573" s="3"/>
      <c r="H14573" s="3"/>
      <c r="I14573" s="3"/>
      <c r="J14573" s="3"/>
    </row>
    <row r="14574" spans="4:10" x14ac:dyDescent="0.25">
      <c r="D14574"/>
      <c r="E14574"/>
      <c r="F14574" s="3"/>
      <c r="G14574" s="3"/>
      <c r="H14574" s="3"/>
      <c r="I14574" s="3"/>
      <c r="J14574" s="3"/>
    </row>
    <row r="14575" spans="4:10" x14ac:dyDescent="0.25">
      <c r="D14575"/>
      <c r="E14575"/>
      <c r="F14575" s="3"/>
      <c r="G14575" s="3"/>
      <c r="H14575" s="3"/>
      <c r="I14575" s="3"/>
      <c r="J14575" s="3"/>
    </row>
    <row r="14576" spans="4:10" x14ac:dyDescent="0.25">
      <c r="D14576"/>
      <c r="E14576"/>
      <c r="F14576" s="3"/>
      <c r="G14576" s="3"/>
      <c r="H14576" s="3"/>
      <c r="I14576" s="3"/>
      <c r="J14576" s="3"/>
    </row>
    <row r="14577" spans="4:10" x14ac:dyDescent="0.25">
      <c r="D14577"/>
      <c r="E14577"/>
      <c r="F14577" s="3"/>
      <c r="G14577" s="3"/>
      <c r="H14577" s="3"/>
      <c r="I14577" s="3"/>
      <c r="J14577" s="3"/>
    </row>
    <row r="14578" spans="4:10" x14ac:dyDescent="0.25">
      <c r="D14578"/>
      <c r="E14578"/>
      <c r="F14578" s="3"/>
      <c r="G14578" s="3"/>
      <c r="H14578" s="3"/>
      <c r="I14578" s="3"/>
      <c r="J14578" s="3"/>
    </row>
    <row r="14579" spans="4:10" x14ac:dyDescent="0.25">
      <c r="D14579"/>
      <c r="E14579"/>
      <c r="F14579" s="3"/>
      <c r="G14579" s="3"/>
      <c r="H14579" s="3"/>
      <c r="I14579" s="3"/>
      <c r="J14579" s="3"/>
    </row>
    <row r="14580" spans="4:10" x14ac:dyDescent="0.25">
      <c r="D14580"/>
      <c r="E14580"/>
      <c r="F14580" s="3"/>
      <c r="G14580" s="3"/>
      <c r="H14580" s="3"/>
      <c r="I14580" s="3"/>
      <c r="J14580" s="3"/>
    </row>
    <row r="14581" spans="4:10" x14ac:dyDescent="0.25">
      <c r="D14581"/>
      <c r="E14581"/>
      <c r="F14581" s="3"/>
      <c r="G14581" s="3"/>
      <c r="H14581" s="3"/>
      <c r="I14581" s="3"/>
      <c r="J14581" s="3"/>
    </row>
    <row r="14582" spans="4:10" x14ac:dyDescent="0.25">
      <c r="D14582"/>
      <c r="E14582"/>
      <c r="F14582" s="3"/>
      <c r="G14582" s="3"/>
      <c r="H14582" s="3"/>
      <c r="I14582" s="3"/>
      <c r="J14582" s="3"/>
    </row>
    <row r="14583" spans="4:10" x14ac:dyDescent="0.25">
      <c r="D14583"/>
      <c r="E14583"/>
      <c r="F14583" s="3"/>
      <c r="G14583" s="3"/>
      <c r="H14583" s="3"/>
      <c r="I14583" s="3"/>
      <c r="J14583" s="3"/>
    </row>
    <row r="14584" spans="4:10" x14ac:dyDescent="0.25">
      <c r="D14584"/>
      <c r="E14584"/>
      <c r="F14584" s="3"/>
      <c r="G14584" s="3"/>
      <c r="H14584" s="3"/>
      <c r="I14584" s="3"/>
      <c r="J14584" s="3"/>
    </row>
    <row r="14585" spans="4:10" x14ac:dyDescent="0.25">
      <c r="D14585"/>
      <c r="E14585"/>
      <c r="F14585" s="3"/>
      <c r="G14585" s="3"/>
      <c r="H14585" s="3"/>
      <c r="I14585" s="3"/>
      <c r="J14585" s="3"/>
    </row>
    <row r="14586" spans="4:10" x14ac:dyDescent="0.25">
      <c r="D14586"/>
      <c r="E14586"/>
      <c r="F14586" s="3"/>
      <c r="G14586" s="3"/>
      <c r="H14586" s="3"/>
      <c r="I14586" s="3"/>
      <c r="J14586" s="3"/>
    </row>
    <row r="14587" spans="4:10" x14ac:dyDescent="0.25">
      <c r="D14587"/>
      <c r="E14587"/>
      <c r="F14587" s="3"/>
      <c r="G14587" s="3"/>
      <c r="H14587" s="3"/>
      <c r="I14587" s="3"/>
      <c r="J14587" s="3"/>
    </row>
    <row r="14588" spans="4:10" x14ac:dyDescent="0.25">
      <c r="D14588"/>
      <c r="E14588"/>
      <c r="F14588" s="3"/>
      <c r="G14588" s="3"/>
      <c r="H14588" s="3"/>
      <c r="I14588" s="3"/>
      <c r="J14588" s="3"/>
    </row>
    <row r="14589" spans="4:10" x14ac:dyDescent="0.25">
      <c r="D14589"/>
      <c r="E14589"/>
      <c r="F14589" s="3"/>
      <c r="G14589" s="3"/>
      <c r="H14589" s="3"/>
      <c r="I14589" s="3"/>
      <c r="J14589" s="3"/>
    </row>
    <row r="14590" spans="4:10" x14ac:dyDescent="0.25">
      <c r="D14590"/>
      <c r="E14590"/>
      <c r="F14590" s="3"/>
      <c r="G14590" s="3"/>
      <c r="H14590" s="3"/>
      <c r="I14590" s="3"/>
      <c r="J14590" s="3"/>
    </row>
    <row r="14591" spans="4:10" x14ac:dyDescent="0.25">
      <c r="D14591"/>
      <c r="E14591"/>
      <c r="F14591" s="3"/>
      <c r="G14591" s="3"/>
      <c r="H14591" s="3"/>
      <c r="I14591" s="3"/>
      <c r="J14591" s="3"/>
    </row>
    <row r="14592" spans="4:10" x14ac:dyDescent="0.25">
      <c r="D14592"/>
      <c r="E14592"/>
      <c r="F14592" s="3"/>
      <c r="G14592" s="3"/>
      <c r="H14592" s="3"/>
      <c r="I14592" s="3"/>
      <c r="J14592" s="3"/>
    </row>
    <row r="14593" spans="4:10" x14ac:dyDescent="0.25">
      <c r="D14593"/>
      <c r="E14593"/>
      <c r="F14593" s="3"/>
      <c r="G14593" s="3"/>
      <c r="H14593" s="3"/>
      <c r="I14593" s="3"/>
      <c r="J14593" s="3"/>
    </row>
    <row r="14594" spans="4:10" x14ac:dyDescent="0.25">
      <c r="D14594"/>
      <c r="E14594"/>
      <c r="F14594" s="3"/>
      <c r="G14594" s="3"/>
      <c r="H14594" s="3"/>
      <c r="I14594" s="3"/>
      <c r="J14594" s="3"/>
    </row>
    <row r="14595" spans="4:10" x14ac:dyDescent="0.25">
      <c r="D14595"/>
      <c r="E14595"/>
      <c r="F14595" s="3"/>
      <c r="G14595" s="3"/>
      <c r="H14595" s="3"/>
      <c r="I14595" s="3"/>
      <c r="J14595" s="3"/>
    </row>
    <row r="14596" spans="4:10" x14ac:dyDescent="0.25">
      <c r="D14596"/>
      <c r="E14596"/>
      <c r="F14596" s="3"/>
      <c r="G14596" s="3"/>
      <c r="H14596" s="3"/>
      <c r="I14596" s="3"/>
      <c r="J14596" s="3"/>
    </row>
    <row r="14597" spans="4:10" x14ac:dyDescent="0.25">
      <c r="D14597"/>
      <c r="E14597"/>
      <c r="F14597" s="3"/>
      <c r="G14597" s="3"/>
      <c r="H14597" s="3"/>
      <c r="I14597" s="3"/>
      <c r="J14597" s="3"/>
    </row>
    <row r="14598" spans="4:10" x14ac:dyDescent="0.25">
      <c r="D14598"/>
      <c r="E14598"/>
      <c r="F14598" s="3"/>
      <c r="G14598" s="3"/>
      <c r="H14598" s="3"/>
      <c r="I14598" s="3"/>
      <c r="J14598" s="3"/>
    </row>
    <row r="14599" spans="4:10" x14ac:dyDescent="0.25">
      <c r="D14599"/>
      <c r="E14599"/>
      <c r="F14599" s="3"/>
      <c r="G14599" s="3"/>
      <c r="H14599" s="3"/>
      <c r="I14599" s="3"/>
      <c r="J14599" s="3"/>
    </row>
    <row r="14600" spans="4:10" x14ac:dyDescent="0.25">
      <c r="D14600"/>
      <c r="E14600"/>
      <c r="F14600" s="3"/>
      <c r="G14600" s="3"/>
      <c r="H14600" s="3"/>
      <c r="I14600" s="3"/>
      <c r="J14600" s="3"/>
    </row>
    <row r="14601" spans="4:10" x14ac:dyDescent="0.25">
      <c r="D14601"/>
      <c r="E14601"/>
      <c r="F14601" s="3"/>
      <c r="G14601" s="3"/>
      <c r="H14601" s="3"/>
      <c r="I14601" s="3"/>
      <c r="J14601" s="3"/>
    </row>
    <row r="14602" spans="4:10" x14ac:dyDescent="0.25">
      <c r="D14602"/>
      <c r="E14602"/>
      <c r="F14602" s="3"/>
      <c r="G14602" s="3"/>
      <c r="H14602" s="3"/>
      <c r="I14602" s="3"/>
      <c r="J14602" s="3"/>
    </row>
    <row r="14603" spans="4:10" x14ac:dyDescent="0.25">
      <c r="D14603"/>
      <c r="E14603"/>
      <c r="F14603" s="3"/>
      <c r="G14603" s="3"/>
      <c r="H14603" s="3"/>
      <c r="I14603" s="3"/>
      <c r="J14603" s="3"/>
    </row>
    <row r="14604" spans="4:10" x14ac:dyDescent="0.25">
      <c r="D14604"/>
      <c r="E14604"/>
      <c r="F14604" s="3"/>
      <c r="G14604" s="3"/>
      <c r="H14604" s="3"/>
      <c r="I14604" s="3"/>
      <c r="J14604" s="3"/>
    </row>
    <row r="14605" spans="4:10" x14ac:dyDescent="0.25">
      <c r="D14605"/>
      <c r="E14605"/>
      <c r="F14605" s="3"/>
      <c r="G14605" s="3"/>
      <c r="H14605" s="3"/>
      <c r="I14605" s="3"/>
      <c r="J14605" s="3"/>
    </row>
    <row r="14606" spans="4:10" x14ac:dyDescent="0.25">
      <c r="D14606"/>
      <c r="E14606"/>
      <c r="F14606" s="3"/>
      <c r="G14606" s="3"/>
      <c r="H14606" s="3"/>
      <c r="I14606" s="3"/>
      <c r="J14606" s="3"/>
    </row>
    <row r="14607" spans="4:10" x14ac:dyDescent="0.25">
      <c r="D14607"/>
      <c r="E14607"/>
      <c r="F14607" s="3"/>
      <c r="G14607" s="3"/>
      <c r="H14607" s="3"/>
      <c r="I14607" s="3"/>
      <c r="J14607" s="3"/>
    </row>
    <row r="14608" spans="4:10" x14ac:dyDescent="0.25">
      <c r="D14608"/>
      <c r="E14608"/>
      <c r="F14608" s="3"/>
      <c r="G14608" s="3"/>
      <c r="H14608" s="3"/>
      <c r="I14608" s="3"/>
      <c r="J14608" s="3"/>
    </row>
    <row r="14609" spans="4:10" x14ac:dyDescent="0.25">
      <c r="D14609"/>
      <c r="E14609"/>
      <c r="F14609" s="3"/>
      <c r="G14609" s="3"/>
      <c r="H14609" s="3"/>
      <c r="I14609" s="3"/>
      <c r="J14609" s="3"/>
    </row>
    <row r="14610" spans="4:10" x14ac:dyDescent="0.25">
      <c r="D14610"/>
      <c r="E14610"/>
      <c r="F14610" s="3"/>
      <c r="G14610" s="3"/>
      <c r="H14610" s="3"/>
      <c r="I14610" s="3"/>
      <c r="J14610" s="3"/>
    </row>
    <row r="14611" spans="4:10" x14ac:dyDescent="0.25">
      <c r="D14611"/>
      <c r="E14611"/>
      <c r="F14611" s="3"/>
      <c r="G14611" s="3"/>
      <c r="H14611" s="3"/>
      <c r="I14611" s="3"/>
      <c r="J14611" s="3"/>
    </row>
    <row r="14612" spans="4:10" x14ac:dyDescent="0.25">
      <c r="D14612"/>
      <c r="E14612"/>
      <c r="F14612" s="3"/>
      <c r="G14612" s="3"/>
      <c r="H14612" s="3"/>
      <c r="I14612" s="3"/>
      <c r="J14612" s="3"/>
    </row>
    <row r="14613" spans="4:10" x14ac:dyDescent="0.25">
      <c r="D14613"/>
      <c r="E14613"/>
      <c r="F14613" s="3"/>
      <c r="G14613" s="3"/>
      <c r="H14613" s="3"/>
      <c r="I14613" s="3"/>
      <c r="J14613" s="3"/>
    </row>
    <row r="14614" spans="4:10" x14ac:dyDescent="0.25">
      <c r="D14614"/>
      <c r="E14614"/>
      <c r="F14614" s="3"/>
      <c r="G14614" s="3"/>
      <c r="H14614" s="3"/>
      <c r="I14614" s="3"/>
      <c r="J14614" s="3"/>
    </row>
    <row r="14615" spans="4:10" x14ac:dyDescent="0.25">
      <c r="D14615"/>
      <c r="E14615"/>
      <c r="F14615" s="3"/>
      <c r="G14615" s="3"/>
      <c r="H14615" s="3"/>
      <c r="I14615" s="3"/>
      <c r="J14615" s="3"/>
    </row>
    <row r="14616" spans="4:10" x14ac:dyDescent="0.25">
      <c r="D14616"/>
      <c r="E14616"/>
      <c r="F14616" s="3"/>
      <c r="G14616" s="3"/>
      <c r="H14616" s="3"/>
      <c r="I14616" s="3"/>
      <c r="J14616" s="3"/>
    </row>
    <row r="14617" spans="4:10" x14ac:dyDescent="0.25">
      <c r="D14617"/>
      <c r="E14617"/>
      <c r="F14617" s="3"/>
      <c r="G14617" s="3"/>
      <c r="H14617" s="3"/>
      <c r="I14617" s="3"/>
      <c r="J14617" s="3"/>
    </row>
    <row r="14618" spans="4:10" x14ac:dyDescent="0.25">
      <c r="D14618"/>
      <c r="E14618"/>
      <c r="F14618" s="3"/>
      <c r="G14618" s="3"/>
      <c r="H14618" s="3"/>
      <c r="I14618" s="3"/>
      <c r="J14618" s="3"/>
    </row>
    <row r="14619" spans="4:10" x14ac:dyDescent="0.25">
      <c r="D14619"/>
      <c r="E14619"/>
      <c r="F14619" s="3"/>
      <c r="G14619" s="3"/>
      <c r="H14619" s="3"/>
      <c r="I14619" s="3"/>
      <c r="J14619" s="3"/>
    </row>
    <row r="14620" spans="4:10" x14ac:dyDescent="0.25">
      <c r="D14620"/>
      <c r="E14620"/>
      <c r="F14620" s="3"/>
      <c r="G14620" s="3"/>
      <c r="H14620" s="3"/>
      <c r="I14620" s="3"/>
      <c r="J14620" s="3"/>
    </row>
    <row r="14621" spans="4:10" x14ac:dyDescent="0.25">
      <c r="D14621"/>
      <c r="E14621"/>
      <c r="F14621" s="3"/>
      <c r="G14621" s="3"/>
      <c r="H14621" s="3"/>
      <c r="I14621" s="3"/>
      <c r="J14621" s="3"/>
    </row>
    <row r="14622" spans="4:10" x14ac:dyDescent="0.25">
      <c r="D14622"/>
      <c r="E14622"/>
      <c r="F14622" s="3"/>
      <c r="G14622" s="3"/>
      <c r="H14622" s="3"/>
      <c r="I14622" s="3"/>
      <c r="J14622" s="3"/>
    </row>
    <row r="14623" spans="4:10" x14ac:dyDescent="0.25">
      <c r="D14623"/>
      <c r="E14623"/>
      <c r="F14623" s="3"/>
      <c r="G14623" s="3"/>
      <c r="H14623" s="3"/>
      <c r="I14623" s="3"/>
      <c r="J14623" s="3"/>
    </row>
    <row r="14624" spans="4:10" x14ac:dyDescent="0.25">
      <c r="D14624"/>
      <c r="E14624"/>
      <c r="F14624" s="3"/>
      <c r="G14624" s="3"/>
      <c r="H14624" s="3"/>
      <c r="I14624" s="3"/>
      <c r="J14624" s="3"/>
    </row>
    <row r="14625" spans="4:10" x14ac:dyDescent="0.25">
      <c r="D14625"/>
      <c r="E14625"/>
      <c r="F14625" s="3"/>
      <c r="G14625" s="3"/>
      <c r="H14625" s="3"/>
      <c r="I14625" s="3"/>
      <c r="J14625" s="3"/>
    </row>
    <row r="14626" spans="4:10" x14ac:dyDescent="0.25">
      <c r="D14626"/>
      <c r="E14626"/>
      <c r="F14626" s="3"/>
      <c r="G14626" s="3"/>
      <c r="H14626" s="3"/>
      <c r="I14626" s="3"/>
      <c r="J14626" s="3"/>
    </row>
    <row r="14627" spans="4:10" x14ac:dyDescent="0.25">
      <c r="D14627"/>
      <c r="E14627"/>
      <c r="F14627" s="3"/>
      <c r="G14627" s="3"/>
      <c r="H14627" s="3"/>
      <c r="I14627" s="3"/>
      <c r="J14627" s="3"/>
    </row>
    <row r="14628" spans="4:10" x14ac:dyDescent="0.25">
      <c r="D14628"/>
      <c r="E14628"/>
      <c r="F14628" s="3"/>
      <c r="G14628" s="3"/>
      <c r="H14628" s="3"/>
      <c r="I14628" s="3"/>
      <c r="J14628" s="3"/>
    </row>
    <row r="14629" spans="4:10" x14ac:dyDescent="0.25">
      <c r="D14629"/>
      <c r="E14629"/>
      <c r="F14629" s="3"/>
      <c r="G14629" s="3"/>
      <c r="H14629" s="3"/>
      <c r="I14629" s="3"/>
      <c r="J14629" s="3"/>
    </row>
    <row r="14630" spans="4:10" x14ac:dyDescent="0.25">
      <c r="D14630"/>
      <c r="E14630"/>
      <c r="F14630" s="3"/>
      <c r="G14630" s="3"/>
      <c r="H14630" s="3"/>
      <c r="I14630" s="3"/>
      <c r="J14630" s="3"/>
    </row>
    <row r="14631" spans="4:10" x14ac:dyDescent="0.25">
      <c r="D14631"/>
      <c r="E14631"/>
      <c r="F14631" s="3"/>
      <c r="G14631" s="3"/>
      <c r="H14631" s="3"/>
      <c r="I14631" s="3"/>
      <c r="J14631" s="3"/>
    </row>
    <row r="14632" spans="4:10" x14ac:dyDescent="0.25">
      <c r="D14632"/>
      <c r="E14632"/>
      <c r="F14632" s="3"/>
      <c r="G14632" s="3"/>
      <c r="H14632" s="3"/>
      <c r="I14632" s="3"/>
      <c r="J14632" s="3"/>
    </row>
    <row r="14633" spans="4:10" x14ac:dyDescent="0.25">
      <c r="D14633"/>
      <c r="E14633"/>
      <c r="F14633" s="3"/>
      <c r="G14633" s="3"/>
      <c r="H14633" s="3"/>
      <c r="I14633" s="3"/>
      <c r="J14633" s="3"/>
    </row>
    <row r="14634" spans="4:10" x14ac:dyDescent="0.25">
      <c r="D14634"/>
      <c r="E14634"/>
      <c r="F14634" s="3"/>
      <c r="G14634" s="3"/>
      <c r="H14634" s="3"/>
      <c r="I14634" s="3"/>
      <c r="J14634" s="3"/>
    </row>
    <row r="14635" spans="4:10" x14ac:dyDescent="0.25">
      <c r="D14635"/>
      <c r="E14635"/>
      <c r="F14635" s="3"/>
      <c r="G14635" s="3"/>
      <c r="H14635" s="3"/>
      <c r="I14635" s="3"/>
      <c r="J14635" s="3"/>
    </row>
    <row r="14636" spans="4:10" x14ac:dyDescent="0.25">
      <c r="D14636"/>
      <c r="E14636"/>
      <c r="F14636" s="3"/>
      <c r="G14636" s="3"/>
      <c r="H14636" s="3"/>
      <c r="I14636" s="3"/>
      <c r="J14636" s="3"/>
    </row>
    <row r="14637" spans="4:10" x14ac:dyDescent="0.25">
      <c r="D14637"/>
      <c r="E14637"/>
      <c r="F14637" s="3"/>
      <c r="G14637" s="3"/>
      <c r="H14637" s="3"/>
      <c r="I14637" s="3"/>
      <c r="J14637" s="3"/>
    </row>
    <row r="14638" spans="4:10" x14ac:dyDescent="0.25">
      <c r="D14638"/>
      <c r="E14638"/>
      <c r="F14638" s="3"/>
      <c r="G14638" s="3"/>
      <c r="H14638" s="3"/>
      <c r="I14638" s="3"/>
      <c r="J14638" s="3"/>
    </row>
    <row r="14639" spans="4:10" x14ac:dyDescent="0.25">
      <c r="D14639"/>
      <c r="E14639"/>
      <c r="F14639" s="3"/>
      <c r="G14639" s="3"/>
      <c r="H14639" s="3"/>
      <c r="I14639" s="3"/>
      <c r="J14639" s="3"/>
    </row>
    <row r="14640" spans="4:10" x14ac:dyDescent="0.25">
      <c r="D14640"/>
      <c r="E14640"/>
      <c r="F14640" s="3"/>
      <c r="G14640" s="3"/>
      <c r="H14640" s="3"/>
      <c r="I14640" s="3"/>
      <c r="J14640" s="3"/>
    </row>
    <row r="14641" spans="4:10" x14ac:dyDescent="0.25">
      <c r="D14641"/>
      <c r="E14641"/>
      <c r="F14641" s="3"/>
      <c r="G14641" s="3"/>
      <c r="H14641" s="3"/>
      <c r="I14641" s="3"/>
      <c r="J14641" s="3"/>
    </row>
    <row r="14642" spans="4:10" x14ac:dyDescent="0.25">
      <c r="D14642"/>
      <c r="E14642"/>
      <c r="F14642" s="3"/>
      <c r="G14642" s="3"/>
      <c r="H14642" s="3"/>
      <c r="I14642" s="3"/>
      <c r="J14642" s="3"/>
    </row>
    <row r="14643" spans="4:10" x14ac:dyDescent="0.25">
      <c r="D14643"/>
      <c r="E14643"/>
      <c r="F14643" s="3"/>
      <c r="G14643" s="3"/>
      <c r="H14643" s="3"/>
      <c r="I14643" s="3"/>
      <c r="J14643" s="3"/>
    </row>
    <row r="14644" spans="4:10" x14ac:dyDescent="0.25">
      <c r="D14644"/>
      <c r="E14644"/>
      <c r="F14644" s="3"/>
      <c r="G14644" s="3"/>
      <c r="H14644" s="3"/>
      <c r="I14644" s="3"/>
      <c r="J14644" s="3"/>
    </row>
    <row r="14645" spans="4:10" x14ac:dyDescent="0.25">
      <c r="D14645"/>
      <c r="E14645"/>
      <c r="F14645" s="3"/>
      <c r="G14645" s="3"/>
      <c r="H14645" s="3"/>
      <c r="I14645" s="3"/>
      <c r="J14645" s="3"/>
    </row>
    <row r="14646" spans="4:10" x14ac:dyDescent="0.25">
      <c r="D14646"/>
      <c r="E14646"/>
      <c r="F14646" s="3"/>
      <c r="G14646" s="3"/>
      <c r="H14646" s="3"/>
      <c r="I14646" s="3"/>
      <c r="J14646" s="3"/>
    </row>
    <row r="14647" spans="4:10" x14ac:dyDescent="0.25">
      <c r="D14647"/>
      <c r="E14647"/>
      <c r="F14647" s="3"/>
      <c r="G14647" s="3"/>
      <c r="H14647" s="3"/>
      <c r="I14647" s="3"/>
      <c r="J14647" s="3"/>
    </row>
    <row r="14648" spans="4:10" x14ac:dyDescent="0.25">
      <c r="D14648"/>
      <c r="E14648"/>
      <c r="F14648" s="3"/>
      <c r="G14648" s="3"/>
      <c r="H14648" s="3"/>
      <c r="I14648" s="3"/>
      <c r="J14648" s="3"/>
    </row>
    <row r="14649" spans="4:10" x14ac:dyDescent="0.25">
      <c r="D14649"/>
      <c r="E14649"/>
      <c r="F14649" s="3"/>
      <c r="G14649" s="3"/>
      <c r="H14649" s="3"/>
      <c r="I14649" s="3"/>
      <c r="J14649" s="3"/>
    </row>
    <row r="14650" spans="4:10" x14ac:dyDescent="0.25">
      <c r="D14650"/>
      <c r="E14650"/>
      <c r="F14650" s="3"/>
      <c r="G14650" s="3"/>
      <c r="H14650" s="3"/>
      <c r="I14650" s="3"/>
      <c r="J14650" s="3"/>
    </row>
    <row r="14651" spans="4:10" x14ac:dyDescent="0.25">
      <c r="D14651"/>
      <c r="E14651"/>
      <c r="F14651" s="3"/>
      <c r="G14651" s="3"/>
      <c r="H14651" s="3"/>
      <c r="I14651" s="3"/>
      <c r="J14651" s="3"/>
    </row>
    <row r="14652" spans="4:10" x14ac:dyDescent="0.25">
      <c r="D14652"/>
      <c r="E14652"/>
      <c r="F14652" s="3"/>
      <c r="G14652" s="3"/>
      <c r="H14652" s="3"/>
      <c r="I14652" s="3"/>
      <c r="J14652" s="3"/>
    </row>
    <row r="14653" spans="4:10" x14ac:dyDescent="0.25">
      <c r="D14653"/>
      <c r="E14653"/>
      <c r="F14653" s="3"/>
      <c r="G14653" s="3"/>
      <c r="H14653" s="3"/>
      <c r="I14653" s="3"/>
      <c r="J14653" s="3"/>
    </row>
    <row r="14654" spans="4:10" x14ac:dyDescent="0.25">
      <c r="D14654"/>
      <c r="E14654"/>
      <c r="F14654" s="3"/>
      <c r="G14654" s="3"/>
      <c r="H14654" s="3"/>
      <c r="I14654" s="3"/>
      <c r="J14654" s="3"/>
    </row>
    <row r="14655" spans="4:10" x14ac:dyDescent="0.25">
      <c r="D14655"/>
      <c r="E14655"/>
      <c r="F14655" s="3"/>
      <c r="G14655" s="3"/>
      <c r="H14655" s="3"/>
      <c r="I14655" s="3"/>
      <c r="J14655" s="3"/>
    </row>
    <row r="14656" spans="4:10" x14ac:dyDescent="0.25">
      <c r="D14656"/>
      <c r="E14656"/>
      <c r="F14656" s="3"/>
      <c r="G14656" s="3"/>
      <c r="H14656" s="3"/>
      <c r="I14656" s="3"/>
      <c r="J14656" s="3"/>
    </row>
    <row r="14657" spans="4:10" x14ac:dyDescent="0.25">
      <c r="D14657"/>
      <c r="E14657"/>
      <c r="F14657" s="3"/>
      <c r="G14657" s="3"/>
      <c r="H14657" s="3"/>
      <c r="I14657" s="3"/>
      <c r="J14657" s="3"/>
    </row>
    <row r="14658" spans="4:10" x14ac:dyDescent="0.25">
      <c r="D14658"/>
      <c r="E14658"/>
      <c r="F14658" s="3"/>
      <c r="G14658" s="3"/>
      <c r="H14658" s="3"/>
      <c r="I14658" s="3"/>
      <c r="J14658" s="3"/>
    </row>
    <row r="14659" spans="4:10" x14ac:dyDescent="0.25">
      <c r="D14659"/>
      <c r="E14659"/>
      <c r="F14659" s="3"/>
      <c r="G14659" s="3"/>
      <c r="H14659" s="3"/>
      <c r="I14659" s="3"/>
      <c r="J14659" s="3"/>
    </row>
    <row r="14660" spans="4:10" x14ac:dyDescent="0.25">
      <c r="D14660"/>
      <c r="E14660"/>
      <c r="F14660" s="3"/>
      <c r="G14660" s="3"/>
      <c r="H14660" s="3"/>
      <c r="I14660" s="3"/>
      <c r="J14660" s="3"/>
    </row>
    <row r="14661" spans="4:10" x14ac:dyDescent="0.25">
      <c r="D14661"/>
      <c r="E14661"/>
      <c r="F14661" s="3"/>
      <c r="G14661" s="3"/>
      <c r="H14661" s="3"/>
      <c r="I14661" s="3"/>
      <c r="J14661" s="3"/>
    </row>
    <row r="14662" spans="4:10" x14ac:dyDescent="0.25">
      <c r="D14662"/>
      <c r="E14662"/>
      <c r="F14662" s="3"/>
      <c r="G14662" s="3"/>
      <c r="H14662" s="3"/>
      <c r="I14662" s="3"/>
      <c r="J14662" s="3"/>
    </row>
    <row r="14663" spans="4:10" x14ac:dyDescent="0.25">
      <c r="D14663"/>
      <c r="E14663"/>
      <c r="F14663" s="3"/>
      <c r="G14663" s="3"/>
      <c r="H14663" s="3"/>
      <c r="I14663" s="3"/>
      <c r="J14663" s="3"/>
    </row>
    <row r="14664" spans="4:10" x14ac:dyDescent="0.25">
      <c r="D14664"/>
      <c r="E14664"/>
      <c r="F14664" s="3"/>
      <c r="G14664" s="3"/>
      <c r="H14664" s="3"/>
      <c r="I14664" s="3"/>
      <c r="J14664" s="3"/>
    </row>
    <row r="14665" spans="4:10" x14ac:dyDescent="0.25">
      <c r="D14665"/>
      <c r="E14665"/>
      <c r="F14665" s="3"/>
      <c r="G14665" s="3"/>
      <c r="H14665" s="3"/>
      <c r="I14665" s="3"/>
      <c r="J14665" s="3"/>
    </row>
    <row r="14666" spans="4:10" x14ac:dyDescent="0.25">
      <c r="D14666"/>
      <c r="E14666"/>
      <c r="F14666" s="3"/>
      <c r="G14666" s="3"/>
      <c r="H14666" s="3"/>
      <c r="I14666" s="3"/>
      <c r="J14666" s="3"/>
    </row>
    <row r="14667" spans="4:10" x14ac:dyDescent="0.25">
      <c r="D14667"/>
      <c r="E14667"/>
      <c r="F14667" s="3"/>
      <c r="G14667" s="3"/>
      <c r="H14667" s="3"/>
      <c r="I14667" s="3"/>
      <c r="J14667" s="3"/>
    </row>
    <row r="14668" spans="4:10" x14ac:dyDescent="0.25">
      <c r="D14668"/>
      <c r="E14668"/>
      <c r="F14668" s="3"/>
      <c r="G14668" s="3"/>
      <c r="H14668" s="3"/>
      <c r="I14668" s="3"/>
      <c r="J14668" s="3"/>
    </row>
    <row r="14669" spans="4:10" x14ac:dyDescent="0.25">
      <c r="D14669"/>
      <c r="E14669"/>
      <c r="F14669" s="3"/>
      <c r="G14669" s="3"/>
      <c r="H14669" s="3"/>
      <c r="I14669" s="3"/>
      <c r="J14669" s="3"/>
    </row>
    <row r="14670" spans="4:10" x14ac:dyDescent="0.25">
      <c r="D14670"/>
      <c r="E14670"/>
      <c r="F14670" s="3"/>
      <c r="G14670" s="3"/>
      <c r="H14670" s="3"/>
      <c r="I14670" s="3"/>
      <c r="J14670" s="3"/>
    </row>
    <row r="14671" spans="4:10" x14ac:dyDescent="0.25">
      <c r="D14671"/>
      <c r="E14671"/>
      <c r="F14671" s="3"/>
      <c r="G14671" s="3"/>
      <c r="H14671" s="3"/>
      <c r="I14671" s="3"/>
      <c r="J14671" s="3"/>
    </row>
    <row r="14672" spans="4:10" x14ac:dyDescent="0.25">
      <c r="D14672"/>
      <c r="E14672"/>
      <c r="F14672" s="3"/>
      <c r="G14672" s="3"/>
      <c r="H14672" s="3"/>
      <c r="I14672" s="3"/>
      <c r="J14672" s="3"/>
    </row>
    <row r="14673" spans="4:10" x14ac:dyDescent="0.25">
      <c r="D14673"/>
      <c r="E14673"/>
      <c r="F14673" s="3"/>
      <c r="G14673" s="3"/>
      <c r="H14673" s="3"/>
      <c r="I14673" s="3"/>
      <c r="J14673" s="3"/>
    </row>
    <row r="14674" spans="4:10" x14ac:dyDescent="0.25">
      <c r="D14674"/>
      <c r="E14674"/>
      <c r="F14674" s="3"/>
      <c r="G14674" s="3"/>
      <c r="H14674" s="3"/>
      <c r="I14674" s="3"/>
      <c r="J14674" s="3"/>
    </row>
    <row r="14675" spans="4:10" x14ac:dyDescent="0.25">
      <c r="D14675"/>
      <c r="E14675"/>
      <c r="F14675" s="3"/>
      <c r="G14675" s="3"/>
      <c r="H14675" s="3"/>
      <c r="I14675" s="3"/>
      <c r="J14675" s="3"/>
    </row>
    <row r="14676" spans="4:10" x14ac:dyDescent="0.25">
      <c r="D14676"/>
      <c r="E14676"/>
      <c r="F14676" s="3"/>
      <c r="G14676" s="3"/>
      <c r="H14676" s="3"/>
      <c r="I14676" s="3"/>
      <c r="J14676" s="3"/>
    </row>
    <row r="14677" spans="4:10" x14ac:dyDescent="0.25">
      <c r="D14677"/>
      <c r="E14677"/>
      <c r="F14677" s="3"/>
      <c r="G14677" s="3"/>
      <c r="H14677" s="3"/>
      <c r="I14677" s="3"/>
      <c r="J14677" s="3"/>
    </row>
    <row r="14678" spans="4:10" x14ac:dyDescent="0.25">
      <c r="D14678"/>
      <c r="E14678"/>
      <c r="F14678" s="3"/>
      <c r="G14678" s="3"/>
      <c r="H14678" s="3"/>
      <c r="I14678" s="3"/>
      <c r="J14678" s="3"/>
    </row>
    <row r="14679" spans="4:10" x14ac:dyDescent="0.25">
      <c r="D14679"/>
      <c r="E14679"/>
      <c r="F14679" s="3"/>
      <c r="G14679" s="3"/>
      <c r="H14679" s="3"/>
      <c r="I14679" s="3"/>
      <c r="J14679" s="3"/>
    </row>
    <row r="14680" spans="4:10" x14ac:dyDescent="0.25">
      <c r="D14680"/>
      <c r="E14680"/>
      <c r="F14680" s="3"/>
      <c r="G14680" s="3"/>
      <c r="H14680" s="3"/>
      <c r="I14680" s="3"/>
      <c r="J14680" s="3"/>
    </row>
    <row r="14681" spans="4:10" x14ac:dyDescent="0.25">
      <c r="D14681"/>
      <c r="E14681"/>
      <c r="F14681" s="3"/>
      <c r="G14681" s="3"/>
      <c r="H14681" s="3"/>
      <c r="I14681" s="3"/>
      <c r="J14681" s="3"/>
    </row>
    <row r="14682" spans="4:10" x14ac:dyDescent="0.25">
      <c r="D14682"/>
      <c r="E14682"/>
      <c r="F14682" s="3"/>
      <c r="G14682" s="3"/>
      <c r="H14682" s="3"/>
      <c r="I14682" s="3"/>
      <c r="J14682" s="3"/>
    </row>
    <row r="14683" spans="4:10" x14ac:dyDescent="0.25">
      <c r="D14683"/>
      <c r="E14683"/>
      <c r="F14683" s="3"/>
      <c r="G14683" s="3"/>
      <c r="H14683" s="3"/>
      <c r="I14683" s="3"/>
      <c r="J14683" s="3"/>
    </row>
    <row r="14684" spans="4:10" x14ac:dyDescent="0.25">
      <c r="D14684"/>
      <c r="E14684"/>
      <c r="F14684" s="3"/>
      <c r="G14684" s="3"/>
      <c r="H14684" s="3"/>
      <c r="I14684" s="3"/>
      <c r="J14684" s="3"/>
    </row>
    <row r="14685" spans="4:10" x14ac:dyDescent="0.25">
      <c r="D14685"/>
      <c r="E14685"/>
      <c r="F14685" s="3"/>
      <c r="G14685" s="3"/>
      <c r="H14685" s="3"/>
      <c r="I14685" s="3"/>
      <c r="J14685" s="3"/>
    </row>
    <row r="14686" spans="4:10" x14ac:dyDescent="0.25">
      <c r="D14686"/>
      <c r="E14686"/>
      <c r="F14686" s="3"/>
      <c r="G14686" s="3"/>
      <c r="H14686" s="3"/>
      <c r="I14686" s="3"/>
      <c r="J14686" s="3"/>
    </row>
    <row r="14687" spans="4:10" x14ac:dyDescent="0.25">
      <c r="D14687"/>
      <c r="E14687"/>
      <c r="F14687" s="3"/>
      <c r="G14687" s="3"/>
      <c r="H14687" s="3"/>
      <c r="I14687" s="3"/>
      <c r="J14687" s="3"/>
    </row>
    <row r="14688" spans="4:10" x14ac:dyDescent="0.25">
      <c r="D14688"/>
      <c r="E14688"/>
      <c r="F14688" s="3"/>
      <c r="G14688" s="3"/>
      <c r="H14688" s="3"/>
      <c r="I14688" s="3"/>
      <c r="J14688" s="3"/>
    </row>
    <row r="14689" spans="4:10" x14ac:dyDescent="0.25">
      <c r="D14689"/>
      <c r="E14689"/>
      <c r="F14689" s="3"/>
      <c r="G14689" s="3"/>
      <c r="H14689" s="3"/>
      <c r="I14689" s="3"/>
      <c r="J14689" s="3"/>
    </row>
    <row r="14690" spans="4:10" x14ac:dyDescent="0.25">
      <c r="D14690"/>
      <c r="E14690"/>
      <c r="F14690" s="3"/>
      <c r="G14690" s="3"/>
      <c r="H14690" s="3"/>
      <c r="I14690" s="3"/>
      <c r="J14690" s="3"/>
    </row>
    <row r="14691" spans="4:10" x14ac:dyDescent="0.25">
      <c r="D14691"/>
      <c r="E14691"/>
      <c r="F14691" s="3"/>
      <c r="G14691" s="3"/>
      <c r="H14691" s="3"/>
      <c r="I14691" s="3"/>
      <c r="J14691" s="3"/>
    </row>
    <row r="14692" spans="4:10" x14ac:dyDescent="0.25">
      <c r="D14692"/>
      <c r="E14692"/>
      <c r="F14692" s="3"/>
      <c r="G14692" s="3"/>
      <c r="H14692" s="3"/>
      <c r="I14692" s="3"/>
      <c r="J14692" s="3"/>
    </row>
    <row r="14693" spans="4:10" x14ac:dyDescent="0.25">
      <c r="D14693"/>
      <c r="E14693"/>
      <c r="F14693" s="3"/>
      <c r="G14693" s="3"/>
      <c r="H14693" s="3"/>
      <c r="I14693" s="3"/>
      <c r="J14693" s="3"/>
    </row>
    <row r="14694" spans="4:10" x14ac:dyDescent="0.25">
      <c r="D14694"/>
      <c r="E14694"/>
      <c r="F14694" s="3"/>
      <c r="G14694" s="3"/>
      <c r="H14694" s="3"/>
      <c r="I14694" s="3"/>
      <c r="J14694" s="3"/>
    </row>
    <row r="14695" spans="4:10" x14ac:dyDescent="0.25">
      <c r="D14695"/>
      <c r="E14695"/>
      <c r="F14695" s="3"/>
      <c r="G14695" s="3"/>
      <c r="H14695" s="3"/>
      <c r="I14695" s="3"/>
      <c r="J14695" s="3"/>
    </row>
    <row r="14696" spans="4:10" x14ac:dyDescent="0.25">
      <c r="D14696"/>
      <c r="E14696"/>
      <c r="F14696" s="3"/>
      <c r="G14696" s="3"/>
      <c r="H14696" s="3"/>
      <c r="I14696" s="3"/>
      <c r="J14696" s="3"/>
    </row>
    <row r="14697" spans="4:10" x14ac:dyDescent="0.25">
      <c r="D14697"/>
      <c r="E14697"/>
      <c r="F14697" s="3"/>
      <c r="G14697" s="3"/>
      <c r="H14697" s="3"/>
      <c r="I14697" s="3"/>
      <c r="J14697" s="3"/>
    </row>
    <row r="14698" spans="4:10" x14ac:dyDescent="0.25">
      <c r="D14698"/>
      <c r="E14698"/>
      <c r="F14698" s="3"/>
      <c r="G14698" s="3"/>
      <c r="H14698" s="3"/>
      <c r="I14698" s="3"/>
      <c r="J14698" s="3"/>
    </row>
    <row r="14699" spans="4:10" x14ac:dyDescent="0.25">
      <c r="D14699"/>
      <c r="E14699"/>
      <c r="F14699" s="3"/>
      <c r="G14699" s="3"/>
      <c r="H14699" s="3"/>
      <c r="I14699" s="3"/>
      <c r="J14699" s="3"/>
    </row>
    <row r="14700" spans="4:10" x14ac:dyDescent="0.25">
      <c r="D14700"/>
      <c r="E14700"/>
      <c r="F14700" s="3"/>
      <c r="G14700" s="3"/>
      <c r="H14700" s="3"/>
      <c r="I14700" s="3"/>
      <c r="J14700" s="3"/>
    </row>
    <row r="14701" spans="4:10" x14ac:dyDescent="0.25">
      <c r="D14701"/>
      <c r="E14701"/>
      <c r="F14701" s="3"/>
      <c r="G14701" s="3"/>
      <c r="H14701" s="3"/>
      <c r="I14701" s="3"/>
      <c r="J14701" s="3"/>
    </row>
    <row r="14702" spans="4:10" x14ac:dyDescent="0.25">
      <c r="D14702"/>
      <c r="E14702"/>
      <c r="F14702" s="3"/>
      <c r="G14702" s="3"/>
      <c r="H14702" s="3"/>
      <c r="I14702" s="3"/>
      <c r="J14702" s="3"/>
    </row>
    <row r="14703" spans="4:10" x14ac:dyDescent="0.25">
      <c r="D14703"/>
      <c r="E14703"/>
      <c r="F14703" s="3"/>
      <c r="G14703" s="3"/>
      <c r="H14703" s="3"/>
      <c r="I14703" s="3"/>
      <c r="J14703" s="3"/>
    </row>
    <row r="14704" spans="4:10" x14ac:dyDescent="0.25">
      <c r="D14704"/>
      <c r="E14704"/>
      <c r="F14704" s="3"/>
      <c r="G14704" s="3"/>
      <c r="H14704" s="3"/>
      <c r="I14704" s="3"/>
      <c r="J14704" s="3"/>
    </row>
    <row r="14705" spans="4:10" x14ac:dyDescent="0.25">
      <c r="D14705"/>
      <c r="E14705"/>
      <c r="F14705" s="3"/>
      <c r="G14705" s="3"/>
      <c r="H14705" s="3"/>
      <c r="I14705" s="3"/>
      <c r="J14705" s="3"/>
    </row>
    <row r="14706" spans="4:10" x14ac:dyDescent="0.25">
      <c r="D14706"/>
      <c r="E14706"/>
      <c r="F14706" s="3"/>
      <c r="G14706" s="3"/>
      <c r="H14706" s="3"/>
      <c r="I14706" s="3"/>
      <c r="J14706" s="3"/>
    </row>
    <row r="14707" spans="4:10" x14ac:dyDescent="0.25">
      <c r="D14707"/>
      <c r="E14707"/>
      <c r="F14707" s="3"/>
      <c r="G14707" s="3"/>
      <c r="H14707" s="3"/>
      <c r="I14707" s="3"/>
      <c r="J14707" s="3"/>
    </row>
    <row r="14708" spans="4:10" x14ac:dyDescent="0.25">
      <c r="D14708"/>
      <c r="E14708"/>
      <c r="F14708" s="3"/>
      <c r="G14708" s="3"/>
      <c r="H14708" s="3"/>
      <c r="I14708" s="3"/>
      <c r="J14708" s="3"/>
    </row>
    <row r="14709" spans="4:10" x14ac:dyDescent="0.25">
      <c r="D14709"/>
      <c r="E14709"/>
      <c r="F14709" s="3"/>
      <c r="G14709" s="3"/>
      <c r="H14709" s="3"/>
      <c r="I14709" s="3"/>
      <c r="J14709" s="3"/>
    </row>
    <row r="14710" spans="4:10" x14ac:dyDescent="0.25">
      <c r="D14710"/>
      <c r="E14710"/>
      <c r="F14710" s="3"/>
      <c r="G14710" s="3"/>
      <c r="H14710" s="3"/>
      <c r="I14710" s="3"/>
      <c r="J14710" s="3"/>
    </row>
    <row r="14711" spans="4:10" x14ac:dyDescent="0.25">
      <c r="D14711"/>
      <c r="E14711"/>
      <c r="F14711" s="3"/>
      <c r="G14711" s="3"/>
      <c r="H14711" s="3"/>
      <c r="I14711" s="3"/>
      <c r="J14711" s="3"/>
    </row>
    <row r="14712" spans="4:10" x14ac:dyDescent="0.25">
      <c r="D14712"/>
      <c r="E14712"/>
      <c r="F14712" s="3"/>
      <c r="G14712" s="3"/>
      <c r="H14712" s="3"/>
      <c r="I14712" s="3"/>
      <c r="J14712" s="3"/>
    </row>
    <row r="14713" spans="4:10" x14ac:dyDescent="0.25">
      <c r="D14713"/>
      <c r="E14713"/>
      <c r="F14713" s="3"/>
      <c r="G14713" s="3"/>
      <c r="H14713" s="3"/>
      <c r="I14713" s="3"/>
      <c r="J14713" s="3"/>
    </row>
    <row r="14714" spans="4:10" x14ac:dyDescent="0.25">
      <c r="D14714"/>
      <c r="E14714"/>
      <c r="F14714" s="3"/>
      <c r="G14714" s="3"/>
      <c r="H14714" s="3"/>
      <c r="I14714" s="3"/>
      <c r="J14714" s="3"/>
    </row>
    <row r="14715" spans="4:10" x14ac:dyDescent="0.25">
      <c r="D14715"/>
      <c r="E14715"/>
      <c r="F14715" s="3"/>
      <c r="G14715" s="3"/>
      <c r="H14715" s="3"/>
      <c r="I14715" s="3"/>
      <c r="J14715" s="3"/>
    </row>
    <row r="14716" spans="4:10" x14ac:dyDescent="0.25">
      <c r="D14716"/>
      <c r="E14716"/>
      <c r="F14716" s="3"/>
      <c r="G14716" s="3"/>
      <c r="H14716" s="3"/>
      <c r="I14716" s="3"/>
      <c r="J14716" s="3"/>
    </row>
    <row r="14717" spans="4:10" x14ac:dyDescent="0.25">
      <c r="D14717"/>
      <c r="E14717"/>
      <c r="F14717" s="3"/>
      <c r="G14717" s="3"/>
      <c r="H14717" s="3"/>
      <c r="I14717" s="3"/>
      <c r="J14717" s="3"/>
    </row>
    <row r="14718" spans="4:10" x14ac:dyDescent="0.25">
      <c r="D14718"/>
      <c r="E14718"/>
      <c r="F14718" s="3"/>
      <c r="G14718" s="3"/>
      <c r="H14718" s="3"/>
      <c r="I14718" s="3"/>
      <c r="J14718" s="3"/>
    </row>
    <row r="14719" spans="4:10" x14ac:dyDescent="0.25">
      <c r="D14719"/>
      <c r="E14719"/>
      <c r="F14719" s="3"/>
      <c r="G14719" s="3"/>
      <c r="H14719" s="3"/>
      <c r="I14719" s="3"/>
      <c r="J14719" s="3"/>
    </row>
    <row r="14720" spans="4:10" x14ac:dyDescent="0.25">
      <c r="D14720"/>
      <c r="E14720"/>
      <c r="F14720" s="3"/>
      <c r="G14720" s="3"/>
      <c r="H14720" s="3"/>
      <c r="I14720" s="3"/>
      <c r="J14720" s="3"/>
    </row>
    <row r="14721" spans="4:10" x14ac:dyDescent="0.25">
      <c r="D14721"/>
      <c r="E14721"/>
      <c r="F14721" s="3"/>
      <c r="G14721" s="3"/>
      <c r="H14721" s="3"/>
      <c r="I14721" s="3"/>
      <c r="J14721" s="3"/>
    </row>
    <row r="14722" spans="4:10" x14ac:dyDescent="0.25">
      <c r="D14722"/>
      <c r="E14722"/>
      <c r="F14722" s="3"/>
      <c r="G14722" s="3"/>
      <c r="H14722" s="3"/>
      <c r="I14722" s="3"/>
      <c r="J14722" s="3"/>
    </row>
    <row r="14723" spans="4:10" x14ac:dyDescent="0.25">
      <c r="D14723"/>
      <c r="E14723"/>
      <c r="F14723" s="3"/>
      <c r="G14723" s="3"/>
      <c r="H14723" s="3"/>
      <c r="I14723" s="3"/>
      <c r="J14723" s="3"/>
    </row>
    <row r="14724" spans="4:10" x14ac:dyDescent="0.25">
      <c r="D14724"/>
      <c r="E14724"/>
      <c r="F14724" s="3"/>
      <c r="G14724" s="3"/>
      <c r="H14724" s="3"/>
      <c r="I14724" s="3"/>
      <c r="J14724" s="3"/>
    </row>
    <row r="14725" spans="4:10" x14ac:dyDescent="0.25">
      <c r="D14725"/>
      <c r="E14725"/>
      <c r="F14725" s="3"/>
      <c r="G14725" s="3"/>
      <c r="H14725" s="3"/>
      <c r="I14725" s="3"/>
      <c r="J14725" s="3"/>
    </row>
    <row r="14726" spans="4:10" x14ac:dyDescent="0.25">
      <c r="D14726"/>
      <c r="E14726"/>
      <c r="F14726" s="3"/>
      <c r="G14726" s="3"/>
      <c r="H14726" s="3"/>
      <c r="I14726" s="3"/>
      <c r="J14726" s="3"/>
    </row>
    <row r="14727" spans="4:10" x14ac:dyDescent="0.25">
      <c r="D14727"/>
      <c r="E14727"/>
      <c r="F14727" s="3"/>
      <c r="G14727" s="3"/>
      <c r="H14727" s="3"/>
      <c r="I14727" s="3"/>
      <c r="J14727" s="3"/>
    </row>
    <row r="14728" spans="4:10" x14ac:dyDescent="0.25">
      <c r="D14728"/>
      <c r="E14728"/>
      <c r="F14728" s="3"/>
      <c r="G14728" s="3"/>
      <c r="H14728" s="3"/>
      <c r="I14728" s="3"/>
      <c r="J14728" s="3"/>
    </row>
    <row r="14729" spans="4:10" x14ac:dyDescent="0.25">
      <c r="D14729"/>
      <c r="E14729"/>
      <c r="F14729" s="3"/>
      <c r="G14729" s="3"/>
      <c r="H14729" s="3"/>
      <c r="I14729" s="3"/>
      <c r="J14729" s="3"/>
    </row>
    <row r="14730" spans="4:10" x14ac:dyDescent="0.25">
      <c r="D14730"/>
      <c r="E14730"/>
      <c r="F14730" s="3"/>
      <c r="G14730" s="3"/>
      <c r="H14730" s="3"/>
      <c r="I14730" s="3"/>
      <c r="J14730" s="3"/>
    </row>
    <row r="14731" spans="4:10" x14ac:dyDescent="0.25">
      <c r="D14731"/>
      <c r="E14731"/>
      <c r="F14731" s="3"/>
      <c r="G14731" s="3"/>
      <c r="H14731" s="3"/>
      <c r="I14731" s="3"/>
      <c r="J14731" s="3"/>
    </row>
    <row r="14732" spans="4:10" x14ac:dyDescent="0.25">
      <c r="D14732"/>
      <c r="E14732"/>
      <c r="F14732" s="3"/>
      <c r="G14732" s="3"/>
      <c r="H14732" s="3"/>
      <c r="I14732" s="3"/>
      <c r="J14732" s="3"/>
    </row>
    <row r="14733" spans="4:10" x14ac:dyDescent="0.25">
      <c r="D14733"/>
      <c r="E14733"/>
      <c r="F14733" s="3"/>
      <c r="G14733" s="3"/>
      <c r="H14733" s="3"/>
      <c r="I14733" s="3"/>
      <c r="J14733" s="3"/>
    </row>
    <row r="14734" spans="4:10" x14ac:dyDescent="0.25">
      <c r="D14734"/>
      <c r="E14734"/>
      <c r="F14734" s="3"/>
      <c r="G14734" s="3"/>
      <c r="H14734" s="3"/>
      <c r="I14734" s="3"/>
      <c r="J14734" s="3"/>
    </row>
    <row r="14735" spans="4:10" x14ac:dyDescent="0.25">
      <c r="D14735"/>
      <c r="E14735"/>
      <c r="F14735" s="3"/>
      <c r="G14735" s="3"/>
      <c r="H14735" s="3"/>
      <c r="I14735" s="3"/>
      <c r="J14735" s="3"/>
    </row>
    <row r="14736" spans="4:10" x14ac:dyDescent="0.25">
      <c r="D14736"/>
      <c r="E14736"/>
      <c r="F14736" s="3"/>
      <c r="G14736" s="3"/>
      <c r="H14736" s="3"/>
      <c r="I14736" s="3"/>
      <c r="J14736" s="3"/>
    </row>
    <row r="14737" spans="4:10" x14ac:dyDescent="0.25">
      <c r="D14737"/>
      <c r="E14737"/>
      <c r="F14737" s="3"/>
      <c r="G14737" s="3"/>
      <c r="H14737" s="3"/>
      <c r="I14737" s="3"/>
      <c r="J14737" s="3"/>
    </row>
    <row r="14738" spans="4:10" x14ac:dyDescent="0.25">
      <c r="D14738"/>
      <c r="E14738"/>
      <c r="F14738" s="3"/>
      <c r="G14738" s="3"/>
      <c r="H14738" s="3"/>
      <c r="I14738" s="3"/>
      <c r="J14738" s="3"/>
    </row>
    <row r="14739" spans="4:10" x14ac:dyDescent="0.25">
      <c r="D14739"/>
      <c r="E14739"/>
      <c r="F14739" s="3"/>
      <c r="G14739" s="3"/>
      <c r="H14739" s="3"/>
      <c r="I14739" s="3"/>
      <c r="J14739" s="3"/>
    </row>
    <row r="14740" spans="4:10" x14ac:dyDescent="0.25">
      <c r="D14740"/>
      <c r="E14740"/>
      <c r="F14740" s="3"/>
      <c r="G14740" s="3"/>
      <c r="H14740" s="3"/>
      <c r="I14740" s="3"/>
      <c r="J14740" s="3"/>
    </row>
    <row r="14741" spans="4:10" x14ac:dyDescent="0.25">
      <c r="D14741"/>
      <c r="E14741"/>
      <c r="F14741" s="3"/>
      <c r="G14741" s="3"/>
      <c r="H14741" s="3"/>
      <c r="I14741" s="3"/>
      <c r="J14741" s="3"/>
    </row>
    <row r="14742" spans="4:10" x14ac:dyDescent="0.25">
      <c r="D14742"/>
      <c r="E14742"/>
      <c r="F14742" s="3"/>
      <c r="G14742" s="3"/>
      <c r="H14742" s="3"/>
      <c r="I14742" s="3"/>
      <c r="J14742" s="3"/>
    </row>
    <row r="14743" spans="4:10" x14ac:dyDescent="0.25">
      <c r="D14743"/>
      <c r="E14743"/>
      <c r="F14743" s="3"/>
      <c r="G14743" s="3"/>
      <c r="H14743" s="3"/>
      <c r="I14743" s="3"/>
      <c r="J14743" s="3"/>
    </row>
    <row r="14744" spans="4:10" x14ac:dyDescent="0.25">
      <c r="D14744"/>
      <c r="E14744"/>
      <c r="F14744" s="3"/>
      <c r="G14744" s="3"/>
      <c r="H14744" s="3"/>
      <c r="I14744" s="3"/>
      <c r="J14744" s="3"/>
    </row>
    <row r="14745" spans="4:10" x14ac:dyDescent="0.25">
      <c r="D14745"/>
      <c r="E14745"/>
      <c r="F14745" s="3"/>
      <c r="G14745" s="3"/>
      <c r="H14745" s="3"/>
      <c r="I14745" s="3"/>
      <c r="J14745" s="3"/>
    </row>
    <row r="14746" spans="4:10" x14ac:dyDescent="0.25">
      <c r="D14746"/>
      <c r="E14746"/>
      <c r="F14746" s="3"/>
      <c r="G14746" s="3"/>
      <c r="H14746" s="3"/>
      <c r="I14746" s="3"/>
      <c r="J14746" s="3"/>
    </row>
    <row r="14747" spans="4:10" x14ac:dyDescent="0.25">
      <c r="D14747"/>
      <c r="E14747"/>
      <c r="F14747" s="3"/>
      <c r="G14747" s="3"/>
      <c r="H14747" s="3"/>
      <c r="I14747" s="3"/>
      <c r="J14747" s="3"/>
    </row>
    <row r="14748" spans="4:10" x14ac:dyDescent="0.25">
      <c r="D14748"/>
      <c r="E14748"/>
      <c r="F14748" s="3"/>
      <c r="G14748" s="3"/>
      <c r="H14748" s="3"/>
      <c r="I14748" s="3"/>
      <c r="J14748" s="3"/>
    </row>
    <row r="14749" spans="4:10" x14ac:dyDescent="0.25">
      <c r="D14749"/>
      <c r="E14749"/>
      <c r="F14749" s="3"/>
      <c r="G14749" s="3"/>
      <c r="H14749" s="3"/>
      <c r="I14749" s="3"/>
      <c r="J14749" s="3"/>
    </row>
    <row r="14750" spans="4:10" x14ac:dyDescent="0.25">
      <c r="D14750"/>
      <c r="E14750"/>
      <c r="F14750" s="3"/>
      <c r="G14750" s="3"/>
      <c r="H14750" s="3"/>
      <c r="I14750" s="3"/>
      <c r="J14750" s="3"/>
    </row>
    <row r="14751" spans="4:10" x14ac:dyDescent="0.25">
      <c r="D14751"/>
      <c r="E14751"/>
      <c r="F14751" s="3"/>
      <c r="G14751" s="3"/>
      <c r="H14751" s="3"/>
      <c r="I14751" s="3"/>
      <c r="J14751" s="3"/>
    </row>
    <row r="14752" spans="4:10" x14ac:dyDescent="0.25">
      <c r="D14752"/>
      <c r="E14752"/>
      <c r="F14752" s="3"/>
      <c r="G14752" s="3"/>
      <c r="H14752" s="3"/>
      <c r="I14752" s="3"/>
      <c r="J14752" s="3"/>
    </row>
    <row r="14753" spans="4:10" x14ac:dyDescent="0.25">
      <c r="D14753"/>
      <c r="E14753"/>
      <c r="F14753" s="3"/>
      <c r="G14753" s="3"/>
      <c r="H14753" s="3"/>
      <c r="I14753" s="3"/>
      <c r="J14753" s="3"/>
    </row>
    <row r="14754" spans="4:10" x14ac:dyDescent="0.25">
      <c r="D14754"/>
      <c r="E14754"/>
      <c r="F14754" s="3"/>
      <c r="G14754" s="3"/>
      <c r="H14754" s="3"/>
      <c r="I14754" s="3"/>
      <c r="J14754" s="3"/>
    </row>
    <row r="14755" spans="4:10" x14ac:dyDescent="0.25">
      <c r="D14755"/>
      <c r="E14755"/>
      <c r="F14755" s="3"/>
      <c r="G14755" s="3"/>
      <c r="H14755" s="3"/>
      <c r="I14755" s="3"/>
      <c r="J14755" s="3"/>
    </row>
    <row r="14756" spans="4:10" x14ac:dyDescent="0.25">
      <c r="D14756"/>
      <c r="E14756"/>
      <c r="F14756" s="3"/>
      <c r="G14756" s="3"/>
      <c r="H14756" s="3"/>
      <c r="I14756" s="3"/>
      <c r="J14756" s="3"/>
    </row>
    <row r="14757" spans="4:10" x14ac:dyDescent="0.25">
      <c r="D14757"/>
      <c r="E14757"/>
      <c r="F14757" s="3"/>
      <c r="G14757" s="3"/>
      <c r="H14757" s="3"/>
      <c r="I14757" s="3"/>
      <c r="J14757" s="3"/>
    </row>
    <row r="14758" spans="4:10" x14ac:dyDescent="0.25">
      <c r="D14758"/>
      <c r="E14758"/>
      <c r="F14758" s="3"/>
      <c r="G14758" s="3"/>
      <c r="H14758" s="3"/>
      <c r="I14758" s="3"/>
      <c r="J14758" s="3"/>
    </row>
    <row r="14759" spans="4:10" x14ac:dyDescent="0.25">
      <c r="D14759"/>
      <c r="E14759"/>
      <c r="F14759" s="3"/>
      <c r="G14759" s="3"/>
      <c r="H14759" s="3"/>
      <c r="I14759" s="3"/>
      <c r="J14759" s="3"/>
    </row>
    <row r="14760" spans="4:10" x14ac:dyDescent="0.25">
      <c r="D14760"/>
      <c r="E14760"/>
      <c r="F14760" s="3"/>
      <c r="G14760" s="3"/>
      <c r="H14760" s="3"/>
      <c r="I14760" s="3"/>
      <c r="J14760" s="3"/>
    </row>
    <row r="14761" spans="4:10" x14ac:dyDescent="0.25">
      <c r="D14761"/>
      <c r="E14761"/>
      <c r="F14761" s="3"/>
      <c r="G14761" s="3"/>
      <c r="H14761" s="3"/>
      <c r="I14761" s="3"/>
      <c r="J14761" s="3"/>
    </row>
    <row r="14762" spans="4:10" x14ac:dyDescent="0.25">
      <c r="D14762"/>
      <c r="E14762"/>
      <c r="F14762" s="3"/>
      <c r="G14762" s="3"/>
      <c r="H14762" s="3"/>
      <c r="I14762" s="3"/>
      <c r="J14762" s="3"/>
    </row>
    <row r="14763" spans="4:10" x14ac:dyDescent="0.25">
      <c r="D14763"/>
      <c r="E14763"/>
      <c r="F14763" s="3"/>
      <c r="G14763" s="3"/>
      <c r="H14763" s="3"/>
      <c r="I14763" s="3"/>
      <c r="J14763" s="3"/>
    </row>
    <row r="14764" spans="4:10" x14ac:dyDescent="0.25">
      <c r="D14764"/>
      <c r="E14764"/>
      <c r="F14764" s="3"/>
      <c r="G14764" s="3"/>
      <c r="H14764" s="3"/>
      <c r="I14764" s="3"/>
      <c r="J14764" s="3"/>
    </row>
    <row r="14765" spans="4:10" x14ac:dyDescent="0.25">
      <c r="D14765"/>
      <c r="E14765"/>
      <c r="F14765" s="3"/>
      <c r="G14765" s="3"/>
      <c r="H14765" s="3"/>
      <c r="I14765" s="3"/>
      <c r="J14765" s="3"/>
    </row>
    <row r="14766" spans="4:10" x14ac:dyDescent="0.25">
      <c r="D14766"/>
      <c r="E14766"/>
      <c r="F14766" s="3"/>
      <c r="G14766" s="3"/>
      <c r="H14766" s="3"/>
      <c r="I14766" s="3"/>
      <c r="J14766" s="3"/>
    </row>
    <row r="14767" spans="4:10" x14ac:dyDescent="0.25">
      <c r="D14767"/>
      <c r="E14767"/>
      <c r="F14767" s="3"/>
      <c r="G14767" s="3"/>
      <c r="H14767" s="3"/>
      <c r="I14767" s="3"/>
      <c r="J14767" s="3"/>
    </row>
    <row r="14768" spans="4:10" x14ac:dyDescent="0.25">
      <c r="D14768"/>
      <c r="E14768"/>
      <c r="F14768" s="3"/>
      <c r="G14768" s="3"/>
      <c r="H14768" s="3"/>
      <c r="I14768" s="3"/>
      <c r="J14768" s="3"/>
    </row>
    <row r="14769" spans="4:10" x14ac:dyDescent="0.25">
      <c r="D14769"/>
      <c r="E14769"/>
      <c r="F14769" s="3"/>
      <c r="G14769" s="3"/>
      <c r="H14769" s="3"/>
      <c r="I14769" s="3"/>
      <c r="J14769" s="3"/>
    </row>
    <row r="14770" spans="4:10" x14ac:dyDescent="0.25">
      <c r="D14770"/>
      <c r="E14770"/>
      <c r="F14770" s="3"/>
      <c r="G14770" s="3"/>
      <c r="H14770" s="3"/>
      <c r="I14770" s="3"/>
      <c r="J14770" s="3"/>
    </row>
    <row r="14771" spans="4:10" x14ac:dyDescent="0.25">
      <c r="D14771"/>
      <c r="E14771"/>
      <c r="F14771" s="3"/>
      <c r="G14771" s="3"/>
      <c r="H14771" s="3"/>
      <c r="I14771" s="3"/>
      <c r="J14771" s="3"/>
    </row>
    <row r="14772" spans="4:10" x14ac:dyDescent="0.25">
      <c r="D14772"/>
      <c r="E14772"/>
      <c r="F14772" s="3"/>
      <c r="G14772" s="3"/>
      <c r="H14772" s="3"/>
      <c r="I14772" s="3"/>
      <c r="J14772" s="3"/>
    </row>
    <row r="14773" spans="4:10" x14ac:dyDescent="0.25">
      <c r="D14773"/>
      <c r="E14773"/>
      <c r="F14773" s="3"/>
      <c r="G14773" s="3"/>
      <c r="H14773" s="3"/>
      <c r="I14773" s="3"/>
      <c r="J14773" s="3"/>
    </row>
    <row r="14774" spans="4:10" x14ac:dyDescent="0.25">
      <c r="D14774"/>
      <c r="E14774"/>
      <c r="F14774" s="3"/>
      <c r="G14774" s="3"/>
      <c r="H14774" s="3"/>
      <c r="I14774" s="3"/>
      <c r="J14774" s="3"/>
    </row>
    <row r="14775" spans="4:10" x14ac:dyDescent="0.25">
      <c r="D14775"/>
      <c r="E14775"/>
      <c r="F14775" s="3"/>
      <c r="G14775" s="3"/>
      <c r="H14775" s="3"/>
      <c r="I14775" s="3"/>
      <c r="J14775" s="3"/>
    </row>
    <row r="14776" spans="4:10" x14ac:dyDescent="0.25">
      <c r="D14776"/>
      <c r="E14776"/>
      <c r="F14776" s="3"/>
      <c r="G14776" s="3"/>
      <c r="H14776" s="3"/>
      <c r="I14776" s="3"/>
      <c r="J14776" s="3"/>
    </row>
    <row r="14777" spans="4:10" x14ac:dyDescent="0.25">
      <c r="D14777"/>
      <c r="E14777"/>
      <c r="F14777" s="3"/>
      <c r="G14777" s="3"/>
      <c r="H14777" s="3"/>
      <c r="I14777" s="3"/>
      <c r="J14777" s="3"/>
    </row>
    <row r="14778" spans="4:10" x14ac:dyDescent="0.25">
      <c r="D14778"/>
      <c r="E14778"/>
      <c r="F14778" s="3"/>
      <c r="G14778" s="3"/>
      <c r="H14778" s="3"/>
      <c r="I14778" s="3"/>
      <c r="J14778" s="3"/>
    </row>
    <row r="14779" spans="4:10" x14ac:dyDescent="0.25">
      <c r="D14779"/>
      <c r="E14779"/>
      <c r="F14779" s="3"/>
      <c r="G14779" s="3"/>
      <c r="H14779" s="3"/>
      <c r="I14779" s="3"/>
      <c r="J14779" s="3"/>
    </row>
    <row r="14780" spans="4:10" x14ac:dyDescent="0.25">
      <c r="D14780"/>
      <c r="E14780"/>
      <c r="F14780" s="3"/>
      <c r="G14780" s="3"/>
      <c r="H14780" s="3"/>
      <c r="I14780" s="3"/>
      <c r="J14780" s="3"/>
    </row>
    <row r="14781" spans="4:10" x14ac:dyDescent="0.25">
      <c r="D14781"/>
      <c r="E14781"/>
      <c r="F14781" s="3"/>
      <c r="G14781" s="3"/>
      <c r="H14781" s="3"/>
      <c r="I14781" s="3"/>
      <c r="J14781" s="3"/>
    </row>
    <row r="14782" spans="4:10" x14ac:dyDescent="0.25">
      <c r="D14782"/>
      <c r="E14782"/>
      <c r="F14782" s="3"/>
      <c r="G14782" s="3"/>
      <c r="H14782" s="3"/>
      <c r="I14782" s="3"/>
      <c r="J14782" s="3"/>
    </row>
    <row r="14783" spans="4:10" x14ac:dyDescent="0.25">
      <c r="D14783"/>
      <c r="E14783"/>
      <c r="F14783" s="3"/>
      <c r="G14783" s="3"/>
      <c r="H14783" s="3"/>
      <c r="I14783" s="3"/>
      <c r="J14783" s="3"/>
    </row>
    <row r="14784" spans="4:10" x14ac:dyDescent="0.25">
      <c r="D14784"/>
      <c r="E14784"/>
      <c r="F14784" s="3"/>
      <c r="G14784" s="3"/>
      <c r="H14784" s="3"/>
      <c r="I14784" s="3"/>
      <c r="J14784" s="3"/>
    </row>
    <row r="14785" spans="4:10" x14ac:dyDescent="0.25">
      <c r="D14785"/>
      <c r="E14785"/>
      <c r="F14785" s="3"/>
      <c r="G14785" s="3"/>
      <c r="H14785" s="3"/>
      <c r="I14785" s="3"/>
      <c r="J14785" s="3"/>
    </row>
    <row r="14786" spans="4:10" x14ac:dyDescent="0.25">
      <c r="D14786"/>
      <c r="E14786"/>
      <c r="F14786" s="3"/>
      <c r="G14786" s="3"/>
      <c r="H14786" s="3"/>
      <c r="I14786" s="3"/>
      <c r="J14786" s="3"/>
    </row>
    <row r="14787" spans="4:10" x14ac:dyDescent="0.25">
      <c r="D14787"/>
      <c r="E14787"/>
      <c r="F14787" s="3"/>
      <c r="G14787" s="3"/>
      <c r="H14787" s="3"/>
      <c r="I14787" s="3"/>
      <c r="J14787" s="3"/>
    </row>
    <row r="14788" spans="4:10" x14ac:dyDescent="0.25">
      <c r="D14788"/>
      <c r="E14788"/>
      <c r="F14788" s="3"/>
      <c r="G14788" s="3"/>
      <c r="H14788" s="3"/>
      <c r="I14788" s="3"/>
      <c r="J14788" s="3"/>
    </row>
    <row r="14789" spans="4:10" x14ac:dyDescent="0.25">
      <c r="D14789"/>
      <c r="E14789"/>
      <c r="F14789" s="3"/>
      <c r="G14789" s="3"/>
      <c r="H14789" s="3"/>
      <c r="I14789" s="3"/>
      <c r="J14789" s="3"/>
    </row>
    <row r="14790" spans="4:10" x14ac:dyDescent="0.25">
      <c r="D14790"/>
      <c r="E14790"/>
      <c r="F14790" s="3"/>
      <c r="G14790" s="3"/>
      <c r="H14790" s="3"/>
      <c r="I14790" s="3"/>
      <c r="J14790" s="3"/>
    </row>
    <row r="14791" spans="4:10" x14ac:dyDescent="0.25">
      <c r="D14791"/>
      <c r="E14791"/>
      <c r="F14791" s="3"/>
      <c r="G14791" s="3"/>
      <c r="H14791" s="3"/>
      <c r="I14791" s="3"/>
      <c r="J14791" s="3"/>
    </row>
    <row r="14792" spans="4:10" x14ac:dyDescent="0.25">
      <c r="D14792"/>
      <c r="E14792"/>
      <c r="F14792" s="3"/>
      <c r="G14792" s="3"/>
      <c r="H14792" s="3"/>
      <c r="I14792" s="3"/>
      <c r="J14792" s="3"/>
    </row>
    <row r="14793" spans="4:10" x14ac:dyDescent="0.25">
      <c r="D14793"/>
      <c r="E14793"/>
      <c r="F14793" s="3"/>
      <c r="G14793" s="3"/>
      <c r="H14793" s="3"/>
      <c r="I14793" s="3"/>
      <c r="J14793" s="3"/>
    </row>
    <row r="14794" spans="4:10" x14ac:dyDescent="0.25">
      <c r="D14794"/>
      <c r="E14794"/>
      <c r="F14794" s="3"/>
      <c r="G14794" s="3"/>
      <c r="H14794" s="3"/>
      <c r="I14794" s="3"/>
      <c r="J14794" s="3"/>
    </row>
    <row r="14795" spans="4:10" x14ac:dyDescent="0.25">
      <c r="D14795"/>
      <c r="E14795"/>
      <c r="F14795" s="3"/>
      <c r="G14795" s="3"/>
      <c r="H14795" s="3"/>
      <c r="I14795" s="3"/>
      <c r="J14795" s="3"/>
    </row>
    <row r="14796" spans="4:10" x14ac:dyDescent="0.25">
      <c r="D14796"/>
      <c r="E14796"/>
      <c r="F14796" s="3"/>
      <c r="G14796" s="3"/>
      <c r="H14796" s="3"/>
      <c r="I14796" s="3"/>
      <c r="J14796" s="3"/>
    </row>
    <row r="14797" spans="4:10" x14ac:dyDescent="0.25">
      <c r="D14797"/>
      <c r="E14797"/>
      <c r="F14797" s="3"/>
      <c r="G14797" s="3"/>
      <c r="H14797" s="3"/>
      <c r="I14797" s="3"/>
      <c r="J14797" s="3"/>
    </row>
    <row r="14798" spans="4:10" x14ac:dyDescent="0.25">
      <c r="D14798"/>
      <c r="E14798"/>
      <c r="F14798" s="3"/>
      <c r="G14798" s="3"/>
      <c r="H14798" s="3"/>
      <c r="I14798" s="3"/>
      <c r="J14798" s="3"/>
    </row>
    <row r="14799" spans="4:10" x14ac:dyDescent="0.25">
      <c r="D14799"/>
      <c r="E14799"/>
      <c r="F14799" s="3"/>
      <c r="G14799" s="3"/>
      <c r="H14799" s="3"/>
      <c r="I14799" s="3"/>
      <c r="J14799" s="3"/>
    </row>
    <row r="14800" spans="4:10" x14ac:dyDescent="0.25">
      <c r="D14800"/>
      <c r="E14800"/>
      <c r="F14800" s="3"/>
      <c r="G14800" s="3"/>
      <c r="H14800" s="3"/>
      <c r="I14800" s="3"/>
      <c r="J14800" s="3"/>
    </row>
    <row r="14801" spans="4:10" x14ac:dyDescent="0.25">
      <c r="D14801"/>
      <c r="E14801"/>
      <c r="F14801" s="3"/>
      <c r="G14801" s="3"/>
      <c r="H14801" s="3"/>
      <c r="I14801" s="3"/>
      <c r="J14801" s="3"/>
    </row>
    <row r="14802" spans="4:10" x14ac:dyDescent="0.25">
      <c r="D14802"/>
      <c r="E14802"/>
      <c r="F14802" s="3"/>
      <c r="G14802" s="3"/>
      <c r="H14802" s="3"/>
      <c r="I14802" s="3"/>
      <c r="J14802" s="3"/>
    </row>
    <row r="14803" spans="4:10" x14ac:dyDescent="0.25">
      <c r="D14803"/>
      <c r="E14803"/>
      <c r="F14803" s="3"/>
      <c r="G14803" s="3"/>
      <c r="H14803" s="3"/>
      <c r="I14803" s="3"/>
      <c r="J14803" s="3"/>
    </row>
    <row r="14804" spans="4:10" x14ac:dyDescent="0.25">
      <c r="D14804"/>
      <c r="E14804"/>
      <c r="F14804" s="3"/>
      <c r="G14804" s="3"/>
      <c r="H14804" s="3"/>
      <c r="I14804" s="3"/>
      <c r="J14804" s="3"/>
    </row>
    <row r="14805" spans="4:10" x14ac:dyDescent="0.25">
      <c r="D14805"/>
      <c r="E14805"/>
      <c r="F14805" s="3"/>
      <c r="G14805" s="3"/>
      <c r="H14805" s="3"/>
      <c r="I14805" s="3"/>
      <c r="J14805" s="3"/>
    </row>
    <row r="14806" spans="4:10" x14ac:dyDescent="0.25">
      <c r="D14806"/>
      <c r="E14806"/>
      <c r="F14806" s="3"/>
      <c r="G14806" s="3"/>
      <c r="H14806" s="3"/>
      <c r="I14806" s="3"/>
      <c r="J14806" s="3"/>
    </row>
    <row r="14807" spans="4:10" x14ac:dyDescent="0.25">
      <c r="D14807"/>
      <c r="E14807"/>
      <c r="F14807" s="3"/>
      <c r="G14807" s="3"/>
      <c r="H14807" s="3"/>
      <c r="I14807" s="3"/>
      <c r="J14807" s="3"/>
    </row>
    <row r="14808" spans="4:10" x14ac:dyDescent="0.25">
      <c r="D14808"/>
      <c r="E14808"/>
      <c r="F14808" s="3"/>
      <c r="G14808" s="3"/>
      <c r="H14808" s="3"/>
      <c r="I14808" s="3"/>
      <c r="J14808" s="3"/>
    </row>
    <row r="14809" spans="4:10" x14ac:dyDescent="0.25">
      <c r="D14809"/>
      <c r="E14809"/>
      <c r="F14809" s="3"/>
      <c r="G14809" s="3"/>
      <c r="H14809" s="3"/>
      <c r="I14809" s="3"/>
      <c r="J14809" s="3"/>
    </row>
    <row r="14810" spans="4:10" x14ac:dyDescent="0.25">
      <c r="D14810"/>
      <c r="E14810"/>
      <c r="F14810" s="3"/>
      <c r="G14810" s="3"/>
      <c r="H14810" s="3"/>
      <c r="I14810" s="3"/>
      <c r="J14810" s="3"/>
    </row>
    <row r="14811" spans="4:10" x14ac:dyDescent="0.25">
      <c r="D14811"/>
      <c r="E14811"/>
      <c r="F14811" s="3"/>
      <c r="G14811" s="3"/>
      <c r="H14811" s="3"/>
      <c r="I14811" s="3"/>
      <c r="J14811" s="3"/>
    </row>
    <row r="14812" spans="4:10" x14ac:dyDescent="0.25">
      <c r="D14812"/>
      <c r="E14812"/>
      <c r="F14812" s="3"/>
      <c r="G14812" s="3"/>
      <c r="H14812" s="3"/>
      <c r="I14812" s="3"/>
      <c r="J14812" s="3"/>
    </row>
    <row r="14813" spans="4:10" x14ac:dyDescent="0.25">
      <c r="D14813"/>
      <c r="E14813"/>
      <c r="F14813" s="3"/>
      <c r="G14813" s="3"/>
      <c r="H14813" s="3"/>
      <c r="I14813" s="3"/>
      <c r="J14813" s="3"/>
    </row>
    <row r="14814" spans="4:10" x14ac:dyDescent="0.25">
      <c r="D14814"/>
      <c r="E14814"/>
      <c r="F14814" s="3"/>
      <c r="G14814" s="3"/>
      <c r="H14814" s="3"/>
      <c r="I14814" s="3"/>
      <c r="J14814" s="3"/>
    </row>
    <row r="14815" spans="4:10" x14ac:dyDescent="0.25">
      <c r="D14815"/>
      <c r="E14815"/>
      <c r="F14815" s="3"/>
      <c r="G14815" s="3"/>
      <c r="H14815" s="3"/>
      <c r="I14815" s="3"/>
      <c r="J14815" s="3"/>
    </row>
    <row r="14816" spans="4:10" x14ac:dyDescent="0.25">
      <c r="D14816"/>
      <c r="E14816"/>
      <c r="F14816" s="3"/>
      <c r="G14816" s="3"/>
      <c r="H14816" s="3"/>
      <c r="I14816" s="3"/>
      <c r="J14816" s="3"/>
    </row>
    <row r="14817" spans="4:10" x14ac:dyDescent="0.25">
      <c r="D14817"/>
      <c r="E14817"/>
      <c r="F14817" s="3"/>
      <c r="G14817" s="3"/>
      <c r="H14817" s="3"/>
      <c r="I14817" s="3"/>
      <c r="J14817" s="3"/>
    </row>
    <row r="14818" spans="4:10" x14ac:dyDescent="0.25">
      <c r="D14818"/>
      <c r="E14818"/>
      <c r="F14818" s="3"/>
      <c r="G14818" s="3"/>
      <c r="H14818" s="3"/>
      <c r="I14818" s="3"/>
      <c r="J14818" s="3"/>
    </row>
    <row r="14819" spans="4:10" x14ac:dyDescent="0.25">
      <c r="D14819"/>
      <c r="E14819"/>
      <c r="F14819" s="3"/>
      <c r="G14819" s="3"/>
      <c r="H14819" s="3"/>
      <c r="I14819" s="3"/>
      <c r="J14819" s="3"/>
    </row>
    <row r="14820" spans="4:10" x14ac:dyDescent="0.25">
      <c r="D14820"/>
      <c r="E14820"/>
      <c r="F14820" s="3"/>
      <c r="G14820" s="3"/>
      <c r="H14820" s="3"/>
      <c r="I14820" s="3"/>
      <c r="J14820" s="3"/>
    </row>
    <row r="14821" spans="4:10" x14ac:dyDescent="0.25">
      <c r="D14821"/>
      <c r="E14821"/>
      <c r="F14821" s="3"/>
      <c r="G14821" s="3"/>
      <c r="H14821" s="3"/>
      <c r="I14821" s="3"/>
      <c r="J14821" s="3"/>
    </row>
    <row r="14822" spans="4:10" x14ac:dyDescent="0.25">
      <c r="D14822"/>
      <c r="E14822"/>
      <c r="F14822" s="3"/>
      <c r="G14822" s="3"/>
      <c r="H14822" s="3"/>
      <c r="I14822" s="3"/>
      <c r="J14822" s="3"/>
    </row>
    <row r="14823" spans="4:10" x14ac:dyDescent="0.25">
      <c r="D14823"/>
      <c r="E14823"/>
      <c r="F14823" s="3"/>
      <c r="G14823" s="3"/>
      <c r="H14823" s="3"/>
      <c r="I14823" s="3"/>
      <c r="J14823" s="3"/>
    </row>
    <row r="14824" spans="4:10" x14ac:dyDescent="0.25">
      <c r="D14824"/>
      <c r="E14824"/>
      <c r="F14824" s="3"/>
      <c r="G14824" s="3"/>
      <c r="H14824" s="3"/>
      <c r="I14824" s="3"/>
      <c r="J14824" s="3"/>
    </row>
    <row r="14825" spans="4:10" x14ac:dyDescent="0.25">
      <c r="D14825"/>
      <c r="E14825"/>
      <c r="F14825" s="3"/>
      <c r="G14825" s="3"/>
      <c r="H14825" s="3"/>
      <c r="I14825" s="3"/>
      <c r="J14825" s="3"/>
    </row>
    <row r="14826" spans="4:10" x14ac:dyDescent="0.25">
      <c r="D14826"/>
      <c r="E14826"/>
      <c r="F14826" s="3"/>
      <c r="G14826" s="3"/>
      <c r="H14826" s="3"/>
      <c r="I14826" s="3"/>
      <c r="J14826" s="3"/>
    </row>
    <row r="14827" spans="4:10" x14ac:dyDescent="0.25">
      <c r="D14827"/>
      <c r="E14827"/>
      <c r="F14827" s="3"/>
      <c r="G14827" s="3"/>
      <c r="H14827" s="3"/>
      <c r="I14827" s="3"/>
      <c r="J14827" s="3"/>
    </row>
    <row r="14828" spans="4:10" x14ac:dyDescent="0.25">
      <c r="D14828"/>
      <c r="E14828"/>
      <c r="F14828" s="3"/>
      <c r="G14828" s="3"/>
      <c r="H14828" s="3"/>
      <c r="I14828" s="3"/>
      <c r="J14828" s="3"/>
    </row>
    <row r="14829" spans="4:10" x14ac:dyDescent="0.25">
      <c r="D14829"/>
      <c r="E14829"/>
      <c r="F14829" s="3"/>
      <c r="G14829" s="3"/>
      <c r="H14829" s="3"/>
      <c r="I14829" s="3"/>
      <c r="J14829" s="3"/>
    </row>
    <row r="14830" spans="4:10" x14ac:dyDescent="0.25">
      <c r="D14830"/>
      <c r="E14830"/>
      <c r="F14830" s="3"/>
      <c r="G14830" s="3"/>
      <c r="H14830" s="3"/>
      <c r="I14830" s="3"/>
      <c r="J14830" s="3"/>
    </row>
    <row r="14831" spans="4:10" x14ac:dyDescent="0.25">
      <c r="D14831"/>
      <c r="E14831"/>
      <c r="F14831" s="3"/>
      <c r="G14831" s="3"/>
      <c r="H14831" s="3"/>
      <c r="I14831" s="3"/>
      <c r="J14831" s="3"/>
    </row>
    <row r="14832" spans="4:10" x14ac:dyDescent="0.25">
      <c r="D14832"/>
      <c r="E14832"/>
      <c r="F14832" s="3"/>
      <c r="G14832" s="3"/>
      <c r="H14832" s="3"/>
      <c r="I14832" s="3"/>
      <c r="J14832" s="3"/>
    </row>
    <row r="14833" spans="4:10" x14ac:dyDescent="0.25">
      <c r="D14833"/>
      <c r="E14833"/>
      <c r="F14833" s="3"/>
      <c r="G14833" s="3"/>
      <c r="H14833" s="3"/>
      <c r="I14833" s="3"/>
      <c r="J14833" s="3"/>
    </row>
    <row r="14834" spans="4:10" x14ac:dyDescent="0.25">
      <c r="D14834"/>
      <c r="E14834"/>
      <c r="F14834" s="3"/>
      <c r="G14834" s="3"/>
      <c r="H14834" s="3"/>
      <c r="I14834" s="3"/>
      <c r="J14834" s="3"/>
    </row>
    <row r="14835" spans="4:10" x14ac:dyDescent="0.25">
      <c r="D14835"/>
      <c r="E14835"/>
      <c r="F14835" s="3"/>
      <c r="G14835" s="3"/>
      <c r="H14835" s="3"/>
      <c r="I14835" s="3"/>
      <c r="J14835" s="3"/>
    </row>
    <row r="14836" spans="4:10" x14ac:dyDescent="0.25">
      <c r="D14836"/>
      <c r="E14836"/>
      <c r="F14836" s="3"/>
      <c r="G14836" s="3"/>
      <c r="H14836" s="3"/>
      <c r="I14836" s="3"/>
      <c r="J14836" s="3"/>
    </row>
    <row r="14837" spans="4:10" x14ac:dyDescent="0.25">
      <c r="D14837"/>
      <c r="E14837"/>
      <c r="F14837" s="3"/>
      <c r="G14837" s="3"/>
      <c r="H14837" s="3"/>
      <c r="I14837" s="3"/>
      <c r="J14837" s="3"/>
    </row>
    <row r="14838" spans="4:10" x14ac:dyDescent="0.25">
      <c r="D14838"/>
      <c r="E14838"/>
      <c r="F14838" s="3"/>
      <c r="G14838" s="3"/>
      <c r="H14838" s="3"/>
      <c r="I14838" s="3"/>
      <c r="J14838" s="3"/>
    </row>
    <row r="14839" spans="4:10" x14ac:dyDescent="0.25">
      <c r="D14839"/>
      <c r="E14839"/>
      <c r="F14839" s="3"/>
      <c r="G14839" s="3"/>
      <c r="H14839" s="3"/>
      <c r="I14839" s="3"/>
      <c r="J14839" s="3"/>
    </row>
    <row r="14840" spans="4:10" x14ac:dyDescent="0.25">
      <c r="D14840"/>
      <c r="E14840"/>
      <c r="F14840" s="3"/>
      <c r="G14840" s="3"/>
      <c r="H14840" s="3"/>
      <c r="I14840" s="3"/>
      <c r="J14840" s="3"/>
    </row>
    <row r="14841" spans="4:10" x14ac:dyDescent="0.25">
      <c r="D14841"/>
      <c r="E14841"/>
      <c r="F14841" s="3"/>
      <c r="G14841" s="3"/>
      <c r="H14841" s="3"/>
      <c r="I14841" s="3"/>
      <c r="J14841" s="3"/>
    </row>
    <row r="14842" spans="4:10" x14ac:dyDescent="0.25">
      <c r="D14842"/>
      <c r="E14842"/>
      <c r="F14842" s="3"/>
      <c r="G14842" s="3"/>
      <c r="H14842" s="3"/>
      <c r="I14842" s="3"/>
      <c r="J14842" s="3"/>
    </row>
    <row r="14843" spans="4:10" x14ac:dyDescent="0.25">
      <c r="D14843"/>
      <c r="E14843"/>
      <c r="F14843" s="3"/>
      <c r="G14843" s="3"/>
      <c r="H14843" s="3"/>
      <c r="I14843" s="3"/>
      <c r="J14843" s="3"/>
    </row>
    <row r="14844" spans="4:10" x14ac:dyDescent="0.25">
      <c r="D14844"/>
      <c r="E14844"/>
      <c r="F14844" s="3"/>
      <c r="G14844" s="3"/>
      <c r="H14844" s="3"/>
      <c r="I14844" s="3"/>
      <c r="J14844" s="3"/>
    </row>
    <row r="14845" spans="4:10" x14ac:dyDescent="0.25">
      <c r="D14845"/>
      <c r="E14845"/>
      <c r="F14845" s="3"/>
      <c r="G14845" s="3"/>
      <c r="H14845" s="3"/>
      <c r="I14845" s="3"/>
      <c r="J14845" s="3"/>
    </row>
    <row r="14846" spans="4:10" x14ac:dyDescent="0.25">
      <c r="D14846"/>
      <c r="E14846"/>
      <c r="F14846" s="3"/>
      <c r="G14846" s="3"/>
      <c r="H14846" s="3"/>
      <c r="I14846" s="3"/>
      <c r="J14846" s="3"/>
    </row>
    <row r="14847" spans="4:10" x14ac:dyDescent="0.25">
      <c r="D14847"/>
      <c r="E14847"/>
      <c r="F14847" s="3"/>
      <c r="G14847" s="3"/>
      <c r="H14847" s="3"/>
      <c r="I14847" s="3"/>
      <c r="J14847" s="3"/>
    </row>
    <row r="14848" spans="4:10" x14ac:dyDescent="0.25">
      <c r="D14848"/>
      <c r="E14848"/>
      <c r="F14848" s="3"/>
      <c r="G14848" s="3"/>
      <c r="H14848" s="3"/>
      <c r="I14848" s="3"/>
      <c r="J14848" s="3"/>
    </row>
    <row r="14849" spans="4:10" x14ac:dyDescent="0.25">
      <c r="D14849"/>
      <c r="E14849"/>
      <c r="F14849" s="3"/>
      <c r="G14849" s="3"/>
      <c r="H14849" s="3"/>
      <c r="I14849" s="3"/>
      <c r="J14849" s="3"/>
    </row>
    <row r="14850" spans="4:10" x14ac:dyDescent="0.25">
      <c r="D14850"/>
      <c r="E14850"/>
      <c r="F14850" s="3"/>
      <c r="G14850" s="3"/>
      <c r="H14850" s="3"/>
      <c r="I14850" s="3"/>
      <c r="J14850" s="3"/>
    </row>
    <row r="14851" spans="4:10" x14ac:dyDescent="0.25">
      <c r="D14851"/>
      <c r="E14851"/>
      <c r="F14851" s="3"/>
      <c r="G14851" s="3"/>
      <c r="H14851" s="3"/>
      <c r="I14851" s="3"/>
      <c r="J14851" s="3"/>
    </row>
    <row r="14852" spans="4:10" x14ac:dyDescent="0.25">
      <c r="D14852"/>
      <c r="E14852"/>
      <c r="F14852" s="3"/>
      <c r="G14852" s="3"/>
      <c r="H14852" s="3"/>
      <c r="I14852" s="3"/>
      <c r="J14852" s="3"/>
    </row>
    <row r="14853" spans="4:10" x14ac:dyDescent="0.25">
      <c r="D14853"/>
      <c r="E14853"/>
      <c r="F14853" s="3"/>
      <c r="G14853" s="3"/>
      <c r="H14853" s="3"/>
      <c r="I14853" s="3"/>
      <c r="J14853" s="3"/>
    </row>
    <row r="14854" spans="4:10" x14ac:dyDescent="0.25">
      <c r="D14854"/>
      <c r="E14854"/>
      <c r="F14854" s="3"/>
      <c r="G14854" s="3"/>
      <c r="H14854" s="3"/>
      <c r="I14854" s="3"/>
      <c r="J14854" s="3"/>
    </row>
    <row r="14855" spans="4:10" x14ac:dyDescent="0.25">
      <c r="D14855"/>
      <c r="E14855"/>
      <c r="F14855" s="3"/>
      <c r="G14855" s="3"/>
      <c r="H14855" s="3"/>
      <c r="I14855" s="3"/>
      <c r="J14855" s="3"/>
    </row>
    <row r="14856" spans="4:10" x14ac:dyDescent="0.25">
      <c r="D14856"/>
      <c r="E14856"/>
      <c r="F14856" s="3"/>
      <c r="G14856" s="3"/>
      <c r="H14856" s="3"/>
      <c r="I14856" s="3"/>
      <c r="J14856" s="3"/>
    </row>
    <row r="14857" spans="4:10" x14ac:dyDescent="0.25">
      <c r="D14857"/>
      <c r="E14857"/>
      <c r="F14857" s="3"/>
      <c r="G14857" s="3"/>
      <c r="H14857" s="3"/>
      <c r="I14857" s="3"/>
      <c r="J14857" s="3"/>
    </row>
    <row r="14858" spans="4:10" x14ac:dyDescent="0.25">
      <c r="D14858"/>
      <c r="E14858"/>
      <c r="F14858" s="3"/>
      <c r="G14858" s="3"/>
      <c r="H14858" s="3"/>
      <c r="I14858" s="3"/>
      <c r="J14858" s="3"/>
    </row>
    <row r="14859" spans="4:10" x14ac:dyDescent="0.25">
      <c r="D14859"/>
      <c r="E14859"/>
      <c r="F14859" s="3"/>
      <c r="G14859" s="3"/>
      <c r="H14859" s="3"/>
      <c r="I14859" s="3"/>
      <c r="J14859" s="3"/>
    </row>
    <row r="14860" spans="4:10" x14ac:dyDescent="0.25">
      <c r="D14860"/>
      <c r="E14860"/>
      <c r="F14860" s="3"/>
      <c r="G14860" s="3"/>
      <c r="H14860" s="3"/>
      <c r="I14860" s="3"/>
      <c r="J14860" s="3"/>
    </row>
    <row r="14861" spans="4:10" x14ac:dyDescent="0.25">
      <c r="D14861"/>
      <c r="E14861"/>
      <c r="F14861" s="3"/>
      <c r="G14861" s="3"/>
      <c r="H14861" s="3"/>
      <c r="I14861" s="3"/>
      <c r="J14861" s="3"/>
    </row>
    <row r="14862" spans="4:10" x14ac:dyDescent="0.25">
      <c r="D14862"/>
      <c r="E14862"/>
      <c r="F14862" s="3"/>
      <c r="G14862" s="3"/>
      <c r="H14862" s="3"/>
      <c r="I14862" s="3"/>
      <c r="J14862" s="3"/>
    </row>
    <row r="14863" spans="4:10" x14ac:dyDescent="0.25">
      <c r="D14863"/>
      <c r="E14863"/>
      <c r="F14863" s="3"/>
      <c r="G14863" s="3"/>
      <c r="H14863" s="3"/>
      <c r="I14863" s="3"/>
      <c r="J14863" s="3"/>
    </row>
    <row r="14864" spans="4:10" x14ac:dyDescent="0.25">
      <c r="D14864"/>
      <c r="E14864"/>
      <c r="F14864" s="3"/>
      <c r="G14864" s="3"/>
      <c r="H14864" s="3"/>
      <c r="I14864" s="3"/>
      <c r="J14864" s="3"/>
    </row>
    <row r="14865" spans="4:10" x14ac:dyDescent="0.25">
      <c r="D14865"/>
      <c r="E14865"/>
      <c r="F14865" s="3"/>
      <c r="G14865" s="3"/>
      <c r="H14865" s="3"/>
      <c r="I14865" s="3"/>
      <c r="J14865" s="3"/>
    </row>
    <row r="14866" spans="4:10" x14ac:dyDescent="0.25">
      <c r="D14866"/>
      <c r="E14866"/>
      <c r="F14866" s="3"/>
      <c r="G14866" s="3"/>
      <c r="H14866" s="3"/>
      <c r="I14866" s="3"/>
      <c r="J14866" s="3"/>
    </row>
    <row r="14867" spans="4:10" x14ac:dyDescent="0.25">
      <c r="D14867"/>
      <c r="E14867"/>
      <c r="F14867" s="3"/>
      <c r="G14867" s="3"/>
      <c r="H14867" s="3"/>
      <c r="I14867" s="3"/>
      <c r="J14867" s="3"/>
    </row>
    <row r="14868" spans="4:10" x14ac:dyDescent="0.25">
      <c r="D14868"/>
      <c r="E14868"/>
      <c r="F14868" s="3"/>
      <c r="G14868" s="3"/>
      <c r="H14868" s="3"/>
      <c r="I14868" s="3"/>
      <c r="J14868" s="3"/>
    </row>
    <row r="14869" spans="4:10" x14ac:dyDescent="0.25">
      <c r="D14869"/>
      <c r="E14869"/>
      <c r="F14869" s="3"/>
      <c r="G14869" s="3"/>
      <c r="H14869" s="3"/>
      <c r="I14869" s="3"/>
      <c r="J14869" s="3"/>
    </row>
    <row r="14870" spans="4:10" x14ac:dyDescent="0.25">
      <c r="D14870"/>
      <c r="E14870"/>
      <c r="F14870" s="3"/>
      <c r="G14870" s="3"/>
      <c r="H14870" s="3"/>
      <c r="I14870" s="3"/>
      <c r="J14870" s="3"/>
    </row>
    <row r="14871" spans="4:10" x14ac:dyDescent="0.25">
      <c r="D14871"/>
      <c r="E14871"/>
      <c r="F14871" s="3"/>
      <c r="G14871" s="3"/>
      <c r="H14871" s="3"/>
      <c r="I14871" s="3"/>
      <c r="J14871" s="3"/>
    </row>
    <row r="14872" spans="4:10" x14ac:dyDescent="0.25">
      <c r="D14872"/>
      <c r="E14872"/>
      <c r="F14872" s="3"/>
      <c r="G14872" s="3"/>
      <c r="H14872" s="3"/>
      <c r="I14872" s="3"/>
      <c r="J14872" s="3"/>
    </row>
    <row r="14873" spans="4:10" x14ac:dyDescent="0.25">
      <c r="D14873"/>
      <c r="E14873"/>
      <c r="F14873" s="3"/>
      <c r="G14873" s="3"/>
      <c r="H14873" s="3"/>
      <c r="I14873" s="3"/>
      <c r="J14873" s="3"/>
    </row>
    <row r="14874" spans="4:10" x14ac:dyDescent="0.25">
      <c r="D14874"/>
      <c r="E14874"/>
      <c r="F14874" s="3"/>
      <c r="G14874" s="3"/>
      <c r="H14874" s="3"/>
      <c r="I14874" s="3"/>
      <c r="J14874" s="3"/>
    </row>
    <row r="14875" spans="4:10" x14ac:dyDescent="0.25">
      <c r="D14875"/>
      <c r="E14875"/>
      <c r="F14875" s="3"/>
      <c r="G14875" s="3"/>
      <c r="H14875" s="3"/>
      <c r="I14875" s="3"/>
      <c r="J14875" s="3"/>
    </row>
    <row r="14876" spans="4:10" x14ac:dyDescent="0.25">
      <c r="D14876"/>
      <c r="E14876"/>
      <c r="F14876" s="3"/>
      <c r="G14876" s="3"/>
      <c r="H14876" s="3"/>
      <c r="I14876" s="3"/>
      <c r="J14876" s="3"/>
    </row>
    <row r="14877" spans="4:10" x14ac:dyDescent="0.25">
      <c r="D14877"/>
      <c r="E14877"/>
      <c r="F14877" s="3"/>
      <c r="G14877" s="3"/>
      <c r="H14877" s="3"/>
      <c r="I14877" s="3"/>
      <c r="J14877" s="3"/>
    </row>
    <row r="14878" spans="4:10" x14ac:dyDescent="0.25">
      <c r="D14878"/>
      <c r="E14878"/>
      <c r="F14878" s="3"/>
      <c r="G14878" s="3"/>
      <c r="H14878" s="3"/>
      <c r="I14878" s="3"/>
      <c r="J14878" s="3"/>
    </row>
    <row r="14879" spans="4:10" x14ac:dyDescent="0.25">
      <c r="D14879"/>
      <c r="E14879"/>
      <c r="F14879" s="3"/>
      <c r="G14879" s="3"/>
      <c r="H14879" s="3"/>
      <c r="I14879" s="3"/>
      <c r="J14879" s="3"/>
    </row>
    <row r="14880" spans="4:10" x14ac:dyDescent="0.25">
      <c r="D14880"/>
      <c r="E14880"/>
      <c r="F14880" s="3"/>
      <c r="G14880" s="3"/>
      <c r="H14880" s="3"/>
      <c r="I14880" s="3"/>
      <c r="J14880" s="3"/>
    </row>
    <row r="14881" spans="4:10" x14ac:dyDescent="0.25">
      <c r="D14881"/>
      <c r="E14881"/>
      <c r="F14881" s="3"/>
      <c r="G14881" s="3"/>
      <c r="H14881" s="3"/>
      <c r="I14881" s="3"/>
      <c r="J14881" s="3"/>
    </row>
    <row r="14882" spans="4:10" x14ac:dyDescent="0.25">
      <c r="D14882"/>
      <c r="E14882"/>
      <c r="F14882" s="3"/>
      <c r="G14882" s="3"/>
      <c r="H14882" s="3"/>
      <c r="I14882" s="3"/>
      <c r="J14882" s="3"/>
    </row>
    <row r="14883" spans="4:10" x14ac:dyDescent="0.25">
      <c r="D14883"/>
      <c r="E14883"/>
      <c r="F14883" s="3"/>
      <c r="G14883" s="3"/>
      <c r="H14883" s="3"/>
      <c r="I14883" s="3"/>
      <c r="J14883" s="3"/>
    </row>
    <row r="14884" spans="4:10" x14ac:dyDescent="0.25">
      <c r="D14884"/>
      <c r="E14884"/>
      <c r="F14884" s="3"/>
      <c r="G14884" s="3"/>
      <c r="H14884" s="3"/>
      <c r="I14884" s="3"/>
      <c r="J14884" s="3"/>
    </row>
    <row r="14885" spans="4:10" x14ac:dyDescent="0.25">
      <c r="D14885"/>
      <c r="E14885"/>
      <c r="F14885" s="3"/>
      <c r="G14885" s="3"/>
      <c r="H14885" s="3"/>
      <c r="I14885" s="3"/>
      <c r="J14885" s="3"/>
    </row>
    <row r="14886" spans="4:10" x14ac:dyDescent="0.25">
      <c r="D14886"/>
      <c r="E14886"/>
      <c r="F14886" s="3"/>
      <c r="G14886" s="3"/>
      <c r="H14886" s="3"/>
      <c r="I14886" s="3"/>
      <c r="J14886" s="3"/>
    </row>
    <row r="14887" spans="4:10" x14ac:dyDescent="0.25">
      <c r="D14887"/>
      <c r="E14887"/>
      <c r="F14887" s="3"/>
      <c r="G14887" s="3"/>
      <c r="H14887" s="3"/>
      <c r="I14887" s="3"/>
      <c r="J14887" s="3"/>
    </row>
    <row r="14888" spans="4:10" x14ac:dyDescent="0.25">
      <c r="D14888"/>
      <c r="E14888"/>
      <c r="F14888" s="3"/>
      <c r="G14888" s="3"/>
      <c r="H14888" s="3"/>
      <c r="I14888" s="3"/>
      <c r="J14888" s="3"/>
    </row>
    <row r="14889" spans="4:10" x14ac:dyDescent="0.25">
      <c r="D14889"/>
      <c r="E14889"/>
      <c r="F14889" s="3"/>
      <c r="G14889" s="3"/>
      <c r="H14889" s="3"/>
      <c r="I14889" s="3"/>
      <c r="J14889" s="3"/>
    </row>
    <row r="14890" spans="4:10" x14ac:dyDescent="0.25">
      <c r="D14890"/>
      <c r="E14890"/>
      <c r="F14890" s="3"/>
      <c r="G14890" s="3"/>
      <c r="H14890" s="3"/>
      <c r="I14890" s="3"/>
      <c r="J14890" s="3"/>
    </row>
    <row r="14891" spans="4:10" x14ac:dyDescent="0.25">
      <c r="D14891"/>
      <c r="E14891"/>
      <c r="F14891" s="3"/>
      <c r="G14891" s="3"/>
      <c r="H14891" s="3"/>
      <c r="I14891" s="3"/>
      <c r="J14891" s="3"/>
    </row>
    <row r="14892" spans="4:10" x14ac:dyDescent="0.25">
      <c r="D14892"/>
      <c r="E14892"/>
      <c r="F14892" s="3"/>
      <c r="G14892" s="3"/>
      <c r="H14892" s="3"/>
      <c r="I14892" s="3"/>
      <c r="J14892" s="3"/>
    </row>
    <row r="14893" spans="4:10" x14ac:dyDescent="0.25">
      <c r="D14893"/>
      <c r="E14893"/>
      <c r="F14893" s="3"/>
      <c r="G14893" s="3"/>
      <c r="H14893" s="3"/>
      <c r="I14893" s="3"/>
      <c r="J14893" s="3"/>
    </row>
    <row r="14894" spans="4:10" x14ac:dyDescent="0.25">
      <c r="D14894"/>
      <c r="E14894"/>
      <c r="F14894" s="3"/>
      <c r="G14894" s="3"/>
      <c r="H14894" s="3"/>
      <c r="I14894" s="3"/>
      <c r="J14894" s="3"/>
    </row>
    <row r="14895" spans="4:10" x14ac:dyDescent="0.25">
      <c r="D14895"/>
      <c r="E14895"/>
      <c r="F14895" s="3"/>
      <c r="G14895" s="3"/>
      <c r="H14895" s="3"/>
      <c r="I14895" s="3"/>
      <c r="J14895" s="3"/>
    </row>
    <row r="14896" spans="4:10" x14ac:dyDescent="0.25">
      <c r="D14896"/>
      <c r="E14896"/>
      <c r="F14896" s="3"/>
      <c r="G14896" s="3"/>
      <c r="H14896" s="3"/>
      <c r="I14896" s="3"/>
      <c r="J14896" s="3"/>
    </row>
    <row r="14897" spans="4:10" x14ac:dyDescent="0.25">
      <c r="D14897"/>
      <c r="E14897"/>
      <c r="F14897" s="3"/>
      <c r="G14897" s="3"/>
      <c r="H14897" s="3"/>
      <c r="I14897" s="3"/>
      <c r="J14897" s="3"/>
    </row>
    <row r="14898" spans="4:10" x14ac:dyDescent="0.25">
      <c r="D14898"/>
      <c r="E14898"/>
      <c r="F14898" s="3"/>
      <c r="G14898" s="3"/>
      <c r="H14898" s="3"/>
      <c r="I14898" s="3"/>
      <c r="J14898" s="3"/>
    </row>
    <row r="14899" spans="4:10" x14ac:dyDescent="0.25">
      <c r="D14899"/>
      <c r="E14899"/>
      <c r="F14899" s="3"/>
      <c r="G14899" s="3"/>
      <c r="H14899" s="3"/>
      <c r="I14899" s="3"/>
      <c r="J14899" s="3"/>
    </row>
    <row r="14900" spans="4:10" x14ac:dyDescent="0.25">
      <c r="D14900"/>
      <c r="E14900"/>
      <c r="F14900" s="3"/>
      <c r="G14900" s="3"/>
      <c r="H14900" s="3"/>
      <c r="I14900" s="3"/>
      <c r="J14900" s="3"/>
    </row>
    <row r="14901" spans="4:10" x14ac:dyDescent="0.25">
      <c r="D14901"/>
      <c r="E14901"/>
      <c r="F14901" s="3"/>
      <c r="G14901" s="3"/>
      <c r="H14901" s="3"/>
      <c r="I14901" s="3"/>
      <c r="J14901" s="3"/>
    </row>
    <row r="14902" spans="4:10" x14ac:dyDescent="0.25">
      <c r="D14902"/>
      <c r="E14902"/>
      <c r="F14902" s="3"/>
      <c r="G14902" s="3"/>
      <c r="H14902" s="3"/>
      <c r="I14902" s="3"/>
      <c r="J14902" s="3"/>
    </row>
    <row r="14903" spans="4:10" x14ac:dyDescent="0.25">
      <c r="D14903"/>
      <c r="E14903"/>
      <c r="F14903" s="3"/>
      <c r="G14903" s="3"/>
      <c r="H14903" s="3"/>
      <c r="I14903" s="3"/>
      <c r="J14903" s="3"/>
    </row>
    <row r="14904" spans="4:10" x14ac:dyDescent="0.25">
      <c r="D14904"/>
      <c r="E14904"/>
      <c r="F14904" s="3"/>
      <c r="G14904" s="3"/>
      <c r="H14904" s="3"/>
      <c r="I14904" s="3"/>
      <c r="J14904" s="3"/>
    </row>
    <row r="14905" spans="4:10" x14ac:dyDescent="0.25">
      <c r="D14905"/>
      <c r="E14905"/>
      <c r="F14905" s="3"/>
      <c r="G14905" s="3"/>
      <c r="H14905" s="3"/>
      <c r="I14905" s="3"/>
      <c r="J14905" s="3"/>
    </row>
    <row r="14906" spans="4:10" x14ac:dyDescent="0.25">
      <c r="D14906"/>
      <c r="E14906"/>
      <c r="F14906" s="3"/>
      <c r="G14906" s="3"/>
      <c r="H14906" s="3"/>
      <c r="I14906" s="3"/>
      <c r="J14906" s="3"/>
    </row>
    <row r="14907" spans="4:10" x14ac:dyDescent="0.25">
      <c r="D14907"/>
      <c r="E14907"/>
      <c r="F14907" s="3"/>
      <c r="G14907" s="3"/>
      <c r="H14907" s="3"/>
      <c r="I14907" s="3"/>
      <c r="J14907" s="3"/>
    </row>
    <row r="14908" spans="4:10" x14ac:dyDescent="0.25">
      <c r="D14908"/>
      <c r="E14908"/>
      <c r="F14908" s="3"/>
      <c r="G14908" s="3"/>
      <c r="H14908" s="3"/>
      <c r="I14908" s="3"/>
      <c r="J14908" s="3"/>
    </row>
    <row r="14909" spans="4:10" x14ac:dyDescent="0.25">
      <c r="D14909"/>
      <c r="E14909"/>
      <c r="F14909" s="3"/>
      <c r="G14909" s="3"/>
      <c r="H14909" s="3"/>
      <c r="I14909" s="3"/>
      <c r="J14909" s="3"/>
    </row>
    <row r="14910" spans="4:10" x14ac:dyDescent="0.25">
      <c r="D14910"/>
      <c r="E14910"/>
      <c r="F14910" s="3"/>
      <c r="G14910" s="3"/>
      <c r="H14910" s="3"/>
      <c r="I14910" s="3"/>
      <c r="J14910" s="3"/>
    </row>
    <row r="14911" spans="4:10" x14ac:dyDescent="0.25">
      <c r="D14911"/>
      <c r="E14911"/>
      <c r="F14911" s="3"/>
      <c r="G14911" s="3"/>
      <c r="H14911" s="3"/>
      <c r="I14911" s="3"/>
      <c r="J14911" s="3"/>
    </row>
    <row r="14912" spans="4:10" x14ac:dyDescent="0.25">
      <c r="D14912"/>
      <c r="E14912"/>
      <c r="F14912" s="3"/>
      <c r="G14912" s="3"/>
      <c r="H14912" s="3"/>
      <c r="I14912" s="3"/>
      <c r="J14912" s="3"/>
    </row>
    <row r="14913" spans="4:10" x14ac:dyDescent="0.25">
      <c r="D14913"/>
      <c r="E14913"/>
      <c r="F14913" s="3"/>
      <c r="G14913" s="3"/>
      <c r="H14913" s="3"/>
      <c r="I14913" s="3"/>
      <c r="J14913" s="3"/>
    </row>
    <row r="14914" spans="4:10" x14ac:dyDescent="0.25">
      <c r="D14914"/>
      <c r="E14914"/>
      <c r="F14914" s="3"/>
      <c r="G14914" s="3"/>
      <c r="H14914" s="3"/>
      <c r="I14914" s="3"/>
      <c r="J14914" s="3"/>
    </row>
    <row r="14915" spans="4:10" x14ac:dyDescent="0.25">
      <c r="D14915"/>
      <c r="E14915"/>
      <c r="F14915" s="3"/>
      <c r="G14915" s="3"/>
      <c r="H14915" s="3"/>
      <c r="I14915" s="3"/>
      <c r="J14915" s="3"/>
    </row>
    <row r="14916" spans="4:10" x14ac:dyDescent="0.25">
      <c r="D14916"/>
      <c r="E14916"/>
      <c r="F14916" s="3"/>
      <c r="G14916" s="3"/>
      <c r="H14916" s="3"/>
      <c r="I14916" s="3"/>
      <c r="J14916" s="3"/>
    </row>
    <row r="14917" spans="4:10" x14ac:dyDescent="0.25">
      <c r="D14917"/>
      <c r="E14917"/>
      <c r="F14917" s="3"/>
      <c r="G14917" s="3"/>
      <c r="H14917" s="3"/>
      <c r="I14917" s="3"/>
      <c r="J14917" s="3"/>
    </row>
    <row r="14918" spans="4:10" x14ac:dyDescent="0.25">
      <c r="D14918"/>
      <c r="E14918"/>
    </row>
    <row r="14919" spans="4:10" x14ac:dyDescent="0.25">
      <c r="D14919"/>
      <c r="E14919"/>
    </row>
    <row r="14920" spans="4:10" x14ac:dyDescent="0.25">
      <c r="D14920"/>
      <c r="E14920"/>
    </row>
    <row r="14921" spans="4:10" x14ac:dyDescent="0.25">
      <c r="D14921"/>
      <c r="E14921"/>
    </row>
    <row r="14922" spans="4:10" x14ac:dyDescent="0.25">
      <c r="D14922"/>
      <c r="E14922"/>
    </row>
    <row r="14923" spans="4:10" x14ac:dyDescent="0.25">
      <c r="D14923"/>
      <c r="E14923"/>
      <c r="F14923" s="3"/>
      <c r="G14923" s="3"/>
      <c r="H14923" s="3"/>
      <c r="I14923" s="3"/>
      <c r="J14923" s="3"/>
    </row>
    <row r="14924" spans="4:10" x14ac:dyDescent="0.25">
      <c r="D14924"/>
      <c r="E14924"/>
      <c r="F14924" s="3"/>
      <c r="G14924" s="3"/>
      <c r="H14924" s="3"/>
      <c r="I14924" s="3"/>
      <c r="J14924" s="3"/>
    </row>
    <row r="14925" spans="4:10" x14ac:dyDescent="0.25">
      <c r="D14925"/>
      <c r="E14925"/>
      <c r="F14925" s="3"/>
      <c r="G14925" s="3"/>
      <c r="H14925" s="3"/>
      <c r="I14925" s="3"/>
      <c r="J14925" s="3"/>
    </row>
    <row r="14926" spans="4:10" x14ac:dyDescent="0.25">
      <c r="D14926"/>
      <c r="E14926"/>
      <c r="F14926" s="3"/>
      <c r="G14926" s="3"/>
      <c r="H14926" s="3"/>
      <c r="I14926" s="3"/>
      <c r="J14926" s="3"/>
    </row>
    <row r="14927" spans="4:10" x14ac:dyDescent="0.25">
      <c r="D14927"/>
      <c r="E14927"/>
      <c r="F14927" s="3"/>
      <c r="G14927" s="3"/>
      <c r="H14927" s="3"/>
      <c r="I14927" s="3"/>
      <c r="J14927" s="3"/>
    </row>
    <row r="14928" spans="4:10" x14ac:dyDescent="0.25">
      <c r="D14928"/>
      <c r="E14928"/>
      <c r="F14928" s="3"/>
      <c r="G14928" s="3"/>
      <c r="H14928" s="3"/>
      <c r="I14928" s="3"/>
      <c r="J14928" s="3"/>
    </row>
    <row r="14929" spans="4:10" x14ac:dyDescent="0.25">
      <c r="D14929"/>
      <c r="E14929"/>
      <c r="F14929" s="3"/>
      <c r="G14929" s="3"/>
      <c r="H14929" s="3"/>
      <c r="I14929" s="3"/>
      <c r="J14929" s="3"/>
    </row>
    <row r="14930" spans="4:10" x14ac:dyDescent="0.25">
      <c r="D14930"/>
      <c r="E14930"/>
      <c r="F14930" s="3"/>
      <c r="G14930" s="3"/>
      <c r="H14930" s="3"/>
      <c r="I14930" s="3"/>
      <c r="J14930" s="3"/>
    </row>
    <row r="14931" spans="4:10" x14ac:dyDescent="0.25">
      <c r="D14931"/>
      <c r="E14931"/>
      <c r="F14931" s="3"/>
      <c r="G14931" s="3"/>
      <c r="H14931" s="3"/>
      <c r="I14931" s="3"/>
      <c r="J14931" s="3"/>
    </row>
    <row r="14932" spans="4:10" x14ac:dyDescent="0.25">
      <c r="D14932"/>
      <c r="E14932"/>
      <c r="F14932" s="3"/>
      <c r="G14932" s="3"/>
      <c r="H14932" s="3"/>
      <c r="I14932" s="3"/>
      <c r="J14932" s="3"/>
    </row>
    <row r="14933" spans="4:10" x14ac:dyDescent="0.25">
      <c r="D14933"/>
      <c r="E14933"/>
      <c r="F14933" s="3"/>
      <c r="G14933" s="3"/>
      <c r="H14933" s="3"/>
      <c r="I14933" s="3"/>
      <c r="J14933" s="3"/>
    </row>
    <row r="14934" spans="4:10" x14ac:dyDescent="0.25">
      <c r="D14934"/>
      <c r="E14934"/>
      <c r="F14934" s="3"/>
      <c r="G14934" s="3"/>
      <c r="H14934" s="3"/>
      <c r="I14934" s="3"/>
      <c r="J14934" s="3"/>
    </row>
    <row r="14935" spans="4:10" x14ac:dyDescent="0.25">
      <c r="D14935"/>
      <c r="E14935"/>
      <c r="F14935" s="3"/>
      <c r="G14935" s="3"/>
      <c r="H14935" s="3"/>
      <c r="I14935" s="3"/>
      <c r="J14935" s="3"/>
    </row>
    <row r="14936" spans="4:10" x14ac:dyDescent="0.25">
      <c r="D14936"/>
      <c r="E14936"/>
      <c r="F14936" s="3"/>
      <c r="G14936" s="3"/>
      <c r="H14936" s="3"/>
      <c r="I14936" s="3"/>
      <c r="J14936" s="3"/>
    </row>
    <row r="14937" spans="4:10" x14ac:dyDescent="0.25">
      <c r="D14937"/>
      <c r="E14937"/>
      <c r="F14937" s="3"/>
      <c r="G14937" s="3"/>
      <c r="H14937" s="3"/>
      <c r="I14937" s="3"/>
      <c r="J14937" s="3"/>
    </row>
    <row r="14938" spans="4:10" x14ac:dyDescent="0.25">
      <c r="D14938"/>
      <c r="E14938"/>
      <c r="F14938" s="3"/>
      <c r="G14938" s="3"/>
      <c r="H14938" s="3"/>
      <c r="I14938" s="3"/>
      <c r="J14938" s="3"/>
    </row>
    <row r="14939" spans="4:10" x14ac:dyDescent="0.25">
      <c r="D14939"/>
      <c r="E14939"/>
      <c r="F14939" s="3"/>
      <c r="G14939" s="3"/>
      <c r="H14939" s="3"/>
      <c r="I14939" s="3"/>
      <c r="J14939" s="3"/>
    </row>
    <row r="14940" spans="4:10" x14ac:dyDescent="0.25">
      <c r="D14940"/>
      <c r="E14940"/>
      <c r="F14940" s="3"/>
      <c r="G14940" s="3"/>
      <c r="H14940" s="3"/>
      <c r="I14940" s="3"/>
      <c r="J14940" s="3"/>
    </row>
    <row r="14941" spans="4:10" x14ac:dyDescent="0.25">
      <c r="D14941"/>
      <c r="E14941"/>
      <c r="F14941" s="3"/>
      <c r="G14941" s="3"/>
      <c r="H14941" s="3"/>
      <c r="I14941" s="3"/>
      <c r="J14941" s="3"/>
    </row>
    <row r="14942" spans="4:10" x14ac:dyDescent="0.25">
      <c r="D14942"/>
      <c r="E14942"/>
      <c r="F14942" s="3"/>
      <c r="G14942" s="3"/>
      <c r="H14942" s="3"/>
      <c r="I14942" s="3"/>
      <c r="J14942" s="3"/>
    </row>
    <row r="14943" spans="4:10" x14ac:dyDescent="0.25">
      <c r="D14943"/>
      <c r="E14943"/>
      <c r="F14943" s="3"/>
      <c r="G14943" s="3"/>
      <c r="H14943" s="3"/>
      <c r="I14943" s="3"/>
      <c r="J14943" s="3"/>
    </row>
    <row r="14944" spans="4:10" x14ac:dyDescent="0.25">
      <c r="D14944"/>
      <c r="E14944"/>
      <c r="F14944" s="3"/>
      <c r="G14944" s="3"/>
      <c r="H14944" s="3"/>
      <c r="I14944" s="3"/>
      <c r="J14944" s="3"/>
    </row>
    <row r="14945" spans="4:10" x14ac:dyDescent="0.25">
      <c r="D14945"/>
      <c r="E14945"/>
      <c r="F14945" s="3"/>
      <c r="G14945" s="3"/>
      <c r="H14945" s="3"/>
      <c r="I14945" s="3"/>
      <c r="J14945" s="3"/>
    </row>
    <row r="14946" spans="4:10" x14ac:dyDescent="0.25">
      <c r="D14946"/>
      <c r="E14946"/>
      <c r="F14946" s="3"/>
      <c r="G14946" s="3"/>
      <c r="H14946" s="3"/>
      <c r="I14946" s="3"/>
      <c r="J14946" s="3"/>
    </row>
    <row r="14947" spans="4:10" x14ac:dyDescent="0.25">
      <c r="D14947"/>
      <c r="E14947"/>
      <c r="F14947" s="3"/>
      <c r="G14947" s="3"/>
      <c r="H14947" s="3"/>
      <c r="I14947" s="3"/>
      <c r="J14947" s="3"/>
    </row>
    <row r="14948" spans="4:10" x14ac:dyDescent="0.25">
      <c r="D14948"/>
      <c r="E14948"/>
      <c r="F14948" s="3"/>
      <c r="G14948" s="3"/>
      <c r="H14948" s="3"/>
      <c r="I14948" s="3"/>
      <c r="J14948" s="3"/>
    </row>
    <row r="14949" spans="4:10" x14ac:dyDescent="0.25">
      <c r="D14949"/>
      <c r="E14949"/>
      <c r="F14949" s="3"/>
      <c r="G14949" s="3"/>
      <c r="H14949" s="3"/>
      <c r="I14949" s="3"/>
      <c r="J14949" s="3"/>
    </row>
    <row r="14950" spans="4:10" x14ac:dyDescent="0.25">
      <c r="D14950"/>
      <c r="E14950"/>
      <c r="F14950" s="3"/>
      <c r="G14950" s="3"/>
      <c r="H14950" s="3"/>
      <c r="I14950" s="3"/>
      <c r="J14950" s="3"/>
    </row>
    <row r="14951" spans="4:10" x14ac:dyDescent="0.25">
      <c r="D14951"/>
      <c r="E14951"/>
      <c r="F14951" s="3"/>
      <c r="G14951" s="3"/>
      <c r="H14951" s="3"/>
      <c r="I14951" s="3"/>
      <c r="J14951" s="3"/>
    </row>
    <row r="14952" spans="4:10" x14ac:dyDescent="0.25">
      <c r="D14952"/>
      <c r="E14952"/>
      <c r="F14952" s="3"/>
      <c r="G14952" s="3"/>
      <c r="H14952" s="3"/>
      <c r="I14952" s="3"/>
      <c r="J14952" s="3"/>
    </row>
    <row r="14953" spans="4:10" x14ac:dyDescent="0.25">
      <c r="D14953"/>
      <c r="E14953"/>
      <c r="F14953" s="3"/>
      <c r="G14953" s="3"/>
      <c r="H14953" s="3"/>
      <c r="I14953" s="3"/>
      <c r="J14953" s="3"/>
    </row>
    <row r="14954" spans="4:10" x14ac:dyDescent="0.25">
      <c r="D14954"/>
      <c r="E14954"/>
      <c r="F14954" s="3"/>
      <c r="G14954" s="3"/>
      <c r="H14954" s="3"/>
      <c r="I14954" s="3"/>
      <c r="J14954" s="3"/>
    </row>
    <row r="14955" spans="4:10" x14ac:dyDescent="0.25">
      <c r="D14955"/>
      <c r="E14955"/>
      <c r="F14955" s="3"/>
      <c r="G14955" s="3"/>
      <c r="H14955" s="3"/>
      <c r="I14955" s="3"/>
      <c r="J14955" s="3"/>
    </row>
    <row r="14956" spans="4:10" x14ac:dyDescent="0.25">
      <c r="D14956"/>
      <c r="E14956"/>
      <c r="F14956" s="3"/>
      <c r="G14956" s="3"/>
      <c r="H14956" s="3"/>
      <c r="I14956" s="3"/>
      <c r="J14956" s="3"/>
    </row>
    <row r="14957" spans="4:10" x14ac:dyDescent="0.25">
      <c r="D14957"/>
      <c r="E14957"/>
      <c r="F14957" s="3"/>
      <c r="G14957" s="3"/>
      <c r="H14957" s="3"/>
      <c r="I14957" s="3"/>
      <c r="J14957" s="3"/>
    </row>
    <row r="14958" spans="4:10" x14ac:dyDescent="0.25">
      <c r="D14958"/>
      <c r="E14958"/>
      <c r="F14958" s="3"/>
      <c r="G14958" s="3"/>
      <c r="H14958" s="3"/>
      <c r="I14958" s="3"/>
      <c r="J14958" s="3"/>
    </row>
    <row r="14959" spans="4:10" x14ac:dyDescent="0.25">
      <c r="D14959"/>
      <c r="E14959"/>
      <c r="F14959" s="3"/>
      <c r="G14959" s="3"/>
      <c r="H14959" s="3"/>
      <c r="I14959" s="3"/>
      <c r="J14959" s="3"/>
    </row>
    <row r="14960" spans="4:10" x14ac:dyDescent="0.25">
      <c r="D14960"/>
      <c r="E14960"/>
      <c r="F14960" s="3"/>
      <c r="G14960" s="3"/>
      <c r="H14960" s="3"/>
      <c r="I14960" s="3"/>
      <c r="J14960" s="3"/>
    </row>
    <row r="14961" spans="4:10" x14ac:dyDescent="0.25">
      <c r="D14961"/>
      <c r="E14961"/>
      <c r="F14961" s="3"/>
      <c r="G14961" s="3"/>
      <c r="H14961" s="3"/>
      <c r="I14961" s="3"/>
      <c r="J14961" s="3"/>
    </row>
    <row r="14962" spans="4:10" x14ac:dyDescent="0.25">
      <c r="D14962"/>
      <c r="E14962"/>
      <c r="F14962" s="3"/>
      <c r="G14962" s="3"/>
      <c r="H14962" s="3"/>
      <c r="I14962" s="3"/>
      <c r="J14962" s="3"/>
    </row>
    <row r="14963" spans="4:10" x14ac:dyDescent="0.25">
      <c r="D14963"/>
      <c r="E14963"/>
      <c r="F14963" s="3"/>
      <c r="G14963" s="3"/>
      <c r="H14963" s="3"/>
      <c r="I14963" s="3"/>
      <c r="J14963" s="3"/>
    </row>
    <row r="14964" spans="4:10" x14ac:dyDescent="0.25">
      <c r="D14964"/>
      <c r="E14964"/>
      <c r="F14964" s="3"/>
      <c r="G14964" s="3"/>
      <c r="H14964" s="3"/>
      <c r="I14964" s="3"/>
      <c r="J14964" s="3"/>
    </row>
    <row r="14965" spans="4:10" x14ac:dyDescent="0.25">
      <c r="D14965"/>
      <c r="E14965"/>
      <c r="F14965" s="3"/>
      <c r="G14965" s="3"/>
      <c r="H14965" s="3"/>
      <c r="I14965" s="3"/>
      <c r="J14965" s="3"/>
    </row>
    <row r="14966" spans="4:10" x14ac:dyDescent="0.25">
      <c r="D14966"/>
      <c r="E14966"/>
      <c r="F14966" s="3"/>
      <c r="G14966" s="3"/>
      <c r="H14966" s="3"/>
      <c r="I14966" s="3"/>
      <c r="J14966" s="3"/>
    </row>
    <row r="14967" spans="4:10" x14ac:dyDescent="0.25">
      <c r="D14967"/>
      <c r="E14967"/>
      <c r="F14967" s="3"/>
      <c r="G14967" s="3"/>
      <c r="H14967" s="3"/>
      <c r="I14967" s="3"/>
      <c r="J14967" s="3"/>
    </row>
    <row r="14968" spans="4:10" x14ac:dyDescent="0.25">
      <c r="D14968"/>
      <c r="E14968"/>
      <c r="F14968" s="3"/>
      <c r="G14968" s="3"/>
      <c r="H14968" s="3"/>
      <c r="I14968" s="3"/>
      <c r="J14968" s="3"/>
    </row>
    <row r="14969" spans="4:10" x14ac:dyDescent="0.25">
      <c r="D14969"/>
      <c r="E14969"/>
      <c r="F14969" s="3"/>
      <c r="G14969" s="3"/>
      <c r="H14969" s="3"/>
      <c r="I14969" s="3"/>
      <c r="J14969" s="3"/>
    </row>
    <row r="14970" spans="4:10" x14ac:dyDescent="0.25">
      <c r="D14970"/>
      <c r="E14970"/>
      <c r="F14970" s="3"/>
      <c r="G14970" s="3"/>
      <c r="H14970" s="3"/>
      <c r="I14970" s="3"/>
      <c r="J14970" s="3"/>
    </row>
    <row r="14971" spans="4:10" x14ac:dyDescent="0.25">
      <c r="D14971"/>
      <c r="E14971"/>
      <c r="F14971" s="3"/>
      <c r="G14971" s="3"/>
      <c r="H14971" s="3"/>
      <c r="I14971" s="3"/>
      <c r="J14971" s="3"/>
    </row>
    <row r="14972" spans="4:10" x14ac:dyDescent="0.25">
      <c r="D14972"/>
      <c r="E14972"/>
      <c r="F14972" s="3"/>
      <c r="G14972" s="3"/>
      <c r="H14972" s="3"/>
      <c r="I14972" s="3"/>
      <c r="J14972" s="3"/>
    </row>
    <row r="14973" spans="4:10" x14ac:dyDescent="0.25">
      <c r="D14973"/>
      <c r="E14973"/>
      <c r="F14973" s="3"/>
      <c r="G14973" s="3"/>
      <c r="H14973" s="3"/>
      <c r="I14973" s="3"/>
      <c r="J14973" s="3"/>
    </row>
    <row r="14974" spans="4:10" x14ac:dyDescent="0.25">
      <c r="D14974"/>
      <c r="E14974"/>
      <c r="F14974" s="3"/>
      <c r="G14974" s="3"/>
      <c r="H14974" s="3"/>
      <c r="I14974" s="3"/>
      <c r="J14974" s="3"/>
    </row>
    <row r="14975" spans="4:10" x14ac:dyDescent="0.25">
      <c r="D14975"/>
      <c r="E14975"/>
      <c r="F14975" s="3"/>
      <c r="G14975" s="3"/>
      <c r="H14975" s="3"/>
      <c r="I14975" s="3"/>
      <c r="J14975" s="3"/>
    </row>
    <row r="14976" spans="4:10" x14ac:dyDescent="0.25">
      <c r="D14976"/>
      <c r="E14976"/>
      <c r="F14976" s="3"/>
      <c r="G14976" s="3"/>
      <c r="H14976" s="3"/>
      <c r="I14976" s="3"/>
      <c r="J14976" s="3"/>
    </row>
    <row r="14977" spans="4:10" x14ac:dyDescent="0.25">
      <c r="D14977"/>
      <c r="E14977"/>
      <c r="F14977" s="3"/>
      <c r="G14977" s="3"/>
      <c r="H14977" s="3"/>
      <c r="I14977" s="3"/>
      <c r="J14977" s="3"/>
    </row>
    <row r="14978" spans="4:10" x14ac:dyDescent="0.25">
      <c r="D14978"/>
      <c r="E14978"/>
      <c r="F14978" s="3"/>
      <c r="G14978" s="3"/>
      <c r="H14978" s="3"/>
      <c r="I14978" s="3"/>
      <c r="J14978" s="3"/>
    </row>
    <row r="14979" spans="4:10" x14ac:dyDescent="0.25">
      <c r="D14979"/>
      <c r="E14979"/>
      <c r="F14979" s="3"/>
      <c r="G14979" s="3"/>
      <c r="H14979" s="3"/>
      <c r="I14979" s="3"/>
      <c r="J14979" s="3"/>
    </row>
    <row r="14980" spans="4:10" x14ac:dyDescent="0.25">
      <c r="D14980"/>
      <c r="E14980"/>
      <c r="F14980" s="3"/>
      <c r="G14980" s="3"/>
      <c r="H14980" s="3"/>
      <c r="I14980" s="3"/>
      <c r="J14980" s="3"/>
    </row>
    <row r="14981" spans="4:10" x14ac:dyDescent="0.25">
      <c r="D14981"/>
      <c r="E14981"/>
      <c r="F14981" s="3"/>
      <c r="G14981" s="3"/>
      <c r="H14981" s="3"/>
      <c r="I14981" s="3"/>
      <c r="J14981" s="3"/>
    </row>
    <row r="14982" spans="4:10" x14ac:dyDescent="0.25">
      <c r="D14982"/>
      <c r="E14982"/>
      <c r="F14982" s="3"/>
      <c r="G14982" s="3"/>
      <c r="H14982" s="3"/>
      <c r="I14982" s="3"/>
      <c r="J14982" s="3"/>
    </row>
    <row r="14983" spans="4:10" x14ac:dyDescent="0.25">
      <c r="D14983"/>
      <c r="E14983"/>
      <c r="F14983" s="3"/>
      <c r="G14983" s="3"/>
      <c r="H14983" s="3"/>
      <c r="I14983" s="3"/>
      <c r="J14983" s="3"/>
    </row>
    <row r="14984" spans="4:10" x14ac:dyDescent="0.25">
      <c r="D14984"/>
      <c r="E14984"/>
      <c r="F14984" s="3"/>
      <c r="G14984" s="3"/>
      <c r="H14984" s="3"/>
      <c r="I14984" s="3"/>
      <c r="J14984" s="3"/>
    </row>
    <row r="14985" spans="4:10" x14ac:dyDescent="0.25">
      <c r="D14985"/>
      <c r="E14985"/>
      <c r="F14985" s="3"/>
      <c r="G14985" s="3"/>
      <c r="H14985" s="3"/>
      <c r="I14985" s="3"/>
      <c r="J14985" s="3"/>
    </row>
    <row r="14986" spans="4:10" x14ac:dyDescent="0.25">
      <c r="D14986"/>
      <c r="E14986"/>
      <c r="F14986" s="3"/>
      <c r="G14986" s="3"/>
      <c r="H14986" s="3"/>
      <c r="I14986" s="3"/>
      <c r="J14986" s="3"/>
    </row>
    <row r="14987" spans="4:10" x14ac:dyDescent="0.25">
      <c r="D14987"/>
      <c r="E14987"/>
      <c r="F14987" s="3"/>
      <c r="G14987" s="3"/>
      <c r="H14987" s="3"/>
      <c r="I14987" s="3"/>
      <c r="J14987" s="3"/>
    </row>
    <row r="14988" spans="4:10" x14ac:dyDescent="0.25">
      <c r="D14988"/>
      <c r="E14988"/>
      <c r="F14988" s="3"/>
      <c r="G14988" s="3"/>
      <c r="H14988" s="3"/>
      <c r="I14988" s="3"/>
      <c r="J14988" s="3"/>
    </row>
    <row r="14989" spans="4:10" x14ac:dyDescent="0.25">
      <c r="D14989"/>
      <c r="E14989"/>
      <c r="F14989" s="3"/>
      <c r="G14989" s="3"/>
      <c r="H14989" s="3"/>
      <c r="I14989" s="3"/>
      <c r="J14989" s="3"/>
    </row>
    <row r="14990" spans="4:10" x14ac:dyDescent="0.25">
      <c r="D14990"/>
      <c r="E14990"/>
      <c r="F14990" s="3"/>
      <c r="G14990" s="3"/>
      <c r="H14990" s="3"/>
      <c r="I14990" s="3"/>
      <c r="J14990" s="3"/>
    </row>
    <row r="14991" spans="4:10" x14ac:dyDescent="0.25">
      <c r="D14991"/>
      <c r="E14991"/>
      <c r="F14991" s="3"/>
      <c r="G14991" s="3"/>
      <c r="H14991" s="3"/>
      <c r="I14991" s="3"/>
      <c r="J14991" s="3"/>
    </row>
    <row r="14992" spans="4:10" x14ac:dyDescent="0.25">
      <c r="D14992"/>
      <c r="E14992"/>
      <c r="F14992" s="3"/>
      <c r="G14992" s="3"/>
      <c r="H14992" s="3"/>
      <c r="I14992" s="3"/>
      <c r="J14992" s="3"/>
    </row>
    <row r="14993" spans="4:10" x14ac:dyDescent="0.25">
      <c r="D14993"/>
      <c r="E14993"/>
      <c r="F14993" s="3"/>
      <c r="G14993" s="3"/>
      <c r="H14993" s="3"/>
      <c r="I14993" s="3"/>
      <c r="J14993" s="3"/>
    </row>
    <row r="14994" spans="4:10" x14ac:dyDescent="0.25">
      <c r="D14994"/>
      <c r="E14994"/>
      <c r="F14994" s="3"/>
      <c r="G14994" s="3"/>
      <c r="H14994" s="3"/>
      <c r="I14994" s="3"/>
      <c r="J14994" s="3"/>
    </row>
    <row r="14995" spans="4:10" x14ac:dyDescent="0.25">
      <c r="D14995"/>
      <c r="E14995"/>
      <c r="F14995" s="3"/>
      <c r="G14995" s="3"/>
      <c r="H14995" s="3"/>
      <c r="I14995" s="3"/>
      <c r="J14995" s="3"/>
    </row>
    <row r="14996" spans="4:10" x14ac:dyDescent="0.25">
      <c r="D14996"/>
      <c r="E14996"/>
      <c r="F14996" s="3"/>
      <c r="G14996" s="3"/>
      <c r="H14996" s="3"/>
      <c r="I14996" s="3"/>
      <c r="J14996" s="3"/>
    </row>
    <row r="14997" spans="4:10" x14ac:dyDescent="0.25">
      <c r="D14997"/>
      <c r="E14997"/>
      <c r="F14997" s="3"/>
      <c r="G14997" s="3"/>
      <c r="H14997" s="3"/>
      <c r="I14997" s="3"/>
      <c r="J14997" s="3"/>
    </row>
    <row r="14998" spans="4:10" x14ac:dyDescent="0.25">
      <c r="D14998"/>
      <c r="E14998"/>
      <c r="F14998" s="3"/>
      <c r="G14998" s="3"/>
      <c r="H14998" s="3"/>
      <c r="I14998" s="3"/>
      <c r="J14998" s="3"/>
    </row>
    <row r="14999" spans="4:10" x14ac:dyDescent="0.25">
      <c r="D14999"/>
      <c r="E14999"/>
      <c r="F14999" s="3"/>
      <c r="G14999" s="3"/>
      <c r="H14999" s="3"/>
      <c r="I14999" s="3"/>
      <c r="J14999" s="3"/>
    </row>
    <row r="15000" spans="4:10" x14ac:dyDescent="0.25">
      <c r="D15000"/>
      <c r="E15000"/>
      <c r="F15000" s="3"/>
      <c r="G15000" s="3"/>
      <c r="H15000" s="3"/>
      <c r="I15000" s="3"/>
      <c r="J15000" s="3"/>
    </row>
    <row r="15001" spans="4:10" x14ac:dyDescent="0.25">
      <c r="D15001"/>
      <c r="E15001"/>
      <c r="F15001" s="3"/>
      <c r="G15001" s="3"/>
      <c r="H15001" s="3"/>
      <c r="I15001" s="3"/>
      <c r="J15001" s="3"/>
    </row>
    <row r="15002" spans="4:10" x14ac:dyDescent="0.25">
      <c r="D15002"/>
      <c r="E15002"/>
      <c r="F15002" s="3"/>
      <c r="G15002" s="3"/>
      <c r="H15002" s="3"/>
      <c r="I15002" s="3"/>
      <c r="J15002" s="3"/>
    </row>
    <row r="15003" spans="4:10" x14ac:dyDescent="0.25">
      <c r="D15003"/>
      <c r="E15003"/>
      <c r="F15003" s="3"/>
      <c r="G15003" s="3"/>
      <c r="H15003" s="3"/>
      <c r="I15003" s="3"/>
      <c r="J15003" s="3"/>
    </row>
    <row r="15004" spans="4:10" x14ac:dyDescent="0.25">
      <c r="D15004"/>
      <c r="E15004"/>
      <c r="F15004" s="3"/>
      <c r="G15004" s="3"/>
      <c r="H15004" s="3"/>
      <c r="I15004" s="3"/>
      <c r="J15004" s="3"/>
    </row>
    <row r="15005" spans="4:10" x14ac:dyDescent="0.25">
      <c r="D15005"/>
      <c r="E15005"/>
      <c r="F15005" s="3"/>
      <c r="G15005" s="3"/>
      <c r="H15005" s="3"/>
      <c r="I15005" s="3"/>
      <c r="J15005" s="3"/>
    </row>
    <row r="15006" spans="4:10" x14ac:dyDescent="0.25">
      <c r="D15006"/>
      <c r="E15006"/>
      <c r="F15006" s="3"/>
      <c r="G15006" s="3"/>
      <c r="H15006" s="3"/>
      <c r="I15006" s="3"/>
      <c r="J15006" s="3"/>
    </row>
    <row r="15007" spans="4:10" x14ac:dyDescent="0.25">
      <c r="D15007"/>
      <c r="E15007"/>
      <c r="F15007" s="3"/>
      <c r="G15007" s="3"/>
      <c r="H15007" s="3"/>
      <c r="I15007" s="3"/>
      <c r="J15007" s="3"/>
    </row>
    <row r="15008" spans="4:10" x14ac:dyDescent="0.25">
      <c r="D15008"/>
      <c r="E15008"/>
      <c r="F15008" s="3"/>
      <c r="G15008" s="3"/>
      <c r="H15008" s="3"/>
      <c r="I15008" s="3"/>
      <c r="J15008" s="3"/>
    </row>
    <row r="15009" spans="3:10" x14ac:dyDescent="0.25">
      <c r="D15009"/>
      <c r="E15009"/>
      <c r="F15009" s="3"/>
      <c r="G15009" s="3"/>
      <c r="H15009" s="3"/>
      <c r="I15009" s="3"/>
      <c r="J15009" s="3"/>
    </row>
    <row r="15010" spans="3:10" x14ac:dyDescent="0.25">
      <c r="D15010"/>
      <c r="E15010"/>
      <c r="F15010" s="3"/>
      <c r="G15010" s="3"/>
      <c r="H15010" s="3"/>
      <c r="I15010" s="3"/>
      <c r="J15010" s="3"/>
    </row>
    <row r="15011" spans="3:10" x14ac:dyDescent="0.25">
      <c r="D15011"/>
      <c r="E15011"/>
      <c r="F15011" s="3"/>
      <c r="G15011" s="3"/>
      <c r="H15011" s="3"/>
      <c r="I15011" s="3"/>
      <c r="J15011" s="3"/>
    </row>
    <row r="15012" spans="3:10" x14ac:dyDescent="0.25">
      <c r="D15012"/>
      <c r="E15012"/>
      <c r="F15012" s="3"/>
      <c r="G15012" s="3"/>
      <c r="H15012" s="3"/>
      <c r="I15012" s="3"/>
      <c r="J15012" s="3"/>
    </row>
    <row r="15013" spans="3:10" x14ac:dyDescent="0.25">
      <c r="C15013" s="2" t="s">
        <v>16</v>
      </c>
      <c r="D15013">
        <v>0</v>
      </c>
      <c r="E15013" s="4">
        <v>2.1700000000000001E-20</v>
      </c>
      <c r="F15013" s="3"/>
      <c r="G15013" s="3"/>
      <c r="H15013" s="3"/>
      <c r="I15013" s="3"/>
      <c r="J15013" s="3"/>
    </row>
    <row r="15014" spans="3:10" x14ac:dyDescent="0.25">
      <c r="D15014">
        <v>2.0000000000000001E-4</v>
      </c>
      <c r="E15014" s="4">
        <v>2.1700000000000001E-20</v>
      </c>
      <c r="F15014" s="3"/>
      <c r="G15014" s="3"/>
      <c r="H15014" s="3"/>
      <c r="I15014" s="3"/>
      <c r="J15014" s="3"/>
    </row>
    <row r="15015" spans="3:10" x14ac:dyDescent="0.25">
      <c r="D15015">
        <v>5.0000000000000001E-4</v>
      </c>
      <c r="E15015" s="4">
        <v>2.1700000000000001E-20</v>
      </c>
      <c r="F15015" s="3"/>
      <c r="G15015" s="3"/>
      <c r="H15015" s="3"/>
      <c r="I15015" s="3"/>
      <c r="J15015" s="3"/>
    </row>
    <row r="15016" spans="3:10" x14ac:dyDescent="0.25">
      <c r="D15016">
        <v>6.9999999999999999E-4</v>
      </c>
      <c r="E15016" s="4">
        <v>2.1700000000000001E-20</v>
      </c>
      <c r="F15016" s="3"/>
      <c r="G15016" s="3"/>
      <c r="H15016" s="3"/>
      <c r="I15016" s="3"/>
      <c r="J15016" s="3"/>
    </row>
    <row r="15017" spans="3:10" x14ac:dyDescent="0.25">
      <c r="D15017">
        <v>8.9999999999999998E-4</v>
      </c>
      <c r="E15017" s="4">
        <v>2.1700000000000001E-20</v>
      </c>
      <c r="F15017" s="3"/>
      <c r="G15017" s="3"/>
      <c r="H15017" s="3"/>
      <c r="I15017" s="3"/>
      <c r="J15017" s="3"/>
    </row>
    <row r="15018" spans="3:10" x14ac:dyDescent="0.25">
      <c r="D15018">
        <v>1.1999999999999999E-3</v>
      </c>
      <c r="E15018" s="4">
        <v>2.1700000000000001E-20</v>
      </c>
      <c r="F15018" s="3"/>
      <c r="G15018" s="3"/>
      <c r="H15018" s="3"/>
      <c r="I15018" s="3"/>
      <c r="J15018" s="3"/>
    </row>
    <row r="15019" spans="3:10" x14ac:dyDescent="0.25">
      <c r="D15019">
        <v>1.4E-3</v>
      </c>
      <c r="E15019" s="4">
        <v>2.1700000000000001E-20</v>
      </c>
      <c r="F15019" s="3"/>
      <c r="G15019" s="3"/>
      <c r="H15019" s="3"/>
      <c r="I15019" s="3"/>
      <c r="J15019" s="3"/>
    </row>
    <row r="15020" spans="3:10" x14ac:dyDescent="0.25">
      <c r="D15020">
        <v>1.6999999999999999E-3</v>
      </c>
      <c r="E15020" s="4">
        <v>2.1700000000000001E-20</v>
      </c>
      <c r="F15020" s="3"/>
      <c r="G15020" s="3"/>
      <c r="H15020" s="3"/>
      <c r="I15020" s="3"/>
      <c r="J15020" s="3"/>
    </row>
    <row r="15021" spans="3:10" x14ac:dyDescent="0.25">
      <c r="D15021">
        <v>1.9E-3</v>
      </c>
      <c r="E15021" s="4">
        <v>2.1700000000000001E-20</v>
      </c>
      <c r="F15021" s="3"/>
      <c r="G15021" s="3"/>
      <c r="H15021" s="3"/>
      <c r="I15021" s="3"/>
      <c r="J15021" s="3"/>
    </row>
    <row r="15022" spans="3:10" x14ac:dyDescent="0.25">
      <c r="D15022">
        <v>2.0999999999999999E-3</v>
      </c>
      <c r="E15022" s="4">
        <v>2.1700000000000001E-20</v>
      </c>
      <c r="F15022" s="3"/>
      <c r="G15022" s="3"/>
      <c r="H15022" s="3"/>
      <c r="I15022" s="3"/>
      <c r="J15022" s="3"/>
    </row>
    <row r="15023" spans="3:10" x14ac:dyDescent="0.25">
      <c r="D15023">
        <v>2.3999999999999998E-3</v>
      </c>
      <c r="E15023" s="4">
        <v>2.1700000000000001E-20</v>
      </c>
      <c r="F15023" s="3"/>
      <c r="G15023" s="3"/>
      <c r="H15023" s="3"/>
      <c r="I15023" s="3"/>
      <c r="J15023" s="3"/>
    </row>
    <row r="15024" spans="3:10" x14ac:dyDescent="0.25">
      <c r="D15024">
        <v>2.5999999999999999E-3</v>
      </c>
      <c r="E15024" s="4">
        <v>2.1700000000000001E-20</v>
      </c>
      <c r="F15024" s="3"/>
      <c r="G15024" s="3"/>
      <c r="H15024" s="3"/>
      <c r="I15024" s="3"/>
      <c r="J15024" s="3"/>
    </row>
    <row r="15025" spans="4:10" x14ac:dyDescent="0.25">
      <c r="D15025">
        <v>2.8E-3</v>
      </c>
      <c r="E15025" s="4">
        <v>2.1700000000000001E-20</v>
      </c>
      <c r="F15025" s="3"/>
      <c r="G15025" s="3"/>
      <c r="H15025" s="3"/>
      <c r="I15025" s="3"/>
      <c r="J15025" s="3"/>
    </row>
    <row r="15026" spans="4:10" x14ac:dyDescent="0.25">
      <c r="D15026">
        <v>3.0999999999999999E-3</v>
      </c>
      <c r="E15026" s="4">
        <v>2.1700000000000001E-20</v>
      </c>
      <c r="F15026" s="3"/>
      <c r="G15026" s="3"/>
      <c r="H15026" s="3"/>
      <c r="I15026" s="3"/>
      <c r="J15026" s="3"/>
    </row>
    <row r="15027" spans="4:10" x14ac:dyDescent="0.25">
      <c r="D15027">
        <v>3.3E-3</v>
      </c>
      <c r="E15027" s="4">
        <v>2.1700000000000001E-20</v>
      </c>
      <c r="F15027" s="3"/>
      <c r="G15027" s="3"/>
      <c r="H15027" s="3"/>
      <c r="I15027" s="3"/>
      <c r="J15027" s="3"/>
    </row>
    <row r="15028" spans="4:10" x14ac:dyDescent="0.25">
      <c r="D15028">
        <v>3.5000000000000001E-3</v>
      </c>
      <c r="E15028" s="4">
        <v>2.1700000000000001E-20</v>
      </c>
      <c r="F15028" s="3"/>
      <c r="G15028" s="3"/>
      <c r="H15028" s="3"/>
      <c r="I15028" s="3"/>
      <c r="J15028" s="3"/>
    </row>
    <row r="15029" spans="4:10" x14ac:dyDescent="0.25">
      <c r="D15029">
        <v>3.8E-3</v>
      </c>
      <c r="E15029" s="4">
        <v>2.1700000000000001E-20</v>
      </c>
      <c r="F15029" s="3"/>
      <c r="G15029" s="3"/>
      <c r="H15029" s="3"/>
      <c r="I15029" s="3"/>
      <c r="J15029" s="3"/>
    </row>
    <row r="15030" spans="4:10" x14ac:dyDescent="0.25">
      <c r="D15030">
        <v>4.0000000000000001E-3</v>
      </c>
      <c r="E15030" s="4">
        <v>2.1700000000000001E-20</v>
      </c>
      <c r="F15030" s="3"/>
      <c r="G15030" s="3"/>
      <c r="H15030" s="3"/>
      <c r="I15030" s="3"/>
      <c r="J15030" s="3"/>
    </row>
    <row r="15031" spans="4:10" x14ac:dyDescent="0.25">
      <c r="D15031">
        <v>4.3E-3</v>
      </c>
      <c r="E15031" s="4">
        <v>2.1700000000000001E-20</v>
      </c>
      <c r="F15031" s="3"/>
      <c r="G15031" s="3"/>
      <c r="H15031" s="3"/>
      <c r="I15031" s="3"/>
      <c r="J15031" s="3"/>
    </row>
    <row r="15032" spans="4:10" x14ac:dyDescent="0.25">
      <c r="D15032">
        <v>4.4999999999999997E-3</v>
      </c>
      <c r="E15032" s="4">
        <v>2.1700000000000001E-20</v>
      </c>
      <c r="F15032" s="3"/>
      <c r="G15032" s="3"/>
      <c r="H15032" s="3"/>
      <c r="I15032" s="3"/>
      <c r="J15032" s="3"/>
    </row>
    <row r="15033" spans="4:10" x14ac:dyDescent="0.25">
      <c r="D15033">
        <v>4.7000000000000002E-3</v>
      </c>
      <c r="E15033" s="4">
        <v>2.1700000000000001E-20</v>
      </c>
      <c r="F15033" s="3"/>
      <c r="G15033" s="3"/>
      <c r="H15033" s="3"/>
      <c r="I15033" s="3"/>
      <c r="J15033" s="3"/>
    </row>
    <row r="15034" spans="4:10" x14ac:dyDescent="0.25">
      <c r="D15034">
        <v>5.0000000000000001E-3</v>
      </c>
      <c r="E15034" s="4">
        <v>2.1700000000000001E-20</v>
      </c>
      <c r="F15034" s="3"/>
      <c r="G15034" s="3"/>
      <c r="H15034" s="3"/>
      <c r="I15034" s="3"/>
      <c r="J15034" s="3"/>
    </row>
    <row r="15035" spans="4:10" x14ac:dyDescent="0.25">
      <c r="D15035">
        <v>5.1999999999999998E-3</v>
      </c>
      <c r="E15035" s="4">
        <v>2.1700000000000001E-20</v>
      </c>
      <c r="F15035" s="3"/>
      <c r="G15035" s="3"/>
      <c r="H15035" s="3"/>
      <c r="I15035" s="3"/>
      <c r="J15035" s="3"/>
    </row>
    <row r="15036" spans="4:10" x14ac:dyDescent="0.25">
      <c r="D15036">
        <v>5.4000000000000003E-3</v>
      </c>
      <c r="E15036" s="4">
        <v>2.1700000000000001E-20</v>
      </c>
      <c r="F15036" s="3"/>
      <c r="G15036" s="3"/>
      <c r="H15036" s="3"/>
      <c r="I15036" s="3"/>
      <c r="J15036" s="3"/>
    </row>
    <row r="15037" spans="4:10" x14ac:dyDescent="0.25">
      <c r="D15037">
        <v>5.7000000000000002E-3</v>
      </c>
      <c r="E15037" s="4">
        <v>2.1700000000000001E-20</v>
      </c>
      <c r="F15037" s="3"/>
      <c r="G15037" s="3"/>
      <c r="H15037" s="3"/>
      <c r="I15037" s="3"/>
      <c r="J15037" s="3"/>
    </row>
    <row r="15038" spans="4:10" x14ac:dyDescent="0.25">
      <c r="D15038">
        <v>5.8999999999999999E-3</v>
      </c>
      <c r="E15038" s="4">
        <v>2.1700000000000001E-20</v>
      </c>
      <c r="F15038" s="3"/>
      <c r="G15038" s="3"/>
      <c r="H15038" s="3"/>
      <c r="I15038" s="3"/>
      <c r="J15038" s="3"/>
    </row>
    <row r="15039" spans="4:10" x14ac:dyDescent="0.25">
      <c r="D15039">
        <v>6.1000000000000004E-3</v>
      </c>
      <c r="E15039" s="4">
        <v>2.1700000000000001E-20</v>
      </c>
      <c r="F15039" s="3"/>
      <c r="G15039" s="3"/>
      <c r="H15039" s="3"/>
      <c r="I15039" s="3"/>
      <c r="J15039" s="3"/>
    </row>
    <row r="15040" spans="4:10" x14ac:dyDescent="0.25">
      <c r="D15040">
        <v>6.4000000000000003E-3</v>
      </c>
      <c r="E15040" s="4">
        <v>2.1700000000000001E-20</v>
      </c>
      <c r="F15040" s="3"/>
      <c r="G15040" s="3"/>
      <c r="H15040" s="3"/>
      <c r="I15040" s="3"/>
      <c r="J15040" s="3"/>
    </row>
    <row r="15041" spans="4:10" x14ac:dyDescent="0.25">
      <c r="D15041">
        <v>6.6E-3</v>
      </c>
      <c r="E15041" s="4">
        <v>2.1700000000000001E-20</v>
      </c>
      <c r="F15041" s="3"/>
      <c r="G15041" s="3"/>
      <c r="H15041" s="3"/>
      <c r="I15041" s="3"/>
      <c r="J15041" s="3"/>
    </row>
    <row r="15042" spans="4:10" x14ac:dyDescent="0.25">
      <c r="D15042">
        <v>6.8999999999999999E-3</v>
      </c>
      <c r="E15042" s="4">
        <v>2.1700000000000001E-20</v>
      </c>
      <c r="F15042" s="3"/>
      <c r="G15042" s="3"/>
      <c r="H15042" s="3"/>
      <c r="I15042" s="3"/>
      <c r="J15042" s="3"/>
    </row>
    <row r="15043" spans="4:10" x14ac:dyDescent="0.25">
      <c r="D15043">
        <v>7.1000000000000004E-3</v>
      </c>
      <c r="E15043" s="4">
        <v>2.1700000000000001E-20</v>
      </c>
      <c r="F15043" s="3"/>
      <c r="G15043" s="3"/>
      <c r="H15043" s="3"/>
      <c r="I15043" s="3"/>
      <c r="J15043" s="3"/>
    </row>
    <row r="15044" spans="4:10" x14ac:dyDescent="0.25">
      <c r="D15044">
        <v>7.3000000000000001E-3</v>
      </c>
      <c r="E15044" s="4">
        <v>2.1700000000000001E-20</v>
      </c>
      <c r="F15044" s="3"/>
      <c r="G15044" s="3"/>
      <c r="H15044" s="3"/>
      <c r="I15044" s="3"/>
      <c r="J15044" s="3"/>
    </row>
    <row r="15045" spans="4:10" x14ac:dyDescent="0.25">
      <c r="D15045">
        <v>7.6E-3</v>
      </c>
      <c r="E15045" s="4">
        <v>2.1700000000000001E-20</v>
      </c>
      <c r="F15045" s="3"/>
      <c r="G15045" s="3"/>
      <c r="H15045" s="3"/>
      <c r="I15045" s="3"/>
      <c r="J15045" s="3"/>
    </row>
    <row r="15046" spans="4:10" x14ac:dyDescent="0.25">
      <c r="D15046">
        <v>7.7999999999999996E-3</v>
      </c>
      <c r="E15046" s="4">
        <v>2.1700000000000001E-20</v>
      </c>
      <c r="F15046" s="3"/>
      <c r="G15046" s="3"/>
      <c r="H15046" s="3"/>
      <c r="I15046" s="3"/>
      <c r="J15046" s="3"/>
    </row>
    <row r="15047" spans="4:10" x14ac:dyDescent="0.25">
      <c r="D15047">
        <v>8.0000000000000002E-3</v>
      </c>
      <c r="E15047" s="4">
        <v>2.1700000000000001E-20</v>
      </c>
      <c r="F15047" s="3"/>
      <c r="G15047" s="3"/>
      <c r="H15047" s="3"/>
      <c r="I15047" s="3"/>
      <c r="J15047" s="3"/>
    </row>
    <row r="15048" spans="4:10" x14ac:dyDescent="0.25">
      <c r="D15048">
        <v>8.3000000000000001E-3</v>
      </c>
      <c r="E15048" s="4">
        <v>2.1700000000000001E-20</v>
      </c>
      <c r="F15048" s="3"/>
      <c r="G15048" s="3"/>
      <c r="H15048" s="3"/>
      <c r="I15048" s="3"/>
      <c r="J15048" s="3"/>
    </row>
    <row r="15049" spans="4:10" x14ac:dyDescent="0.25">
      <c r="D15049">
        <v>8.5000000000000006E-3</v>
      </c>
      <c r="E15049" s="4">
        <v>2.1700000000000001E-20</v>
      </c>
      <c r="F15049" s="3"/>
      <c r="G15049" s="3"/>
      <c r="H15049" s="3"/>
      <c r="I15049" s="3"/>
      <c r="J15049" s="3"/>
    </row>
    <row r="15050" spans="4:10" x14ac:dyDescent="0.25">
      <c r="D15050">
        <v>8.8000000000000005E-3</v>
      </c>
      <c r="E15050" s="4">
        <v>2.1700000000000001E-20</v>
      </c>
      <c r="F15050" s="3"/>
      <c r="G15050" s="3"/>
      <c r="H15050" s="3"/>
      <c r="I15050" s="3"/>
      <c r="J15050" s="3"/>
    </row>
    <row r="15051" spans="4:10" x14ac:dyDescent="0.25">
      <c r="D15051">
        <v>8.9999999999999993E-3</v>
      </c>
      <c r="E15051" s="4">
        <v>2.1700000000000001E-20</v>
      </c>
      <c r="F15051" s="3"/>
      <c r="G15051" s="3"/>
      <c r="H15051" s="3"/>
      <c r="I15051" s="3"/>
      <c r="J15051" s="3"/>
    </row>
    <row r="15052" spans="4:10" x14ac:dyDescent="0.25">
      <c r="D15052">
        <v>9.1999999999999998E-3</v>
      </c>
      <c r="E15052" s="4">
        <v>2.1700000000000001E-20</v>
      </c>
      <c r="F15052" s="3"/>
      <c r="G15052" s="3"/>
      <c r="H15052" s="3"/>
      <c r="I15052" s="3"/>
      <c r="J15052" s="3"/>
    </row>
    <row r="15053" spans="4:10" x14ac:dyDescent="0.25">
      <c r="D15053">
        <v>9.4999999999999998E-3</v>
      </c>
      <c r="E15053" s="4">
        <v>2.1700000000000001E-20</v>
      </c>
      <c r="F15053" s="3"/>
      <c r="G15053" s="3"/>
      <c r="H15053" s="3"/>
      <c r="I15053" s="3"/>
      <c r="J15053" s="3"/>
    </row>
    <row r="15054" spans="4:10" x14ac:dyDescent="0.25">
      <c r="D15054">
        <v>9.7000000000000003E-3</v>
      </c>
      <c r="E15054" s="4">
        <v>2.1700000000000001E-20</v>
      </c>
      <c r="F15054" s="3"/>
      <c r="G15054" s="3"/>
      <c r="H15054" s="3"/>
      <c r="I15054" s="3"/>
      <c r="J15054" s="3"/>
    </row>
    <row r="15055" spans="4:10" x14ac:dyDescent="0.25">
      <c r="D15055">
        <v>9.9000000000000008E-3</v>
      </c>
      <c r="E15055" s="4">
        <v>2.1700000000000001E-20</v>
      </c>
      <c r="F15055" s="3"/>
      <c r="G15055" s="3"/>
      <c r="H15055" s="3"/>
      <c r="I15055" s="3"/>
      <c r="J15055" s="3"/>
    </row>
    <row r="15056" spans="4:10" x14ac:dyDescent="0.25">
      <c r="D15056">
        <v>1.0200000000000001E-2</v>
      </c>
      <c r="E15056" s="4">
        <v>2.1700000000000001E-20</v>
      </c>
      <c r="F15056" s="3"/>
      <c r="G15056" s="3"/>
      <c r="H15056" s="3"/>
      <c r="I15056" s="3"/>
      <c r="J15056" s="3"/>
    </row>
    <row r="15057" spans="4:10" x14ac:dyDescent="0.25">
      <c r="D15057">
        <v>1.04E-2</v>
      </c>
      <c r="E15057" s="4">
        <v>2.1700000000000001E-20</v>
      </c>
      <c r="F15057" s="3"/>
      <c r="G15057" s="3"/>
      <c r="H15057" s="3"/>
      <c r="I15057" s="3"/>
      <c r="J15057" s="3"/>
    </row>
    <row r="15058" spans="4:10" x14ac:dyDescent="0.25">
      <c r="D15058">
        <v>1.06E-2</v>
      </c>
      <c r="E15058" s="4">
        <v>2.1700000000000001E-20</v>
      </c>
      <c r="F15058" s="3"/>
      <c r="G15058" s="3"/>
      <c r="H15058" s="3"/>
      <c r="I15058" s="3"/>
      <c r="J15058" s="3"/>
    </row>
    <row r="15059" spans="4:10" x14ac:dyDescent="0.25">
      <c r="D15059">
        <v>1.09E-2</v>
      </c>
      <c r="E15059" s="4">
        <v>2.1700000000000001E-20</v>
      </c>
      <c r="F15059" s="3"/>
      <c r="G15059" s="3"/>
      <c r="H15059" s="3"/>
      <c r="I15059" s="3"/>
      <c r="J15059" s="3"/>
    </row>
    <row r="15060" spans="4:10" x14ac:dyDescent="0.25">
      <c r="D15060">
        <v>1.11E-2</v>
      </c>
      <c r="E15060" s="4">
        <v>2.1700000000000001E-20</v>
      </c>
      <c r="F15060" s="3"/>
      <c r="G15060" s="3"/>
      <c r="H15060" s="3"/>
      <c r="I15060" s="3"/>
      <c r="J15060" s="3"/>
    </row>
    <row r="15061" spans="4:10" x14ac:dyDescent="0.25">
      <c r="D15061">
        <v>1.14E-2</v>
      </c>
      <c r="E15061" s="4">
        <v>2.1700000000000001E-20</v>
      </c>
      <c r="F15061" s="3"/>
      <c r="G15061" s="3"/>
      <c r="H15061" s="3"/>
      <c r="I15061" s="3"/>
      <c r="J15061" s="3"/>
    </row>
    <row r="15062" spans="4:10" x14ac:dyDescent="0.25">
      <c r="D15062">
        <v>1.1599999999999999E-2</v>
      </c>
      <c r="E15062" s="4">
        <v>2.1700000000000001E-20</v>
      </c>
      <c r="F15062" s="3"/>
      <c r="G15062" s="3"/>
      <c r="H15062" s="3"/>
      <c r="I15062" s="3"/>
      <c r="J15062" s="3"/>
    </row>
    <row r="15063" spans="4:10" x14ac:dyDescent="0.25">
      <c r="D15063">
        <v>1.18E-2</v>
      </c>
      <c r="E15063" s="4">
        <v>2.1700000000000001E-20</v>
      </c>
      <c r="F15063" s="3"/>
      <c r="G15063" s="3"/>
      <c r="H15063" s="3"/>
      <c r="I15063" s="3"/>
      <c r="J15063" s="3"/>
    </row>
    <row r="15064" spans="4:10" x14ac:dyDescent="0.25">
      <c r="D15064">
        <v>1.21E-2</v>
      </c>
      <c r="E15064" s="4">
        <v>2.1700000000000001E-20</v>
      </c>
      <c r="F15064" s="3"/>
      <c r="G15064" s="3"/>
      <c r="H15064" s="3"/>
      <c r="I15064" s="3"/>
      <c r="J15064" s="3"/>
    </row>
    <row r="15065" spans="4:10" x14ac:dyDescent="0.25">
      <c r="D15065">
        <v>1.23E-2</v>
      </c>
      <c r="E15065" s="4">
        <v>2.1700000000000001E-20</v>
      </c>
      <c r="F15065" s="3"/>
      <c r="G15065" s="3"/>
      <c r="H15065" s="3"/>
      <c r="I15065" s="3"/>
      <c r="J15065" s="3"/>
    </row>
    <row r="15066" spans="4:10" x14ac:dyDescent="0.25">
      <c r="D15066">
        <v>1.2500000000000001E-2</v>
      </c>
      <c r="E15066" s="4">
        <v>2.1700000000000001E-20</v>
      </c>
      <c r="F15066" s="3"/>
      <c r="G15066" s="3"/>
      <c r="H15066" s="3"/>
      <c r="I15066" s="3"/>
      <c r="J15066" s="3"/>
    </row>
    <row r="15067" spans="4:10" x14ac:dyDescent="0.25">
      <c r="D15067">
        <v>1.2800000000000001E-2</v>
      </c>
      <c r="E15067" s="4">
        <v>2.1700000000000001E-20</v>
      </c>
      <c r="F15067" s="3"/>
      <c r="G15067" s="3"/>
      <c r="H15067" s="3"/>
      <c r="I15067" s="3"/>
      <c r="J15067" s="3"/>
    </row>
    <row r="15068" spans="4:10" x14ac:dyDescent="0.25">
      <c r="D15068">
        <v>1.2999999999999999E-2</v>
      </c>
      <c r="E15068" s="4">
        <v>2.1700000000000001E-20</v>
      </c>
      <c r="F15068" s="3"/>
      <c r="G15068" s="3"/>
      <c r="H15068" s="3"/>
      <c r="I15068" s="3"/>
      <c r="J15068" s="3"/>
    </row>
    <row r="15069" spans="4:10" x14ac:dyDescent="0.25">
      <c r="D15069">
        <v>1.32E-2</v>
      </c>
      <c r="E15069" s="4">
        <v>2.1700000000000001E-20</v>
      </c>
      <c r="F15069" s="3"/>
      <c r="G15069" s="3"/>
      <c r="H15069" s="3"/>
      <c r="I15069" s="3"/>
      <c r="J15069" s="3"/>
    </row>
    <row r="15070" spans="4:10" x14ac:dyDescent="0.25">
      <c r="D15070">
        <v>1.35E-2</v>
      </c>
      <c r="E15070" s="4">
        <v>2.1700000000000001E-20</v>
      </c>
      <c r="F15070" s="3"/>
      <c r="G15070" s="3"/>
      <c r="H15070" s="3"/>
      <c r="I15070" s="3"/>
      <c r="J15070" s="3"/>
    </row>
    <row r="15071" spans="4:10" x14ac:dyDescent="0.25">
      <c r="D15071">
        <v>1.37E-2</v>
      </c>
      <c r="E15071" s="4">
        <v>2.1700000000000001E-20</v>
      </c>
      <c r="F15071" s="3"/>
      <c r="G15071" s="3"/>
      <c r="H15071" s="3"/>
      <c r="I15071" s="3"/>
      <c r="J15071" s="3"/>
    </row>
    <row r="15072" spans="4:10" x14ac:dyDescent="0.25">
      <c r="D15072">
        <v>1.4E-2</v>
      </c>
      <c r="E15072" s="4">
        <v>2.1700000000000001E-20</v>
      </c>
      <c r="F15072" s="3"/>
      <c r="G15072" s="3"/>
      <c r="H15072" s="3"/>
      <c r="I15072" s="3"/>
      <c r="J15072" s="3"/>
    </row>
    <row r="15073" spans="4:10" x14ac:dyDescent="0.25">
      <c r="D15073">
        <v>1.4200000000000001E-2</v>
      </c>
      <c r="E15073" s="4">
        <v>2.1700000000000001E-20</v>
      </c>
      <c r="F15073" s="3"/>
      <c r="G15073" s="3"/>
      <c r="H15073" s="3"/>
      <c r="I15073" s="3"/>
      <c r="J15073" s="3"/>
    </row>
    <row r="15074" spans="4:10" x14ac:dyDescent="0.25">
      <c r="D15074">
        <v>1.44E-2</v>
      </c>
      <c r="E15074" s="4">
        <v>2.1700000000000001E-20</v>
      </c>
      <c r="F15074" s="3"/>
      <c r="G15074" s="3"/>
      <c r="H15074" s="3"/>
      <c r="I15074" s="3"/>
      <c r="J15074" s="3"/>
    </row>
    <row r="15075" spans="4:10" x14ac:dyDescent="0.25">
      <c r="D15075">
        <v>1.47E-2</v>
      </c>
      <c r="E15075" s="4">
        <v>2.1700000000000001E-20</v>
      </c>
      <c r="F15075" s="3"/>
      <c r="G15075" s="3"/>
      <c r="H15075" s="3"/>
      <c r="I15075" s="3"/>
      <c r="J15075" s="3"/>
    </row>
    <row r="15076" spans="4:10" x14ac:dyDescent="0.25">
      <c r="D15076">
        <v>1.49E-2</v>
      </c>
      <c r="E15076" s="4">
        <v>2.1700000000000001E-20</v>
      </c>
      <c r="F15076" s="3"/>
      <c r="G15076" s="3"/>
      <c r="H15076" s="3"/>
      <c r="I15076" s="3"/>
      <c r="J15076" s="3"/>
    </row>
    <row r="15077" spans="4:10" x14ac:dyDescent="0.25">
      <c r="D15077">
        <v>1.5100000000000001E-2</v>
      </c>
      <c r="E15077" s="4">
        <v>2.1700000000000001E-20</v>
      </c>
      <c r="F15077" s="3"/>
      <c r="G15077" s="3"/>
      <c r="H15077" s="3"/>
      <c r="I15077" s="3"/>
      <c r="J15077" s="3"/>
    </row>
    <row r="15078" spans="4:10" x14ac:dyDescent="0.25">
      <c r="D15078">
        <v>1.54E-2</v>
      </c>
      <c r="E15078" s="4">
        <v>2.1700000000000001E-20</v>
      </c>
      <c r="F15078" s="3"/>
      <c r="G15078" s="3"/>
      <c r="H15078" s="3"/>
      <c r="I15078" s="3"/>
      <c r="J15078" s="3"/>
    </row>
    <row r="15079" spans="4:10" x14ac:dyDescent="0.25">
      <c r="D15079">
        <v>1.5599999999999999E-2</v>
      </c>
      <c r="E15079" s="4">
        <v>2.1700000000000001E-20</v>
      </c>
      <c r="F15079" s="3"/>
      <c r="G15079" s="3"/>
      <c r="H15079" s="3"/>
      <c r="I15079" s="3"/>
      <c r="J15079" s="3"/>
    </row>
    <row r="15080" spans="4:10" x14ac:dyDescent="0.25">
      <c r="D15080">
        <v>1.5800000000000002E-2</v>
      </c>
      <c r="E15080" s="4">
        <v>2.1700000000000001E-20</v>
      </c>
      <c r="F15080" s="3"/>
      <c r="G15080" s="3"/>
      <c r="H15080" s="3"/>
      <c r="I15080" s="3"/>
      <c r="J15080" s="3"/>
    </row>
    <row r="15081" spans="4:10" x14ac:dyDescent="0.25">
      <c r="D15081">
        <v>1.61E-2</v>
      </c>
      <c r="E15081" s="4">
        <v>2.1700000000000001E-20</v>
      </c>
      <c r="F15081" s="3"/>
      <c r="G15081" s="3"/>
      <c r="H15081" s="3"/>
      <c r="I15081" s="3"/>
      <c r="J15081" s="3"/>
    </row>
    <row r="15082" spans="4:10" x14ac:dyDescent="0.25">
      <c r="D15082">
        <v>1.6299999999999999E-2</v>
      </c>
      <c r="E15082" s="4">
        <v>2.1700000000000001E-20</v>
      </c>
      <c r="F15082" s="3"/>
      <c r="G15082" s="3"/>
      <c r="H15082" s="3"/>
      <c r="I15082" s="3"/>
      <c r="J15082" s="3"/>
    </row>
    <row r="15083" spans="4:10" x14ac:dyDescent="0.25">
      <c r="D15083">
        <v>1.66E-2</v>
      </c>
      <c r="E15083" s="4">
        <v>2.1700000000000001E-20</v>
      </c>
      <c r="F15083" s="3"/>
      <c r="G15083" s="3"/>
      <c r="H15083" s="3"/>
      <c r="I15083" s="3"/>
      <c r="J15083" s="3"/>
    </row>
    <row r="15084" spans="4:10" x14ac:dyDescent="0.25">
      <c r="D15084">
        <v>1.6799999999999999E-2</v>
      </c>
      <c r="E15084" s="4">
        <v>2.1700000000000001E-20</v>
      </c>
      <c r="F15084" s="3"/>
      <c r="G15084" s="3"/>
      <c r="H15084" s="3"/>
      <c r="I15084" s="3"/>
      <c r="J15084" s="3"/>
    </row>
    <row r="15085" spans="4:10" x14ac:dyDescent="0.25">
      <c r="D15085">
        <v>1.7000000000000001E-2</v>
      </c>
      <c r="E15085" s="4">
        <v>2.1700000000000001E-20</v>
      </c>
      <c r="F15085" s="3"/>
      <c r="G15085" s="3"/>
      <c r="H15085" s="3"/>
      <c r="I15085" s="3"/>
      <c r="J15085" s="3"/>
    </row>
    <row r="15086" spans="4:10" x14ac:dyDescent="0.25">
      <c r="D15086">
        <v>1.7299999999999999E-2</v>
      </c>
      <c r="E15086" s="4">
        <v>2.1700000000000001E-20</v>
      </c>
      <c r="F15086" s="3"/>
      <c r="G15086" s="3"/>
      <c r="H15086" s="3"/>
      <c r="I15086" s="3"/>
      <c r="J15086" s="3"/>
    </row>
    <row r="15087" spans="4:10" x14ac:dyDescent="0.25">
      <c r="D15087">
        <v>1.7500000000000002E-2</v>
      </c>
      <c r="E15087" s="4">
        <v>2.1700000000000001E-20</v>
      </c>
      <c r="F15087" s="3"/>
      <c r="G15087" s="3"/>
      <c r="H15087" s="3"/>
      <c r="I15087" s="3"/>
      <c r="J15087" s="3"/>
    </row>
    <row r="15088" spans="4:10" x14ac:dyDescent="0.25">
      <c r="D15088">
        <v>1.77E-2</v>
      </c>
      <c r="E15088" s="4">
        <v>2.1700000000000001E-20</v>
      </c>
      <c r="F15088" s="3"/>
      <c r="G15088" s="3"/>
      <c r="H15088" s="3"/>
      <c r="I15088" s="3"/>
      <c r="J15088" s="3"/>
    </row>
    <row r="15089" spans="4:10" x14ac:dyDescent="0.25">
      <c r="D15089">
        <v>1.7999999999999999E-2</v>
      </c>
      <c r="E15089" s="4">
        <v>2.1700000000000001E-20</v>
      </c>
      <c r="F15089" s="3"/>
      <c r="G15089" s="3"/>
      <c r="H15089" s="3"/>
      <c r="I15089" s="3"/>
      <c r="J15089" s="3"/>
    </row>
    <row r="15090" spans="4:10" x14ac:dyDescent="0.25">
      <c r="D15090">
        <v>1.8200000000000001E-2</v>
      </c>
      <c r="E15090" s="4">
        <v>2.1700000000000001E-20</v>
      </c>
      <c r="F15090" s="3"/>
      <c r="G15090" s="3"/>
      <c r="H15090" s="3"/>
      <c r="I15090" s="3"/>
      <c r="J15090" s="3"/>
    </row>
    <row r="15091" spans="4:10" x14ac:dyDescent="0.25">
      <c r="D15091">
        <v>1.84E-2</v>
      </c>
      <c r="E15091" s="4">
        <v>2.1700000000000001E-20</v>
      </c>
      <c r="F15091" s="3"/>
      <c r="G15091" s="3"/>
      <c r="H15091" s="3"/>
      <c r="I15091" s="3"/>
      <c r="J15091" s="3"/>
    </row>
    <row r="15092" spans="4:10" x14ac:dyDescent="0.25">
      <c r="D15092">
        <v>1.8700000000000001E-2</v>
      </c>
      <c r="E15092" s="4">
        <v>2.1700000000000001E-20</v>
      </c>
      <c r="F15092" s="3"/>
      <c r="G15092" s="3"/>
      <c r="H15092" s="3"/>
      <c r="I15092" s="3"/>
      <c r="J15092" s="3"/>
    </row>
    <row r="15093" spans="4:10" x14ac:dyDescent="0.25">
      <c r="D15093">
        <v>1.89E-2</v>
      </c>
      <c r="E15093" s="4">
        <v>2.1700000000000001E-20</v>
      </c>
      <c r="F15093" s="3"/>
      <c r="G15093" s="3"/>
      <c r="H15093" s="3"/>
      <c r="I15093" s="3"/>
      <c r="J15093" s="3"/>
    </row>
    <row r="15094" spans="4:10" x14ac:dyDescent="0.25">
      <c r="D15094">
        <v>1.9199999999999998E-2</v>
      </c>
      <c r="E15094" s="4">
        <v>2.1700000000000001E-20</v>
      </c>
      <c r="F15094" s="3"/>
      <c r="G15094" s="3"/>
      <c r="H15094" s="3"/>
      <c r="I15094" s="3"/>
      <c r="J15094" s="3"/>
    </row>
    <row r="15095" spans="4:10" x14ac:dyDescent="0.25">
      <c r="D15095">
        <v>1.9400000000000001E-2</v>
      </c>
      <c r="E15095" s="4">
        <v>2.1700000000000001E-20</v>
      </c>
      <c r="F15095" s="3"/>
      <c r="G15095" s="3"/>
      <c r="H15095" s="3"/>
      <c r="I15095" s="3"/>
      <c r="J15095" s="3"/>
    </row>
    <row r="15096" spans="4:10" x14ac:dyDescent="0.25">
      <c r="D15096">
        <v>1.9599999999999999E-2</v>
      </c>
      <c r="E15096" s="4">
        <v>2.1700000000000001E-20</v>
      </c>
      <c r="F15096" s="3"/>
      <c r="G15096" s="3"/>
      <c r="H15096" s="3"/>
      <c r="I15096" s="3"/>
      <c r="J15096" s="3"/>
    </row>
    <row r="15097" spans="4:10" x14ac:dyDescent="0.25">
      <c r="D15097">
        <v>1.9900000000000001E-2</v>
      </c>
      <c r="E15097" s="4">
        <v>2.1700000000000001E-20</v>
      </c>
      <c r="F15097" s="3"/>
      <c r="G15097" s="3"/>
      <c r="H15097" s="3"/>
      <c r="I15097" s="3"/>
      <c r="J15097" s="3"/>
    </row>
    <row r="15098" spans="4:10" x14ac:dyDescent="0.25">
      <c r="D15098">
        <v>2.01E-2</v>
      </c>
      <c r="E15098" s="4">
        <v>2.1700000000000001E-20</v>
      </c>
      <c r="F15098" s="3"/>
      <c r="G15098" s="3"/>
      <c r="H15098" s="3"/>
      <c r="I15098" s="3"/>
      <c r="J15098" s="3"/>
    </row>
    <row r="15099" spans="4:10" x14ac:dyDescent="0.25">
      <c r="D15099">
        <v>2.0299999999999999E-2</v>
      </c>
      <c r="E15099" s="4">
        <v>2.1700000000000001E-20</v>
      </c>
      <c r="F15099" s="3"/>
      <c r="G15099" s="3"/>
      <c r="H15099" s="3"/>
      <c r="I15099" s="3"/>
      <c r="J15099" s="3"/>
    </row>
    <row r="15100" spans="4:10" x14ac:dyDescent="0.25">
      <c r="D15100">
        <v>2.06E-2</v>
      </c>
      <c r="E15100" s="4">
        <v>2.1700000000000001E-20</v>
      </c>
      <c r="F15100" s="3"/>
      <c r="G15100" s="3"/>
      <c r="H15100" s="3"/>
      <c r="I15100" s="3"/>
      <c r="J15100" s="3"/>
    </row>
    <row r="15101" spans="4:10" x14ac:dyDescent="0.25">
      <c r="D15101">
        <v>2.0799999999999999E-2</v>
      </c>
      <c r="E15101" s="4">
        <v>2.1700000000000001E-20</v>
      </c>
      <c r="F15101" s="3"/>
      <c r="G15101" s="3"/>
      <c r="H15101" s="3"/>
      <c r="I15101" s="3"/>
      <c r="J15101" s="3"/>
    </row>
    <row r="15102" spans="4:10" x14ac:dyDescent="0.25">
      <c r="D15102">
        <v>2.1100000000000001E-2</v>
      </c>
      <c r="E15102" s="4">
        <v>2.1700000000000001E-20</v>
      </c>
      <c r="F15102" s="3"/>
      <c r="G15102" s="3"/>
      <c r="H15102" s="3"/>
      <c r="I15102" s="3"/>
      <c r="J15102" s="3"/>
    </row>
    <row r="15103" spans="4:10" x14ac:dyDescent="0.25">
      <c r="D15103">
        <v>2.1299999999999999E-2</v>
      </c>
      <c r="E15103" s="4">
        <v>2.1700000000000001E-20</v>
      </c>
      <c r="F15103" s="3"/>
      <c r="G15103" s="3"/>
      <c r="H15103" s="3"/>
      <c r="I15103" s="3"/>
      <c r="J15103" s="3"/>
    </row>
    <row r="15104" spans="4:10" x14ac:dyDescent="0.25">
      <c r="D15104">
        <v>2.1499999999999998E-2</v>
      </c>
      <c r="E15104" s="4">
        <v>2.1700000000000001E-20</v>
      </c>
      <c r="F15104" s="3"/>
      <c r="G15104" s="3"/>
      <c r="H15104" s="3"/>
      <c r="I15104" s="3"/>
      <c r="J15104" s="3"/>
    </row>
    <row r="15105" spans="4:10" x14ac:dyDescent="0.25">
      <c r="D15105">
        <v>2.18E-2</v>
      </c>
      <c r="E15105" s="4">
        <v>2.1700000000000001E-20</v>
      </c>
      <c r="F15105" s="3"/>
      <c r="G15105" s="3"/>
      <c r="H15105" s="3"/>
      <c r="I15105" s="3"/>
      <c r="J15105" s="3"/>
    </row>
    <row r="15106" spans="4:10" x14ac:dyDescent="0.25">
      <c r="D15106">
        <v>2.1999999999999999E-2</v>
      </c>
      <c r="E15106" s="4">
        <v>2.1700000000000001E-20</v>
      </c>
      <c r="F15106" s="3"/>
      <c r="G15106" s="3"/>
      <c r="H15106" s="3"/>
      <c r="I15106" s="3"/>
      <c r="J15106" s="3"/>
    </row>
    <row r="15107" spans="4:10" x14ac:dyDescent="0.25">
      <c r="D15107">
        <v>2.2200000000000001E-2</v>
      </c>
      <c r="E15107" s="4">
        <v>2.1700000000000001E-20</v>
      </c>
      <c r="F15107" s="3"/>
      <c r="G15107" s="3"/>
      <c r="H15107" s="3"/>
      <c r="I15107" s="3"/>
      <c r="J15107" s="3"/>
    </row>
    <row r="15108" spans="4:10" x14ac:dyDescent="0.25">
      <c r="D15108">
        <v>2.2499999999999999E-2</v>
      </c>
      <c r="E15108" s="4">
        <v>2.1700000000000001E-20</v>
      </c>
      <c r="F15108" s="3"/>
      <c r="G15108" s="3"/>
      <c r="H15108" s="3"/>
      <c r="I15108" s="3"/>
      <c r="J15108" s="3"/>
    </row>
    <row r="15109" spans="4:10" x14ac:dyDescent="0.25">
      <c r="D15109">
        <v>2.2700000000000001E-2</v>
      </c>
      <c r="E15109" s="4">
        <v>2.1700000000000001E-20</v>
      </c>
      <c r="F15109" s="3"/>
      <c r="G15109" s="3"/>
      <c r="H15109" s="3"/>
      <c r="I15109" s="3"/>
      <c r="J15109" s="3"/>
    </row>
    <row r="15110" spans="4:10" x14ac:dyDescent="0.25">
      <c r="D15110">
        <v>2.29E-2</v>
      </c>
      <c r="E15110" s="4">
        <v>2.1700000000000001E-20</v>
      </c>
      <c r="F15110" s="3"/>
      <c r="G15110" s="3"/>
      <c r="H15110" s="3"/>
      <c r="I15110" s="3"/>
      <c r="J15110" s="3"/>
    </row>
    <row r="15111" spans="4:10" x14ac:dyDescent="0.25">
      <c r="D15111">
        <v>2.3199999999999998E-2</v>
      </c>
      <c r="E15111" s="4">
        <v>2.1700000000000001E-20</v>
      </c>
      <c r="F15111" s="3"/>
      <c r="G15111" s="3"/>
      <c r="H15111" s="3"/>
      <c r="I15111" s="3"/>
      <c r="J15111" s="3"/>
    </row>
    <row r="15112" spans="4:10" x14ac:dyDescent="0.25">
      <c r="D15112">
        <v>2.3400000000000001E-2</v>
      </c>
      <c r="E15112" s="4">
        <v>2.1700000000000001E-20</v>
      </c>
      <c r="F15112" s="3"/>
      <c r="G15112" s="3"/>
      <c r="H15112" s="3"/>
      <c r="I15112" s="3"/>
      <c r="J15112" s="3"/>
    </row>
    <row r="15113" spans="4:10" x14ac:dyDescent="0.25">
      <c r="D15113">
        <v>2.3699999999999999E-2</v>
      </c>
      <c r="E15113" s="4">
        <v>2.1700000000000001E-20</v>
      </c>
      <c r="F15113" s="3"/>
      <c r="G15113" s="3"/>
      <c r="H15113" s="3"/>
      <c r="I15113" s="3"/>
      <c r="J15113" s="3"/>
    </row>
    <row r="15114" spans="4:10" x14ac:dyDescent="0.25">
      <c r="D15114">
        <v>2.3900000000000001E-2</v>
      </c>
      <c r="E15114" s="4">
        <v>2.1700000000000001E-20</v>
      </c>
      <c r="F15114" s="3"/>
      <c r="G15114" s="3"/>
      <c r="H15114" s="3"/>
      <c r="I15114" s="3"/>
      <c r="J15114" s="3"/>
    </row>
    <row r="15115" spans="4:10" x14ac:dyDescent="0.25">
      <c r="D15115">
        <v>2.41E-2</v>
      </c>
      <c r="E15115" s="4">
        <v>2.1700000000000001E-20</v>
      </c>
      <c r="F15115" s="3"/>
      <c r="G15115" s="3"/>
      <c r="H15115" s="3"/>
      <c r="I15115" s="3"/>
      <c r="J15115" s="3"/>
    </row>
    <row r="15116" spans="4:10" x14ac:dyDescent="0.25">
      <c r="D15116">
        <v>2.4400000000000002E-2</v>
      </c>
      <c r="E15116" s="4">
        <v>2.1700000000000001E-20</v>
      </c>
      <c r="F15116" s="3"/>
      <c r="G15116" s="3"/>
      <c r="H15116" s="3"/>
      <c r="I15116" s="3"/>
      <c r="J15116" s="3"/>
    </row>
    <row r="15117" spans="4:10" x14ac:dyDescent="0.25">
      <c r="D15117">
        <v>2.46E-2</v>
      </c>
      <c r="E15117" s="4">
        <v>2.1700000000000001E-20</v>
      </c>
      <c r="F15117" s="3"/>
      <c r="G15117" s="3"/>
      <c r="H15117" s="3"/>
      <c r="I15117" s="3"/>
      <c r="J15117" s="3"/>
    </row>
    <row r="15118" spans="4:10" x14ac:dyDescent="0.25">
      <c r="D15118">
        <v>2.4799999999999999E-2</v>
      </c>
      <c r="E15118" s="4">
        <v>2.1700000000000001E-20</v>
      </c>
      <c r="F15118" s="3"/>
      <c r="G15118" s="3"/>
      <c r="H15118" s="3"/>
      <c r="I15118" s="3"/>
      <c r="J15118" s="3"/>
    </row>
    <row r="15119" spans="4:10" x14ac:dyDescent="0.25">
      <c r="D15119">
        <v>2.5100000000000001E-2</v>
      </c>
      <c r="E15119" s="4">
        <v>2.1700000000000001E-20</v>
      </c>
      <c r="F15119" s="3"/>
      <c r="G15119" s="3"/>
      <c r="H15119" s="3"/>
      <c r="I15119" s="3"/>
      <c r="J15119" s="3"/>
    </row>
    <row r="15120" spans="4:10" x14ac:dyDescent="0.25">
      <c r="D15120">
        <v>2.53E-2</v>
      </c>
      <c r="E15120" s="4">
        <v>2.1700000000000001E-20</v>
      </c>
      <c r="F15120" s="3"/>
      <c r="G15120" s="3"/>
      <c r="H15120" s="3"/>
      <c r="I15120" s="3"/>
      <c r="J15120" s="3"/>
    </row>
    <row r="15121" spans="4:10" x14ac:dyDescent="0.25">
      <c r="D15121">
        <v>2.5499999999999998E-2</v>
      </c>
      <c r="E15121" s="4">
        <v>2.1700000000000001E-20</v>
      </c>
      <c r="F15121" s="3"/>
      <c r="G15121" s="3"/>
      <c r="H15121" s="3"/>
      <c r="I15121" s="3"/>
      <c r="J15121" s="3"/>
    </row>
    <row r="15122" spans="4:10" x14ac:dyDescent="0.25">
      <c r="D15122">
        <v>2.58E-2</v>
      </c>
      <c r="E15122" s="4">
        <v>2.1700000000000001E-20</v>
      </c>
      <c r="F15122" s="3"/>
      <c r="G15122" s="3"/>
      <c r="H15122" s="3"/>
      <c r="I15122" s="3"/>
      <c r="J15122" s="3"/>
    </row>
    <row r="15123" spans="4:10" x14ac:dyDescent="0.25">
      <c r="D15123">
        <v>2.5999999999999999E-2</v>
      </c>
      <c r="E15123" s="4">
        <v>2.1700000000000001E-20</v>
      </c>
      <c r="F15123" s="3"/>
      <c r="G15123" s="3"/>
      <c r="H15123" s="3"/>
      <c r="I15123" s="3"/>
      <c r="J15123" s="3"/>
    </row>
    <row r="15124" spans="4:10" x14ac:dyDescent="0.25">
      <c r="D15124">
        <v>2.63E-2</v>
      </c>
      <c r="E15124" s="4">
        <v>2.1700000000000001E-20</v>
      </c>
      <c r="F15124" s="3"/>
      <c r="G15124" s="3"/>
      <c r="H15124" s="3"/>
      <c r="I15124" s="3"/>
      <c r="J15124" s="3"/>
    </row>
    <row r="15125" spans="4:10" x14ac:dyDescent="0.25">
      <c r="D15125">
        <v>2.6499999999999999E-2</v>
      </c>
      <c r="E15125" s="4">
        <v>2.1700000000000001E-20</v>
      </c>
      <c r="F15125" s="3"/>
      <c r="G15125" s="3"/>
      <c r="H15125" s="3"/>
      <c r="I15125" s="3"/>
      <c r="J15125" s="3"/>
    </row>
    <row r="15126" spans="4:10" x14ac:dyDescent="0.25">
      <c r="D15126">
        <v>2.6700000000000002E-2</v>
      </c>
      <c r="E15126" s="4">
        <v>2.1700000000000001E-20</v>
      </c>
      <c r="F15126" s="3"/>
      <c r="G15126" s="3"/>
      <c r="H15126" s="3"/>
      <c r="I15126" s="3"/>
      <c r="J15126" s="3"/>
    </row>
    <row r="15127" spans="4:10" x14ac:dyDescent="0.25">
      <c r="D15127">
        <v>2.7E-2</v>
      </c>
      <c r="E15127" s="4">
        <v>2.1700000000000001E-20</v>
      </c>
      <c r="F15127" s="3"/>
      <c r="G15127" s="3"/>
      <c r="H15127" s="3"/>
      <c r="I15127" s="3"/>
      <c r="J15127" s="3"/>
    </row>
    <row r="15128" spans="4:10" x14ac:dyDescent="0.25">
      <c r="D15128">
        <v>2.7199999999999998E-2</v>
      </c>
      <c r="E15128" s="4">
        <v>2.1700000000000001E-20</v>
      </c>
      <c r="F15128" s="3"/>
      <c r="G15128" s="3"/>
      <c r="H15128" s="3"/>
      <c r="I15128" s="3"/>
      <c r="J15128" s="3"/>
    </row>
    <row r="15129" spans="4:10" x14ac:dyDescent="0.25">
      <c r="D15129">
        <v>2.7400000000000001E-2</v>
      </c>
      <c r="E15129" s="4">
        <v>2.1700000000000001E-20</v>
      </c>
      <c r="F15129" s="3"/>
      <c r="G15129" s="3"/>
      <c r="H15129" s="3"/>
      <c r="I15129" s="3"/>
      <c r="J15129" s="3"/>
    </row>
    <row r="15130" spans="4:10" x14ac:dyDescent="0.25">
      <c r="D15130">
        <v>2.7699999999999999E-2</v>
      </c>
      <c r="E15130" s="4">
        <v>2.1700000000000001E-20</v>
      </c>
      <c r="F15130" s="3"/>
      <c r="G15130" s="3"/>
      <c r="H15130" s="3"/>
      <c r="I15130" s="3"/>
      <c r="J15130" s="3"/>
    </row>
    <row r="15131" spans="4:10" x14ac:dyDescent="0.25">
      <c r="D15131">
        <v>2.7900000000000001E-2</v>
      </c>
      <c r="E15131" s="4">
        <v>2.1700000000000001E-20</v>
      </c>
      <c r="F15131" s="3"/>
      <c r="G15131" s="3"/>
      <c r="H15131" s="3"/>
      <c r="I15131" s="3"/>
      <c r="J15131" s="3"/>
    </row>
    <row r="15132" spans="4:10" x14ac:dyDescent="0.25">
      <c r="D15132">
        <v>2.81E-2</v>
      </c>
      <c r="E15132" s="4">
        <v>2.1700000000000001E-20</v>
      </c>
      <c r="F15132" s="3"/>
      <c r="G15132" s="3"/>
      <c r="H15132" s="3"/>
      <c r="I15132" s="3"/>
      <c r="J15132" s="3"/>
    </row>
    <row r="15133" spans="4:10" x14ac:dyDescent="0.25">
      <c r="D15133">
        <v>2.8400000000000002E-2</v>
      </c>
      <c r="E15133" s="4">
        <v>2.1700000000000001E-20</v>
      </c>
      <c r="F15133" s="3"/>
      <c r="G15133" s="3"/>
      <c r="H15133" s="3"/>
      <c r="I15133" s="3"/>
      <c r="J15133" s="3"/>
    </row>
    <row r="15134" spans="4:10" x14ac:dyDescent="0.25">
      <c r="D15134">
        <v>2.86E-2</v>
      </c>
      <c r="E15134" s="4">
        <v>2.1700000000000001E-20</v>
      </c>
      <c r="F15134" s="3"/>
      <c r="G15134" s="3"/>
      <c r="H15134" s="3"/>
      <c r="I15134" s="3"/>
      <c r="J15134" s="3"/>
    </row>
    <row r="15135" spans="4:10" x14ac:dyDescent="0.25">
      <c r="D15135">
        <v>2.8899999999999999E-2</v>
      </c>
      <c r="E15135" s="4">
        <v>2.1700000000000001E-20</v>
      </c>
      <c r="F15135" s="3"/>
      <c r="G15135" s="3"/>
      <c r="H15135" s="3"/>
      <c r="I15135" s="3"/>
      <c r="J15135" s="3"/>
    </row>
    <row r="15136" spans="4:10" x14ac:dyDescent="0.25">
      <c r="D15136">
        <v>2.9100000000000001E-2</v>
      </c>
      <c r="E15136" s="4">
        <v>2.1700000000000001E-20</v>
      </c>
      <c r="F15136" s="3"/>
      <c r="G15136" s="3"/>
      <c r="H15136" s="3"/>
      <c r="I15136" s="3"/>
      <c r="J15136" s="3"/>
    </row>
    <row r="15137" spans="4:10" x14ac:dyDescent="0.25">
      <c r="D15137">
        <v>2.93E-2</v>
      </c>
      <c r="E15137" s="4">
        <v>2.1700000000000001E-20</v>
      </c>
      <c r="F15137" s="3"/>
      <c r="G15137" s="3"/>
      <c r="H15137" s="3"/>
      <c r="I15137" s="3"/>
      <c r="J15137" s="3"/>
    </row>
    <row r="15138" spans="4:10" x14ac:dyDescent="0.25">
      <c r="D15138">
        <v>2.9600000000000001E-2</v>
      </c>
      <c r="E15138" s="4">
        <v>2.1700000000000001E-20</v>
      </c>
      <c r="F15138" s="3"/>
      <c r="G15138" s="3"/>
      <c r="H15138" s="3"/>
      <c r="I15138" s="3"/>
      <c r="J15138" s="3"/>
    </row>
    <row r="15139" spans="4:10" x14ac:dyDescent="0.25">
      <c r="D15139">
        <v>2.98E-2</v>
      </c>
      <c r="E15139" s="4">
        <v>2.1700000000000001E-20</v>
      </c>
      <c r="F15139" s="3"/>
      <c r="G15139" s="3"/>
      <c r="H15139" s="3"/>
      <c r="I15139" s="3"/>
      <c r="J15139" s="3"/>
    </row>
    <row r="15140" spans="4:10" x14ac:dyDescent="0.25">
      <c r="D15140">
        <v>0.03</v>
      </c>
      <c r="E15140" s="4">
        <v>2.1700000000000001E-20</v>
      </c>
      <c r="F15140" s="3"/>
      <c r="G15140" s="3"/>
      <c r="H15140" s="3"/>
      <c r="I15140" s="3"/>
      <c r="J15140" s="3"/>
    </row>
    <row r="15141" spans="4:10" x14ac:dyDescent="0.25">
      <c r="D15141">
        <v>3.0300000000000001E-2</v>
      </c>
      <c r="E15141" s="4">
        <v>2.1700000000000001E-20</v>
      </c>
      <c r="F15141" s="3"/>
      <c r="G15141" s="3"/>
      <c r="H15141" s="3"/>
      <c r="I15141" s="3"/>
      <c r="J15141" s="3"/>
    </row>
    <row r="15142" spans="4:10" x14ac:dyDescent="0.25">
      <c r="D15142">
        <v>3.0499999999999999E-2</v>
      </c>
      <c r="E15142" s="4">
        <v>2.1700000000000001E-20</v>
      </c>
      <c r="F15142" s="3"/>
      <c r="G15142" s="3"/>
      <c r="H15142" s="3"/>
      <c r="I15142" s="3"/>
      <c r="J15142" s="3"/>
    </row>
    <row r="15143" spans="4:10" x14ac:dyDescent="0.25">
      <c r="D15143">
        <v>3.0700000000000002E-2</v>
      </c>
      <c r="E15143" s="4">
        <v>2.1700000000000001E-20</v>
      </c>
      <c r="F15143" s="3"/>
      <c r="G15143" s="3"/>
      <c r="H15143" s="3"/>
      <c r="I15143" s="3"/>
      <c r="J15143" s="3"/>
    </row>
    <row r="15144" spans="4:10" x14ac:dyDescent="0.25">
      <c r="D15144">
        <v>3.1E-2</v>
      </c>
      <c r="E15144" s="4">
        <v>2.1700000000000001E-20</v>
      </c>
      <c r="F15144" s="3"/>
      <c r="G15144" s="3"/>
      <c r="H15144" s="3"/>
      <c r="I15144" s="3"/>
      <c r="J15144" s="3"/>
    </row>
    <row r="15145" spans="4:10" x14ac:dyDescent="0.25">
      <c r="D15145">
        <v>3.1199999999999999E-2</v>
      </c>
      <c r="E15145" s="4">
        <v>2.1700000000000001E-20</v>
      </c>
      <c r="F15145" s="3"/>
      <c r="G15145" s="3"/>
      <c r="H15145" s="3"/>
      <c r="I15145" s="3"/>
      <c r="J15145" s="3"/>
    </row>
    <row r="15146" spans="4:10" x14ac:dyDescent="0.25">
      <c r="D15146">
        <v>3.15E-2</v>
      </c>
      <c r="E15146" s="4">
        <v>2.1700000000000001E-20</v>
      </c>
      <c r="F15146" s="3"/>
      <c r="G15146" s="3"/>
      <c r="H15146" s="3"/>
      <c r="I15146" s="3"/>
      <c r="J15146" s="3"/>
    </row>
    <row r="15147" spans="4:10" x14ac:dyDescent="0.25">
      <c r="D15147">
        <v>3.1699999999999999E-2</v>
      </c>
      <c r="E15147" s="4">
        <v>2.1700000000000001E-20</v>
      </c>
      <c r="F15147" s="3"/>
      <c r="G15147" s="3"/>
      <c r="H15147" s="3"/>
      <c r="I15147" s="3"/>
      <c r="J15147" s="3"/>
    </row>
    <row r="15148" spans="4:10" x14ac:dyDescent="0.25">
      <c r="D15148">
        <v>3.1899999999999998E-2</v>
      </c>
      <c r="E15148" s="4">
        <v>2.1700000000000001E-20</v>
      </c>
      <c r="F15148" s="3"/>
      <c r="G15148" s="3"/>
      <c r="H15148" s="3"/>
      <c r="I15148" s="3"/>
      <c r="J15148" s="3"/>
    </row>
    <row r="15149" spans="4:10" x14ac:dyDescent="0.25">
      <c r="D15149">
        <v>3.2199999999999999E-2</v>
      </c>
      <c r="E15149" s="4">
        <v>2.1700000000000001E-20</v>
      </c>
      <c r="F15149" s="3"/>
      <c r="G15149" s="3"/>
      <c r="H15149" s="3"/>
      <c r="I15149" s="3"/>
      <c r="J15149" s="3"/>
    </row>
    <row r="15150" spans="4:10" x14ac:dyDescent="0.25">
      <c r="D15150">
        <v>3.2399999999999998E-2</v>
      </c>
      <c r="E15150" s="4">
        <v>2.1700000000000001E-20</v>
      </c>
      <c r="F15150" s="3"/>
      <c r="G15150" s="3"/>
      <c r="H15150" s="3"/>
      <c r="I15150" s="3"/>
      <c r="J15150" s="3"/>
    </row>
    <row r="15151" spans="4:10" x14ac:dyDescent="0.25">
      <c r="D15151">
        <v>3.2599999999999997E-2</v>
      </c>
      <c r="E15151" s="4">
        <v>2.1700000000000001E-20</v>
      </c>
      <c r="F15151" s="3"/>
      <c r="G15151" s="3"/>
      <c r="H15151" s="3"/>
      <c r="I15151" s="3"/>
      <c r="J15151" s="3"/>
    </row>
    <row r="15152" spans="4:10" x14ac:dyDescent="0.25">
      <c r="D15152">
        <v>3.2899999999999999E-2</v>
      </c>
      <c r="E15152" s="4">
        <v>2.1700000000000001E-20</v>
      </c>
      <c r="F15152" s="3"/>
      <c r="G15152" s="3"/>
      <c r="H15152" s="3"/>
      <c r="I15152" s="3"/>
      <c r="J15152" s="3"/>
    </row>
    <row r="15153" spans="4:10" x14ac:dyDescent="0.25">
      <c r="D15153">
        <v>3.3099999999999997E-2</v>
      </c>
      <c r="E15153" s="4">
        <v>2.1700000000000001E-20</v>
      </c>
      <c r="F15153" s="3"/>
      <c r="G15153" s="3"/>
      <c r="H15153" s="3"/>
      <c r="I15153" s="3"/>
      <c r="J15153" s="3"/>
    </row>
    <row r="15154" spans="4:10" x14ac:dyDescent="0.25">
      <c r="D15154">
        <v>3.3300000000000003E-2</v>
      </c>
      <c r="E15154" s="4">
        <v>2.1700000000000001E-20</v>
      </c>
      <c r="F15154" s="3"/>
      <c r="G15154" s="3"/>
      <c r="H15154" s="3"/>
      <c r="I15154" s="3"/>
      <c r="J15154" s="3"/>
    </row>
    <row r="15155" spans="4:10" x14ac:dyDescent="0.25">
      <c r="D15155">
        <v>3.3599999999999998E-2</v>
      </c>
      <c r="E15155" s="4">
        <v>2.1700000000000001E-20</v>
      </c>
      <c r="F15155" s="3"/>
      <c r="G15155" s="3"/>
      <c r="H15155" s="3"/>
      <c r="I15155" s="3"/>
      <c r="J15155" s="3"/>
    </row>
    <row r="15156" spans="4:10" x14ac:dyDescent="0.25">
      <c r="D15156">
        <v>3.3799999999999997E-2</v>
      </c>
      <c r="E15156" s="4">
        <v>2.1700000000000001E-20</v>
      </c>
      <c r="F15156" s="3"/>
      <c r="G15156" s="3"/>
      <c r="H15156" s="3"/>
      <c r="I15156" s="3"/>
      <c r="J15156" s="3"/>
    </row>
    <row r="15157" spans="4:10" x14ac:dyDescent="0.25">
      <c r="D15157">
        <v>3.4099999999999998E-2</v>
      </c>
      <c r="E15157" s="4">
        <v>2.1700000000000001E-20</v>
      </c>
      <c r="F15157" s="3"/>
      <c r="G15157" s="3"/>
      <c r="H15157" s="3"/>
      <c r="I15157" s="3"/>
      <c r="J15157" s="3"/>
    </row>
    <row r="15158" spans="4:10" x14ac:dyDescent="0.25">
      <c r="D15158">
        <v>3.4299999999999997E-2</v>
      </c>
      <c r="E15158" s="4">
        <v>2.1700000000000001E-20</v>
      </c>
      <c r="F15158" s="3"/>
      <c r="G15158" s="3"/>
      <c r="H15158" s="3"/>
      <c r="I15158" s="3"/>
      <c r="J15158" s="3"/>
    </row>
    <row r="15159" spans="4:10" x14ac:dyDescent="0.25">
      <c r="D15159">
        <v>3.4500000000000003E-2</v>
      </c>
      <c r="E15159" s="4">
        <v>2.1700000000000001E-20</v>
      </c>
      <c r="F15159" s="3"/>
      <c r="G15159" s="3"/>
      <c r="H15159" s="3"/>
      <c r="I15159" s="3"/>
      <c r="J15159" s="3"/>
    </row>
    <row r="15160" spans="4:10" x14ac:dyDescent="0.25">
      <c r="D15160">
        <v>3.4799999999999998E-2</v>
      </c>
      <c r="E15160" s="4">
        <v>2.1700000000000001E-20</v>
      </c>
      <c r="F15160" s="3"/>
      <c r="G15160" s="3"/>
      <c r="H15160" s="3"/>
      <c r="I15160" s="3"/>
      <c r="J15160" s="3"/>
    </row>
    <row r="15161" spans="4:10" x14ac:dyDescent="0.25">
      <c r="D15161">
        <v>3.5000000000000003E-2</v>
      </c>
      <c r="E15161" s="4">
        <v>2.1700000000000001E-20</v>
      </c>
      <c r="F15161" s="3"/>
      <c r="G15161" s="3"/>
      <c r="H15161" s="3"/>
      <c r="I15161" s="3"/>
      <c r="J15161" s="3"/>
    </row>
    <row r="15162" spans="4:10" x14ac:dyDescent="0.25">
      <c r="D15162">
        <v>3.5200000000000002E-2</v>
      </c>
      <c r="E15162" s="4">
        <v>2.1700000000000001E-20</v>
      </c>
      <c r="F15162" s="3"/>
      <c r="G15162" s="3"/>
      <c r="H15162" s="3"/>
      <c r="I15162" s="3"/>
      <c r="J15162" s="3"/>
    </row>
    <row r="15163" spans="4:10" x14ac:dyDescent="0.25">
      <c r="D15163">
        <v>3.5499999999999997E-2</v>
      </c>
      <c r="E15163" s="4">
        <v>2.1700000000000001E-20</v>
      </c>
      <c r="F15163" s="3"/>
      <c r="G15163" s="3"/>
      <c r="H15163" s="3"/>
      <c r="I15163" s="3"/>
      <c r="J15163" s="3"/>
    </row>
    <row r="15164" spans="4:10" x14ac:dyDescent="0.25">
      <c r="D15164">
        <v>3.5700000000000003E-2</v>
      </c>
      <c r="E15164" s="4">
        <v>2.1700000000000001E-20</v>
      </c>
      <c r="F15164" s="3"/>
      <c r="G15164" s="3"/>
      <c r="H15164" s="3"/>
      <c r="I15164" s="3"/>
      <c r="J15164" s="3"/>
    </row>
    <row r="15165" spans="4:10" x14ac:dyDescent="0.25">
      <c r="D15165">
        <v>3.5999999999999997E-2</v>
      </c>
      <c r="E15165" s="4">
        <v>2.1700000000000001E-20</v>
      </c>
      <c r="F15165" s="3"/>
      <c r="G15165" s="3"/>
      <c r="H15165" s="3"/>
      <c r="I15165" s="3"/>
      <c r="J15165" s="3"/>
    </row>
    <row r="15166" spans="4:10" x14ac:dyDescent="0.25">
      <c r="D15166">
        <v>3.6200000000000003E-2</v>
      </c>
      <c r="E15166" s="4">
        <v>2.1700000000000001E-20</v>
      </c>
      <c r="F15166" s="3"/>
      <c r="G15166" s="3"/>
      <c r="H15166" s="3"/>
      <c r="I15166" s="3"/>
      <c r="J15166" s="3"/>
    </row>
    <row r="15167" spans="4:10" x14ac:dyDescent="0.25">
      <c r="D15167">
        <v>3.6400000000000002E-2</v>
      </c>
      <c r="E15167" s="4">
        <v>2.1700000000000001E-20</v>
      </c>
      <c r="F15167" s="3"/>
      <c r="G15167" s="3"/>
      <c r="H15167" s="3"/>
      <c r="I15167" s="3"/>
      <c r="J15167" s="3"/>
    </row>
    <row r="15168" spans="4:10" x14ac:dyDescent="0.25">
      <c r="D15168">
        <v>3.6700000000000003E-2</v>
      </c>
      <c r="E15168" s="4">
        <v>2.1700000000000001E-20</v>
      </c>
      <c r="F15168" s="3"/>
      <c r="G15168" s="3"/>
      <c r="H15168" s="3"/>
      <c r="I15168" s="3"/>
      <c r="J15168" s="3"/>
    </row>
    <row r="15169" spans="4:10" x14ac:dyDescent="0.25">
      <c r="D15169">
        <v>3.6900000000000002E-2</v>
      </c>
      <c r="E15169" s="4">
        <v>2.1700000000000001E-20</v>
      </c>
      <c r="F15169" s="3"/>
      <c r="G15169" s="3"/>
      <c r="H15169" s="3"/>
      <c r="I15169" s="3"/>
      <c r="J15169" s="3"/>
    </row>
    <row r="15170" spans="4:10" x14ac:dyDescent="0.25">
      <c r="D15170">
        <v>3.7100000000000001E-2</v>
      </c>
      <c r="E15170" s="4">
        <v>2.1700000000000001E-20</v>
      </c>
      <c r="F15170" s="3"/>
      <c r="G15170" s="3"/>
      <c r="H15170" s="3"/>
      <c r="I15170" s="3"/>
      <c r="J15170" s="3"/>
    </row>
    <row r="15171" spans="4:10" x14ac:dyDescent="0.25">
      <c r="D15171">
        <v>3.7400000000000003E-2</v>
      </c>
      <c r="E15171" s="4">
        <v>2.1700000000000001E-20</v>
      </c>
      <c r="F15171" s="3"/>
      <c r="G15171" s="3"/>
      <c r="H15171" s="3"/>
      <c r="I15171" s="3"/>
      <c r="J15171" s="3"/>
    </row>
    <row r="15172" spans="4:10" x14ac:dyDescent="0.25">
      <c r="D15172">
        <v>3.7600000000000001E-2</v>
      </c>
      <c r="E15172" s="4">
        <v>2.1700000000000001E-20</v>
      </c>
      <c r="F15172" s="3"/>
      <c r="G15172" s="3"/>
      <c r="H15172" s="3"/>
      <c r="I15172" s="3"/>
      <c r="J15172" s="3"/>
    </row>
    <row r="15173" spans="4:10" x14ac:dyDescent="0.25">
      <c r="D15173">
        <v>3.78E-2</v>
      </c>
      <c r="E15173" s="4">
        <v>2.1700000000000001E-20</v>
      </c>
      <c r="F15173" s="3"/>
      <c r="G15173" s="3"/>
      <c r="H15173" s="3"/>
      <c r="I15173" s="3"/>
      <c r="J15173" s="3"/>
    </row>
    <row r="15174" spans="4:10" x14ac:dyDescent="0.25">
      <c r="D15174">
        <v>3.8100000000000002E-2</v>
      </c>
      <c r="E15174" s="4">
        <v>2.1700000000000001E-20</v>
      </c>
      <c r="F15174" s="3"/>
      <c r="G15174" s="3"/>
      <c r="H15174" s="3"/>
      <c r="I15174" s="3"/>
      <c r="J15174" s="3"/>
    </row>
    <row r="15175" spans="4:10" x14ac:dyDescent="0.25">
      <c r="D15175">
        <v>3.8300000000000001E-2</v>
      </c>
      <c r="E15175" s="4">
        <v>2.1700000000000001E-20</v>
      </c>
      <c r="F15175" s="3"/>
      <c r="G15175" s="3"/>
      <c r="H15175" s="3"/>
      <c r="I15175" s="3"/>
      <c r="J15175" s="3"/>
    </row>
    <row r="15176" spans="4:10" x14ac:dyDescent="0.25">
      <c r="D15176">
        <v>3.8600000000000002E-2</v>
      </c>
      <c r="E15176" s="4">
        <v>2.1700000000000001E-20</v>
      </c>
      <c r="F15176" s="3"/>
      <c r="G15176" s="3"/>
      <c r="H15176" s="3"/>
      <c r="I15176" s="3"/>
      <c r="J15176" s="3"/>
    </row>
    <row r="15177" spans="4:10" x14ac:dyDescent="0.25">
      <c r="D15177">
        <v>3.8800000000000001E-2</v>
      </c>
      <c r="E15177" s="4">
        <v>2.1700000000000001E-20</v>
      </c>
      <c r="F15177" s="3"/>
      <c r="G15177" s="3"/>
      <c r="H15177" s="3"/>
      <c r="I15177" s="3"/>
      <c r="J15177" s="3"/>
    </row>
    <row r="15178" spans="4:10" x14ac:dyDescent="0.25">
      <c r="D15178">
        <v>3.9E-2</v>
      </c>
      <c r="E15178" s="4">
        <v>2.1700000000000001E-20</v>
      </c>
      <c r="F15178" s="3"/>
      <c r="G15178" s="3"/>
      <c r="H15178" s="3"/>
      <c r="I15178" s="3"/>
      <c r="J15178" s="3"/>
    </row>
    <row r="15179" spans="4:10" x14ac:dyDescent="0.25">
      <c r="D15179">
        <v>3.9300000000000002E-2</v>
      </c>
      <c r="E15179" s="4">
        <v>2.1700000000000001E-20</v>
      </c>
      <c r="F15179" s="3"/>
      <c r="G15179" s="3"/>
      <c r="H15179" s="3"/>
      <c r="I15179" s="3"/>
      <c r="J15179" s="3"/>
    </row>
    <row r="15180" spans="4:10" x14ac:dyDescent="0.25">
      <c r="D15180">
        <v>3.95E-2</v>
      </c>
      <c r="E15180" s="4">
        <v>2.1700000000000001E-20</v>
      </c>
      <c r="F15180" s="3"/>
      <c r="G15180" s="3"/>
      <c r="H15180" s="3"/>
      <c r="I15180" s="3"/>
      <c r="J15180" s="3"/>
    </row>
    <row r="15181" spans="4:10" x14ac:dyDescent="0.25">
      <c r="D15181">
        <v>3.9699999999999999E-2</v>
      </c>
      <c r="E15181" s="4">
        <v>2.1700000000000001E-20</v>
      </c>
      <c r="F15181" s="3"/>
      <c r="G15181" s="3"/>
      <c r="H15181" s="3"/>
      <c r="I15181" s="3"/>
      <c r="J15181" s="3"/>
    </row>
    <row r="15182" spans="4:10" x14ac:dyDescent="0.25">
      <c r="D15182">
        <v>0.04</v>
      </c>
      <c r="E15182" s="4">
        <v>2.1700000000000001E-20</v>
      </c>
      <c r="F15182" s="3"/>
      <c r="G15182" s="3"/>
      <c r="H15182" s="3"/>
      <c r="I15182" s="3"/>
      <c r="J15182" s="3"/>
    </row>
    <row r="15183" spans="4:10" x14ac:dyDescent="0.25">
      <c r="D15183">
        <v>4.02E-2</v>
      </c>
      <c r="E15183" s="4">
        <v>2.1700000000000001E-20</v>
      </c>
      <c r="F15183" s="3"/>
      <c r="G15183" s="3"/>
      <c r="H15183" s="3"/>
      <c r="I15183" s="3"/>
      <c r="J15183" s="3"/>
    </row>
    <row r="15184" spans="4:10" x14ac:dyDescent="0.25">
      <c r="D15184">
        <v>4.0399999999999998E-2</v>
      </c>
      <c r="E15184" s="4">
        <v>2.1700000000000001E-20</v>
      </c>
      <c r="F15184" s="3"/>
      <c r="G15184" s="3"/>
      <c r="H15184" s="3"/>
      <c r="I15184" s="3"/>
      <c r="J15184" s="3"/>
    </row>
    <row r="15185" spans="4:10" x14ac:dyDescent="0.25">
      <c r="D15185">
        <v>4.07E-2</v>
      </c>
      <c r="E15185" s="4">
        <v>2.1700000000000001E-20</v>
      </c>
      <c r="F15185" s="3"/>
      <c r="G15185" s="3"/>
      <c r="H15185" s="3"/>
      <c r="I15185" s="3"/>
      <c r="J15185" s="3"/>
    </row>
    <row r="15186" spans="4:10" x14ac:dyDescent="0.25">
      <c r="D15186">
        <v>4.0899999999999999E-2</v>
      </c>
      <c r="E15186" s="4">
        <v>2.1700000000000001E-20</v>
      </c>
      <c r="F15186" s="3"/>
      <c r="G15186" s="3"/>
      <c r="H15186" s="3"/>
      <c r="I15186" s="3"/>
      <c r="J15186" s="3"/>
    </row>
    <row r="15187" spans="4:10" x14ac:dyDescent="0.25">
      <c r="D15187">
        <v>4.1200000000000001E-2</v>
      </c>
      <c r="E15187" s="4">
        <v>2.1700000000000001E-20</v>
      </c>
      <c r="F15187" s="3"/>
      <c r="G15187" s="3"/>
      <c r="H15187" s="3"/>
      <c r="I15187" s="3"/>
      <c r="J15187" s="3"/>
    </row>
    <row r="15188" spans="4:10" x14ac:dyDescent="0.25">
      <c r="D15188">
        <v>4.1399999999999999E-2</v>
      </c>
      <c r="E15188" s="4">
        <v>2.1700000000000001E-20</v>
      </c>
      <c r="F15188" s="3"/>
      <c r="G15188" s="3"/>
      <c r="H15188" s="3"/>
      <c r="I15188" s="3"/>
      <c r="J15188" s="3"/>
    </row>
    <row r="15189" spans="4:10" x14ac:dyDescent="0.25">
      <c r="D15189">
        <v>4.1599999999999998E-2</v>
      </c>
      <c r="E15189" s="4">
        <v>2.1700000000000001E-20</v>
      </c>
      <c r="F15189" s="3"/>
      <c r="G15189" s="3"/>
      <c r="H15189" s="3"/>
      <c r="I15189" s="3"/>
      <c r="J15189" s="3"/>
    </row>
    <row r="15190" spans="4:10" x14ac:dyDescent="0.25">
      <c r="D15190">
        <v>4.19E-2</v>
      </c>
      <c r="E15190" s="4">
        <v>2.1700000000000001E-20</v>
      </c>
      <c r="F15190" s="3"/>
      <c r="G15190" s="3"/>
      <c r="H15190" s="3"/>
      <c r="I15190" s="3"/>
      <c r="J15190" s="3"/>
    </row>
    <row r="15191" spans="4:10" x14ac:dyDescent="0.25">
      <c r="D15191">
        <v>4.2099999999999999E-2</v>
      </c>
      <c r="E15191" s="4">
        <v>2.1700000000000001E-20</v>
      </c>
      <c r="F15191" s="3"/>
      <c r="G15191" s="3"/>
      <c r="H15191" s="3"/>
      <c r="I15191" s="3"/>
      <c r="J15191" s="3"/>
    </row>
    <row r="15192" spans="4:10" x14ac:dyDescent="0.25">
      <c r="D15192">
        <v>4.2299999999999997E-2</v>
      </c>
      <c r="E15192" s="4">
        <v>2.1700000000000001E-20</v>
      </c>
      <c r="F15192" s="3"/>
      <c r="G15192" s="3"/>
      <c r="H15192" s="3"/>
      <c r="I15192" s="3"/>
      <c r="J15192" s="3"/>
    </row>
    <row r="15193" spans="4:10" x14ac:dyDescent="0.25">
      <c r="D15193">
        <v>4.2599999999999999E-2</v>
      </c>
      <c r="E15193" s="4">
        <v>2.1700000000000001E-20</v>
      </c>
      <c r="F15193" s="3"/>
      <c r="G15193" s="3"/>
      <c r="H15193" s="3"/>
      <c r="I15193" s="3"/>
      <c r="J15193" s="3"/>
    </row>
    <row r="15194" spans="4:10" x14ac:dyDescent="0.25">
      <c r="D15194">
        <v>4.2799999999999998E-2</v>
      </c>
      <c r="E15194" s="4">
        <v>2.1700000000000001E-20</v>
      </c>
      <c r="F15194" s="3"/>
      <c r="G15194" s="3"/>
      <c r="H15194" s="3"/>
      <c r="I15194" s="3"/>
      <c r="J15194" s="3"/>
    </row>
    <row r="15195" spans="4:10" x14ac:dyDescent="0.25">
      <c r="D15195">
        <v>4.2999999999999997E-2</v>
      </c>
      <c r="E15195" s="4">
        <v>2.1700000000000001E-20</v>
      </c>
      <c r="F15195" s="3"/>
      <c r="G15195" s="3"/>
      <c r="H15195" s="3"/>
      <c r="I15195" s="3"/>
      <c r="J15195" s="3"/>
    </row>
    <row r="15196" spans="4:10" x14ac:dyDescent="0.25">
      <c r="D15196">
        <v>4.3299999999999998E-2</v>
      </c>
      <c r="E15196" s="4">
        <v>2.1700000000000001E-20</v>
      </c>
      <c r="F15196" s="3"/>
      <c r="G15196" s="3"/>
      <c r="H15196" s="3"/>
      <c r="I15196" s="3"/>
      <c r="J15196" s="3"/>
    </row>
    <row r="15197" spans="4:10" x14ac:dyDescent="0.25">
      <c r="D15197">
        <v>4.3499999999999997E-2</v>
      </c>
      <c r="E15197" s="4">
        <v>2.1700000000000001E-20</v>
      </c>
      <c r="F15197" s="3"/>
      <c r="G15197" s="3"/>
      <c r="H15197" s="3"/>
      <c r="I15197" s="3"/>
      <c r="J15197" s="3"/>
    </row>
    <row r="15198" spans="4:10" x14ac:dyDescent="0.25">
      <c r="D15198">
        <v>4.3799999999999999E-2</v>
      </c>
      <c r="E15198" s="4">
        <v>2.1700000000000001E-20</v>
      </c>
      <c r="F15198" s="3"/>
      <c r="G15198" s="3"/>
      <c r="H15198" s="3"/>
      <c r="I15198" s="3"/>
      <c r="J15198" s="3"/>
    </row>
    <row r="15199" spans="4:10" x14ac:dyDescent="0.25">
      <c r="D15199">
        <v>4.3999999999999997E-2</v>
      </c>
      <c r="E15199" s="4">
        <v>2.1700000000000001E-20</v>
      </c>
      <c r="F15199" s="3"/>
      <c r="G15199" s="3"/>
      <c r="H15199" s="3"/>
      <c r="I15199" s="3"/>
      <c r="J15199" s="3"/>
    </row>
    <row r="15200" spans="4:10" x14ac:dyDescent="0.25">
      <c r="D15200">
        <v>4.4200000000000003E-2</v>
      </c>
      <c r="E15200" s="4">
        <v>2.1700000000000001E-20</v>
      </c>
      <c r="F15200" s="3"/>
      <c r="G15200" s="3"/>
      <c r="H15200" s="3"/>
      <c r="I15200" s="3"/>
      <c r="J15200" s="3"/>
    </row>
    <row r="15201" spans="4:10" x14ac:dyDescent="0.25">
      <c r="D15201">
        <v>4.4499999999999998E-2</v>
      </c>
      <c r="E15201" s="4">
        <v>2.1700000000000001E-20</v>
      </c>
      <c r="F15201" s="3"/>
      <c r="G15201" s="3"/>
      <c r="H15201" s="3"/>
      <c r="I15201" s="3"/>
      <c r="J15201" s="3"/>
    </row>
    <row r="15202" spans="4:10" x14ac:dyDescent="0.25">
      <c r="D15202">
        <v>4.4699999999999997E-2</v>
      </c>
      <c r="E15202" s="4">
        <v>2.1700000000000001E-20</v>
      </c>
      <c r="F15202" s="3"/>
      <c r="G15202" s="3"/>
      <c r="H15202" s="3"/>
      <c r="I15202" s="3"/>
      <c r="J15202" s="3"/>
    </row>
    <row r="15203" spans="4:10" x14ac:dyDescent="0.25">
      <c r="D15203">
        <v>4.4900000000000002E-2</v>
      </c>
      <c r="E15203" s="4">
        <v>2.1700000000000001E-20</v>
      </c>
      <c r="F15203" s="3"/>
      <c r="G15203" s="3"/>
      <c r="H15203" s="3"/>
      <c r="I15203" s="3"/>
      <c r="J15203" s="3"/>
    </row>
    <row r="15204" spans="4:10" x14ac:dyDescent="0.25">
      <c r="D15204">
        <v>4.5199999999999997E-2</v>
      </c>
      <c r="E15204" s="4">
        <v>2.1700000000000001E-20</v>
      </c>
      <c r="F15204" s="3"/>
      <c r="G15204" s="3"/>
      <c r="H15204" s="3"/>
      <c r="I15204" s="3"/>
      <c r="J15204" s="3"/>
    </row>
    <row r="15205" spans="4:10" x14ac:dyDescent="0.25">
      <c r="D15205">
        <v>4.5400000000000003E-2</v>
      </c>
      <c r="E15205" s="4">
        <v>2.1700000000000001E-20</v>
      </c>
      <c r="F15205" s="3"/>
      <c r="G15205" s="3"/>
      <c r="H15205" s="3"/>
      <c r="I15205" s="3"/>
      <c r="J15205" s="3"/>
    </row>
    <row r="15206" spans="4:10" x14ac:dyDescent="0.25">
      <c r="D15206">
        <v>4.5600000000000002E-2</v>
      </c>
      <c r="E15206" s="4">
        <v>2.1700000000000001E-20</v>
      </c>
      <c r="F15206" s="3"/>
      <c r="G15206" s="3"/>
      <c r="H15206" s="3"/>
      <c r="I15206" s="3"/>
      <c r="J15206" s="3"/>
    </row>
    <row r="15207" spans="4:10" x14ac:dyDescent="0.25">
      <c r="D15207">
        <v>4.5900000000000003E-2</v>
      </c>
      <c r="E15207" s="4">
        <v>2.1700000000000001E-20</v>
      </c>
      <c r="F15207" s="3"/>
      <c r="G15207" s="3"/>
      <c r="H15207" s="3"/>
      <c r="I15207" s="3"/>
      <c r="J15207" s="3"/>
    </row>
    <row r="15208" spans="4:10" x14ac:dyDescent="0.25">
      <c r="D15208">
        <v>4.6100000000000002E-2</v>
      </c>
      <c r="E15208" s="4">
        <v>2.1700000000000001E-20</v>
      </c>
      <c r="F15208" s="3"/>
      <c r="G15208" s="3"/>
      <c r="H15208" s="3"/>
      <c r="I15208" s="3"/>
      <c r="J15208" s="3"/>
    </row>
    <row r="15209" spans="4:10" x14ac:dyDescent="0.25">
      <c r="D15209">
        <v>4.6399999999999997E-2</v>
      </c>
      <c r="E15209" s="4">
        <v>2.1700000000000001E-20</v>
      </c>
      <c r="F15209" s="3"/>
      <c r="G15209" s="3"/>
      <c r="H15209" s="3"/>
      <c r="I15209" s="3"/>
      <c r="J15209" s="3"/>
    </row>
    <row r="15210" spans="4:10" x14ac:dyDescent="0.25">
      <c r="D15210">
        <v>4.6600000000000003E-2</v>
      </c>
      <c r="E15210" s="4">
        <v>2.1700000000000001E-20</v>
      </c>
      <c r="F15210" s="3"/>
      <c r="G15210" s="3"/>
      <c r="H15210" s="3"/>
      <c r="I15210" s="3"/>
      <c r="J15210" s="3"/>
    </row>
    <row r="15211" spans="4:10" x14ac:dyDescent="0.25">
      <c r="D15211">
        <v>4.6800000000000001E-2</v>
      </c>
      <c r="E15211" s="4">
        <v>2.1700000000000001E-20</v>
      </c>
      <c r="F15211" s="3"/>
      <c r="G15211" s="3"/>
      <c r="H15211" s="3"/>
      <c r="I15211" s="3"/>
      <c r="J15211" s="3"/>
    </row>
    <row r="15212" spans="4:10" x14ac:dyDescent="0.25">
      <c r="D15212">
        <v>4.7100000000000003E-2</v>
      </c>
      <c r="E15212" s="4">
        <v>2.1700000000000001E-20</v>
      </c>
      <c r="F15212" s="3"/>
      <c r="G15212" s="3"/>
      <c r="H15212" s="3"/>
      <c r="I15212" s="3"/>
      <c r="J15212" s="3"/>
    </row>
    <row r="15213" spans="4:10" x14ac:dyDescent="0.25">
      <c r="D15213">
        <v>4.7300000000000002E-2</v>
      </c>
      <c r="E15213" s="4">
        <v>2.1700000000000001E-20</v>
      </c>
      <c r="F15213" s="3"/>
      <c r="G15213" s="3"/>
      <c r="H15213" s="3"/>
      <c r="I15213" s="3"/>
      <c r="J15213" s="3"/>
    </row>
    <row r="15214" spans="4:10" x14ac:dyDescent="0.25">
      <c r="D15214">
        <v>4.7500000000000001E-2</v>
      </c>
      <c r="E15214" s="4">
        <v>2.1700000000000001E-20</v>
      </c>
      <c r="F15214" s="3"/>
      <c r="G15214" s="3"/>
      <c r="H15214" s="3"/>
      <c r="I15214" s="3"/>
      <c r="J15214" s="3"/>
    </row>
    <row r="15215" spans="4:10" x14ac:dyDescent="0.25">
      <c r="D15215">
        <v>4.7800000000000002E-2</v>
      </c>
      <c r="E15215" s="4">
        <v>2.1700000000000001E-20</v>
      </c>
      <c r="F15215" s="3"/>
      <c r="G15215" s="3"/>
      <c r="H15215" s="3"/>
      <c r="I15215" s="3"/>
      <c r="J15215" s="3"/>
    </row>
    <row r="15216" spans="4:10" x14ac:dyDescent="0.25">
      <c r="D15216">
        <v>4.8000000000000001E-2</v>
      </c>
      <c r="E15216" s="4">
        <v>2.1700000000000001E-20</v>
      </c>
      <c r="F15216" s="3"/>
      <c r="G15216" s="3"/>
      <c r="H15216" s="3"/>
      <c r="I15216" s="3"/>
      <c r="J15216" s="3"/>
    </row>
    <row r="15217" spans="4:10" x14ac:dyDescent="0.25">
      <c r="D15217">
        <v>4.82E-2</v>
      </c>
      <c r="E15217" s="4">
        <v>2.1700000000000001E-20</v>
      </c>
      <c r="F15217" s="3"/>
      <c r="G15217" s="3"/>
      <c r="H15217" s="3"/>
      <c r="I15217" s="3"/>
      <c r="J15217" s="3"/>
    </row>
    <row r="15218" spans="4:10" x14ac:dyDescent="0.25">
      <c r="D15218">
        <v>4.8500000000000001E-2</v>
      </c>
      <c r="E15218" s="4">
        <v>2.1700000000000001E-20</v>
      </c>
      <c r="F15218" s="3"/>
      <c r="G15218" s="3"/>
      <c r="H15218" s="3"/>
      <c r="I15218" s="3"/>
      <c r="J15218" s="3"/>
    </row>
    <row r="15219" spans="4:10" x14ac:dyDescent="0.25">
      <c r="D15219">
        <v>4.87E-2</v>
      </c>
      <c r="E15219" s="4">
        <v>2.1700000000000001E-20</v>
      </c>
      <c r="F15219" s="3"/>
      <c r="G15219" s="3"/>
      <c r="H15219" s="3"/>
      <c r="I15219" s="3"/>
      <c r="J15219" s="3"/>
    </row>
    <row r="15220" spans="4:10" x14ac:dyDescent="0.25">
      <c r="D15220">
        <v>4.9000000000000002E-2</v>
      </c>
      <c r="E15220" s="4">
        <v>2.1700000000000001E-20</v>
      </c>
      <c r="F15220" s="3"/>
      <c r="G15220" s="3"/>
      <c r="H15220" s="3"/>
      <c r="I15220" s="3"/>
      <c r="J15220" s="3"/>
    </row>
    <row r="15221" spans="4:10" x14ac:dyDescent="0.25">
      <c r="D15221">
        <v>4.9200000000000001E-2</v>
      </c>
      <c r="E15221" s="4">
        <v>2.1700000000000001E-20</v>
      </c>
      <c r="F15221" s="3"/>
      <c r="G15221" s="3"/>
      <c r="H15221" s="3"/>
      <c r="I15221" s="3"/>
      <c r="J15221" s="3"/>
    </row>
    <row r="15222" spans="4:10" x14ac:dyDescent="0.25">
      <c r="D15222">
        <v>4.9399999999999999E-2</v>
      </c>
      <c r="E15222" s="4">
        <v>2.1700000000000001E-20</v>
      </c>
      <c r="F15222" s="3"/>
      <c r="G15222" s="3"/>
      <c r="H15222" s="3"/>
      <c r="I15222" s="3"/>
      <c r="J15222" s="3"/>
    </row>
    <row r="15223" spans="4:10" x14ac:dyDescent="0.25">
      <c r="D15223">
        <v>4.9700000000000001E-2</v>
      </c>
      <c r="E15223" s="4">
        <v>2.1700000000000001E-20</v>
      </c>
      <c r="F15223" s="3"/>
      <c r="G15223" s="3"/>
      <c r="H15223" s="3"/>
      <c r="I15223" s="3"/>
      <c r="J15223" s="3"/>
    </row>
    <row r="15224" spans="4:10" x14ac:dyDescent="0.25">
      <c r="D15224">
        <v>4.99E-2</v>
      </c>
      <c r="E15224" s="4">
        <v>2.1700000000000001E-20</v>
      </c>
      <c r="F15224" s="3"/>
      <c r="G15224" s="3"/>
      <c r="H15224" s="3"/>
      <c r="I15224" s="3"/>
      <c r="J15224" s="3"/>
    </row>
    <row r="15225" spans="4:10" x14ac:dyDescent="0.25">
      <c r="D15225">
        <v>5.0099999999999999E-2</v>
      </c>
      <c r="E15225" s="4">
        <v>2.1700000000000001E-20</v>
      </c>
      <c r="F15225" s="3"/>
      <c r="G15225" s="3"/>
      <c r="H15225" s="3"/>
      <c r="I15225" s="3"/>
      <c r="J15225" s="3"/>
    </row>
    <row r="15226" spans="4:10" x14ac:dyDescent="0.25">
      <c r="D15226">
        <v>5.04E-2</v>
      </c>
      <c r="E15226" s="4">
        <v>2.1700000000000001E-20</v>
      </c>
      <c r="F15226" s="3"/>
      <c r="G15226" s="3"/>
      <c r="H15226" s="3"/>
      <c r="I15226" s="3"/>
      <c r="J15226" s="3"/>
    </row>
    <row r="15227" spans="4:10" x14ac:dyDescent="0.25">
      <c r="D15227">
        <v>5.0599999999999999E-2</v>
      </c>
      <c r="E15227" s="4">
        <v>2.1700000000000001E-20</v>
      </c>
      <c r="F15227" s="3"/>
      <c r="G15227" s="3"/>
      <c r="H15227" s="3"/>
      <c r="I15227" s="3"/>
      <c r="J15227" s="3"/>
    </row>
    <row r="15228" spans="4:10" x14ac:dyDescent="0.25">
      <c r="D15228">
        <v>5.0900000000000001E-2</v>
      </c>
      <c r="E15228" s="4">
        <v>2.1700000000000001E-20</v>
      </c>
      <c r="F15228" s="3"/>
      <c r="G15228" s="3"/>
      <c r="H15228" s="3"/>
      <c r="I15228" s="3"/>
      <c r="J15228" s="3"/>
    </row>
    <row r="15229" spans="4:10" x14ac:dyDescent="0.25">
      <c r="D15229">
        <v>5.11E-2</v>
      </c>
      <c r="E15229" s="4">
        <v>2.1700000000000001E-20</v>
      </c>
      <c r="F15229" s="3"/>
      <c r="G15229" s="3"/>
      <c r="H15229" s="3"/>
      <c r="I15229" s="3"/>
      <c r="J15229" s="3"/>
    </row>
    <row r="15230" spans="4:10" x14ac:dyDescent="0.25">
      <c r="D15230">
        <v>5.1299999999999998E-2</v>
      </c>
      <c r="E15230" s="4">
        <v>2.1700000000000001E-20</v>
      </c>
      <c r="F15230" s="3"/>
      <c r="G15230" s="3"/>
      <c r="H15230" s="3"/>
      <c r="I15230" s="3"/>
      <c r="J15230" s="3"/>
    </row>
    <row r="15231" spans="4:10" x14ac:dyDescent="0.25">
      <c r="D15231">
        <v>5.16E-2</v>
      </c>
      <c r="E15231" s="4">
        <v>2.1700000000000001E-20</v>
      </c>
      <c r="F15231" s="3"/>
      <c r="G15231" s="3"/>
      <c r="H15231" s="3"/>
      <c r="I15231" s="3"/>
      <c r="J15231" s="3"/>
    </row>
    <row r="15232" spans="4:10" x14ac:dyDescent="0.25">
      <c r="D15232">
        <v>5.1799999999999999E-2</v>
      </c>
      <c r="E15232" s="4">
        <v>2.1700000000000001E-20</v>
      </c>
      <c r="F15232" s="3"/>
      <c r="G15232" s="3"/>
      <c r="H15232" s="3"/>
      <c r="I15232" s="3"/>
      <c r="J15232" s="3"/>
    </row>
    <row r="15233" spans="4:10" x14ac:dyDescent="0.25">
      <c r="D15233">
        <v>5.1999999999999998E-2</v>
      </c>
      <c r="E15233" s="4">
        <v>2.1700000000000001E-20</v>
      </c>
      <c r="F15233" s="3"/>
      <c r="G15233" s="3"/>
      <c r="H15233" s="3"/>
      <c r="I15233" s="3"/>
      <c r="J15233" s="3"/>
    </row>
    <row r="15234" spans="4:10" x14ac:dyDescent="0.25">
      <c r="D15234">
        <v>5.2299999999999999E-2</v>
      </c>
      <c r="E15234" s="4">
        <v>2.1700000000000001E-20</v>
      </c>
      <c r="F15234" s="3"/>
      <c r="G15234" s="3"/>
      <c r="H15234" s="3"/>
      <c r="I15234" s="3"/>
      <c r="J15234" s="3"/>
    </row>
    <row r="15235" spans="4:10" x14ac:dyDescent="0.25">
      <c r="D15235">
        <v>5.2499999999999998E-2</v>
      </c>
      <c r="E15235" s="4">
        <v>2.1700000000000001E-20</v>
      </c>
      <c r="F15235" s="3"/>
      <c r="G15235" s="3"/>
      <c r="H15235" s="3"/>
      <c r="I15235" s="3"/>
      <c r="J15235" s="3"/>
    </row>
    <row r="15236" spans="4:10" x14ac:dyDescent="0.25">
      <c r="D15236">
        <v>5.2699999999999997E-2</v>
      </c>
      <c r="E15236" s="4">
        <v>2.1700000000000001E-20</v>
      </c>
      <c r="F15236" s="3"/>
      <c r="G15236" s="3"/>
      <c r="H15236" s="3"/>
      <c r="I15236" s="3"/>
      <c r="J15236" s="3"/>
    </row>
    <row r="15237" spans="4:10" x14ac:dyDescent="0.25">
      <c r="D15237">
        <v>5.2999999999999999E-2</v>
      </c>
      <c r="E15237" s="4">
        <v>2.1700000000000001E-20</v>
      </c>
      <c r="F15237" s="3"/>
      <c r="G15237" s="3"/>
      <c r="H15237" s="3"/>
      <c r="I15237" s="3"/>
      <c r="J15237" s="3"/>
    </row>
    <row r="15238" spans="4:10" x14ac:dyDescent="0.25">
      <c r="D15238">
        <v>5.3199999999999997E-2</v>
      </c>
      <c r="E15238" s="4">
        <v>2.1700000000000001E-20</v>
      </c>
      <c r="F15238" s="3"/>
      <c r="G15238" s="3"/>
      <c r="H15238" s="3"/>
      <c r="I15238" s="3"/>
      <c r="J15238" s="3"/>
    </row>
    <row r="15239" spans="4:10" x14ac:dyDescent="0.25">
      <c r="D15239">
        <v>5.3499999999999999E-2</v>
      </c>
      <c r="E15239" s="4">
        <v>2.1700000000000001E-20</v>
      </c>
      <c r="F15239" s="3"/>
      <c r="G15239" s="3"/>
      <c r="H15239" s="3"/>
      <c r="I15239" s="3"/>
      <c r="J15239" s="3"/>
    </row>
    <row r="15240" spans="4:10" x14ac:dyDescent="0.25">
      <c r="D15240">
        <v>5.3699999999999998E-2</v>
      </c>
      <c r="E15240" s="4">
        <v>2.1700000000000001E-20</v>
      </c>
      <c r="F15240" s="3"/>
      <c r="G15240" s="3"/>
      <c r="H15240" s="3"/>
      <c r="I15240" s="3"/>
      <c r="J15240" s="3"/>
    </row>
    <row r="15241" spans="4:10" x14ac:dyDescent="0.25">
      <c r="D15241">
        <v>5.3900000000000003E-2</v>
      </c>
      <c r="E15241" s="4">
        <v>2.1700000000000001E-20</v>
      </c>
      <c r="F15241" s="3"/>
      <c r="G15241" s="3"/>
      <c r="H15241" s="3"/>
      <c r="I15241" s="3"/>
      <c r="J15241" s="3"/>
    </row>
    <row r="15242" spans="4:10" x14ac:dyDescent="0.25">
      <c r="D15242">
        <v>5.4199999999999998E-2</v>
      </c>
      <c r="E15242" s="4">
        <v>2.1700000000000001E-20</v>
      </c>
      <c r="F15242" s="3"/>
      <c r="G15242" s="3"/>
      <c r="H15242" s="3"/>
      <c r="I15242" s="3"/>
      <c r="J15242" s="3"/>
    </row>
    <row r="15243" spans="4:10" x14ac:dyDescent="0.25">
      <c r="D15243">
        <v>5.4399999999999997E-2</v>
      </c>
      <c r="E15243" s="4">
        <v>2.1700000000000001E-20</v>
      </c>
      <c r="F15243" s="3"/>
      <c r="G15243" s="3"/>
      <c r="H15243" s="3"/>
      <c r="I15243" s="3"/>
      <c r="J15243" s="3"/>
    </row>
    <row r="15244" spans="4:10" x14ac:dyDescent="0.25">
      <c r="D15244">
        <v>5.4600000000000003E-2</v>
      </c>
      <c r="E15244" s="4">
        <v>2.1700000000000001E-20</v>
      </c>
      <c r="F15244" s="3"/>
      <c r="G15244" s="3"/>
      <c r="H15244" s="3"/>
      <c r="I15244" s="3"/>
      <c r="J15244" s="3"/>
    </row>
    <row r="15245" spans="4:10" x14ac:dyDescent="0.25">
      <c r="D15245">
        <v>5.4899999999999997E-2</v>
      </c>
      <c r="E15245" s="4">
        <v>2.1700000000000001E-20</v>
      </c>
      <c r="F15245" s="3"/>
      <c r="G15245" s="3"/>
      <c r="H15245" s="3"/>
      <c r="I15245" s="3"/>
      <c r="J15245" s="3"/>
    </row>
    <row r="15246" spans="4:10" x14ac:dyDescent="0.25">
      <c r="D15246">
        <v>5.5100000000000003E-2</v>
      </c>
      <c r="E15246" s="4">
        <v>2.1700000000000001E-20</v>
      </c>
      <c r="F15246" s="3"/>
      <c r="G15246" s="3"/>
      <c r="H15246" s="3"/>
      <c r="I15246" s="3"/>
      <c r="J15246" s="3"/>
    </row>
    <row r="15247" spans="4:10" x14ac:dyDescent="0.25">
      <c r="D15247">
        <v>5.5300000000000002E-2</v>
      </c>
      <c r="E15247" s="4">
        <v>2.1700000000000001E-20</v>
      </c>
      <c r="F15247" s="3"/>
      <c r="G15247" s="3"/>
      <c r="H15247" s="3"/>
      <c r="I15247" s="3"/>
      <c r="J15247" s="3"/>
    </row>
    <row r="15248" spans="4:10" x14ac:dyDescent="0.25">
      <c r="D15248">
        <v>5.5599999999999997E-2</v>
      </c>
      <c r="E15248" s="4">
        <v>2.1700000000000001E-20</v>
      </c>
      <c r="F15248" s="3"/>
      <c r="G15248" s="3"/>
      <c r="H15248" s="3"/>
      <c r="I15248" s="3"/>
      <c r="J15248" s="3"/>
    </row>
    <row r="15249" spans="4:10" x14ac:dyDescent="0.25">
      <c r="D15249">
        <v>5.5800000000000002E-2</v>
      </c>
      <c r="E15249" s="4">
        <v>2.1700000000000001E-20</v>
      </c>
      <c r="F15249" s="3"/>
      <c r="G15249" s="3"/>
      <c r="H15249" s="3"/>
      <c r="I15249" s="3"/>
      <c r="J15249" s="3"/>
    </row>
    <row r="15250" spans="4:10" x14ac:dyDescent="0.25">
      <c r="D15250">
        <v>5.6099999999999997E-2</v>
      </c>
      <c r="E15250" s="4">
        <v>2.1700000000000001E-20</v>
      </c>
      <c r="F15250" s="3"/>
      <c r="G15250" s="3"/>
      <c r="H15250" s="3"/>
      <c r="I15250" s="3"/>
      <c r="J15250" s="3"/>
    </row>
    <row r="15251" spans="4:10" x14ac:dyDescent="0.25">
      <c r="D15251">
        <v>5.6300000000000003E-2</v>
      </c>
      <c r="E15251" s="4">
        <v>2.1700000000000001E-20</v>
      </c>
      <c r="F15251" s="3"/>
      <c r="G15251" s="3"/>
      <c r="H15251" s="3"/>
      <c r="I15251" s="3"/>
      <c r="J15251" s="3"/>
    </row>
    <row r="15252" spans="4:10" x14ac:dyDescent="0.25">
      <c r="D15252">
        <v>5.6500000000000002E-2</v>
      </c>
      <c r="E15252" s="4">
        <v>2.1700000000000001E-20</v>
      </c>
      <c r="F15252" s="3"/>
      <c r="G15252" s="3"/>
      <c r="H15252" s="3"/>
      <c r="I15252" s="3"/>
      <c r="J15252" s="3"/>
    </row>
    <row r="15253" spans="4:10" x14ac:dyDescent="0.25">
      <c r="D15253">
        <v>5.6800000000000003E-2</v>
      </c>
      <c r="E15253" s="4">
        <v>2.1700000000000001E-20</v>
      </c>
      <c r="F15253" s="3"/>
      <c r="G15253" s="3"/>
      <c r="H15253" s="3"/>
      <c r="I15253" s="3"/>
      <c r="J15253" s="3"/>
    </row>
    <row r="15254" spans="4:10" x14ac:dyDescent="0.25">
      <c r="D15254">
        <v>5.7000000000000002E-2</v>
      </c>
      <c r="E15254" s="4">
        <v>2.1700000000000001E-20</v>
      </c>
      <c r="F15254" s="3"/>
      <c r="G15254" s="3"/>
      <c r="H15254" s="3"/>
      <c r="I15254" s="3"/>
      <c r="J15254" s="3"/>
    </row>
    <row r="15255" spans="4:10" x14ac:dyDescent="0.25">
      <c r="D15255">
        <v>5.7200000000000001E-2</v>
      </c>
      <c r="E15255" s="4">
        <v>2.1700000000000001E-20</v>
      </c>
      <c r="F15255" s="3"/>
      <c r="G15255" s="3"/>
      <c r="H15255" s="3"/>
      <c r="I15255" s="3"/>
      <c r="J15255" s="3"/>
    </row>
    <row r="15256" spans="4:10" x14ac:dyDescent="0.25">
      <c r="D15256">
        <v>5.7500000000000002E-2</v>
      </c>
      <c r="E15256" s="4">
        <v>2.1700000000000001E-20</v>
      </c>
      <c r="F15256" s="3"/>
      <c r="G15256" s="3"/>
      <c r="H15256" s="3"/>
      <c r="I15256" s="3"/>
      <c r="J15256" s="3"/>
    </row>
    <row r="15257" spans="4:10" x14ac:dyDescent="0.25">
      <c r="D15257">
        <v>5.7700000000000001E-2</v>
      </c>
      <c r="E15257" s="4">
        <v>2.1700000000000001E-20</v>
      </c>
      <c r="F15257" s="3"/>
      <c r="G15257" s="3"/>
      <c r="H15257" s="3"/>
      <c r="I15257" s="3"/>
      <c r="J15257" s="3"/>
    </row>
    <row r="15258" spans="4:10" x14ac:dyDescent="0.25">
      <c r="D15258">
        <v>5.79E-2</v>
      </c>
      <c r="E15258" s="4">
        <v>2.1700000000000001E-20</v>
      </c>
      <c r="F15258" s="3"/>
      <c r="G15258" s="3"/>
      <c r="H15258" s="3"/>
      <c r="I15258" s="3"/>
      <c r="J15258" s="3"/>
    </row>
    <row r="15259" spans="4:10" x14ac:dyDescent="0.25">
      <c r="D15259">
        <v>5.8200000000000002E-2</v>
      </c>
      <c r="E15259" s="4">
        <v>2.1700000000000001E-20</v>
      </c>
      <c r="F15259" s="3"/>
      <c r="G15259" s="3"/>
      <c r="H15259" s="3"/>
      <c r="I15259" s="3"/>
      <c r="J15259" s="3"/>
    </row>
    <row r="15260" spans="4:10" x14ac:dyDescent="0.25">
      <c r="D15260">
        <v>5.8400000000000001E-2</v>
      </c>
      <c r="E15260" s="4">
        <v>2.1700000000000001E-20</v>
      </c>
      <c r="F15260" s="3"/>
      <c r="G15260" s="3"/>
      <c r="H15260" s="3"/>
      <c r="I15260" s="3"/>
      <c r="J15260" s="3"/>
    </row>
    <row r="15261" spans="4:10" x14ac:dyDescent="0.25">
      <c r="D15261">
        <v>5.8700000000000002E-2</v>
      </c>
      <c r="E15261" s="4">
        <v>2.1700000000000001E-20</v>
      </c>
      <c r="F15261" s="3"/>
      <c r="G15261" s="3"/>
      <c r="H15261" s="3"/>
      <c r="I15261" s="3"/>
      <c r="J15261" s="3"/>
    </row>
    <row r="15262" spans="4:10" x14ac:dyDescent="0.25">
      <c r="D15262">
        <v>5.8900000000000001E-2</v>
      </c>
      <c r="E15262" s="4">
        <v>2.1700000000000001E-20</v>
      </c>
      <c r="F15262" s="3"/>
      <c r="G15262" s="3"/>
      <c r="H15262" s="3"/>
      <c r="I15262" s="3"/>
      <c r="J15262" s="3"/>
    </row>
    <row r="15263" spans="4:10" x14ac:dyDescent="0.25">
      <c r="D15263">
        <v>5.91E-2</v>
      </c>
      <c r="E15263" s="4">
        <v>2.1700000000000001E-20</v>
      </c>
      <c r="F15263" s="3"/>
      <c r="G15263" s="3"/>
      <c r="H15263" s="3"/>
      <c r="I15263" s="3"/>
      <c r="J15263" s="3"/>
    </row>
    <row r="15264" spans="4:10" x14ac:dyDescent="0.25">
      <c r="D15264">
        <v>5.9400000000000001E-2</v>
      </c>
      <c r="E15264" s="4">
        <v>2.1700000000000001E-20</v>
      </c>
      <c r="F15264" s="3"/>
      <c r="G15264" s="3"/>
      <c r="H15264" s="3"/>
      <c r="I15264" s="3"/>
      <c r="J15264" s="3"/>
    </row>
    <row r="15265" spans="4:10" x14ac:dyDescent="0.25">
      <c r="D15265">
        <v>5.96E-2</v>
      </c>
      <c r="E15265" s="4">
        <v>2.1700000000000001E-20</v>
      </c>
      <c r="F15265" s="3"/>
      <c r="G15265" s="3"/>
      <c r="H15265" s="3"/>
      <c r="I15265" s="3"/>
      <c r="J15265" s="3"/>
    </row>
    <row r="15266" spans="4:10" x14ac:dyDescent="0.25">
      <c r="D15266">
        <v>5.9799999999999999E-2</v>
      </c>
      <c r="E15266" s="4">
        <v>2.1700000000000001E-20</v>
      </c>
      <c r="F15266" s="3"/>
      <c r="G15266" s="3"/>
      <c r="H15266" s="3"/>
      <c r="I15266" s="3"/>
      <c r="J15266" s="3"/>
    </row>
    <row r="15267" spans="4:10" x14ac:dyDescent="0.25">
      <c r="D15267">
        <v>6.0100000000000001E-2</v>
      </c>
      <c r="E15267" s="4">
        <v>2.1700000000000001E-20</v>
      </c>
      <c r="F15267" s="3"/>
      <c r="G15267" s="3"/>
      <c r="H15267" s="3"/>
      <c r="I15267" s="3"/>
      <c r="J15267" s="3"/>
    </row>
    <row r="15268" spans="4:10" x14ac:dyDescent="0.25">
      <c r="D15268">
        <v>6.0299999999999999E-2</v>
      </c>
      <c r="E15268" s="4">
        <v>2.1700000000000001E-20</v>
      </c>
      <c r="F15268" s="3"/>
      <c r="G15268" s="3"/>
      <c r="H15268" s="3"/>
      <c r="I15268" s="3"/>
      <c r="J15268" s="3"/>
    </row>
    <row r="15269" spans="4:10" x14ac:dyDescent="0.25">
      <c r="D15269">
        <v>6.0499999999999998E-2</v>
      </c>
      <c r="E15269" s="4">
        <v>2.1700000000000001E-20</v>
      </c>
      <c r="F15269" s="3"/>
      <c r="G15269" s="3"/>
      <c r="H15269" s="3"/>
      <c r="I15269" s="3"/>
      <c r="J15269" s="3"/>
    </row>
    <row r="15270" spans="4:10" x14ac:dyDescent="0.25">
      <c r="D15270">
        <v>6.08E-2</v>
      </c>
      <c r="E15270" s="4">
        <v>2.1700000000000001E-20</v>
      </c>
      <c r="F15270" s="3"/>
      <c r="G15270" s="3"/>
      <c r="H15270" s="3"/>
      <c r="I15270" s="3"/>
      <c r="J15270" s="3"/>
    </row>
    <row r="15271" spans="4:10" x14ac:dyDescent="0.25">
      <c r="D15271">
        <v>6.0999999999999999E-2</v>
      </c>
      <c r="E15271" s="4">
        <v>2.1700000000000001E-20</v>
      </c>
      <c r="F15271" s="3"/>
      <c r="G15271" s="3"/>
      <c r="H15271" s="3"/>
      <c r="I15271" s="3"/>
      <c r="J15271" s="3"/>
    </row>
    <row r="15272" spans="4:10" x14ac:dyDescent="0.25">
      <c r="D15272">
        <v>6.13E-2</v>
      </c>
      <c r="E15272" s="4">
        <v>2.1700000000000001E-20</v>
      </c>
      <c r="F15272" s="3"/>
      <c r="G15272" s="3"/>
      <c r="H15272" s="3"/>
      <c r="I15272" s="3"/>
      <c r="J15272" s="3"/>
    </row>
    <row r="15273" spans="4:10" x14ac:dyDescent="0.25">
      <c r="D15273">
        <v>6.1499999999999999E-2</v>
      </c>
      <c r="E15273" s="4">
        <v>2.1700000000000001E-20</v>
      </c>
    </row>
    <row r="15274" spans="4:10" x14ac:dyDescent="0.25">
      <c r="D15274">
        <v>6.1699999999999998E-2</v>
      </c>
      <c r="E15274" s="4">
        <v>2.1700000000000001E-20</v>
      </c>
    </row>
    <row r="15275" spans="4:10" x14ac:dyDescent="0.25">
      <c r="D15275">
        <v>6.2E-2</v>
      </c>
      <c r="E15275" s="4">
        <v>2.1700000000000001E-20</v>
      </c>
    </row>
    <row r="15276" spans="4:10" x14ac:dyDescent="0.25">
      <c r="D15276">
        <v>6.2199999999999998E-2</v>
      </c>
      <c r="E15276" s="4">
        <v>2.1700000000000001E-20</v>
      </c>
    </row>
    <row r="15277" spans="4:10" x14ac:dyDescent="0.25">
      <c r="D15277">
        <v>6.2399999999999997E-2</v>
      </c>
      <c r="E15277" s="4">
        <v>2.1700000000000001E-20</v>
      </c>
    </row>
    <row r="15278" spans="4:10" x14ac:dyDescent="0.25">
      <c r="D15278">
        <v>6.2700000000000006E-2</v>
      </c>
      <c r="E15278" s="4">
        <v>2.1700000000000001E-20</v>
      </c>
      <c r="F15278" s="3"/>
      <c r="G15278" s="3"/>
      <c r="H15278" s="3"/>
      <c r="I15278" s="3"/>
      <c r="J15278" s="3"/>
    </row>
    <row r="15279" spans="4:10" x14ac:dyDescent="0.25">
      <c r="D15279">
        <v>6.2899999999999998E-2</v>
      </c>
      <c r="E15279" s="4">
        <v>2.1700000000000001E-20</v>
      </c>
      <c r="F15279" s="3"/>
      <c r="G15279" s="3"/>
      <c r="H15279" s="3"/>
      <c r="I15279" s="3"/>
      <c r="J15279" s="3"/>
    </row>
    <row r="15280" spans="4:10" x14ac:dyDescent="0.25">
      <c r="D15280">
        <v>6.3200000000000006E-2</v>
      </c>
      <c r="E15280" s="4">
        <v>2.1700000000000001E-20</v>
      </c>
      <c r="F15280" s="3"/>
      <c r="G15280" s="3"/>
      <c r="H15280" s="3"/>
      <c r="I15280" s="3"/>
      <c r="J15280" s="3"/>
    </row>
    <row r="15281" spans="4:10" x14ac:dyDescent="0.25">
      <c r="D15281">
        <v>6.3399999999999998E-2</v>
      </c>
      <c r="E15281" s="4">
        <v>2.1700000000000001E-20</v>
      </c>
      <c r="F15281" s="3"/>
      <c r="G15281" s="3"/>
      <c r="H15281" s="3"/>
      <c r="I15281" s="3"/>
      <c r="J15281" s="3"/>
    </row>
    <row r="15282" spans="4:10" x14ac:dyDescent="0.25">
      <c r="D15282">
        <v>6.3600000000000004E-2</v>
      </c>
      <c r="E15282" s="4">
        <v>2.1700000000000001E-20</v>
      </c>
      <c r="F15282" s="3"/>
      <c r="G15282" s="3"/>
      <c r="H15282" s="3"/>
      <c r="I15282" s="3"/>
      <c r="J15282" s="3"/>
    </row>
    <row r="15283" spans="4:10" x14ac:dyDescent="0.25">
      <c r="D15283">
        <v>6.3899999999999998E-2</v>
      </c>
      <c r="E15283" s="4">
        <v>2.1700000000000001E-20</v>
      </c>
      <c r="F15283" s="3"/>
      <c r="G15283" s="3"/>
      <c r="H15283" s="3"/>
      <c r="I15283" s="3"/>
      <c r="J15283" s="3"/>
    </row>
    <row r="15284" spans="4:10" x14ac:dyDescent="0.25">
      <c r="D15284">
        <v>6.4100000000000004E-2</v>
      </c>
      <c r="E15284" s="4">
        <v>2.1700000000000001E-20</v>
      </c>
      <c r="F15284" s="3"/>
      <c r="G15284" s="3"/>
      <c r="H15284" s="3"/>
      <c r="I15284" s="3"/>
      <c r="J15284" s="3"/>
    </row>
    <row r="15285" spans="4:10" x14ac:dyDescent="0.25">
      <c r="D15285">
        <v>6.4299999999999996E-2</v>
      </c>
      <c r="E15285" s="4">
        <v>2.1700000000000001E-20</v>
      </c>
      <c r="F15285" s="3"/>
      <c r="G15285" s="3"/>
      <c r="H15285" s="3"/>
      <c r="I15285" s="3"/>
      <c r="J15285" s="3"/>
    </row>
    <row r="15286" spans="4:10" x14ac:dyDescent="0.25">
      <c r="D15286">
        <v>6.4600000000000005E-2</v>
      </c>
      <c r="E15286" s="4">
        <v>2.1700000000000001E-20</v>
      </c>
      <c r="F15286" s="3"/>
      <c r="G15286" s="3"/>
      <c r="H15286" s="3"/>
      <c r="I15286" s="3"/>
      <c r="J15286" s="3"/>
    </row>
    <row r="15287" spans="4:10" x14ac:dyDescent="0.25">
      <c r="D15287">
        <v>6.4799999999999996E-2</v>
      </c>
      <c r="E15287" s="4">
        <v>2.1700000000000001E-20</v>
      </c>
      <c r="F15287" s="3"/>
      <c r="G15287" s="3"/>
      <c r="H15287" s="3"/>
      <c r="I15287" s="3"/>
      <c r="J15287" s="3"/>
    </row>
    <row r="15288" spans="4:10" x14ac:dyDescent="0.25">
      <c r="D15288">
        <v>6.5000000000000002E-2</v>
      </c>
      <c r="E15288" s="4">
        <v>2.1700000000000001E-20</v>
      </c>
      <c r="F15288" s="3"/>
      <c r="G15288" s="3"/>
      <c r="H15288" s="3"/>
      <c r="I15288" s="3"/>
      <c r="J15288" s="3"/>
    </row>
    <row r="15289" spans="4:10" x14ac:dyDescent="0.25">
      <c r="D15289">
        <v>6.5299999999999997E-2</v>
      </c>
      <c r="E15289" s="4">
        <v>2.1700000000000001E-20</v>
      </c>
      <c r="F15289" s="3"/>
      <c r="G15289" s="3"/>
      <c r="H15289" s="3"/>
      <c r="I15289" s="3"/>
      <c r="J15289" s="3"/>
    </row>
    <row r="15290" spans="4:10" x14ac:dyDescent="0.25">
      <c r="D15290">
        <v>6.5500000000000003E-2</v>
      </c>
      <c r="E15290" s="4">
        <v>2.1700000000000001E-20</v>
      </c>
      <c r="F15290" s="3"/>
      <c r="G15290" s="3"/>
      <c r="H15290" s="3"/>
      <c r="I15290" s="3"/>
      <c r="J15290" s="3"/>
    </row>
    <row r="15291" spans="4:10" x14ac:dyDescent="0.25">
      <c r="D15291">
        <v>6.5799999999999997E-2</v>
      </c>
      <c r="E15291" s="4">
        <v>2.1700000000000001E-20</v>
      </c>
      <c r="F15291" s="3"/>
      <c r="G15291" s="3"/>
      <c r="H15291" s="3"/>
      <c r="I15291" s="3"/>
      <c r="J15291" s="3"/>
    </row>
    <row r="15292" spans="4:10" x14ac:dyDescent="0.25">
      <c r="D15292">
        <v>6.6000000000000003E-2</v>
      </c>
      <c r="E15292" s="4">
        <v>2.1700000000000001E-20</v>
      </c>
      <c r="F15292" s="3"/>
      <c r="G15292" s="3"/>
      <c r="H15292" s="3"/>
      <c r="I15292" s="3"/>
      <c r="J15292" s="3"/>
    </row>
    <row r="15293" spans="4:10" x14ac:dyDescent="0.25">
      <c r="D15293">
        <v>6.6199999999999995E-2</v>
      </c>
      <c r="E15293" s="4">
        <v>2.1700000000000001E-20</v>
      </c>
      <c r="F15293" s="3"/>
      <c r="G15293" s="3"/>
      <c r="H15293" s="3"/>
      <c r="I15293" s="3"/>
      <c r="J15293" s="3"/>
    </row>
    <row r="15294" spans="4:10" x14ac:dyDescent="0.25">
      <c r="D15294">
        <v>6.6500000000000004E-2</v>
      </c>
      <c r="E15294" s="4">
        <v>2.1700000000000001E-20</v>
      </c>
      <c r="F15294" s="3"/>
      <c r="G15294" s="3"/>
      <c r="H15294" s="3"/>
      <c r="I15294" s="3"/>
      <c r="J15294" s="3"/>
    </row>
    <row r="15295" spans="4:10" x14ac:dyDescent="0.25">
      <c r="D15295">
        <v>6.6699999999999995E-2</v>
      </c>
      <c r="E15295" s="4">
        <v>2.1700000000000001E-20</v>
      </c>
      <c r="F15295" s="3"/>
      <c r="G15295" s="3"/>
      <c r="H15295" s="3"/>
      <c r="I15295" s="3"/>
      <c r="J15295" s="3"/>
    </row>
    <row r="15296" spans="4:10" x14ac:dyDescent="0.25">
      <c r="D15296">
        <v>6.6900000000000001E-2</v>
      </c>
      <c r="E15296" s="4">
        <v>2.1700000000000001E-20</v>
      </c>
      <c r="F15296" s="3"/>
      <c r="G15296" s="3"/>
      <c r="H15296" s="3"/>
      <c r="I15296" s="3"/>
      <c r="J15296" s="3"/>
    </row>
    <row r="15297" spans="4:10" x14ac:dyDescent="0.25">
      <c r="D15297">
        <v>6.7199999999999996E-2</v>
      </c>
      <c r="E15297" s="4">
        <v>2.1700000000000001E-20</v>
      </c>
      <c r="F15297" s="3"/>
      <c r="G15297" s="3"/>
      <c r="H15297" s="3"/>
      <c r="I15297" s="3"/>
      <c r="J15297" s="3"/>
    </row>
    <row r="15298" spans="4:10" x14ac:dyDescent="0.25">
      <c r="D15298">
        <v>6.7400000000000002E-2</v>
      </c>
      <c r="E15298" s="4">
        <v>2.1700000000000001E-20</v>
      </c>
      <c r="F15298" s="3"/>
      <c r="G15298" s="3"/>
      <c r="H15298" s="3"/>
      <c r="I15298" s="3"/>
      <c r="J15298" s="3"/>
    </row>
    <row r="15299" spans="4:10" x14ac:dyDescent="0.25">
      <c r="D15299">
        <v>6.7599999999999993E-2</v>
      </c>
      <c r="E15299" s="4">
        <v>2.1700000000000001E-20</v>
      </c>
      <c r="F15299" s="3"/>
      <c r="G15299" s="3"/>
      <c r="H15299" s="3"/>
      <c r="I15299" s="3"/>
      <c r="J15299" s="3"/>
    </row>
    <row r="15300" spans="4:10" x14ac:dyDescent="0.25">
      <c r="D15300">
        <v>6.7900000000000002E-2</v>
      </c>
      <c r="E15300" s="4">
        <v>2.1700000000000001E-20</v>
      </c>
      <c r="F15300" s="3"/>
      <c r="G15300" s="3"/>
      <c r="H15300" s="3"/>
      <c r="I15300" s="3"/>
      <c r="J15300" s="3"/>
    </row>
    <row r="15301" spans="4:10" x14ac:dyDescent="0.25">
      <c r="D15301">
        <v>6.8099999999999994E-2</v>
      </c>
      <c r="E15301" s="4">
        <v>2.1700000000000001E-20</v>
      </c>
      <c r="F15301" s="3"/>
      <c r="G15301" s="3"/>
      <c r="H15301" s="3"/>
      <c r="I15301" s="3"/>
      <c r="J15301" s="3"/>
    </row>
    <row r="15302" spans="4:10" x14ac:dyDescent="0.25">
      <c r="D15302">
        <v>6.8400000000000002E-2</v>
      </c>
      <c r="E15302" s="4">
        <v>2.1700000000000001E-20</v>
      </c>
      <c r="F15302" s="3"/>
      <c r="G15302" s="3"/>
      <c r="H15302" s="3"/>
      <c r="I15302" s="3"/>
      <c r="J15302" s="3"/>
    </row>
    <row r="15303" spans="4:10" x14ac:dyDescent="0.25">
      <c r="D15303">
        <v>6.8599999999999994E-2</v>
      </c>
      <c r="E15303" s="4">
        <v>2.1700000000000001E-20</v>
      </c>
      <c r="F15303" s="3"/>
      <c r="G15303" s="3"/>
      <c r="H15303" s="3"/>
      <c r="I15303" s="3"/>
      <c r="J15303" s="3"/>
    </row>
    <row r="15304" spans="4:10" x14ac:dyDescent="0.25">
      <c r="D15304">
        <v>6.88E-2</v>
      </c>
      <c r="E15304" s="4">
        <v>2.1700000000000001E-20</v>
      </c>
      <c r="F15304" s="3"/>
      <c r="G15304" s="3"/>
      <c r="H15304" s="3"/>
      <c r="I15304" s="3"/>
      <c r="J15304" s="3"/>
    </row>
    <row r="15305" spans="4:10" x14ac:dyDescent="0.25">
      <c r="D15305">
        <v>6.9099999999999995E-2</v>
      </c>
      <c r="E15305" s="4">
        <v>2.1700000000000001E-20</v>
      </c>
      <c r="F15305" s="3"/>
      <c r="G15305" s="3"/>
      <c r="H15305" s="3"/>
      <c r="I15305" s="3"/>
      <c r="J15305" s="3"/>
    </row>
    <row r="15306" spans="4:10" x14ac:dyDescent="0.25">
      <c r="D15306">
        <v>6.93E-2</v>
      </c>
      <c r="E15306" s="4">
        <v>2.1700000000000001E-20</v>
      </c>
      <c r="F15306" s="3"/>
      <c r="G15306" s="3"/>
      <c r="H15306" s="3"/>
      <c r="I15306" s="3"/>
      <c r="J15306" s="3"/>
    </row>
    <row r="15307" spans="4:10" x14ac:dyDescent="0.25">
      <c r="D15307">
        <v>6.9500000000000006E-2</v>
      </c>
      <c r="E15307" s="4">
        <v>2.1700000000000001E-20</v>
      </c>
      <c r="F15307" s="3"/>
      <c r="G15307" s="3"/>
      <c r="H15307" s="3"/>
      <c r="I15307" s="3"/>
      <c r="J15307" s="3"/>
    </row>
    <row r="15308" spans="4:10" x14ac:dyDescent="0.25">
      <c r="D15308">
        <v>6.9800000000000001E-2</v>
      </c>
      <c r="E15308" s="4">
        <v>2.1700000000000001E-20</v>
      </c>
      <c r="F15308" s="3"/>
      <c r="G15308" s="3"/>
      <c r="H15308" s="3"/>
      <c r="I15308" s="3"/>
      <c r="J15308" s="3"/>
    </row>
    <row r="15309" spans="4:10" x14ac:dyDescent="0.25">
      <c r="D15309">
        <v>7.0000000000000007E-2</v>
      </c>
      <c r="E15309" s="4">
        <v>2.1700000000000001E-20</v>
      </c>
      <c r="F15309" s="3"/>
      <c r="G15309" s="3"/>
      <c r="H15309" s="3"/>
      <c r="I15309" s="3"/>
      <c r="J15309" s="3"/>
    </row>
    <row r="15310" spans="4:10" x14ac:dyDescent="0.25">
      <c r="D15310">
        <v>7.0199999999999999E-2</v>
      </c>
      <c r="E15310" s="4">
        <v>2.1700000000000001E-20</v>
      </c>
      <c r="F15310" s="3"/>
      <c r="G15310" s="3"/>
      <c r="H15310" s="3"/>
      <c r="I15310" s="3"/>
      <c r="J15310" s="3"/>
    </row>
    <row r="15311" spans="4:10" x14ac:dyDescent="0.25">
      <c r="D15311">
        <v>7.0499999999999993E-2</v>
      </c>
      <c r="E15311" s="4">
        <v>2.1700000000000001E-20</v>
      </c>
      <c r="F15311" s="3"/>
      <c r="G15311" s="3"/>
      <c r="H15311" s="3"/>
      <c r="I15311" s="3"/>
      <c r="J15311" s="3"/>
    </row>
    <row r="15312" spans="4:10" x14ac:dyDescent="0.25">
      <c r="D15312">
        <v>7.0699999999999999E-2</v>
      </c>
      <c r="E15312" s="4">
        <v>2.1700000000000001E-20</v>
      </c>
      <c r="F15312" s="3"/>
      <c r="G15312" s="3"/>
      <c r="H15312" s="3"/>
      <c r="I15312" s="3"/>
      <c r="J15312" s="3"/>
    </row>
    <row r="15313" spans="4:10" x14ac:dyDescent="0.25">
      <c r="D15313">
        <v>7.0999999999999994E-2</v>
      </c>
      <c r="E15313" s="4">
        <v>2.1700000000000001E-20</v>
      </c>
      <c r="F15313" s="3"/>
      <c r="G15313" s="3"/>
      <c r="H15313" s="3"/>
      <c r="I15313" s="3"/>
      <c r="J15313" s="3"/>
    </row>
    <row r="15314" spans="4:10" x14ac:dyDescent="0.25">
      <c r="D15314">
        <v>7.1199999999999999E-2</v>
      </c>
      <c r="E15314" s="4">
        <v>2.1700000000000001E-20</v>
      </c>
      <c r="F15314" s="3"/>
      <c r="G15314" s="3"/>
      <c r="H15314" s="3"/>
      <c r="I15314" s="3"/>
      <c r="J15314" s="3"/>
    </row>
    <row r="15315" spans="4:10" x14ac:dyDescent="0.25">
      <c r="D15315">
        <v>7.1400000000000005E-2</v>
      </c>
      <c r="E15315" s="4">
        <v>2.1700000000000001E-20</v>
      </c>
      <c r="F15315" s="3"/>
      <c r="G15315" s="3"/>
      <c r="H15315" s="3"/>
      <c r="I15315" s="3"/>
      <c r="J15315" s="3"/>
    </row>
    <row r="15316" spans="4:10" x14ac:dyDescent="0.25">
      <c r="D15316">
        <v>7.17E-2</v>
      </c>
      <c r="E15316" s="4">
        <v>2.1700000000000001E-20</v>
      </c>
      <c r="F15316" s="3"/>
      <c r="G15316" s="3"/>
      <c r="H15316" s="3"/>
      <c r="I15316" s="3"/>
      <c r="J15316" s="3"/>
    </row>
    <row r="15317" spans="4:10" x14ac:dyDescent="0.25">
      <c r="D15317">
        <v>7.1900000000000006E-2</v>
      </c>
      <c r="E15317" s="4">
        <v>2.1700000000000001E-20</v>
      </c>
      <c r="F15317" s="3"/>
      <c r="G15317" s="3"/>
      <c r="H15317" s="3"/>
      <c r="I15317" s="3"/>
      <c r="J15317" s="3"/>
    </row>
    <row r="15318" spans="4:10" x14ac:dyDescent="0.25">
      <c r="D15318">
        <v>7.2099999999999997E-2</v>
      </c>
      <c r="E15318" s="4">
        <v>2.1700000000000001E-20</v>
      </c>
      <c r="F15318" s="3"/>
      <c r="G15318" s="3"/>
      <c r="H15318" s="3"/>
      <c r="I15318" s="3"/>
      <c r="J15318" s="3"/>
    </row>
    <row r="15319" spans="4:10" x14ac:dyDescent="0.25">
      <c r="D15319">
        <v>7.2400000000000006E-2</v>
      </c>
      <c r="E15319" s="4">
        <v>2.1700000000000001E-20</v>
      </c>
      <c r="F15319" s="3"/>
      <c r="G15319" s="3"/>
      <c r="H15319" s="3"/>
      <c r="I15319" s="3"/>
      <c r="J15319" s="3"/>
    </row>
    <row r="15320" spans="4:10" x14ac:dyDescent="0.25">
      <c r="D15320">
        <v>7.2599999999999998E-2</v>
      </c>
      <c r="E15320" s="4">
        <v>2.1700000000000001E-20</v>
      </c>
      <c r="F15320" s="3"/>
      <c r="G15320" s="3"/>
      <c r="H15320" s="3"/>
      <c r="I15320" s="3"/>
      <c r="J15320" s="3"/>
    </row>
    <row r="15321" spans="4:10" x14ac:dyDescent="0.25">
      <c r="D15321">
        <v>7.2800000000000004E-2</v>
      </c>
      <c r="E15321" s="4">
        <v>2.1700000000000001E-20</v>
      </c>
      <c r="F15321" s="3"/>
      <c r="G15321" s="3"/>
      <c r="H15321" s="3"/>
      <c r="I15321" s="3"/>
      <c r="J15321" s="3"/>
    </row>
    <row r="15322" spans="4:10" x14ac:dyDescent="0.25">
      <c r="D15322">
        <v>7.3099999999999998E-2</v>
      </c>
      <c r="E15322" s="4">
        <v>2.1700000000000001E-20</v>
      </c>
      <c r="F15322" s="3"/>
      <c r="G15322" s="3"/>
      <c r="H15322" s="3"/>
      <c r="I15322" s="3"/>
      <c r="J15322" s="3"/>
    </row>
    <row r="15323" spans="4:10" x14ac:dyDescent="0.25">
      <c r="D15323">
        <v>7.3300000000000004E-2</v>
      </c>
      <c r="E15323" s="4">
        <v>2.1700000000000001E-20</v>
      </c>
      <c r="F15323" s="3"/>
      <c r="G15323" s="3"/>
      <c r="H15323" s="3"/>
      <c r="I15323" s="3"/>
      <c r="J15323" s="3"/>
    </row>
    <row r="15324" spans="4:10" x14ac:dyDescent="0.25">
      <c r="D15324">
        <v>7.3599999999999999E-2</v>
      </c>
      <c r="E15324" s="4">
        <v>2.1700000000000001E-20</v>
      </c>
      <c r="F15324" s="3"/>
      <c r="G15324" s="3"/>
      <c r="H15324" s="3"/>
      <c r="I15324" s="3"/>
      <c r="J15324" s="3"/>
    </row>
    <row r="15325" spans="4:10" x14ac:dyDescent="0.25">
      <c r="D15325">
        <v>7.3800000000000004E-2</v>
      </c>
      <c r="E15325" s="4">
        <v>2.1700000000000001E-20</v>
      </c>
      <c r="F15325" s="3"/>
      <c r="G15325" s="3"/>
      <c r="H15325" s="3"/>
      <c r="I15325" s="3"/>
      <c r="J15325" s="3"/>
    </row>
    <row r="15326" spans="4:10" x14ac:dyDescent="0.25">
      <c r="D15326">
        <v>7.3999999999999996E-2</v>
      </c>
      <c r="E15326" s="4">
        <v>2.1700000000000001E-20</v>
      </c>
      <c r="F15326" s="3"/>
      <c r="G15326" s="3"/>
      <c r="H15326" s="3"/>
      <c r="I15326" s="3"/>
      <c r="J15326" s="3"/>
    </row>
    <row r="15327" spans="4:10" x14ac:dyDescent="0.25">
      <c r="D15327">
        <v>7.4300000000000005E-2</v>
      </c>
      <c r="E15327" s="4">
        <v>2.1700000000000001E-20</v>
      </c>
      <c r="F15327" s="3"/>
      <c r="G15327" s="3"/>
      <c r="H15327" s="3"/>
      <c r="I15327" s="3"/>
      <c r="J15327" s="3"/>
    </row>
    <row r="15328" spans="4:10" x14ac:dyDescent="0.25">
      <c r="D15328">
        <v>7.4499999999999997E-2</v>
      </c>
      <c r="E15328" s="4">
        <v>2.1700000000000001E-20</v>
      </c>
      <c r="F15328" s="3"/>
      <c r="G15328" s="3"/>
      <c r="H15328" s="3"/>
      <c r="I15328" s="3"/>
      <c r="J15328" s="3"/>
    </row>
    <row r="15329" spans="4:10" x14ac:dyDescent="0.25">
      <c r="D15329">
        <v>7.4700000000000003E-2</v>
      </c>
      <c r="E15329" s="4">
        <v>2.1700000000000001E-20</v>
      </c>
      <c r="F15329" s="3"/>
      <c r="G15329" s="3"/>
      <c r="H15329" s="3"/>
      <c r="I15329" s="3"/>
      <c r="J15329" s="3"/>
    </row>
    <row r="15330" spans="4:10" x14ac:dyDescent="0.25">
      <c r="D15330">
        <v>7.4999999999999997E-2</v>
      </c>
      <c r="E15330" s="4">
        <v>2.1700000000000001E-20</v>
      </c>
      <c r="F15330" s="3"/>
      <c r="G15330" s="3"/>
      <c r="H15330" s="3"/>
      <c r="I15330" s="3"/>
      <c r="J15330" s="3"/>
    </row>
    <row r="15331" spans="4:10" x14ac:dyDescent="0.25">
      <c r="D15331">
        <v>7.5200000000000003E-2</v>
      </c>
      <c r="E15331" s="4">
        <v>2.1700000000000001E-20</v>
      </c>
      <c r="F15331" s="3"/>
      <c r="G15331" s="3"/>
      <c r="H15331" s="3"/>
      <c r="I15331" s="3"/>
      <c r="J15331" s="3"/>
    </row>
    <row r="15332" spans="4:10" x14ac:dyDescent="0.25">
      <c r="D15332">
        <v>7.5399999999999995E-2</v>
      </c>
      <c r="E15332" s="4">
        <v>2.1700000000000001E-20</v>
      </c>
      <c r="F15332" s="3"/>
      <c r="G15332" s="3"/>
      <c r="H15332" s="3"/>
      <c r="I15332" s="3"/>
      <c r="J15332" s="3"/>
    </row>
    <row r="15333" spans="4:10" x14ac:dyDescent="0.25">
      <c r="D15333">
        <v>7.5700000000000003E-2</v>
      </c>
      <c r="E15333" s="4">
        <v>2.1700000000000001E-20</v>
      </c>
      <c r="F15333" s="3"/>
      <c r="G15333" s="3"/>
      <c r="H15333" s="3"/>
      <c r="I15333" s="3"/>
      <c r="J15333" s="3"/>
    </row>
    <row r="15334" spans="4:10" x14ac:dyDescent="0.25">
      <c r="D15334">
        <v>7.5899999999999995E-2</v>
      </c>
      <c r="E15334" s="4">
        <v>2.1700000000000001E-20</v>
      </c>
      <c r="F15334" s="3"/>
      <c r="G15334" s="3"/>
      <c r="H15334" s="3"/>
      <c r="I15334" s="3"/>
      <c r="J15334" s="3"/>
    </row>
    <row r="15335" spans="4:10" x14ac:dyDescent="0.25">
      <c r="D15335">
        <v>7.6200000000000004E-2</v>
      </c>
      <c r="E15335" s="4">
        <v>2.1700000000000001E-20</v>
      </c>
      <c r="F15335" s="3"/>
      <c r="G15335" s="3"/>
      <c r="H15335" s="3"/>
      <c r="I15335" s="3"/>
      <c r="J15335" s="3"/>
    </row>
    <row r="15336" spans="4:10" x14ac:dyDescent="0.25">
      <c r="D15336">
        <v>7.6399999999999996E-2</v>
      </c>
      <c r="E15336" s="4">
        <v>2.1700000000000001E-20</v>
      </c>
      <c r="F15336" s="3"/>
      <c r="G15336" s="3"/>
      <c r="H15336" s="3"/>
      <c r="I15336" s="3"/>
      <c r="J15336" s="3"/>
    </row>
    <row r="15337" spans="4:10" x14ac:dyDescent="0.25">
      <c r="D15337">
        <v>7.6600000000000001E-2</v>
      </c>
      <c r="E15337" s="4">
        <v>2.1700000000000001E-20</v>
      </c>
      <c r="F15337" s="3"/>
      <c r="G15337" s="3"/>
      <c r="H15337" s="3"/>
      <c r="I15337" s="3"/>
      <c r="J15337" s="3"/>
    </row>
    <row r="15338" spans="4:10" x14ac:dyDescent="0.25">
      <c r="D15338">
        <v>7.6899999999999996E-2</v>
      </c>
      <c r="E15338" s="4">
        <v>2.1700000000000001E-20</v>
      </c>
      <c r="F15338" s="3"/>
      <c r="G15338" s="3"/>
      <c r="H15338" s="3"/>
      <c r="I15338" s="3"/>
      <c r="J15338" s="3"/>
    </row>
    <row r="15339" spans="4:10" x14ac:dyDescent="0.25">
      <c r="D15339">
        <v>7.7100000000000002E-2</v>
      </c>
      <c r="E15339" s="4">
        <v>2.1700000000000001E-20</v>
      </c>
      <c r="F15339" s="3"/>
      <c r="G15339" s="3"/>
      <c r="H15339" s="3"/>
      <c r="I15339" s="3"/>
      <c r="J15339" s="3"/>
    </row>
    <row r="15340" spans="4:10" x14ac:dyDescent="0.25">
      <c r="D15340">
        <v>7.7299999999999994E-2</v>
      </c>
      <c r="E15340" s="4">
        <v>2.1700000000000001E-20</v>
      </c>
      <c r="F15340" s="3"/>
      <c r="G15340" s="3"/>
      <c r="H15340" s="3"/>
      <c r="I15340" s="3"/>
      <c r="J15340" s="3"/>
    </row>
    <row r="15341" spans="4:10" x14ac:dyDescent="0.25">
      <c r="D15341">
        <v>7.7600000000000002E-2</v>
      </c>
      <c r="E15341" s="4">
        <v>2.1700000000000001E-20</v>
      </c>
      <c r="F15341" s="3"/>
      <c r="G15341" s="3"/>
      <c r="H15341" s="3"/>
      <c r="I15341" s="3"/>
      <c r="J15341" s="3"/>
    </row>
    <row r="15342" spans="4:10" x14ac:dyDescent="0.25">
      <c r="D15342">
        <v>7.7799999999999994E-2</v>
      </c>
      <c r="E15342" s="4">
        <v>2.1700000000000001E-20</v>
      </c>
      <c r="F15342" s="3"/>
      <c r="G15342" s="3"/>
      <c r="H15342" s="3"/>
      <c r="I15342" s="3"/>
      <c r="J15342" s="3"/>
    </row>
    <row r="15343" spans="4:10" x14ac:dyDescent="0.25">
      <c r="D15343">
        <v>7.8100000000000003E-2</v>
      </c>
      <c r="E15343" s="4">
        <v>2.1700000000000001E-20</v>
      </c>
      <c r="F15343" s="3"/>
      <c r="G15343" s="3"/>
      <c r="H15343" s="3"/>
      <c r="I15343" s="3"/>
      <c r="J15343" s="3"/>
    </row>
    <row r="15344" spans="4:10" x14ac:dyDescent="0.25">
      <c r="D15344">
        <v>7.8299999999999995E-2</v>
      </c>
      <c r="E15344" s="4">
        <v>2.1700000000000001E-20</v>
      </c>
      <c r="F15344" s="3"/>
      <c r="G15344" s="3"/>
      <c r="H15344" s="3"/>
      <c r="I15344" s="3"/>
      <c r="J15344" s="3"/>
    </row>
    <row r="15345" spans="4:10" x14ac:dyDescent="0.25">
      <c r="D15345">
        <v>7.85E-2</v>
      </c>
      <c r="E15345" s="4">
        <v>2.1700000000000001E-20</v>
      </c>
      <c r="F15345" s="3"/>
      <c r="G15345" s="3"/>
      <c r="H15345" s="3"/>
      <c r="I15345" s="3"/>
      <c r="J15345" s="3"/>
    </row>
    <row r="15346" spans="4:10" x14ac:dyDescent="0.25">
      <c r="D15346">
        <v>7.8799999999999995E-2</v>
      </c>
      <c r="E15346" s="4">
        <v>2.1700000000000001E-20</v>
      </c>
      <c r="F15346" s="3"/>
      <c r="G15346" s="3"/>
      <c r="H15346" s="3"/>
      <c r="I15346" s="3"/>
      <c r="J15346" s="3"/>
    </row>
    <row r="15347" spans="4:10" x14ac:dyDescent="0.25">
      <c r="D15347">
        <v>7.9000000000000001E-2</v>
      </c>
      <c r="E15347" s="4">
        <v>2.1700000000000001E-20</v>
      </c>
      <c r="F15347" s="3"/>
      <c r="G15347" s="3"/>
      <c r="H15347" s="3"/>
      <c r="I15347" s="3"/>
      <c r="J15347" s="3"/>
    </row>
    <row r="15348" spans="4:10" x14ac:dyDescent="0.25">
      <c r="D15348">
        <v>7.9200000000000007E-2</v>
      </c>
      <c r="E15348" s="4">
        <v>2.1700000000000001E-20</v>
      </c>
      <c r="F15348" s="3"/>
      <c r="G15348" s="3"/>
      <c r="H15348" s="3"/>
      <c r="I15348" s="3"/>
      <c r="J15348" s="3"/>
    </row>
    <row r="15349" spans="4:10" x14ac:dyDescent="0.25">
      <c r="D15349">
        <v>7.9500000000000001E-2</v>
      </c>
      <c r="E15349" s="4">
        <v>2.1700000000000001E-20</v>
      </c>
      <c r="F15349" s="3"/>
      <c r="G15349" s="3"/>
      <c r="H15349" s="3"/>
      <c r="I15349" s="3"/>
      <c r="J15349" s="3"/>
    </row>
    <row r="15350" spans="4:10" x14ac:dyDescent="0.25">
      <c r="D15350">
        <v>7.9699999999999993E-2</v>
      </c>
      <c r="E15350" s="4">
        <v>2.1700000000000001E-20</v>
      </c>
      <c r="F15350" s="3"/>
      <c r="G15350" s="3"/>
      <c r="H15350" s="3"/>
      <c r="I15350" s="3"/>
      <c r="J15350" s="3"/>
    </row>
    <row r="15351" spans="4:10" x14ac:dyDescent="0.25">
      <c r="D15351">
        <v>7.9899999999999999E-2</v>
      </c>
      <c r="E15351" s="4">
        <v>2.1700000000000001E-20</v>
      </c>
      <c r="F15351" s="3"/>
      <c r="G15351" s="3"/>
      <c r="H15351" s="3"/>
      <c r="I15351" s="3"/>
      <c r="J15351" s="3"/>
    </row>
    <row r="15352" spans="4:10" x14ac:dyDescent="0.25">
      <c r="D15352">
        <v>8.0199999999999994E-2</v>
      </c>
      <c r="E15352" s="4">
        <v>2.1700000000000001E-20</v>
      </c>
      <c r="F15352" s="3"/>
      <c r="G15352" s="3"/>
      <c r="H15352" s="3"/>
      <c r="I15352" s="3"/>
      <c r="J15352" s="3"/>
    </row>
    <row r="15353" spans="4:10" x14ac:dyDescent="0.25">
      <c r="D15353">
        <v>8.0399999999999999E-2</v>
      </c>
      <c r="E15353" s="4">
        <v>2.1700000000000001E-20</v>
      </c>
      <c r="F15353" s="3"/>
      <c r="G15353" s="3"/>
      <c r="H15353" s="3"/>
      <c r="I15353" s="3"/>
      <c r="J15353" s="3"/>
    </row>
    <row r="15354" spans="4:10" x14ac:dyDescent="0.25">
      <c r="D15354">
        <v>8.0699999999999994E-2</v>
      </c>
      <c r="E15354" s="4">
        <v>2.1700000000000001E-20</v>
      </c>
      <c r="F15354" s="3"/>
      <c r="G15354" s="3"/>
      <c r="H15354" s="3"/>
      <c r="I15354" s="3"/>
      <c r="J15354" s="3"/>
    </row>
    <row r="15355" spans="4:10" x14ac:dyDescent="0.25">
      <c r="D15355">
        <v>8.09E-2</v>
      </c>
      <c r="E15355" s="4">
        <v>2.1700000000000001E-20</v>
      </c>
      <c r="F15355" s="3"/>
      <c r="G15355" s="3"/>
      <c r="H15355" s="3"/>
      <c r="I15355" s="3"/>
      <c r="J15355" s="3"/>
    </row>
    <row r="15356" spans="4:10" x14ac:dyDescent="0.25">
      <c r="D15356">
        <v>8.1100000000000005E-2</v>
      </c>
      <c r="E15356" s="4">
        <v>2.1700000000000001E-20</v>
      </c>
      <c r="F15356" s="3"/>
      <c r="G15356" s="3"/>
      <c r="H15356" s="3"/>
      <c r="I15356" s="3"/>
      <c r="J15356" s="3"/>
    </row>
    <row r="15357" spans="4:10" x14ac:dyDescent="0.25">
      <c r="D15357">
        <v>8.14E-2</v>
      </c>
      <c r="E15357" s="4">
        <v>2.1700000000000001E-20</v>
      </c>
      <c r="F15357" s="3"/>
      <c r="G15357" s="3"/>
      <c r="H15357" s="3"/>
      <c r="I15357" s="3"/>
      <c r="J15357" s="3"/>
    </row>
    <row r="15358" spans="4:10" x14ac:dyDescent="0.25">
      <c r="D15358">
        <v>8.1600000000000006E-2</v>
      </c>
      <c r="E15358" s="4">
        <v>2.1700000000000001E-20</v>
      </c>
      <c r="F15358" s="3"/>
      <c r="G15358" s="3"/>
      <c r="H15358" s="3"/>
      <c r="I15358" s="3"/>
      <c r="J15358" s="3"/>
    </row>
    <row r="15359" spans="4:10" x14ac:dyDescent="0.25">
      <c r="D15359">
        <v>8.1799999999999998E-2</v>
      </c>
      <c r="E15359" s="4">
        <v>2.1700000000000001E-20</v>
      </c>
      <c r="F15359" s="3"/>
      <c r="G15359" s="3"/>
      <c r="H15359" s="3"/>
      <c r="I15359" s="3"/>
      <c r="J15359" s="3"/>
    </row>
    <row r="15360" spans="4:10" x14ac:dyDescent="0.25">
      <c r="D15360">
        <v>8.2100000000000006E-2</v>
      </c>
      <c r="E15360" s="4">
        <v>2.1700000000000001E-20</v>
      </c>
      <c r="F15360" s="3"/>
      <c r="G15360" s="3"/>
      <c r="H15360" s="3"/>
      <c r="I15360" s="3"/>
      <c r="J15360" s="3"/>
    </row>
    <row r="15361" spans="4:10" x14ac:dyDescent="0.25">
      <c r="D15361">
        <v>8.2299999999999998E-2</v>
      </c>
      <c r="E15361" s="4">
        <v>2.1700000000000001E-20</v>
      </c>
      <c r="F15361" s="3"/>
      <c r="G15361" s="3"/>
      <c r="H15361" s="3"/>
      <c r="I15361" s="3"/>
      <c r="J15361" s="3"/>
    </row>
    <row r="15362" spans="4:10" x14ac:dyDescent="0.25">
      <c r="D15362">
        <v>8.2500000000000004E-2</v>
      </c>
      <c r="E15362" s="4">
        <v>2.1700000000000001E-20</v>
      </c>
      <c r="F15362" s="3"/>
      <c r="G15362" s="3"/>
      <c r="H15362" s="3"/>
      <c r="I15362" s="3"/>
      <c r="J15362" s="3"/>
    </row>
    <row r="15363" spans="4:10" x14ac:dyDescent="0.25">
      <c r="D15363">
        <v>8.2799999999999999E-2</v>
      </c>
      <c r="E15363" s="4">
        <v>2.1700000000000001E-20</v>
      </c>
      <c r="F15363" s="3"/>
      <c r="G15363" s="3"/>
      <c r="H15363" s="3"/>
      <c r="I15363" s="3"/>
      <c r="J15363" s="3"/>
    </row>
    <row r="15364" spans="4:10" x14ac:dyDescent="0.25">
      <c r="D15364">
        <v>8.3000000000000004E-2</v>
      </c>
      <c r="E15364" s="4">
        <v>2.1700000000000001E-20</v>
      </c>
      <c r="F15364" s="3"/>
      <c r="G15364" s="3"/>
      <c r="H15364" s="3"/>
      <c r="I15364" s="3"/>
      <c r="J15364" s="3"/>
    </row>
    <row r="15365" spans="4:10" x14ac:dyDescent="0.25">
      <c r="D15365">
        <v>8.3299999999999999E-2</v>
      </c>
      <c r="E15365" s="4">
        <v>2.1700000000000001E-20</v>
      </c>
      <c r="F15365" s="3"/>
      <c r="G15365" s="3"/>
      <c r="H15365" s="3"/>
      <c r="I15365" s="3"/>
      <c r="J15365" s="3"/>
    </row>
    <row r="15366" spans="4:10" x14ac:dyDescent="0.25">
      <c r="D15366">
        <v>8.3500000000000005E-2</v>
      </c>
      <c r="E15366" s="4">
        <v>2.1700000000000001E-20</v>
      </c>
      <c r="F15366" s="3"/>
      <c r="G15366" s="3"/>
      <c r="H15366" s="3"/>
      <c r="I15366" s="3"/>
      <c r="J15366" s="3"/>
    </row>
    <row r="15367" spans="4:10" x14ac:dyDescent="0.25">
      <c r="D15367">
        <v>8.3699999999999997E-2</v>
      </c>
      <c r="E15367" s="4">
        <v>2.1700000000000001E-20</v>
      </c>
      <c r="F15367" s="3"/>
      <c r="G15367" s="3"/>
      <c r="H15367" s="3"/>
      <c r="I15367" s="3"/>
      <c r="J15367" s="3"/>
    </row>
    <row r="15368" spans="4:10" x14ac:dyDescent="0.25">
      <c r="D15368">
        <v>8.4000000000000005E-2</v>
      </c>
      <c r="E15368" s="4">
        <v>2.1700000000000001E-20</v>
      </c>
      <c r="F15368" s="3"/>
      <c r="G15368" s="3"/>
      <c r="H15368" s="3"/>
      <c r="I15368" s="3"/>
      <c r="J15368" s="3"/>
    </row>
    <row r="15369" spans="4:10" x14ac:dyDescent="0.25">
      <c r="D15369">
        <v>8.4199999999999997E-2</v>
      </c>
      <c r="E15369" s="4">
        <v>2.1700000000000001E-20</v>
      </c>
      <c r="F15369" s="3"/>
      <c r="G15369" s="3"/>
      <c r="H15369" s="3"/>
      <c r="I15369" s="3"/>
      <c r="J15369" s="3"/>
    </row>
    <row r="15370" spans="4:10" x14ac:dyDescent="0.25">
      <c r="D15370">
        <v>8.4400000000000003E-2</v>
      </c>
      <c r="E15370" s="4">
        <v>2.1700000000000001E-20</v>
      </c>
      <c r="F15370" s="3"/>
      <c r="G15370" s="3"/>
      <c r="H15370" s="3"/>
      <c r="I15370" s="3"/>
      <c r="J15370" s="3"/>
    </row>
    <row r="15371" spans="4:10" x14ac:dyDescent="0.25">
      <c r="D15371">
        <v>8.4699999999999998E-2</v>
      </c>
      <c r="E15371" s="4">
        <v>2.1700000000000001E-20</v>
      </c>
      <c r="F15371" s="3"/>
      <c r="G15371" s="3"/>
      <c r="H15371" s="3"/>
      <c r="I15371" s="3"/>
      <c r="J15371" s="3"/>
    </row>
    <row r="15372" spans="4:10" x14ac:dyDescent="0.25">
      <c r="D15372">
        <v>8.4900000000000003E-2</v>
      </c>
      <c r="E15372" s="4">
        <v>2.1700000000000001E-20</v>
      </c>
      <c r="F15372" s="3"/>
      <c r="G15372" s="3"/>
      <c r="H15372" s="3"/>
      <c r="I15372" s="3"/>
      <c r="J15372" s="3"/>
    </row>
    <row r="15373" spans="4:10" x14ac:dyDescent="0.25">
      <c r="D15373">
        <v>8.5099999999999995E-2</v>
      </c>
      <c r="E15373" s="4">
        <v>2.1700000000000001E-20</v>
      </c>
      <c r="F15373" s="3"/>
      <c r="G15373" s="3"/>
      <c r="H15373" s="3"/>
      <c r="I15373" s="3"/>
      <c r="J15373" s="3"/>
    </row>
    <row r="15374" spans="4:10" x14ac:dyDescent="0.25">
      <c r="D15374">
        <v>8.5400000000000004E-2</v>
      </c>
      <c r="E15374" s="4">
        <v>2.1700000000000001E-20</v>
      </c>
      <c r="F15374" s="3"/>
      <c r="G15374" s="3"/>
      <c r="H15374" s="3"/>
      <c r="I15374" s="3"/>
      <c r="J15374" s="3"/>
    </row>
    <row r="15375" spans="4:10" x14ac:dyDescent="0.25">
      <c r="D15375">
        <v>8.5599999999999996E-2</v>
      </c>
      <c r="E15375" s="4">
        <v>2.1700000000000001E-20</v>
      </c>
      <c r="F15375" s="3"/>
      <c r="G15375" s="3"/>
      <c r="H15375" s="3"/>
      <c r="I15375" s="3"/>
      <c r="J15375" s="3"/>
    </row>
    <row r="15376" spans="4:10" x14ac:dyDescent="0.25">
      <c r="D15376">
        <v>8.5900000000000004E-2</v>
      </c>
      <c r="E15376" s="4">
        <v>2.1700000000000001E-20</v>
      </c>
      <c r="F15376" s="3"/>
      <c r="G15376" s="3"/>
      <c r="H15376" s="3"/>
      <c r="I15376" s="3"/>
      <c r="J15376" s="3"/>
    </row>
    <row r="15377" spans="4:10" x14ac:dyDescent="0.25">
      <c r="D15377">
        <v>8.6099999999999996E-2</v>
      </c>
      <c r="E15377" s="4">
        <v>2.1700000000000001E-20</v>
      </c>
      <c r="F15377" s="3"/>
      <c r="G15377" s="3"/>
      <c r="H15377" s="3"/>
      <c r="I15377" s="3"/>
      <c r="J15377" s="3"/>
    </row>
    <row r="15378" spans="4:10" x14ac:dyDescent="0.25">
      <c r="D15378">
        <v>8.6300000000000002E-2</v>
      </c>
      <c r="E15378" s="4">
        <v>2.1700000000000001E-20</v>
      </c>
      <c r="F15378" s="3"/>
      <c r="G15378" s="3"/>
      <c r="H15378" s="3"/>
      <c r="I15378" s="3"/>
      <c r="J15378" s="3"/>
    </row>
    <row r="15379" spans="4:10" x14ac:dyDescent="0.25">
      <c r="D15379">
        <v>8.6599999999999996E-2</v>
      </c>
      <c r="E15379" s="4">
        <v>2.1700000000000001E-20</v>
      </c>
      <c r="F15379" s="3"/>
      <c r="G15379" s="3"/>
      <c r="H15379" s="3"/>
      <c r="I15379" s="3"/>
      <c r="J15379" s="3"/>
    </row>
    <row r="15380" spans="4:10" x14ac:dyDescent="0.25">
      <c r="D15380">
        <v>8.6800000000000002E-2</v>
      </c>
      <c r="E15380" s="4">
        <v>2.1700000000000001E-20</v>
      </c>
      <c r="F15380" s="3"/>
      <c r="G15380" s="3"/>
      <c r="H15380" s="3"/>
      <c r="I15380" s="3"/>
      <c r="J15380" s="3"/>
    </row>
    <row r="15381" spans="4:10" x14ac:dyDescent="0.25">
      <c r="D15381">
        <v>8.6999999999999994E-2</v>
      </c>
      <c r="E15381" s="4">
        <v>2.1700000000000001E-20</v>
      </c>
      <c r="F15381" s="3"/>
      <c r="G15381" s="3"/>
      <c r="H15381" s="3"/>
      <c r="I15381" s="3"/>
      <c r="J15381" s="3"/>
    </row>
    <row r="15382" spans="4:10" x14ac:dyDescent="0.25">
      <c r="D15382">
        <v>8.7300000000000003E-2</v>
      </c>
      <c r="E15382" s="4">
        <v>2.1700000000000001E-20</v>
      </c>
      <c r="F15382" s="3"/>
      <c r="G15382" s="3"/>
      <c r="H15382" s="3"/>
      <c r="I15382" s="3"/>
      <c r="J15382" s="3"/>
    </row>
    <row r="15383" spans="4:10" x14ac:dyDescent="0.25">
      <c r="D15383">
        <v>8.7499999999999994E-2</v>
      </c>
      <c r="E15383" s="4">
        <v>2.1700000000000001E-20</v>
      </c>
      <c r="F15383" s="3"/>
      <c r="G15383" s="3"/>
      <c r="H15383" s="3"/>
      <c r="I15383" s="3"/>
      <c r="J15383" s="3"/>
    </row>
    <row r="15384" spans="4:10" x14ac:dyDescent="0.25">
      <c r="D15384">
        <v>8.77E-2</v>
      </c>
      <c r="E15384" s="4">
        <v>2.1700000000000001E-20</v>
      </c>
      <c r="F15384" s="3"/>
      <c r="G15384" s="3"/>
      <c r="H15384" s="3"/>
      <c r="I15384" s="3"/>
      <c r="J15384" s="3"/>
    </row>
    <row r="15385" spans="4:10" x14ac:dyDescent="0.25">
      <c r="D15385">
        <v>8.7999999999999995E-2</v>
      </c>
      <c r="E15385" s="4">
        <v>2.1700000000000001E-20</v>
      </c>
      <c r="F15385" s="3"/>
      <c r="G15385" s="3"/>
      <c r="H15385" s="3"/>
      <c r="I15385" s="3"/>
      <c r="J15385" s="3"/>
    </row>
    <row r="15386" spans="4:10" x14ac:dyDescent="0.25">
      <c r="D15386">
        <v>8.8200000000000001E-2</v>
      </c>
      <c r="E15386" s="4">
        <v>2.1700000000000001E-20</v>
      </c>
      <c r="F15386" s="3"/>
      <c r="G15386" s="3"/>
      <c r="H15386" s="3"/>
      <c r="I15386" s="3"/>
      <c r="J15386" s="3"/>
    </row>
    <row r="15387" spans="4:10" x14ac:dyDescent="0.25">
      <c r="D15387">
        <v>8.8499999999999995E-2</v>
      </c>
      <c r="E15387" s="4">
        <v>2.1700000000000001E-20</v>
      </c>
      <c r="F15387" s="3"/>
      <c r="G15387" s="3"/>
      <c r="H15387" s="3"/>
      <c r="I15387" s="3"/>
      <c r="J15387" s="3"/>
    </row>
    <row r="15388" spans="4:10" x14ac:dyDescent="0.25">
      <c r="D15388">
        <v>8.8700000000000001E-2</v>
      </c>
      <c r="E15388" s="4">
        <v>2.1700000000000001E-20</v>
      </c>
      <c r="F15388" s="3"/>
      <c r="G15388" s="3"/>
      <c r="H15388" s="3"/>
      <c r="I15388" s="3"/>
      <c r="J15388" s="3"/>
    </row>
    <row r="15389" spans="4:10" x14ac:dyDescent="0.25">
      <c r="D15389">
        <v>8.8900000000000007E-2</v>
      </c>
      <c r="E15389" s="4">
        <v>2.1700000000000001E-20</v>
      </c>
      <c r="F15389" s="3"/>
      <c r="G15389" s="3"/>
      <c r="H15389" s="3"/>
      <c r="I15389" s="3"/>
      <c r="J15389" s="3"/>
    </row>
    <row r="15390" spans="4:10" x14ac:dyDescent="0.25">
      <c r="D15390">
        <v>8.9200000000000002E-2</v>
      </c>
      <c r="E15390" s="4">
        <v>2.1700000000000001E-20</v>
      </c>
      <c r="F15390" s="3"/>
      <c r="G15390" s="3"/>
      <c r="H15390" s="3"/>
      <c r="I15390" s="3"/>
      <c r="J15390" s="3"/>
    </row>
    <row r="15391" spans="4:10" x14ac:dyDescent="0.25">
      <c r="D15391">
        <v>8.9399999999999993E-2</v>
      </c>
      <c r="E15391" s="4">
        <v>2.1700000000000001E-20</v>
      </c>
      <c r="F15391" s="3"/>
      <c r="G15391" s="3"/>
      <c r="H15391" s="3"/>
      <c r="I15391" s="3"/>
      <c r="J15391" s="3"/>
    </row>
    <row r="15392" spans="4:10" x14ac:dyDescent="0.25">
      <c r="D15392">
        <v>8.9599999999999999E-2</v>
      </c>
      <c r="E15392" s="4">
        <v>2.1700000000000001E-20</v>
      </c>
      <c r="F15392" s="3"/>
      <c r="G15392" s="3"/>
      <c r="H15392" s="3"/>
      <c r="I15392" s="3"/>
      <c r="J15392" s="3"/>
    </row>
    <row r="15393" spans="4:10" x14ac:dyDescent="0.25">
      <c r="D15393">
        <v>8.9899999999999994E-2</v>
      </c>
      <c r="E15393" s="4">
        <v>2.1700000000000001E-20</v>
      </c>
      <c r="F15393" s="3"/>
      <c r="G15393" s="3"/>
      <c r="H15393" s="3"/>
      <c r="I15393" s="3"/>
      <c r="J15393" s="3"/>
    </row>
    <row r="15394" spans="4:10" x14ac:dyDescent="0.25">
      <c r="D15394">
        <v>9.01E-2</v>
      </c>
      <c r="E15394" s="4">
        <v>2.1700000000000001E-20</v>
      </c>
      <c r="F15394" s="3"/>
      <c r="G15394" s="3"/>
      <c r="H15394" s="3"/>
      <c r="I15394" s="3"/>
      <c r="J15394" s="3"/>
    </row>
    <row r="15395" spans="4:10" x14ac:dyDescent="0.25">
      <c r="D15395">
        <v>9.0399999999999994E-2</v>
      </c>
      <c r="E15395" s="4">
        <v>2.1700000000000001E-20</v>
      </c>
      <c r="F15395" s="3"/>
      <c r="G15395" s="3"/>
      <c r="H15395" s="3"/>
      <c r="I15395" s="3"/>
      <c r="J15395" s="3"/>
    </row>
    <row r="15396" spans="4:10" x14ac:dyDescent="0.25">
      <c r="D15396">
        <v>9.06E-2</v>
      </c>
      <c r="E15396" s="4">
        <v>2.1700000000000001E-20</v>
      </c>
      <c r="F15396" s="3"/>
      <c r="G15396" s="3"/>
      <c r="H15396" s="3"/>
      <c r="I15396" s="3"/>
      <c r="J15396" s="3"/>
    </row>
    <row r="15397" spans="4:10" x14ac:dyDescent="0.25">
      <c r="D15397">
        <v>9.0800000000000006E-2</v>
      </c>
      <c r="E15397" s="4">
        <v>2.1700000000000001E-20</v>
      </c>
      <c r="F15397" s="3"/>
      <c r="G15397" s="3"/>
      <c r="H15397" s="3"/>
      <c r="I15397" s="3"/>
      <c r="J15397" s="3"/>
    </row>
    <row r="15398" spans="4:10" x14ac:dyDescent="0.25">
      <c r="D15398">
        <v>9.11E-2</v>
      </c>
      <c r="E15398" s="4">
        <v>2.1700000000000001E-20</v>
      </c>
      <c r="F15398" s="3"/>
      <c r="G15398" s="3"/>
      <c r="H15398" s="3"/>
      <c r="I15398" s="3"/>
      <c r="J15398" s="3"/>
    </row>
    <row r="15399" spans="4:10" x14ac:dyDescent="0.25">
      <c r="D15399">
        <v>9.1300000000000006E-2</v>
      </c>
      <c r="E15399" s="4">
        <v>2.1700000000000001E-20</v>
      </c>
      <c r="F15399" s="3"/>
      <c r="G15399" s="3"/>
      <c r="H15399" s="3"/>
      <c r="I15399" s="3"/>
      <c r="J15399" s="3"/>
    </row>
    <row r="15400" spans="4:10" x14ac:dyDescent="0.25">
      <c r="D15400">
        <v>9.1499999999999998E-2</v>
      </c>
      <c r="E15400" s="4">
        <v>2.1700000000000001E-20</v>
      </c>
      <c r="F15400" s="3"/>
      <c r="G15400" s="3"/>
      <c r="H15400" s="3"/>
      <c r="I15400" s="3"/>
      <c r="J15400" s="3"/>
    </row>
    <row r="15401" spans="4:10" x14ac:dyDescent="0.25">
      <c r="D15401">
        <v>9.1800000000000007E-2</v>
      </c>
      <c r="E15401" s="4">
        <v>2.1700000000000001E-20</v>
      </c>
      <c r="F15401" s="3"/>
      <c r="G15401" s="3"/>
      <c r="H15401" s="3"/>
      <c r="I15401" s="3"/>
      <c r="J15401" s="3"/>
    </row>
    <row r="15402" spans="4:10" x14ac:dyDescent="0.25">
      <c r="D15402">
        <v>9.1999999999999998E-2</v>
      </c>
      <c r="E15402" s="4">
        <v>2.1700000000000001E-20</v>
      </c>
      <c r="F15402" s="3"/>
      <c r="G15402" s="3"/>
      <c r="H15402" s="3"/>
      <c r="I15402" s="3"/>
      <c r="J15402" s="3"/>
    </row>
    <row r="15403" spans="4:10" x14ac:dyDescent="0.25">
      <c r="D15403">
        <v>9.2200000000000004E-2</v>
      </c>
      <c r="E15403" s="4">
        <v>2.1700000000000001E-20</v>
      </c>
      <c r="F15403" s="3"/>
      <c r="G15403" s="3"/>
      <c r="H15403" s="3"/>
      <c r="I15403" s="3"/>
      <c r="J15403" s="3"/>
    </row>
    <row r="15404" spans="4:10" x14ac:dyDescent="0.25">
      <c r="D15404">
        <v>9.2499999999999999E-2</v>
      </c>
      <c r="E15404" s="4">
        <v>2.1700000000000001E-20</v>
      </c>
      <c r="F15404" s="3"/>
      <c r="G15404" s="3"/>
      <c r="H15404" s="3"/>
      <c r="I15404" s="3"/>
      <c r="J15404" s="3"/>
    </row>
    <row r="15405" spans="4:10" x14ac:dyDescent="0.25">
      <c r="D15405">
        <v>9.2700000000000005E-2</v>
      </c>
      <c r="E15405" s="4">
        <v>2.1700000000000001E-20</v>
      </c>
      <c r="F15405" s="3"/>
      <c r="G15405" s="3"/>
      <c r="H15405" s="3"/>
      <c r="I15405" s="3"/>
      <c r="J15405" s="3"/>
    </row>
    <row r="15406" spans="4:10" x14ac:dyDescent="0.25">
      <c r="D15406">
        <v>9.2999999999999999E-2</v>
      </c>
      <c r="E15406" s="4">
        <v>2.1700000000000001E-20</v>
      </c>
      <c r="F15406" s="3"/>
      <c r="G15406" s="3"/>
      <c r="H15406" s="3"/>
      <c r="I15406" s="3"/>
      <c r="J15406" s="3"/>
    </row>
    <row r="15407" spans="4:10" x14ac:dyDescent="0.25">
      <c r="D15407">
        <v>9.3200000000000005E-2</v>
      </c>
      <c r="E15407" s="4">
        <v>2.1700000000000001E-20</v>
      </c>
      <c r="F15407" s="3"/>
      <c r="G15407" s="3"/>
      <c r="H15407" s="3"/>
      <c r="I15407" s="3"/>
      <c r="J15407" s="3"/>
    </row>
    <row r="15408" spans="4:10" x14ac:dyDescent="0.25">
      <c r="D15408">
        <v>9.3399999999999997E-2</v>
      </c>
      <c r="E15408" s="4">
        <v>2.1700000000000001E-20</v>
      </c>
      <c r="F15408" s="3"/>
      <c r="G15408" s="3"/>
      <c r="H15408" s="3"/>
      <c r="I15408" s="3"/>
      <c r="J15408" s="3"/>
    </row>
    <row r="15409" spans="4:10" x14ac:dyDescent="0.25">
      <c r="D15409">
        <v>9.3700000000000006E-2</v>
      </c>
      <c r="E15409" s="4">
        <v>2.1700000000000001E-20</v>
      </c>
      <c r="F15409" s="3"/>
      <c r="G15409" s="3"/>
      <c r="H15409" s="3"/>
      <c r="I15409" s="3"/>
      <c r="J15409" s="3"/>
    </row>
    <row r="15410" spans="4:10" x14ac:dyDescent="0.25">
      <c r="D15410">
        <v>9.3899999999999997E-2</v>
      </c>
      <c r="E15410" s="4">
        <v>2.1700000000000001E-20</v>
      </c>
      <c r="F15410" s="3"/>
      <c r="G15410" s="3"/>
      <c r="H15410" s="3"/>
      <c r="I15410" s="3"/>
      <c r="J15410" s="3"/>
    </row>
    <row r="15411" spans="4:10" x14ac:dyDescent="0.25">
      <c r="D15411">
        <v>9.4100000000000003E-2</v>
      </c>
      <c r="E15411" s="4">
        <v>2.1700000000000001E-20</v>
      </c>
      <c r="F15411" s="3"/>
      <c r="G15411" s="3"/>
      <c r="H15411" s="3"/>
      <c r="I15411" s="3"/>
      <c r="J15411" s="3"/>
    </row>
    <row r="15412" spans="4:10" x14ac:dyDescent="0.25">
      <c r="D15412">
        <v>9.4399999999999998E-2</v>
      </c>
      <c r="E15412" s="4">
        <v>2.1700000000000001E-20</v>
      </c>
      <c r="F15412" s="3"/>
      <c r="G15412" s="3"/>
      <c r="H15412" s="3"/>
      <c r="I15412" s="3"/>
      <c r="J15412" s="3"/>
    </row>
    <row r="15413" spans="4:10" x14ac:dyDescent="0.25">
      <c r="D15413">
        <v>9.4600000000000004E-2</v>
      </c>
      <c r="E15413" s="4">
        <v>2.1700000000000001E-20</v>
      </c>
      <c r="F15413" s="3"/>
      <c r="G15413" s="3"/>
      <c r="H15413" s="3"/>
      <c r="I15413" s="3"/>
      <c r="J15413" s="3"/>
    </row>
    <row r="15414" spans="4:10" x14ac:dyDescent="0.25">
      <c r="D15414">
        <v>9.4799999999999995E-2</v>
      </c>
      <c r="E15414" s="4">
        <v>2.1700000000000001E-20</v>
      </c>
      <c r="F15414" s="3"/>
      <c r="G15414" s="3"/>
      <c r="H15414" s="3"/>
      <c r="I15414" s="3"/>
      <c r="J15414" s="3"/>
    </row>
    <row r="15415" spans="4:10" x14ac:dyDescent="0.25">
      <c r="D15415">
        <v>9.5100000000000004E-2</v>
      </c>
      <c r="E15415" s="4">
        <v>2.1700000000000001E-20</v>
      </c>
      <c r="F15415" s="3"/>
      <c r="G15415" s="3"/>
      <c r="H15415" s="3"/>
      <c r="I15415" s="3"/>
      <c r="J15415" s="3"/>
    </row>
    <row r="15416" spans="4:10" x14ac:dyDescent="0.25">
      <c r="D15416">
        <v>9.5299999999999996E-2</v>
      </c>
      <c r="E15416" s="4">
        <v>2.1700000000000001E-20</v>
      </c>
      <c r="F15416" s="3"/>
      <c r="G15416" s="3"/>
      <c r="H15416" s="3"/>
      <c r="I15416" s="3"/>
      <c r="J15416" s="3"/>
    </row>
    <row r="15417" spans="4:10" x14ac:dyDescent="0.25">
      <c r="D15417">
        <v>9.5600000000000004E-2</v>
      </c>
      <c r="E15417" s="4">
        <v>2.1700000000000001E-20</v>
      </c>
      <c r="F15417" s="3"/>
      <c r="G15417" s="3"/>
      <c r="H15417" s="3"/>
      <c r="I15417" s="3"/>
      <c r="J15417" s="3"/>
    </row>
    <row r="15418" spans="4:10" x14ac:dyDescent="0.25">
      <c r="D15418">
        <v>9.5799999999999996E-2</v>
      </c>
      <c r="E15418" s="4">
        <v>2.1700000000000001E-20</v>
      </c>
      <c r="F15418" s="3"/>
      <c r="G15418" s="3"/>
      <c r="H15418" s="3"/>
      <c r="I15418" s="3"/>
      <c r="J15418" s="3"/>
    </row>
    <row r="15419" spans="4:10" x14ac:dyDescent="0.25">
      <c r="D15419">
        <v>9.6000000000000002E-2</v>
      </c>
      <c r="E15419" s="4">
        <v>2.1700000000000001E-20</v>
      </c>
      <c r="F15419" s="3"/>
      <c r="G15419" s="3"/>
      <c r="H15419" s="3"/>
      <c r="I15419" s="3"/>
      <c r="J15419" s="3"/>
    </row>
    <row r="15420" spans="4:10" x14ac:dyDescent="0.25">
      <c r="D15420">
        <v>9.6299999999999997E-2</v>
      </c>
      <c r="E15420" s="4">
        <v>2.1700000000000001E-20</v>
      </c>
      <c r="F15420" s="3"/>
      <c r="G15420" s="3"/>
      <c r="H15420" s="3"/>
      <c r="I15420" s="3"/>
      <c r="J15420" s="3"/>
    </row>
    <row r="15421" spans="4:10" x14ac:dyDescent="0.25">
      <c r="D15421">
        <v>9.6500000000000002E-2</v>
      </c>
      <c r="E15421" s="4">
        <v>2.1700000000000001E-20</v>
      </c>
      <c r="F15421" s="3"/>
      <c r="G15421" s="3"/>
      <c r="H15421" s="3"/>
      <c r="I15421" s="3"/>
      <c r="J15421" s="3"/>
    </row>
    <row r="15422" spans="4:10" x14ac:dyDescent="0.25">
      <c r="D15422">
        <v>9.6699999999999994E-2</v>
      </c>
      <c r="E15422" s="4">
        <v>2.1700000000000001E-20</v>
      </c>
      <c r="F15422" s="3"/>
      <c r="G15422" s="3"/>
      <c r="H15422" s="3"/>
      <c r="I15422" s="3"/>
      <c r="J15422" s="3"/>
    </row>
    <row r="15423" spans="4:10" x14ac:dyDescent="0.25">
      <c r="D15423">
        <v>9.7000000000000003E-2</v>
      </c>
      <c r="E15423" s="4">
        <v>2.1700000000000001E-20</v>
      </c>
      <c r="F15423" s="3"/>
      <c r="G15423" s="3"/>
      <c r="H15423" s="3"/>
      <c r="I15423" s="3"/>
      <c r="J15423" s="3"/>
    </row>
    <row r="15424" spans="4:10" x14ac:dyDescent="0.25">
      <c r="D15424">
        <v>9.7199999999999995E-2</v>
      </c>
      <c r="E15424" s="4">
        <v>2.1700000000000001E-20</v>
      </c>
      <c r="F15424" s="3"/>
      <c r="G15424" s="3"/>
      <c r="H15424" s="3"/>
      <c r="I15424" s="3"/>
      <c r="J15424" s="3"/>
    </row>
    <row r="15425" spans="4:10" x14ac:dyDescent="0.25">
      <c r="D15425">
        <v>9.74E-2</v>
      </c>
      <c r="E15425" s="4">
        <v>2.1700000000000001E-20</v>
      </c>
      <c r="F15425" s="3"/>
      <c r="G15425" s="3"/>
      <c r="H15425" s="3"/>
      <c r="I15425" s="3"/>
      <c r="J15425" s="3"/>
    </row>
    <row r="15426" spans="4:10" x14ac:dyDescent="0.25">
      <c r="D15426">
        <v>9.7699999999999995E-2</v>
      </c>
      <c r="E15426" s="4">
        <v>2.1700000000000001E-20</v>
      </c>
      <c r="F15426" s="3"/>
      <c r="G15426" s="3"/>
      <c r="H15426" s="3"/>
      <c r="I15426" s="3"/>
      <c r="J15426" s="3"/>
    </row>
    <row r="15427" spans="4:10" x14ac:dyDescent="0.25">
      <c r="D15427">
        <v>9.7900000000000001E-2</v>
      </c>
      <c r="E15427" s="4">
        <v>2.1700000000000001E-20</v>
      </c>
      <c r="F15427" s="3"/>
      <c r="G15427" s="3"/>
      <c r="H15427" s="3"/>
      <c r="I15427" s="3"/>
      <c r="J15427" s="3"/>
    </row>
    <row r="15428" spans="4:10" x14ac:dyDescent="0.25">
      <c r="D15428">
        <v>9.8199999999999996E-2</v>
      </c>
      <c r="E15428" s="4">
        <v>2.1700000000000001E-20</v>
      </c>
      <c r="F15428" s="3"/>
      <c r="G15428" s="3"/>
      <c r="H15428" s="3"/>
      <c r="I15428" s="3"/>
      <c r="J15428" s="3"/>
    </row>
    <row r="15429" spans="4:10" x14ac:dyDescent="0.25">
      <c r="D15429">
        <v>9.8400000000000001E-2</v>
      </c>
      <c r="E15429" s="4">
        <v>2.1700000000000001E-20</v>
      </c>
      <c r="F15429" s="3"/>
      <c r="G15429" s="3"/>
      <c r="H15429" s="3"/>
      <c r="I15429" s="3"/>
      <c r="J15429" s="3"/>
    </row>
    <row r="15430" spans="4:10" x14ac:dyDescent="0.25">
      <c r="D15430">
        <v>9.8599999999999993E-2</v>
      </c>
      <c r="E15430" s="4">
        <v>2.1700000000000001E-20</v>
      </c>
      <c r="F15430" s="3"/>
      <c r="G15430" s="3"/>
      <c r="H15430" s="3"/>
      <c r="I15430" s="3"/>
      <c r="J15430" s="3"/>
    </row>
    <row r="15431" spans="4:10" x14ac:dyDescent="0.25">
      <c r="D15431">
        <v>9.8900000000000002E-2</v>
      </c>
      <c r="E15431" s="4">
        <v>2.1700000000000001E-20</v>
      </c>
      <c r="F15431" s="3"/>
      <c r="G15431" s="3"/>
      <c r="H15431" s="3"/>
      <c r="I15431" s="3"/>
      <c r="J15431" s="3"/>
    </row>
    <row r="15432" spans="4:10" x14ac:dyDescent="0.25">
      <c r="D15432">
        <v>9.9099999999999994E-2</v>
      </c>
      <c r="E15432" s="4">
        <v>2.1700000000000001E-20</v>
      </c>
      <c r="F15432" s="3"/>
      <c r="G15432" s="3"/>
      <c r="H15432" s="3"/>
      <c r="I15432" s="3"/>
      <c r="J15432" s="3"/>
    </row>
    <row r="15433" spans="4:10" x14ac:dyDescent="0.25">
      <c r="D15433">
        <v>9.9299999999999999E-2</v>
      </c>
      <c r="E15433" s="4">
        <v>2.1700000000000001E-20</v>
      </c>
      <c r="F15433" s="3"/>
      <c r="G15433" s="3"/>
      <c r="H15433" s="3"/>
      <c r="I15433" s="3"/>
      <c r="J15433" s="3"/>
    </row>
    <row r="15434" spans="4:10" x14ac:dyDescent="0.25">
      <c r="D15434">
        <v>9.9599999999999994E-2</v>
      </c>
      <c r="E15434" s="4">
        <v>2.1700000000000001E-20</v>
      </c>
      <c r="F15434" s="3"/>
      <c r="G15434" s="3"/>
      <c r="H15434" s="3"/>
      <c r="I15434" s="3"/>
      <c r="J15434" s="3"/>
    </row>
    <row r="15435" spans="4:10" x14ac:dyDescent="0.25">
      <c r="D15435">
        <v>9.98E-2</v>
      </c>
      <c r="E15435" s="4">
        <v>2.1700000000000001E-20</v>
      </c>
      <c r="F15435" s="3"/>
      <c r="G15435" s="3"/>
      <c r="H15435" s="3"/>
      <c r="I15435" s="3"/>
      <c r="J15435" s="3"/>
    </row>
    <row r="15436" spans="4:10" x14ac:dyDescent="0.25">
      <c r="D15436">
        <v>0.1</v>
      </c>
      <c r="E15436" s="4">
        <v>2.1700000000000001E-20</v>
      </c>
      <c r="F15436" s="3"/>
      <c r="G15436" s="3"/>
      <c r="H15436" s="3"/>
      <c r="I15436" s="3"/>
      <c r="J15436" s="3"/>
    </row>
    <row r="15437" spans="4:10" x14ac:dyDescent="0.25">
      <c r="D15437">
        <v>0.1003</v>
      </c>
      <c r="E15437" s="4">
        <v>2.1700000000000001E-20</v>
      </c>
      <c r="F15437" s="3"/>
      <c r="G15437" s="3"/>
      <c r="H15437" s="3"/>
      <c r="I15437" s="3"/>
      <c r="J15437" s="3"/>
    </row>
    <row r="15438" spans="4:10" x14ac:dyDescent="0.25">
      <c r="D15438">
        <v>0.10050000000000001</v>
      </c>
      <c r="E15438" s="4">
        <v>2.1700000000000001E-20</v>
      </c>
      <c r="F15438" s="3"/>
      <c r="G15438" s="3"/>
      <c r="H15438" s="3"/>
      <c r="I15438" s="3"/>
      <c r="J15438" s="3"/>
    </row>
    <row r="15439" spans="4:10" x14ac:dyDescent="0.25">
      <c r="D15439">
        <v>0.1008</v>
      </c>
      <c r="E15439" s="4">
        <v>2.1700000000000001E-20</v>
      </c>
      <c r="F15439" s="3"/>
      <c r="G15439" s="3"/>
      <c r="H15439" s="3"/>
      <c r="I15439" s="3"/>
      <c r="J15439" s="3"/>
    </row>
    <row r="15440" spans="4:10" x14ac:dyDescent="0.25">
      <c r="D15440">
        <v>0.10100000000000001</v>
      </c>
      <c r="E15440" s="4">
        <v>2.1700000000000001E-20</v>
      </c>
      <c r="F15440" s="3"/>
      <c r="G15440" s="3"/>
      <c r="H15440" s="3"/>
      <c r="I15440" s="3"/>
      <c r="J15440" s="3"/>
    </row>
    <row r="15441" spans="4:10" x14ac:dyDescent="0.25">
      <c r="D15441">
        <v>0.1012</v>
      </c>
      <c r="E15441" s="4">
        <v>2.1700000000000001E-20</v>
      </c>
      <c r="F15441" s="3"/>
      <c r="G15441" s="3"/>
      <c r="H15441" s="3"/>
      <c r="I15441" s="3"/>
      <c r="J15441" s="3"/>
    </row>
    <row r="15442" spans="4:10" x14ac:dyDescent="0.25">
      <c r="D15442">
        <v>0.10150000000000001</v>
      </c>
      <c r="E15442" s="4">
        <v>2.1700000000000001E-20</v>
      </c>
      <c r="F15442" s="3"/>
      <c r="G15442" s="3"/>
      <c r="H15442" s="3"/>
      <c r="I15442" s="3"/>
      <c r="J15442" s="3"/>
    </row>
    <row r="15443" spans="4:10" x14ac:dyDescent="0.25">
      <c r="D15443">
        <v>0.1017</v>
      </c>
      <c r="E15443" s="4">
        <v>2.1700000000000001E-20</v>
      </c>
      <c r="F15443" s="3"/>
      <c r="G15443" s="3"/>
      <c r="H15443" s="3"/>
      <c r="I15443" s="3"/>
      <c r="J15443" s="3"/>
    </row>
    <row r="15444" spans="4:10" x14ac:dyDescent="0.25">
      <c r="D15444">
        <v>0.1019</v>
      </c>
      <c r="E15444" s="4">
        <v>2.1700000000000001E-20</v>
      </c>
      <c r="F15444" s="3"/>
      <c r="G15444" s="3"/>
      <c r="H15444" s="3"/>
      <c r="I15444" s="3"/>
      <c r="J15444" s="3"/>
    </row>
    <row r="15445" spans="4:10" x14ac:dyDescent="0.25">
      <c r="D15445">
        <v>0.1022</v>
      </c>
      <c r="E15445" s="4">
        <v>2.1700000000000001E-20</v>
      </c>
      <c r="F15445" s="3"/>
      <c r="G15445" s="3"/>
      <c r="H15445" s="3"/>
      <c r="I15445" s="3"/>
      <c r="J15445" s="3"/>
    </row>
    <row r="15446" spans="4:10" x14ac:dyDescent="0.25">
      <c r="D15446">
        <v>0.1024</v>
      </c>
      <c r="E15446" s="4">
        <v>2.1700000000000001E-20</v>
      </c>
      <c r="F15446" s="3"/>
      <c r="G15446" s="3"/>
      <c r="H15446" s="3"/>
      <c r="I15446" s="3"/>
      <c r="J15446" s="3"/>
    </row>
    <row r="15447" spans="4:10" x14ac:dyDescent="0.25">
      <c r="D15447">
        <v>0.1026</v>
      </c>
      <c r="E15447" s="4">
        <v>2.1700000000000001E-20</v>
      </c>
      <c r="F15447" s="3"/>
      <c r="G15447" s="3"/>
      <c r="H15447" s="3"/>
      <c r="I15447" s="3"/>
      <c r="J15447" s="3"/>
    </row>
    <row r="15448" spans="4:10" x14ac:dyDescent="0.25">
      <c r="D15448">
        <v>0.10290000000000001</v>
      </c>
      <c r="E15448" s="4">
        <v>2.1700000000000001E-20</v>
      </c>
      <c r="F15448" s="3"/>
      <c r="G15448" s="3"/>
      <c r="H15448" s="3"/>
      <c r="I15448" s="3"/>
      <c r="J15448" s="3"/>
    </row>
    <row r="15449" spans="4:10" x14ac:dyDescent="0.25">
      <c r="D15449">
        <v>0.1031</v>
      </c>
      <c r="E15449" s="4">
        <v>2.1700000000000001E-20</v>
      </c>
      <c r="F15449" s="3"/>
      <c r="G15449" s="3"/>
      <c r="H15449" s="3"/>
      <c r="I15449" s="3"/>
      <c r="J15449" s="3"/>
    </row>
    <row r="15450" spans="4:10" x14ac:dyDescent="0.25">
      <c r="D15450">
        <v>0.10340000000000001</v>
      </c>
      <c r="E15450" s="4">
        <v>2.1700000000000001E-20</v>
      </c>
      <c r="F15450" s="3"/>
      <c r="G15450" s="3"/>
      <c r="H15450" s="3"/>
      <c r="I15450" s="3"/>
      <c r="J15450" s="3"/>
    </row>
    <row r="15451" spans="4:10" x14ac:dyDescent="0.25">
      <c r="D15451">
        <v>0.1036</v>
      </c>
      <c r="E15451" s="4">
        <v>2.1700000000000001E-20</v>
      </c>
      <c r="F15451" s="3"/>
      <c r="G15451" s="3"/>
      <c r="H15451" s="3"/>
      <c r="I15451" s="3"/>
      <c r="J15451" s="3"/>
    </row>
    <row r="15452" spans="4:10" x14ac:dyDescent="0.25">
      <c r="D15452">
        <v>0.1038</v>
      </c>
      <c r="E15452" s="4">
        <v>2.1700000000000001E-20</v>
      </c>
      <c r="F15452" s="3"/>
      <c r="G15452" s="3"/>
      <c r="H15452" s="3"/>
      <c r="I15452" s="3"/>
      <c r="J15452" s="3"/>
    </row>
    <row r="15453" spans="4:10" x14ac:dyDescent="0.25">
      <c r="D15453">
        <v>0.1041</v>
      </c>
      <c r="E15453" s="4">
        <v>2.1700000000000001E-20</v>
      </c>
      <c r="F15453" s="3"/>
      <c r="G15453" s="3"/>
      <c r="H15453" s="3"/>
      <c r="I15453" s="3"/>
      <c r="J15453" s="3"/>
    </row>
    <row r="15454" spans="4:10" x14ac:dyDescent="0.25">
      <c r="D15454">
        <v>0.1043</v>
      </c>
      <c r="E15454" s="4">
        <v>2.1700000000000001E-20</v>
      </c>
      <c r="F15454" s="3"/>
      <c r="G15454" s="3"/>
      <c r="H15454" s="3"/>
      <c r="I15454" s="3"/>
      <c r="J15454" s="3"/>
    </row>
    <row r="15455" spans="4:10" x14ac:dyDescent="0.25">
      <c r="D15455">
        <v>0.1045</v>
      </c>
      <c r="E15455" s="4">
        <v>2.1700000000000001E-20</v>
      </c>
      <c r="F15455" s="3"/>
      <c r="G15455" s="3"/>
      <c r="H15455" s="3"/>
      <c r="I15455" s="3"/>
      <c r="J15455" s="3"/>
    </row>
    <row r="15456" spans="4:10" x14ac:dyDescent="0.25">
      <c r="D15456">
        <v>0.1048</v>
      </c>
      <c r="E15456" s="4">
        <v>2.1700000000000001E-20</v>
      </c>
      <c r="F15456" s="3"/>
      <c r="G15456" s="3"/>
      <c r="H15456" s="3"/>
      <c r="I15456" s="3"/>
      <c r="J15456" s="3"/>
    </row>
    <row r="15457" spans="4:10" x14ac:dyDescent="0.25">
      <c r="D15457">
        <v>0.105</v>
      </c>
      <c r="E15457" s="4">
        <v>2.1700000000000001E-20</v>
      </c>
      <c r="F15457" s="3"/>
      <c r="G15457" s="3"/>
      <c r="H15457" s="3"/>
      <c r="I15457" s="3"/>
      <c r="J15457" s="3"/>
    </row>
    <row r="15458" spans="4:10" x14ac:dyDescent="0.25">
      <c r="D15458">
        <v>0.1053</v>
      </c>
      <c r="E15458" s="4">
        <v>2.1700000000000001E-20</v>
      </c>
      <c r="F15458" s="3"/>
      <c r="G15458" s="3"/>
      <c r="H15458" s="3"/>
      <c r="I15458" s="3"/>
      <c r="J15458" s="3"/>
    </row>
    <row r="15459" spans="4:10" x14ac:dyDescent="0.25">
      <c r="D15459">
        <v>0.1055</v>
      </c>
      <c r="E15459" s="4">
        <v>2.1700000000000001E-20</v>
      </c>
      <c r="F15459" s="3"/>
      <c r="G15459" s="3"/>
      <c r="H15459" s="3"/>
      <c r="I15459" s="3"/>
      <c r="J15459" s="3"/>
    </row>
    <row r="15460" spans="4:10" x14ac:dyDescent="0.25">
      <c r="D15460">
        <v>0.1057</v>
      </c>
      <c r="E15460" s="4">
        <v>2.1700000000000001E-20</v>
      </c>
      <c r="F15460" s="3"/>
      <c r="G15460" s="3"/>
      <c r="H15460" s="3"/>
      <c r="I15460" s="3"/>
      <c r="J15460" s="3"/>
    </row>
    <row r="15461" spans="4:10" x14ac:dyDescent="0.25">
      <c r="D15461">
        <v>0.106</v>
      </c>
      <c r="E15461" s="4">
        <v>2.1700000000000001E-20</v>
      </c>
      <c r="F15461" s="3"/>
      <c r="G15461" s="3"/>
      <c r="H15461" s="3"/>
      <c r="I15461" s="3"/>
      <c r="J15461" s="3"/>
    </row>
    <row r="15462" spans="4:10" x14ac:dyDescent="0.25">
      <c r="D15462">
        <v>0.1062</v>
      </c>
      <c r="E15462" s="4">
        <v>2.1700000000000001E-20</v>
      </c>
      <c r="F15462" s="3"/>
      <c r="G15462" s="3"/>
      <c r="H15462" s="3"/>
      <c r="I15462" s="3"/>
      <c r="J15462" s="3"/>
    </row>
    <row r="15463" spans="4:10" x14ac:dyDescent="0.25">
      <c r="D15463">
        <v>0.10639999999999999</v>
      </c>
      <c r="E15463" s="4">
        <v>2.1700000000000001E-20</v>
      </c>
      <c r="F15463" s="3"/>
      <c r="G15463" s="3"/>
      <c r="H15463" s="3"/>
      <c r="I15463" s="3"/>
      <c r="J15463" s="3"/>
    </row>
    <row r="15464" spans="4:10" x14ac:dyDescent="0.25">
      <c r="D15464">
        <v>0.1067</v>
      </c>
      <c r="E15464" s="4">
        <v>2.1700000000000001E-20</v>
      </c>
      <c r="F15464" s="3"/>
      <c r="G15464" s="3"/>
      <c r="H15464" s="3"/>
      <c r="I15464" s="3"/>
      <c r="J15464" s="3"/>
    </row>
    <row r="15465" spans="4:10" x14ac:dyDescent="0.25">
      <c r="D15465">
        <v>0.1069</v>
      </c>
      <c r="E15465" s="4">
        <v>2.1700000000000001E-20</v>
      </c>
      <c r="F15465" s="3"/>
      <c r="G15465" s="3"/>
      <c r="H15465" s="3"/>
      <c r="I15465" s="3"/>
      <c r="J15465" s="3"/>
    </row>
    <row r="15466" spans="4:10" x14ac:dyDescent="0.25">
      <c r="D15466">
        <v>0.1071</v>
      </c>
      <c r="E15466" s="4">
        <v>2.1700000000000001E-20</v>
      </c>
      <c r="F15466" s="3"/>
      <c r="G15466" s="3"/>
      <c r="H15466" s="3"/>
      <c r="I15466" s="3"/>
      <c r="J15466" s="3"/>
    </row>
    <row r="15467" spans="4:10" x14ac:dyDescent="0.25">
      <c r="D15467">
        <v>0.1074</v>
      </c>
      <c r="E15467" s="4">
        <v>2.1700000000000001E-20</v>
      </c>
      <c r="F15467" s="3"/>
      <c r="G15467" s="3"/>
      <c r="H15467" s="3"/>
      <c r="I15467" s="3"/>
      <c r="J15467" s="3"/>
    </row>
    <row r="15468" spans="4:10" x14ac:dyDescent="0.25">
      <c r="D15468">
        <v>0.1076</v>
      </c>
      <c r="E15468" s="4">
        <v>2.1700000000000001E-20</v>
      </c>
      <c r="F15468" s="3"/>
      <c r="G15468" s="3"/>
      <c r="H15468" s="3"/>
      <c r="I15468" s="3"/>
      <c r="J15468" s="3"/>
    </row>
    <row r="15469" spans="4:10" x14ac:dyDescent="0.25">
      <c r="D15469">
        <v>0.1079</v>
      </c>
      <c r="E15469" s="4">
        <v>2.1700000000000001E-20</v>
      </c>
      <c r="F15469" s="3"/>
      <c r="G15469" s="3"/>
      <c r="H15469" s="3"/>
      <c r="I15469" s="3"/>
      <c r="J15469" s="3"/>
    </row>
    <row r="15470" spans="4:10" x14ac:dyDescent="0.25">
      <c r="D15470">
        <v>0.1081</v>
      </c>
      <c r="E15470" s="4">
        <v>2.1700000000000001E-20</v>
      </c>
      <c r="F15470" s="3"/>
      <c r="G15470" s="3"/>
      <c r="H15470" s="3"/>
      <c r="I15470" s="3"/>
      <c r="J15470" s="3"/>
    </row>
    <row r="15471" spans="4:10" x14ac:dyDescent="0.25">
      <c r="D15471">
        <v>0.10829999999999999</v>
      </c>
      <c r="E15471" s="4">
        <v>2.1700000000000001E-20</v>
      </c>
      <c r="F15471" s="3"/>
      <c r="G15471" s="3"/>
      <c r="H15471" s="3"/>
      <c r="I15471" s="3"/>
      <c r="J15471" s="3"/>
    </row>
    <row r="15472" spans="4:10" x14ac:dyDescent="0.25">
      <c r="D15472">
        <v>0.1086</v>
      </c>
      <c r="E15472" s="4">
        <v>2.1700000000000001E-20</v>
      </c>
      <c r="F15472" s="3"/>
      <c r="G15472" s="3"/>
      <c r="H15472" s="3"/>
      <c r="I15472" s="3"/>
      <c r="J15472" s="3"/>
    </row>
    <row r="15473" spans="4:10" x14ac:dyDescent="0.25">
      <c r="D15473">
        <v>0.10879999999999999</v>
      </c>
      <c r="E15473" s="4">
        <v>2.1700000000000001E-20</v>
      </c>
      <c r="F15473" s="3"/>
      <c r="G15473" s="3"/>
      <c r="H15473" s="3"/>
      <c r="I15473" s="3"/>
      <c r="J15473" s="3"/>
    </row>
    <row r="15474" spans="4:10" x14ac:dyDescent="0.25">
      <c r="D15474">
        <v>0.109</v>
      </c>
      <c r="E15474" s="4">
        <v>2.1700000000000001E-20</v>
      </c>
      <c r="F15474" s="3"/>
      <c r="G15474" s="3"/>
      <c r="H15474" s="3"/>
      <c r="I15474" s="3"/>
      <c r="J15474" s="3"/>
    </row>
    <row r="15475" spans="4:10" x14ac:dyDescent="0.25">
      <c r="D15475">
        <v>0.10929999999999999</v>
      </c>
      <c r="E15475" s="4">
        <v>2.1700000000000001E-20</v>
      </c>
      <c r="F15475" s="3"/>
      <c r="G15475" s="3"/>
      <c r="H15475" s="3"/>
      <c r="I15475" s="3"/>
      <c r="J15475" s="3"/>
    </row>
    <row r="15476" spans="4:10" x14ac:dyDescent="0.25">
      <c r="D15476">
        <v>0.1095</v>
      </c>
      <c r="E15476" s="4">
        <v>2.1700000000000001E-20</v>
      </c>
      <c r="F15476" s="3"/>
      <c r="G15476" s="3"/>
      <c r="H15476" s="3"/>
      <c r="I15476" s="3"/>
      <c r="J15476" s="3"/>
    </row>
    <row r="15477" spans="4:10" x14ac:dyDescent="0.25">
      <c r="D15477">
        <v>0.10970000000000001</v>
      </c>
      <c r="E15477" s="4">
        <v>2.1700000000000001E-20</v>
      </c>
      <c r="F15477" s="3"/>
      <c r="G15477" s="3"/>
      <c r="H15477" s="3"/>
      <c r="I15477" s="3"/>
      <c r="J15477" s="3"/>
    </row>
    <row r="15478" spans="4:10" x14ac:dyDescent="0.25">
      <c r="D15478">
        <v>0.11</v>
      </c>
      <c r="E15478" s="4">
        <v>2.1700000000000001E-20</v>
      </c>
      <c r="F15478" s="3"/>
      <c r="G15478" s="3"/>
      <c r="H15478" s="3"/>
      <c r="I15478" s="3"/>
      <c r="J15478" s="3"/>
    </row>
    <row r="15479" spans="4:10" x14ac:dyDescent="0.25">
      <c r="D15479">
        <v>0.11020000000000001</v>
      </c>
      <c r="E15479" s="4">
        <v>2.1700000000000001E-20</v>
      </c>
      <c r="F15479" s="3"/>
      <c r="G15479" s="3"/>
      <c r="H15479" s="3"/>
      <c r="I15479" s="3"/>
      <c r="J15479" s="3"/>
    </row>
    <row r="15480" spans="4:10" x14ac:dyDescent="0.25">
      <c r="D15480">
        <v>0.1105</v>
      </c>
      <c r="E15480" s="4">
        <v>2.1700000000000001E-20</v>
      </c>
      <c r="F15480" s="3"/>
      <c r="G15480" s="3"/>
      <c r="H15480" s="3"/>
      <c r="I15480" s="3"/>
      <c r="J15480" s="3"/>
    </row>
    <row r="15481" spans="4:10" x14ac:dyDescent="0.25">
      <c r="D15481">
        <v>0.11070000000000001</v>
      </c>
      <c r="E15481" s="4">
        <v>2.1700000000000001E-20</v>
      </c>
      <c r="F15481" s="3"/>
      <c r="G15481" s="3"/>
      <c r="H15481" s="3"/>
      <c r="I15481" s="3"/>
      <c r="J15481" s="3"/>
    </row>
    <row r="15482" spans="4:10" x14ac:dyDescent="0.25">
      <c r="D15482">
        <v>0.1109</v>
      </c>
      <c r="E15482" s="4">
        <v>2.1700000000000001E-20</v>
      </c>
      <c r="F15482" s="3"/>
      <c r="G15482" s="3"/>
      <c r="H15482" s="3"/>
      <c r="I15482" s="3"/>
      <c r="J15482" s="3"/>
    </row>
    <row r="15483" spans="4:10" x14ac:dyDescent="0.25">
      <c r="D15483">
        <v>0.11119999999999999</v>
      </c>
      <c r="E15483" s="4">
        <v>2.1700000000000001E-20</v>
      </c>
      <c r="F15483" s="3"/>
      <c r="G15483" s="3"/>
      <c r="H15483" s="3"/>
      <c r="I15483" s="3"/>
      <c r="J15483" s="3"/>
    </row>
    <row r="15484" spans="4:10" x14ac:dyDescent="0.25">
      <c r="D15484">
        <v>0.1114</v>
      </c>
      <c r="E15484" s="4">
        <v>2.1700000000000001E-20</v>
      </c>
      <c r="F15484" s="3"/>
      <c r="G15484" s="3"/>
      <c r="H15484" s="3"/>
      <c r="I15484" s="3"/>
      <c r="J15484" s="3"/>
    </row>
    <row r="15485" spans="4:10" x14ac:dyDescent="0.25">
      <c r="D15485">
        <v>0.1116</v>
      </c>
      <c r="E15485" s="4">
        <v>2.1700000000000001E-20</v>
      </c>
      <c r="F15485" s="3"/>
      <c r="G15485" s="3"/>
      <c r="H15485" s="3"/>
      <c r="I15485" s="3"/>
      <c r="J15485" s="3"/>
    </row>
    <row r="15486" spans="4:10" x14ac:dyDescent="0.25">
      <c r="D15486">
        <v>0.1119</v>
      </c>
      <c r="E15486" s="4">
        <v>2.1700000000000001E-20</v>
      </c>
      <c r="F15486" s="3"/>
      <c r="G15486" s="3"/>
      <c r="H15486" s="3"/>
      <c r="I15486" s="3"/>
      <c r="J15486" s="3"/>
    </row>
    <row r="15487" spans="4:10" x14ac:dyDescent="0.25">
      <c r="D15487">
        <v>0.11210000000000001</v>
      </c>
      <c r="E15487" s="4">
        <v>2.1700000000000001E-20</v>
      </c>
      <c r="F15487" s="3"/>
      <c r="G15487" s="3"/>
      <c r="H15487" s="3"/>
      <c r="I15487" s="3"/>
      <c r="J15487" s="3"/>
    </row>
    <row r="15488" spans="4:10" x14ac:dyDescent="0.25">
      <c r="D15488">
        <v>0.1123</v>
      </c>
      <c r="E15488" s="4">
        <v>2.1700000000000001E-20</v>
      </c>
      <c r="F15488" s="3"/>
      <c r="G15488" s="3"/>
      <c r="H15488" s="3"/>
      <c r="I15488" s="3"/>
      <c r="J15488" s="3"/>
    </row>
    <row r="15489" spans="4:10" x14ac:dyDescent="0.25">
      <c r="D15489">
        <v>0.11260000000000001</v>
      </c>
      <c r="E15489" s="4">
        <v>2.1700000000000001E-20</v>
      </c>
      <c r="F15489" s="3"/>
      <c r="G15489" s="3"/>
      <c r="H15489" s="3"/>
      <c r="I15489" s="3"/>
      <c r="J15489" s="3"/>
    </row>
    <row r="15490" spans="4:10" x14ac:dyDescent="0.25">
      <c r="D15490">
        <v>0.1128</v>
      </c>
      <c r="E15490" s="4">
        <v>2.1700000000000001E-20</v>
      </c>
      <c r="F15490" s="3"/>
      <c r="G15490" s="3"/>
      <c r="H15490" s="3"/>
      <c r="I15490" s="3"/>
      <c r="J15490" s="3"/>
    </row>
    <row r="15491" spans="4:10" x14ac:dyDescent="0.25">
      <c r="D15491">
        <v>0.11310000000000001</v>
      </c>
      <c r="E15491" s="4">
        <v>2.1700000000000001E-20</v>
      </c>
      <c r="F15491" s="3"/>
      <c r="G15491" s="3"/>
      <c r="H15491" s="3"/>
      <c r="I15491" s="3"/>
      <c r="J15491" s="3"/>
    </row>
    <row r="15492" spans="4:10" x14ac:dyDescent="0.25">
      <c r="D15492">
        <v>0.1133</v>
      </c>
      <c r="E15492" s="4">
        <v>2.1700000000000001E-20</v>
      </c>
      <c r="F15492" s="3"/>
      <c r="G15492" s="3"/>
      <c r="H15492" s="3"/>
      <c r="I15492" s="3"/>
      <c r="J15492" s="3"/>
    </row>
    <row r="15493" spans="4:10" x14ac:dyDescent="0.25">
      <c r="D15493">
        <v>0.1135</v>
      </c>
      <c r="E15493" s="4">
        <v>2.1700000000000001E-20</v>
      </c>
      <c r="F15493" s="3"/>
      <c r="G15493" s="3"/>
      <c r="H15493" s="3"/>
      <c r="I15493" s="3"/>
      <c r="J15493" s="3"/>
    </row>
    <row r="15494" spans="4:10" x14ac:dyDescent="0.25">
      <c r="D15494">
        <v>0.1138</v>
      </c>
      <c r="E15494" s="4">
        <v>2.1700000000000001E-20</v>
      </c>
      <c r="F15494" s="3"/>
      <c r="G15494" s="3"/>
      <c r="H15494" s="3"/>
      <c r="I15494" s="3"/>
      <c r="J15494" s="3"/>
    </row>
    <row r="15495" spans="4:10" x14ac:dyDescent="0.25">
      <c r="D15495">
        <v>0.114</v>
      </c>
      <c r="E15495" s="4">
        <v>2.1700000000000001E-20</v>
      </c>
      <c r="F15495" s="3"/>
      <c r="G15495" s="3"/>
      <c r="H15495" s="3"/>
      <c r="I15495" s="3"/>
      <c r="J15495" s="3"/>
    </row>
    <row r="15496" spans="4:10" x14ac:dyDescent="0.25">
      <c r="D15496">
        <v>0.1142</v>
      </c>
      <c r="E15496" s="4">
        <v>2.1700000000000001E-20</v>
      </c>
      <c r="F15496" s="3"/>
      <c r="G15496" s="3"/>
      <c r="H15496" s="3"/>
      <c r="I15496" s="3"/>
      <c r="J15496" s="3"/>
    </row>
    <row r="15497" spans="4:10" x14ac:dyDescent="0.25">
      <c r="D15497">
        <v>0.1145</v>
      </c>
      <c r="E15497" s="4">
        <v>2.1700000000000001E-20</v>
      </c>
      <c r="F15497" s="3"/>
      <c r="G15497" s="3"/>
      <c r="H15497" s="3"/>
      <c r="I15497" s="3"/>
      <c r="J15497" s="3"/>
    </row>
    <row r="15498" spans="4:10" x14ac:dyDescent="0.25">
      <c r="D15498">
        <v>0.1147</v>
      </c>
      <c r="E15498" s="4">
        <v>2.1700000000000001E-20</v>
      </c>
      <c r="F15498" s="3"/>
      <c r="G15498" s="3"/>
      <c r="H15498" s="3"/>
      <c r="I15498" s="3"/>
      <c r="J15498" s="3"/>
    </row>
    <row r="15499" spans="4:10" x14ac:dyDescent="0.25">
      <c r="D15499">
        <v>0.1149</v>
      </c>
      <c r="E15499" s="4">
        <v>2.1700000000000001E-20</v>
      </c>
      <c r="F15499" s="3"/>
      <c r="G15499" s="3"/>
      <c r="H15499" s="3"/>
      <c r="I15499" s="3"/>
      <c r="J15499" s="3"/>
    </row>
    <row r="15500" spans="4:10" x14ac:dyDescent="0.25">
      <c r="D15500">
        <v>0.1152</v>
      </c>
      <c r="E15500" s="4">
        <v>2.1700000000000001E-20</v>
      </c>
      <c r="F15500" s="3"/>
      <c r="G15500" s="3"/>
      <c r="H15500" s="3"/>
      <c r="I15500" s="3"/>
      <c r="J15500" s="3"/>
    </row>
    <row r="15501" spans="4:10" x14ac:dyDescent="0.25">
      <c r="D15501">
        <v>0.1154</v>
      </c>
      <c r="E15501" s="4">
        <v>2.1700000000000001E-20</v>
      </c>
      <c r="F15501" s="3"/>
      <c r="G15501" s="3"/>
      <c r="H15501" s="3"/>
      <c r="I15501" s="3"/>
      <c r="J15501" s="3"/>
    </row>
    <row r="15502" spans="4:10" x14ac:dyDescent="0.25">
      <c r="D15502">
        <v>0.1157</v>
      </c>
      <c r="E15502" s="4">
        <v>2.1700000000000001E-20</v>
      </c>
      <c r="F15502" s="3"/>
      <c r="G15502" s="3"/>
      <c r="H15502" s="3"/>
      <c r="I15502" s="3"/>
      <c r="J15502" s="3"/>
    </row>
    <row r="15503" spans="4:10" x14ac:dyDescent="0.25">
      <c r="D15503">
        <v>0.1159</v>
      </c>
      <c r="E15503" s="4">
        <v>2.1700000000000001E-20</v>
      </c>
      <c r="F15503" s="3"/>
      <c r="G15503" s="3"/>
      <c r="H15503" s="3"/>
      <c r="I15503" s="3"/>
      <c r="J15503" s="3"/>
    </row>
    <row r="15504" spans="4:10" x14ac:dyDescent="0.25">
      <c r="D15504">
        <v>0.11609999999999999</v>
      </c>
      <c r="E15504" s="4">
        <v>2.1700000000000001E-20</v>
      </c>
      <c r="F15504" s="3"/>
      <c r="G15504" s="3"/>
      <c r="H15504" s="3"/>
      <c r="I15504" s="3"/>
      <c r="J15504" s="3"/>
    </row>
    <row r="15505" spans="4:10" x14ac:dyDescent="0.25">
      <c r="D15505">
        <v>0.1164</v>
      </c>
      <c r="E15505" s="4">
        <v>2.1700000000000001E-20</v>
      </c>
      <c r="F15505" s="3"/>
      <c r="G15505" s="3"/>
      <c r="H15505" s="3"/>
      <c r="I15505" s="3"/>
      <c r="J15505" s="3"/>
    </row>
    <row r="15506" spans="4:10" x14ac:dyDescent="0.25">
      <c r="D15506">
        <v>0.1166</v>
      </c>
      <c r="E15506" s="4">
        <v>2.1700000000000001E-20</v>
      </c>
      <c r="F15506" s="3"/>
      <c r="G15506" s="3"/>
      <c r="H15506" s="3"/>
      <c r="I15506" s="3"/>
      <c r="J15506" s="3"/>
    </row>
    <row r="15507" spans="4:10" x14ac:dyDescent="0.25">
      <c r="D15507">
        <v>0.1168</v>
      </c>
      <c r="E15507" s="4">
        <v>2.1700000000000001E-20</v>
      </c>
      <c r="F15507" s="3"/>
      <c r="G15507" s="3"/>
      <c r="H15507" s="3"/>
      <c r="I15507" s="3"/>
      <c r="J15507" s="3"/>
    </row>
    <row r="15508" spans="4:10" x14ac:dyDescent="0.25">
      <c r="D15508">
        <v>0.1171</v>
      </c>
      <c r="E15508" s="4">
        <v>2.1700000000000001E-20</v>
      </c>
      <c r="F15508" s="3"/>
      <c r="G15508" s="3"/>
      <c r="H15508" s="3"/>
      <c r="I15508" s="3"/>
      <c r="J15508" s="3"/>
    </row>
    <row r="15509" spans="4:10" x14ac:dyDescent="0.25">
      <c r="D15509">
        <v>0.1173</v>
      </c>
      <c r="E15509" s="4">
        <v>2.1700000000000001E-20</v>
      </c>
      <c r="F15509" s="3"/>
      <c r="G15509" s="3"/>
      <c r="H15509" s="3"/>
      <c r="I15509" s="3"/>
      <c r="J15509" s="3"/>
    </row>
    <row r="15510" spans="4:10" x14ac:dyDescent="0.25">
      <c r="D15510">
        <v>0.11749999999999999</v>
      </c>
      <c r="E15510" s="4">
        <v>2.1700000000000001E-20</v>
      </c>
      <c r="F15510" s="3"/>
      <c r="G15510" s="3"/>
      <c r="H15510" s="3"/>
      <c r="I15510" s="3"/>
      <c r="J15510" s="3"/>
    </row>
    <row r="15511" spans="4:10" x14ac:dyDescent="0.25">
      <c r="D15511">
        <v>0.1178</v>
      </c>
      <c r="E15511" s="4">
        <v>2.1700000000000001E-20</v>
      </c>
      <c r="F15511" s="3"/>
      <c r="G15511" s="3"/>
      <c r="H15511" s="3"/>
      <c r="I15511" s="3"/>
      <c r="J15511" s="3"/>
    </row>
    <row r="15512" spans="4:10" x14ac:dyDescent="0.25">
      <c r="D15512">
        <v>0.11799999999999999</v>
      </c>
      <c r="E15512" s="4">
        <v>2.1700000000000001E-20</v>
      </c>
      <c r="F15512" s="3"/>
      <c r="G15512" s="3"/>
      <c r="H15512" s="3"/>
      <c r="I15512" s="3"/>
      <c r="J15512" s="3"/>
    </row>
    <row r="15513" spans="4:10" x14ac:dyDescent="0.25">
      <c r="D15513">
        <v>0.1183</v>
      </c>
      <c r="E15513" s="4">
        <v>2.1700000000000001E-20</v>
      </c>
      <c r="F15513" s="3"/>
      <c r="G15513" s="3"/>
      <c r="H15513" s="3"/>
      <c r="I15513" s="3"/>
      <c r="J15513" s="3"/>
    </row>
    <row r="15514" spans="4:10" x14ac:dyDescent="0.25">
      <c r="D15514">
        <v>0.11849999999999999</v>
      </c>
      <c r="E15514" s="4">
        <v>2.1700000000000001E-20</v>
      </c>
      <c r="F15514" s="3"/>
      <c r="G15514" s="3"/>
      <c r="H15514" s="3"/>
      <c r="I15514" s="3"/>
      <c r="J15514" s="3"/>
    </row>
    <row r="15515" spans="4:10" x14ac:dyDescent="0.25">
      <c r="D15515">
        <v>0.1187</v>
      </c>
      <c r="E15515" s="4">
        <v>2.1700000000000001E-20</v>
      </c>
      <c r="F15515" s="3"/>
      <c r="G15515" s="3"/>
      <c r="H15515" s="3"/>
      <c r="I15515" s="3"/>
      <c r="J15515" s="3"/>
    </row>
    <row r="15516" spans="4:10" x14ac:dyDescent="0.25">
      <c r="D15516">
        <v>0.11899999999999999</v>
      </c>
      <c r="E15516" s="4">
        <v>2.1700000000000001E-20</v>
      </c>
      <c r="F15516" s="3"/>
      <c r="G15516" s="3"/>
      <c r="H15516" s="3"/>
      <c r="I15516" s="3"/>
      <c r="J15516" s="3"/>
    </row>
    <row r="15517" spans="4:10" x14ac:dyDescent="0.25">
      <c r="D15517">
        <v>0.1192</v>
      </c>
      <c r="E15517" s="4">
        <v>2.1700000000000001E-20</v>
      </c>
      <c r="F15517" s="3"/>
      <c r="G15517" s="3"/>
      <c r="H15517" s="3"/>
      <c r="I15517" s="3"/>
      <c r="J15517" s="3"/>
    </row>
    <row r="15518" spans="4:10" x14ac:dyDescent="0.25">
      <c r="D15518">
        <v>0.11940000000000001</v>
      </c>
      <c r="E15518" s="4">
        <v>2.1700000000000001E-20</v>
      </c>
      <c r="F15518" s="3"/>
      <c r="G15518" s="3"/>
      <c r="H15518" s="3"/>
      <c r="I15518" s="3"/>
      <c r="J15518" s="3"/>
    </row>
    <row r="15519" spans="4:10" x14ac:dyDescent="0.25">
      <c r="D15519">
        <v>0.1197</v>
      </c>
      <c r="E15519" s="4">
        <v>2.1700000000000001E-20</v>
      </c>
      <c r="F15519" s="3"/>
      <c r="G15519" s="3"/>
      <c r="H15519" s="3"/>
      <c r="I15519" s="3"/>
      <c r="J15519" s="3"/>
    </row>
    <row r="15520" spans="4:10" x14ac:dyDescent="0.25">
      <c r="D15520">
        <v>0.11990000000000001</v>
      </c>
      <c r="E15520" s="4">
        <v>2.1700000000000001E-20</v>
      </c>
      <c r="F15520" s="3"/>
      <c r="G15520" s="3"/>
      <c r="H15520" s="3"/>
      <c r="I15520" s="3"/>
      <c r="J15520" s="3"/>
    </row>
    <row r="15521" spans="4:10" x14ac:dyDescent="0.25">
      <c r="D15521">
        <v>0.1202</v>
      </c>
      <c r="E15521" s="4">
        <v>2.1700000000000001E-20</v>
      </c>
      <c r="F15521" s="3"/>
      <c r="G15521" s="3"/>
      <c r="H15521" s="3"/>
      <c r="I15521" s="3"/>
      <c r="J15521" s="3"/>
    </row>
    <row r="15522" spans="4:10" x14ac:dyDescent="0.25">
      <c r="D15522">
        <v>0.12039999999999999</v>
      </c>
      <c r="E15522" s="4">
        <v>2.1700000000000001E-20</v>
      </c>
      <c r="F15522" s="3"/>
      <c r="G15522" s="3"/>
      <c r="H15522" s="3"/>
      <c r="I15522" s="3"/>
      <c r="J15522" s="3"/>
    </row>
    <row r="15523" spans="4:10" x14ac:dyDescent="0.25">
      <c r="D15523">
        <v>0.1206</v>
      </c>
      <c r="E15523" s="4">
        <v>2.1700000000000001E-20</v>
      </c>
      <c r="F15523" s="3"/>
      <c r="G15523" s="3"/>
      <c r="H15523" s="3"/>
      <c r="I15523" s="3"/>
      <c r="J15523" s="3"/>
    </row>
    <row r="15524" spans="4:10" x14ac:dyDescent="0.25">
      <c r="D15524">
        <v>0.12089999999999999</v>
      </c>
      <c r="E15524" s="4">
        <v>2.1700000000000001E-20</v>
      </c>
      <c r="F15524" s="3"/>
      <c r="G15524" s="3"/>
      <c r="H15524" s="3"/>
      <c r="I15524" s="3"/>
      <c r="J15524" s="3"/>
    </row>
    <row r="15525" spans="4:10" x14ac:dyDescent="0.25">
      <c r="D15525">
        <v>0.1211</v>
      </c>
      <c r="E15525" s="4">
        <v>2.1700000000000001E-20</v>
      </c>
      <c r="F15525" s="3"/>
      <c r="G15525" s="3"/>
      <c r="H15525" s="3"/>
      <c r="I15525" s="3"/>
      <c r="J15525" s="3"/>
    </row>
    <row r="15526" spans="4:10" x14ac:dyDescent="0.25">
      <c r="D15526">
        <v>0.12130000000000001</v>
      </c>
      <c r="E15526" s="4">
        <v>2.1700000000000001E-20</v>
      </c>
      <c r="F15526" s="3"/>
      <c r="G15526" s="3"/>
      <c r="H15526" s="3"/>
      <c r="I15526" s="3"/>
      <c r="J15526" s="3"/>
    </row>
    <row r="15527" spans="4:10" x14ac:dyDescent="0.25">
      <c r="D15527">
        <v>0.1216</v>
      </c>
      <c r="E15527" s="4">
        <v>2.1700000000000001E-20</v>
      </c>
      <c r="F15527" s="3"/>
      <c r="G15527" s="3"/>
      <c r="H15527" s="3"/>
      <c r="I15527" s="3"/>
      <c r="J15527" s="3"/>
    </row>
    <row r="15528" spans="4:10" x14ac:dyDescent="0.25">
      <c r="D15528">
        <v>0.12180000000000001</v>
      </c>
      <c r="E15528" s="4">
        <v>2.1700000000000001E-20</v>
      </c>
      <c r="F15528" s="3"/>
      <c r="G15528" s="3"/>
      <c r="H15528" s="3"/>
      <c r="I15528" s="3"/>
      <c r="J15528" s="3"/>
    </row>
    <row r="15529" spans="4:10" x14ac:dyDescent="0.25">
      <c r="D15529">
        <v>0.122</v>
      </c>
      <c r="E15529" s="4">
        <v>2.1700000000000001E-20</v>
      </c>
      <c r="F15529" s="3"/>
      <c r="G15529" s="3"/>
      <c r="H15529" s="3"/>
      <c r="I15529" s="3"/>
      <c r="J15529" s="3"/>
    </row>
    <row r="15530" spans="4:10" x14ac:dyDescent="0.25">
      <c r="D15530">
        <v>0.12230000000000001</v>
      </c>
      <c r="E15530" s="4">
        <v>2.1700000000000001E-20</v>
      </c>
      <c r="F15530" s="3"/>
      <c r="G15530" s="3"/>
      <c r="H15530" s="3"/>
      <c r="I15530" s="3"/>
      <c r="J15530" s="3"/>
    </row>
    <row r="15531" spans="4:10" x14ac:dyDescent="0.25">
      <c r="D15531">
        <v>0.1225</v>
      </c>
      <c r="E15531" s="4">
        <v>2.1700000000000001E-20</v>
      </c>
      <c r="F15531" s="3"/>
      <c r="G15531" s="3"/>
      <c r="H15531" s="3"/>
      <c r="I15531" s="3"/>
      <c r="J15531" s="3"/>
    </row>
    <row r="15532" spans="4:10" x14ac:dyDescent="0.25">
      <c r="D15532">
        <v>0.12280000000000001</v>
      </c>
      <c r="E15532" s="4">
        <v>2.1700000000000001E-20</v>
      </c>
      <c r="F15532" s="3"/>
      <c r="G15532" s="3"/>
      <c r="H15532" s="3"/>
      <c r="I15532" s="3"/>
      <c r="J15532" s="3"/>
    </row>
    <row r="15533" spans="4:10" x14ac:dyDescent="0.25">
      <c r="D15533">
        <v>0.123</v>
      </c>
      <c r="E15533" s="4">
        <v>2.1700000000000001E-20</v>
      </c>
      <c r="F15533" s="3"/>
      <c r="G15533" s="3"/>
      <c r="H15533" s="3"/>
      <c r="I15533" s="3"/>
      <c r="J15533" s="3"/>
    </row>
    <row r="15534" spans="4:10" x14ac:dyDescent="0.25">
      <c r="D15534">
        <v>0.1232</v>
      </c>
      <c r="E15534" s="4">
        <v>2.1700000000000001E-20</v>
      </c>
      <c r="F15534" s="3"/>
      <c r="G15534" s="3"/>
      <c r="H15534" s="3"/>
      <c r="I15534" s="3"/>
      <c r="J15534" s="3"/>
    </row>
    <row r="15535" spans="4:10" x14ac:dyDescent="0.25">
      <c r="D15535">
        <v>0.1235</v>
      </c>
      <c r="E15535" s="4">
        <v>2.1700000000000001E-20</v>
      </c>
      <c r="F15535" s="3"/>
      <c r="G15535" s="3"/>
      <c r="H15535" s="3"/>
      <c r="I15535" s="3"/>
      <c r="J15535" s="3"/>
    </row>
    <row r="15536" spans="4:10" x14ac:dyDescent="0.25">
      <c r="D15536">
        <v>0.1237</v>
      </c>
      <c r="E15536" s="4">
        <v>2.1700000000000001E-20</v>
      </c>
      <c r="F15536" s="3"/>
      <c r="G15536" s="3"/>
      <c r="H15536" s="3"/>
      <c r="I15536" s="3"/>
      <c r="J15536" s="3"/>
    </row>
    <row r="15537" spans="4:10" x14ac:dyDescent="0.25">
      <c r="D15537">
        <v>0.1239</v>
      </c>
      <c r="E15537" s="4">
        <v>2.1700000000000001E-20</v>
      </c>
      <c r="F15537" s="3"/>
      <c r="G15537" s="3"/>
      <c r="H15537" s="3"/>
      <c r="I15537" s="3"/>
      <c r="J15537" s="3"/>
    </row>
    <row r="15538" spans="4:10" x14ac:dyDescent="0.25">
      <c r="D15538">
        <v>0.1242</v>
      </c>
      <c r="E15538" s="4">
        <v>2.1700000000000001E-20</v>
      </c>
      <c r="F15538" s="3"/>
      <c r="G15538" s="3"/>
      <c r="H15538" s="3"/>
      <c r="I15538" s="3"/>
      <c r="J15538" s="3"/>
    </row>
    <row r="15539" spans="4:10" x14ac:dyDescent="0.25">
      <c r="D15539">
        <v>0.1244</v>
      </c>
      <c r="E15539" s="4">
        <v>2.1700000000000001E-20</v>
      </c>
      <c r="F15539" s="3"/>
      <c r="G15539" s="3"/>
      <c r="H15539" s="3"/>
      <c r="I15539" s="3"/>
      <c r="J15539" s="3"/>
    </row>
    <row r="15540" spans="4:10" x14ac:dyDescent="0.25">
      <c r="D15540">
        <v>0.1246</v>
      </c>
      <c r="E15540" s="4">
        <v>2.1700000000000001E-20</v>
      </c>
      <c r="F15540" s="3"/>
      <c r="G15540" s="3"/>
      <c r="H15540" s="3"/>
      <c r="I15540" s="3"/>
      <c r="J15540" s="3"/>
    </row>
    <row r="15541" spans="4:10" x14ac:dyDescent="0.25">
      <c r="D15541">
        <v>0.1249</v>
      </c>
      <c r="E15541" s="4">
        <v>2.1700000000000001E-20</v>
      </c>
      <c r="F15541" s="3"/>
      <c r="G15541" s="3"/>
      <c r="H15541" s="3"/>
      <c r="I15541" s="3"/>
      <c r="J15541" s="3"/>
    </row>
    <row r="15542" spans="4:10" x14ac:dyDescent="0.25">
      <c r="D15542">
        <v>0.12509999999999999</v>
      </c>
      <c r="E15542" s="4">
        <v>2.1700000000000001E-20</v>
      </c>
      <c r="F15542" s="3"/>
      <c r="G15542" s="3"/>
      <c r="H15542" s="3"/>
      <c r="I15542" s="3"/>
      <c r="J15542" s="3"/>
    </row>
    <row r="15543" spans="4:10" x14ac:dyDescent="0.25">
      <c r="D15543">
        <v>0.12540000000000001</v>
      </c>
      <c r="E15543" s="4">
        <v>2.1700000000000001E-20</v>
      </c>
      <c r="F15543" s="3"/>
      <c r="G15543" s="3"/>
      <c r="H15543" s="3"/>
      <c r="I15543" s="3"/>
      <c r="J15543" s="3"/>
    </row>
    <row r="15544" spans="4:10" x14ac:dyDescent="0.25">
      <c r="D15544">
        <v>0.12559999999999999</v>
      </c>
      <c r="E15544" s="4">
        <v>2.1700000000000001E-20</v>
      </c>
      <c r="F15544" s="3"/>
      <c r="G15544" s="3"/>
      <c r="H15544" s="3"/>
      <c r="I15544" s="3"/>
      <c r="J15544" s="3"/>
    </row>
    <row r="15545" spans="4:10" x14ac:dyDescent="0.25">
      <c r="D15545">
        <v>0.1258</v>
      </c>
      <c r="E15545" s="4">
        <v>2.1700000000000001E-20</v>
      </c>
      <c r="F15545" s="3"/>
      <c r="G15545" s="3"/>
      <c r="H15545" s="3"/>
      <c r="I15545" s="3"/>
      <c r="J15545" s="3"/>
    </row>
    <row r="15546" spans="4:10" x14ac:dyDescent="0.25">
      <c r="D15546">
        <v>0.12609999999999999</v>
      </c>
      <c r="E15546" s="4">
        <v>2.1700000000000001E-20</v>
      </c>
      <c r="F15546" s="3"/>
      <c r="G15546" s="3"/>
      <c r="H15546" s="3"/>
      <c r="I15546" s="3"/>
      <c r="J15546" s="3"/>
    </row>
    <row r="15547" spans="4:10" x14ac:dyDescent="0.25">
      <c r="D15547">
        <v>0.1263</v>
      </c>
      <c r="E15547" s="4">
        <v>2.1700000000000001E-20</v>
      </c>
      <c r="F15547" s="3"/>
      <c r="G15547" s="3"/>
      <c r="H15547" s="3"/>
      <c r="I15547" s="3"/>
      <c r="J15547" s="3"/>
    </row>
    <row r="15548" spans="4:10" x14ac:dyDescent="0.25">
      <c r="D15548">
        <v>0.1265</v>
      </c>
      <c r="E15548" s="4">
        <v>2.1700000000000001E-20</v>
      </c>
      <c r="F15548" s="3"/>
      <c r="G15548" s="3"/>
      <c r="H15548" s="3"/>
      <c r="I15548" s="3"/>
      <c r="J15548" s="3"/>
    </row>
    <row r="15549" spans="4:10" x14ac:dyDescent="0.25">
      <c r="D15549">
        <v>0.1268</v>
      </c>
      <c r="E15549" s="4">
        <v>2.1700000000000001E-20</v>
      </c>
      <c r="F15549" s="3"/>
      <c r="G15549" s="3"/>
      <c r="H15549" s="3"/>
      <c r="I15549" s="3"/>
      <c r="J15549" s="3"/>
    </row>
    <row r="15550" spans="4:10" x14ac:dyDescent="0.25">
      <c r="D15550">
        <v>0.127</v>
      </c>
      <c r="E15550" s="4">
        <v>2.1700000000000001E-20</v>
      </c>
      <c r="F15550" s="3"/>
      <c r="G15550" s="3"/>
      <c r="H15550" s="3"/>
      <c r="I15550" s="3"/>
      <c r="J15550" s="3"/>
    </row>
    <row r="15551" spans="4:10" x14ac:dyDescent="0.25">
      <c r="D15551">
        <v>0.12720000000000001</v>
      </c>
      <c r="E15551" s="4">
        <v>2.1700000000000001E-20</v>
      </c>
      <c r="F15551" s="3"/>
      <c r="G15551" s="3"/>
      <c r="H15551" s="3"/>
      <c r="I15551" s="3"/>
      <c r="J15551" s="3"/>
    </row>
    <row r="15552" spans="4:10" x14ac:dyDescent="0.25">
      <c r="D15552">
        <v>0.1275</v>
      </c>
      <c r="E15552" s="4">
        <v>2.1700000000000001E-20</v>
      </c>
      <c r="F15552" s="3"/>
      <c r="G15552" s="3"/>
      <c r="H15552" s="3"/>
      <c r="I15552" s="3"/>
      <c r="J15552" s="3"/>
    </row>
    <row r="15553" spans="4:10" x14ac:dyDescent="0.25">
      <c r="D15553">
        <v>0.12770000000000001</v>
      </c>
      <c r="E15553" s="4">
        <v>2.1700000000000001E-20</v>
      </c>
      <c r="F15553" s="3"/>
      <c r="G15553" s="3"/>
      <c r="H15553" s="3"/>
      <c r="I15553" s="3"/>
      <c r="J15553" s="3"/>
    </row>
    <row r="15554" spans="4:10" x14ac:dyDescent="0.25">
      <c r="D15554">
        <v>0.128</v>
      </c>
      <c r="E15554" s="4">
        <v>2.1700000000000001E-20</v>
      </c>
      <c r="F15554" s="3"/>
      <c r="G15554" s="3"/>
      <c r="H15554" s="3"/>
      <c r="I15554" s="3"/>
      <c r="J15554" s="3"/>
    </row>
    <row r="15555" spans="4:10" x14ac:dyDescent="0.25">
      <c r="D15555">
        <v>0.12820000000000001</v>
      </c>
      <c r="E15555" s="4">
        <v>2.1700000000000001E-20</v>
      </c>
      <c r="F15555" s="3"/>
      <c r="G15555" s="3"/>
      <c r="H15555" s="3"/>
      <c r="I15555" s="3"/>
      <c r="J15555" s="3"/>
    </row>
    <row r="15556" spans="4:10" x14ac:dyDescent="0.25">
      <c r="D15556">
        <v>0.12839999999999999</v>
      </c>
      <c r="E15556" s="4">
        <v>2.1700000000000001E-20</v>
      </c>
      <c r="F15556" s="3"/>
      <c r="G15556" s="3"/>
      <c r="H15556" s="3"/>
      <c r="I15556" s="3"/>
      <c r="J15556" s="3"/>
    </row>
    <row r="15557" spans="4:10" x14ac:dyDescent="0.25">
      <c r="D15557">
        <v>0.12870000000000001</v>
      </c>
      <c r="E15557" s="4">
        <v>2.1700000000000001E-20</v>
      </c>
      <c r="F15557" s="3"/>
      <c r="G15557" s="3"/>
      <c r="H15557" s="3"/>
      <c r="I15557" s="3"/>
      <c r="J15557" s="3"/>
    </row>
    <row r="15558" spans="4:10" x14ac:dyDescent="0.25">
      <c r="D15558">
        <v>0.12889999999999999</v>
      </c>
      <c r="E15558" s="4">
        <v>2.1700000000000001E-20</v>
      </c>
      <c r="F15558" s="3"/>
      <c r="G15558" s="3"/>
      <c r="H15558" s="3"/>
      <c r="I15558" s="3"/>
      <c r="J15558" s="3"/>
    </row>
    <row r="15559" spans="4:10" x14ac:dyDescent="0.25">
      <c r="D15559">
        <v>0.12909999999999999</v>
      </c>
      <c r="E15559" s="4">
        <v>2.1700000000000001E-20</v>
      </c>
      <c r="F15559" s="3"/>
      <c r="G15559" s="3"/>
      <c r="H15559" s="3"/>
      <c r="I15559" s="3"/>
      <c r="J15559" s="3"/>
    </row>
    <row r="15560" spans="4:10" x14ac:dyDescent="0.25">
      <c r="D15560">
        <v>0.12939999999999999</v>
      </c>
      <c r="E15560" s="4">
        <v>2.1700000000000001E-20</v>
      </c>
      <c r="F15560" s="3"/>
      <c r="G15560" s="3"/>
      <c r="H15560" s="3"/>
      <c r="I15560" s="3"/>
      <c r="J15560" s="3"/>
    </row>
    <row r="15561" spans="4:10" x14ac:dyDescent="0.25">
      <c r="D15561">
        <v>0.12959999999999999</v>
      </c>
      <c r="E15561" s="4">
        <v>2.1700000000000001E-20</v>
      </c>
      <c r="F15561" s="3"/>
      <c r="G15561" s="3"/>
      <c r="H15561" s="3"/>
      <c r="I15561" s="3"/>
      <c r="J15561" s="3"/>
    </row>
    <row r="15562" spans="4:10" x14ac:dyDescent="0.25">
      <c r="D15562">
        <v>0.1298</v>
      </c>
      <c r="E15562" s="4">
        <v>2.1700000000000001E-20</v>
      </c>
      <c r="F15562" s="3"/>
      <c r="G15562" s="3"/>
      <c r="H15562" s="3"/>
      <c r="I15562" s="3"/>
      <c r="J15562" s="3"/>
    </row>
    <row r="15563" spans="4:10" x14ac:dyDescent="0.25">
      <c r="D15563">
        <v>0.13009999999999999</v>
      </c>
      <c r="E15563" s="4">
        <v>2.1700000000000001E-20</v>
      </c>
      <c r="F15563" s="3"/>
      <c r="G15563" s="3"/>
      <c r="H15563" s="3"/>
      <c r="I15563" s="3"/>
      <c r="J15563" s="3"/>
    </row>
    <row r="15564" spans="4:10" x14ac:dyDescent="0.25">
      <c r="D15564">
        <v>0.1303</v>
      </c>
      <c r="E15564" s="4">
        <v>2.1700000000000001E-20</v>
      </c>
      <c r="F15564" s="3"/>
      <c r="G15564" s="3"/>
      <c r="H15564" s="3"/>
      <c r="I15564" s="3"/>
      <c r="J15564" s="3"/>
    </row>
    <row r="15565" spans="4:10" x14ac:dyDescent="0.25">
      <c r="D15565">
        <v>0.13059999999999999</v>
      </c>
      <c r="E15565" s="4">
        <v>2.1700000000000001E-20</v>
      </c>
      <c r="F15565" s="3"/>
      <c r="G15565" s="3"/>
      <c r="H15565" s="3"/>
      <c r="I15565" s="3"/>
      <c r="J15565" s="3"/>
    </row>
    <row r="15566" spans="4:10" x14ac:dyDescent="0.25">
      <c r="D15566">
        <v>0.1308</v>
      </c>
      <c r="E15566" s="4">
        <v>2.1700000000000001E-20</v>
      </c>
      <c r="F15566" s="3"/>
      <c r="G15566" s="3"/>
      <c r="H15566" s="3"/>
      <c r="I15566" s="3"/>
      <c r="J15566" s="3"/>
    </row>
    <row r="15567" spans="4:10" x14ac:dyDescent="0.25">
      <c r="D15567">
        <v>0.13100000000000001</v>
      </c>
      <c r="E15567" s="4">
        <v>2.1700000000000001E-20</v>
      </c>
      <c r="F15567" s="3"/>
      <c r="G15567" s="3"/>
      <c r="H15567" s="3"/>
      <c r="I15567" s="3"/>
      <c r="J15567" s="3"/>
    </row>
    <row r="15568" spans="4:10" x14ac:dyDescent="0.25">
      <c r="D15568">
        <v>0.1313</v>
      </c>
      <c r="E15568" s="4">
        <v>2.1700000000000001E-20</v>
      </c>
      <c r="F15568" s="3"/>
      <c r="G15568" s="3"/>
      <c r="H15568" s="3"/>
      <c r="I15568" s="3"/>
      <c r="J15568" s="3"/>
    </row>
    <row r="15569" spans="4:10" x14ac:dyDescent="0.25">
      <c r="D15569">
        <v>0.13150000000000001</v>
      </c>
      <c r="E15569" s="4">
        <v>2.1700000000000001E-20</v>
      </c>
      <c r="F15569" s="3"/>
      <c r="G15569" s="3"/>
      <c r="H15569" s="3"/>
      <c r="I15569" s="3"/>
      <c r="J15569" s="3"/>
    </row>
    <row r="15570" spans="4:10" x14ac:dyDescent="0.25">
      <c r="D15570">
        <v>0.13170000000000001</v>
      </c>
      <c r="E15570" s="4">
        <v>2.1700000000000001E-20</v>
      </c>
      <c r="F15570" s="3"/>
      <c r="G15570" s="3"/>
      <c r="H15570" s="3"/>
      <c r="I15570" s="3"/>
      <c r="J15570" s="3"/>
    </row>
    <row r="15571" spans="4:10" x14ac:dyDescent="0.25">
      <c r="D15571">
        <v>0.13200000000000001</v>
      </c>
      <c r="E15571" s="4">
        <v>2.1700000000000001E-20</v>
      </c>
      <c r="F15571" s="3"/>
      <c r="G15571" s="3"/>
      <c r="H15571" s="3"/>
      <c r="I15571" s="3"/>
      <c r="J15571" s="3"/>
    </row>
    <row r="15572" spans="4:10" x14ac:dyDescent="0.25">
      <c r="D15572">
        <v>0.13220000000000001</v>
      </c>
      <c r="E15572" s="4">
        <v>2.1700000000000001E-20</v>
      </c>
      <c r="F15572" s="3"/>
      <c r="G15572" s="3"/>
      <c r="H15572" s="3"/>
      <c r="I15572" s="3"/>
      <c r="J15572" s="3"/>
    </row>
    <row r="15573" spans="4:10" x14ac:dyDescent="0.25">
      <c r="D15573">
        <v>0.13250000000000001</v>
      </c>
      <c r="E15573" s="4">
        <v>2.1700000000000001E-20</v>
      </c>
      <c r="F15573" s="3"/>
      <c r="G15573" s="3"/>
      <c r="H15573" s="3"/>
      <c r="I15573" s="3"/>
      <c r="J15573" s="3"/>
    </row>
    <row r="15574" spans="4:10" x14ac:dyDescent="0.25">
      <c r="D15574">
        <v>0.13270000000000001</v>
      </c>
      <c r="E15574" s="4">
        <v>2.1700000000000001E-20</v>
      </c>
      <c r="F15574" s="3"/>
      <c r="G15574" s="3"/>
      <c r="H15574" s="3"/>
      <c r="I15574" s="3"/>
      <c r="J15574" s="3"/>
    </row>
    <row r="15575" spans="4:10" x14ac:dyDescent="0.25">
      <c r="D15575">
        <v>0.13289999999999999</v>
      </c>
      <c r="E15575" s="4">
        <v>2.1700000000000001E-20</v>
      </c>
      <c r="F15575" s="3"/>
      <c r="G15575" s="3"/>
      <c r="H15575" s="3"/>
      <c r="I15575" s="3"/>
      <c r="J15575" s="3"/>
    </row>
    <row r="15576" spans="4:10" x14ac:dyDescent="0.25">
      <c r="D15576">
        <v>0.13320000000000001</v>
      </c>
      <c r="E15576" s="4">
        <v>2.1700000000000001E-20</v>
      </c>
      <c r="F15576" s="3"/>
      <c r="G15576" s="3"/>
      <c r="H15576" s="3"/>
      <c r="I15576" s="3"/>
      <c r="J15576" s="3"/>
    </row>
    <row r="15577" spans="4:10" x14ac:dyDescent="0.25">
      <c r="D15577">
        <v>0.13339999999999999</v>
      </c>
      <c r="E15577" s="4">
        <v>2.1700000000000001E-20</v>
      </c>
      <c r="F15577" s="3"/>
      <c r="G15577" s="3"/>
      <c r="H15577" s="3"/>
      <c r="I15577" s="3"/>
      <c r="J15577" s="3"/>
    </row>
    <row r="15578" spans="4:10" x14ac:dyDescent="0.25">
      <c r="D15578">
        <v>0.1336</v>
      </c>
      <c r="E15578" s="4">
        <v>2.1700000000000001E-20</v>
      </c>
      <c r="F15578" s="3"/>
      <c r="G15578" s="3"/>
      <c r="H15578" s="3"/>
      <c r="I15578" s="3"/>
      <c r="J15578" s="3"/>
    </row>
    <row r="15579" spans="4:10" x14ac:dyDescent="0.25">
      <c r="D15579">
        <v>0.13389999999999999</v>
      </c>
      <c r="E15579" s="4">
        <v>2.1700000000000001E-20</v>
      </c>
      <c r="F15579" s="3"/>
      <c r="G15579" s="3"/>
      <c r="H15579" s="3"/>
      <c r="I15579" s="3"/>
      <c r="J15579" s="3"/>
    </row>
    <row r="15580" spans="4:10" x14ac:dyDescent="0.25">
      <c r="D15580">
        <v>0.1341</v>
      </c>
      <c r="E15580" s="4">
        <v>2.1700000000000001E-20</v>
      </c>
      <c r="F15580" s="3"/>
      <c r="G15580" s="3"/>
      <c r="H15580" s="3"/>
      <c r="I15580" s="3"/>
      <c r="J15580" s="3"/>
    </row>
    <row r="15581" spans="4:10" x14ac:dyDescent="0.25">
      <c r="D15581">
        <v>0.1343</v>
      </c>
      <c r="E15581" s="4">
        <v>2.1700000000000001E-20</v>
      </c>
      <c r="F15581" s="3"/>
      <c r="G15581" s="3"/>
      <c r="H15581" s="3"/>
      <c r="I15581" s="3"/>
      <c r="J15581" s="3"/>
    </row>
    <row r="15582" spans="4:10" x14ac:dyDescent="0.25">
      <c r="D15582">
        <v>0.1346</v>
      </c>
      <c r="E15582" s="4">
        <v>2.1700000000000001E-20</v>
      </c>
      <c r="F15582" s="3"/>
      <c r="G15582" s="3"/>
      <c r="H15582" s="3"/>
      <c r="I15582" s="3"/>
      <c r="J15582" s="3"/>
    </row>
    <row r="15583" spans="4:10" x14ac:dyDescent="0.25">
      <c r="D15583">
        <v>0.1348</v>
      </c>
      <c r="E15583" s="4">
        <v>2.1700000000000001E-20</v>
      </c>
      <c r="F15583" s="3"/>
      <c r="G15583" s="3"/>
      <c r="H15583" s="3"/>
      <c r="I15583" s="3"/>
      <c r="J15583" s="3"/>
    </row>
    <row r="15584" spans="4:10" x14ac:dyDescent="0.25">
      <c r="D15584">
        <v>0.1351</v>
      </c>
      <c r="E15584" s="4">
        <v>2.1700000000000001E-20</v>
      </c>
      <c r="F15584" s="3"/>
      <c r="G15584" s="3"/>
      <c r="H15584" s="3"/>
      <c r="I15584" s="3"/>
      <c r="J15584" s="3"/>
    </row>
    <row r="15585" spans="4:10" x14ac:dyDescent="0.25">
      <c r="D15585">
        <v>0.1353</v>
      </c>
      <c r="E15585" s="4">
        <v>2.1700000000000001E-20</v>
      </c>
      <c r="F15585" s="3"/>
      <c r="G15585" s="3"/>
      <c r="H15585" s="3"/>
      <c r="I15585" s="3"/>
      <c r="J15585" s="3"/>
    </row>
    <row r="15586" spans="4:10" x14ac:dyDescent="0.25">
      <c r="D15586">
        <v>0.13550000000000001</v>
      </c>
      <c r="E15586" s="4">
        <v>2.1700000000000001E-20</v>
      </c>
      <c r="F15586" s="3"/>
      <c r="G15586" s="3"/>
      <c r="H15586" s="3"/>
      <c r="I15586" s="3"/>
      <c r="J15586" s="3"/>
    </row>
    <row r="15587" spans="4:10" x14ac:dyDescent="0.25">
      <c r="D15587">
        <v>0.1358</v>
      </c>
      <c r="E15587" s="4">
        <v>2.1700000000000001E-20</v>
      </c>
      <c r="F15587" s="3"/>
      <c r="G15587" s="3"/>
      <c r="H15587" s="3"/>
      <c r="I15587" s="3"/>
      <c r="J15587" s="3"/>
    </row>
    <row r="15588" spans="4:10" x14ac:dyDescent="0.25">
      <c r="D15588">
        <v>0.13600000000000001</v>
      </c>
      <c r="E15588" s="4">
        <v>2.1700000000000001E-20</v>
      </c>
      <c r="F15588" s="3"/>
      <c r="G15588" s="3"/>
      <c r="H15588" s="3"/>
      <c r="I15588" s="3"/>
      <c r="J15588" s="3"/>
    </row>
    <row r="15589" spans="4:10" x14ac:dyDescent="0.25">
      <c r="D15589">
        <v>0.13619999999999999</v>
      </c>
      <c r="E15589" s="4">
        <v>2.1700000000000001E-20</v>
      </c>
      <c r="F15589" s="3"/>
      <c r="G15589" s="3"/>
      <c r="H15589" s="3"/>
      <c r="I15589" s="3"/>
      <c r="J15589" s="3"/>
    </row>
    <row r="15590" spans="4:10" x14ac:dyDescent="0.25">
      <c r="D15590">
        <v>0.13650000000000001</v>
      </c>
      <c r="E15590" s="4">
        <v>2.1700000000000001E-20</v>
      </c>
      <c r="F15590" s="3"/>
      <c r="G15590" s="3"/>
      <c r="H15590" s="3"/>
      <c r="I15590" s="3"/>
      <c r="J15590" s="3"/>
    </row>
    <row r="15591" spans="4:10" x14ac:dyDescent="0.25">
      <c r="D15591">
        <v>0.13669999999999999</v>
      </c>
      <c r="E15591" s="4">
        <v>2.1700000000000001E-20</v>
      </c>
      <c r="F15591" s="3"/>
      <c r="G15591" s="3"/>
      <c r="H15591" s="3"/>
      <c r="I15591" s="3"/>
      <c r="J15591" s="3"/>
    </row>
    <row r="15592" spans="4:10" x14ac:dyDescent="0.25">
      <c r="D15592">
        <v>0.13689999999999999</v>
      </c>
      <c r="E15592" s="4">
        <v>2.1700000000000001E-20</v>
      </c>
      <c r="F15592" s="3"/>
      <c r="G15592" s="3"/>
      <c r="H15592" s="3"/>
      <c r="I15592" s="3"/>
      <c r="J15592" s="3"/>
    </row>
    <row r="15593" spans="4:10" x14ac:dyDescent="0.25">
      <c r="D15593">
        <v>0.13719999999999999</v>
      </c>
      <c r="E15593" s="4">
        <v>2.1700000000000001E-20</v>
      </c>
      <c r="F15593" s="3"/>
      <c r="G15593" s="3"/>
      <c r="H15593" s="3"/>
      <c r="I15593" s="3"/>
      <c r="J15593" s="3"/>
    </row>
    <row r="15594" spans="4:10" x14ac:dyDescent="0.25">
      <c r="D15594">
        <v>0.13739999999999999</v>
      </c>
      <c r="E15594" s="4">
        <v>2.1700000000000001E-20</v>
      </c>
      <c r="F15594" s="3"/>
      <c r="G15594" s="3"/>
      <c r="H15594" s="3"/>
      <c r="I15594" s="3"/>
      <c r="J15594" s="3"/>
    </row>
    <row r="15595" spans="4:10" x14ac:dyDescent="0.25">
      <c r="D15595">
        <v>0.13769999999999999</v>
      </c>
      <c r="E15595" s="4">
        <v>2.1700000000000001E-20</v>
      </c>
      <c r="F15595" s="3"/>
      <c r="G15595" s="3"/>
      <c r="H15595" s="3"/>
      <c r="I15595" s="3"/>
      <c r="J15595" s="3"/>
    </row>
    <row r="15596" spans="4:10" x14ac:dyDescent="0.25">
      <c r="D15596">
        <v>0.13789999999999999</v>
      </c>
      <c r="E15596" s="4">
        <v>2.1700000000000001E-20</v>
      </c>
      <c r="F15596" s="3"/>
      <c r="G15596" s="3"/>
      <c r="H15596" s="3"/>
      <c r="I15596" s="3"/>
      <c r="J15596" s="3"/>
    </row>
    <row r="15597" spans="4:10" x14ac:dyDescent="0.25">
      <c r="D15597">
        <v>0.1381</v>
      </c>
      <c r="E15597" s="4">
        <v>2.1700000000000001E-20</v>
      </c>
      <c r="F15597" s="3"/>
      <c r="G15597" s="3"/>
      <c r="H15597" s="3"/>
      <c r="I15597" s="3"/>
      <c r="J15597" s="3"/>
    </row>
    <row r="15598" spans="4:10" x14ac:dyDescent="0.25">
      <c r="D15598">
        <v>0.1384</v>
      </c>
      <c r="E15598" s="4">
        <v>2.1700000000000001E-20</v>
      </c>
      <c r="F15598" s="3"/>
      <c r="G15598" s="3"/>
      <c r="H15598" s="3"/>
      <c r="I15598" s="3"/>
      <c r="J15598" s="3"/>
    </row>
    <row r="15599" spans="4:10" x14ac:dyDescent="0.25">
      <c r="D15599">
        <v>0.1386</v>
      </c>
      <c r="E15599" s="4">
        <v>2.1700000000000001E-20</v>
      </c>
      <c r="F15599" s="3"/>
      <c r="G15599" s="3"/>
      <c r="H15599" s="3"/>
      <c r="I15599" s="3"/>
      <c r="J15599" s="3"/>
    </row>
    <row r="15600" spans="4:10" x14ac:dyDescent="0.25">
      <c r="D15600">
        <v>0.13880000000000001</v>
      </c>
      <c r="E15600" s="4">
        <v>2.1700000000000001E-20</v>
      </c>
      <c r="F15600" s="3"/>
      <c r="G15600" s="3"/>
      <c r="H15600" s="3"/>
      <c r="I15600" s="3"/>
      <c r="J15600" s="3"/>
    </row>
    <row r="15601" spans="4:10" x14ac:dyDescent="0.25">
      <c r="D15601">
        <v>0.1391</v>
      </c>
      <c r="E15601" s="4">
        <v>2.1700000000000001E-20</v>
      </c>
      <c r="F15601" s="3"/>
      <c r="G15601" s="3"/>
      <c r="H15601" s="3"/>
      <c r="I15601" s="3"/>
      <c r="J15601" s="3"/>
    </row>
    <row r="15602" spans="4:10" x14ac:dyDescent="0.25">
      <c r="D15602">
        <v>0.13930000000000001</v>
      </c>
      <c r="E15602" s="4">
        <v>2.1700000000000001E-20</v>
      </c>
      <c r="F15602" s="3"/>
      <c r="G15602" s="3"/>
      <c r="H15602" s="3"/>
      <c r="I15602" s="3"/>
      <c r="J15602" s="3"/>
    </row>
    <row r="15603" spans="4:10" x14ac:dyDescent="0.25">
      <c r="D15603">
        <v>0.13950000000000001</v>
      </c>
      <c r="E15603" s="4">
        <v>2.1700000000000001E-20</v>
      </c>
      <c r="F15603" s="3"/>
      <c r="G15603" s="3"/>
      <c r="H15603" s="3"/>
      <c r="I15603" s="3"/>
      <c r="J15603" s="3"/>
    </row>
    <row r="15604" spans="4:10" x14ac:dyDescent="0.25">
      <c r="D15604">
        <v>0.13980000000000001</v>
      </c>
      <c r="E15604" s="4">
        <v>2.1700000000000001E-20</v>
      </c>
      <c r="F15604" s="3"/>
      <c r="G15604" s="3"/>
      <c r="H15604" s="3"/>
      <c r="I15604" s="3"/>
      <c r="J15604" s="3"/>
    </row>
    <row r="15605" spans="4:10" x14ac:dyDescent="0.25">
      <c r="D15605">
        <v>0.14000000000000001</v>
      </c>
      <c r="E15605" s="4">
        <v>2.1700000000000001E-20</v>
      </c>
      <c r="F15605" s="3"/>
      <c r="G15605" s="3"/>
      <c r="H15605" s="3"/>
      <c r="I15605" s="3"/>
      <c r="J15605" s="3"/>
    </row>
    <row r="15606" spans="4:10" x14ac:dyDescent="0.25">
      <c r="D15606">
        <v>0.14030000000000001</v>
      </c>
      <c r="E15606" s="4">
        <v>2.1700000000000001E-20</v>
      </c>
      <c r="F15606" s="3"/>
      <c r="G15606" s="3"/>
      <c r="H15606" s="3"/>
      <c r="I15606" s="3"/>
      <c r="J15606" s="3"/>
    </row>
    <row r="15607" spans="4:10" x14ac:dyDescent="0.25">
      <c r="D15607">
        <v>0.14050000000000001</v>
      </c>
      <c r="E15607" s="4">
        <v>2.1700000000000001E-20</v>
      </c>
      <c r="F15607" s="3"/>
      <c r="G15607" s="3"/>
      <c r="H15607" s="3"/>
      <c r="I15607" s="3"/>
      <c r="J15607" s="3"/>
    </row>
    <row r="15608" spans="4:10" x14ac:dyDescent="0.25">
      <c r="D15608">
        <v>0.14069999999999999</v>
      </c>
      <c r="E15608" s="4">
        <v>2.1700000000000001E-20</v>
      </c>
      <c r="F15608" s="3"/>
      <c r="G15608" s="3"/>
      <c r="H15608" s="3"/>
      <c r="I15608" s="3"/>
      <c r="J15608" s="3"/>
    </row>
    <row r="15609" spans="4:10" x14ac:dyDescent="0.25">
      <c r="D15609">
        <v>0.14099999999999999</v>
      </c>
      <c r="E15609" s="4">
        <v>2.1700000000000001E-20</v>
      </c>
      <c r="F15609" s="3"/>
      <c r="G15609" s="3"/>
      <c r="H15609" s="3"/>
      <c r="I15609" s="3"/>
      <c r="J15609" s="3"/>
    </row>
    <row r="15610" spans="4:10" x14ac:dyDescent="0.25">
      <c r="D15610">
        <v>0.14119999999999999</v>
      </c>
      <c r="E15610" s="4">
        <v>2.1700000000000001E-20</v>
      </c>
      <c r="F15610" s="3"/>
      <c r="G15610" s="3"/>
      <c r="H15610" s="3"/>
      <c r="I15610" s="3"/>
      <c r="J15610" s="3"/>
    </row>
    <row r="15611" spans="4:10" x14ac:dyDescent="0.25">
      <c r="D15611">
        <v>0.1414</v>
      </c>
      <c r="E15611" s="4">
        <v>2.1700000000000001E-20</v>
      </c>
      <c r="F15611" s="3"/>
      <c r="G15611" s="3"/>
      <c r="H15611" s="3"/>
      <c r="I15611" s="3"/>
      <c r="J15611" s="3"/>
    </row>
    <row r="15612" spans="4:10" x14ac:dyDescent="0.25">
      <c r="D15612">
        <v>0.14169999999999999</v>
      </c>
      <c r="E15612" s="4">
        <v>2.1700000000000001E-20</v>
      </c>
      <c r="F15612" s="3"/>
      <c r="G15612" s="3"/>
      <c r="H15612" s="3"/>
      <c r="I15612" s="3"/>
      <c r="J15612" s="3"/>
    </row>
    <row r="15613" spans="4:10" x14ac:dyDescent="0.25">
      <c r="D15613">
        <v>0.1419</v>
      </c>
      <c r="E15613" s="4">
        <v>2.1700000000000001E-20</v>
      </c>
      <c r="F15613" s="3"/>
      <c r="G15613" s="3"/>
      <c r="H15613" s="3"/>
      <c r="I15613" s="3"/>
      <c r="J15613" s="3"/>
    </row>
    <row r="15614" spans="4:10" x14ac:dyDescent="0.25">
      <c r="D15614">
        <v>0.1421</v>
      </c>
      <c r="E15614" s="4">
        <v>2.1700000000000001E-20</v>
      </c>
      <c r="F15614" s="3"/>
      <c r="G15614" s="3"/>
      <c r="H15614" s="3"/>
      <c r="I15614" s="3"/>
      <c r="J15614" s="3"/>
    </row>
    <row r="15615" spans="4:10" x14ac:dyDescent="0.25">
      <c r="D15615">
        <v>0.1424</v>
      </c>
      <c r="E15615" s="4">
        <v>2.1700000000000001E-20</v>
      </c>
      <c r="F15615" s="3"/>
      <c r="G15615" s="3"/>
      <c r="H15615" s="3"/>
      <c r="I15615" s="3"/>
      <c r="J15615" s="3"/>
    </row>
    <row r="15616" spans="4:10" x14ac:dyDescent="0.25">
      <c r="D15616">
        <v>0.1426</v>
      </c>
      <c r="E15616" s="4">
        <v>2.1700000000000001E-20</v>
      </c>
      <c r="F15616" s="3"/>
      <c r="G15616" s="3"/>
      <c r="H15616" s="3"/>
      <c r="I15616" s="3"/>
      <c r="J15616" s="3"/>
    </row>
    <row r="15617" spans="4:10" x14ac:dyDescent="0.25">
      <c r="D15617">
        <v>0.1429</v>
      </c>
      <c r="E15617" s="4">
        <v>2.1700000000000001E-20</v>
      </c>
      <c r="F15617" s="3"/>
      <c r="G15617" s="3"/>
      <c r="H15617" s="3"/>
      <c r="I15617" s="3"/>
      <c r="J15617" s="3"/>
    </row>
    <row r="15618" spans="4:10" x14ac:dyDescent="0.25">
      <c r="D15618">
        <v>0.1431</v>
      </c>
      <c r="E15618" s="4">
        <v>2.1700000000000001E-20</v>
      </c>
      <c r="F15618" s="3"/>
      <c r="G15618" s="3"/>
      <c r="H15618" s="3"/>
      <c r="I15618" s="3"/>
      <c r="J15618" s="3"/>
    </row>
    <row r="15619" spans="4:10" x14ac:dyDescent="0.25">
      <c r="D15619">
        <v>0.14330000000000001</v>
      </c>
      <c r="E15619" s="4">
        <v>2.1700000000000001E-20</v>
      </c>
      <c r="F15619" s="3"/>
      <c r="G15619" s="3"/>
      <c r="H15619" s="3"/>
      <c r="I15619" s="3"/>
      <c r="J15619" s="3"/>
    </row>
    <row r="15620" spans="4:10" x14ac:dyDescent="0.25">
      <c r="D15620">
        <v>0.14360000000000001</v>
      </c>
      <c r="E15620" s="4">
        <v>2.1700000000000001E-20</v>
      </c>
      <c r="F15620" s="3"/>
      <c r="G15620" s="3"/>
      <c r="H15620" s="3"/>
      <c r="I15620" s="3"/>
      <c r="J15620" s="3"/>
    </row>
    <row r="15621" spans="4:10" x14ac:dyDescent="0.25">
      <c r="D15621">
        <v>0.14380000000000001</v>
      </c>
      <c r="E15621" s="4">
        <v>2.1700000000000001E-20</v>
      </c>
      <c r="F15621" s="3"/>
      <c r="G15621" s="3"/>
      <c r="H15621" s="3"/>
      <c r="I15621" s="3"/>
      <c r="J15621" s="3"/>
    </row>
    <row r="15622" spans="4:10" x14ac:dyDescent="0.25">
      <c r="D15622">
        <v>0.14399999999999999</v>
      </c>
      <c r="E15622" s="4">
        <v>2.1700000000000001E-20</v>
      </c>
      <c r="F15622" s="3"/>
      <c r="G15622" s="3"/>
      <c r="H15622" s="3"/>
      <c r="I15622" s="3"/>
      <c r="J15622" s="3"/>
    </row>
    <row r="15623" spans="4:10" x14ac:dyDescent="0.25">
      <c r="D15623">
        <v>0.14430000000000001</v>
      </c>
      <c r="E15623" s="4">
        <v>2.1700000000000001E-20</v>
      </c>
      <c r="F15623" s="3"/>
      <c r="G15623" s="3"/>
      <c r="H15623" s="3"/>
      <c r="I15623" s="3"/>
      <c r="J15623" s="3"/>
    </row>
    <row r="15624" spans="4:10" x14ac:dyDescent="0.25">
      <c r="D15624">
        <v>0.14449999999999999</v>
      </c>
      <c r="E15624" s="4">
        <v>2.1700000000000001E-20</v>
      </c>
      <c r="F15624" s="3"/>
      <c r="G15624" s="3"/>
      <c r="H15624" s="3"/>
      <c r="I15624" s="3"/>
      <c r="J15624" s="3"/>
    </row>
    <row r="15625" spans="4:10" x14ac:dyDescent="0.25">
      <c r="D15625">
        <v>0.1447</v>
      </c>
      <c r="E15625" s="4">
        <v>2.1700000000000001E-20</v>
      </c>
      <c r="F15625" s="3"/>
      <c r="G15625" s="3"/>
      <c r="H15625" s="3"/>
      <c r="I15625" s="3"/>
      <c r="J15625" s="3"/>
    </row>
    <row r="15626" spans="4:10" x14ac:dyDescent="0.25">
      <c r="D15626">
        <v>0.14499999999999999</v>
      </c>
      <c r="E15626" s="4">
        <v>2.1700000000000001E-20</v>
      </c>
      <c r="F15626" s="3"/>
      <c r="G15626" s="3"/>
      <c r="H15626" s="3"/>
      <c r="I15626" s="3"/>
      <c r="J15626" s="3"/>
    </row>
    <row r="15627" spans="4:10" x14ac:dyDescent="0.25">
      <c r="D15627">
        <v>0.1452</v>
      </c>
      <c r="E15627" s="4">
        <v>2.1700000000000001E-20</v>
      </c>
      <c r="F15627" s="3"/>
      <c r="G15627" s="3"/>
      <c r="H15627" s="3"/>
      <c r="I15627" s="3"/>
      <c r="J15627" s="3"/>
    </row>
    <row r="15628" spans="4:10" x14ac:dyDescent="0.25">
      <c r="D15628">
        <v>0.14549999999999999</v>
      </c>
      <c r="E15628" s="4">
        <v>2.1700000000000001E-20</v>
      </c>
    </row>
    <row r="15629" spans="4:10" x14ac:dyDescent="0.25">
      <c r="D15629">
        <v>0.1457</v>
      </c>
      <c r="E15629" s="4">
        <v>2.1700000000000001E-20</v>
      </c>
    </row>
    <row r="15630" spans="4:10" x14ac:dyDescent="0.25">
      <c r="D15630">
        <v>0.1459</v>
      </c>
      <c r="E15630" s="4">
        <v>2.1700000000000001E-20</v>
      </c>
    </row>
    <row r="15631" spans="4:10" x14ac:dyDescent="0.25">
      <c r="D15631">
        <v>0.1462</v>
      </c>
      <c r="E15631" s="4">
        <v>2.1700000000000001E-20</v>
      </c>
    </row>
    <row r="15632" spans="4:10" x14ac:dyDescent="0.25">
      <c r="D15632">
        <v>0.1464</v>
      </c>
      <c r="E15632" s="4">
        <v>2.1700000000000001E-20</v>
      </c>
    </row>
    <row r="15633" spans="4:10" x14ac:dyDescent="0.25">
      <c r="D15633">
        <v>0.14660000000000001</v>
      </c>
      <c r="E15633" s="4">
        <v>2.1700000000000001E-20</v>
      </c>
      <c r="F15633" s="3"/>
      <c r="G15633" s="3"/>
      <c r="H15633" s="3"/>
      <c r="I15633" s="3"/>
      <c r="J15633" s="3"/>
    </row>
    <row r="15634" spans="4:10" x14ac:dyDescent="0.25">
      <c r="D15634">
        <v>0.1469</v>
      </c>
      <c r="E15634" s="4">
        <v>2.1700000000000001E-20</v>
      </c>
      <c r="F15634" s="3"/>
      <c r="G15634" s="3"/>
      <c r="H15634" s="3"/>
      <c r="I15634" s="3"/>
      <c r="J15634" s="3"/>
    </row>
    <row r="15635" spans="4:10" x14ac:dyDescent="0.25">
      <c r="D15635">
        <v>0.14710000000000001</v>
      </c>
      <c r="E15635" s="4">
        <v>2.1700000000000001E-20</v>
      </c>
      <c r="F15635" s="3"/>
      <c r="G15635" s="3"/>
      <c r="H15635" s="3"/>
      <c r="I15635" s="3"/>
      <c r="J15635" s="3"/>
    </row>
    <row r="15636" spans="4:10" x14ac:dyDescent="0.25">
      <c r="D15636">
        <v>0.1474</v>
      </c>
      <c r="E15636" s="4">
        <v>2.1700000000000001E-20</v>
      </c>
      <c r="F15636" s="3"/>
      <c r="G15636" s="3"/>
      <c r="H15636" s="3"/>
      <c r="I15636" s="3"/>
      <c r="J15636" s="3"/>
    </row>
    <row r="15637" spans="4:10" x14ac:dyDescent="0.25">
      <c r="D15637">
        <v>0.14760000000000001</v>
      </c>
      <c r="E15637" s="4">
        <v>2.1700000000000001E-20</v>
      </c>
      <c r="F15637" s="3"/>
      <c r="G15637" s="3"/>
      <c r="H15637" s="3"/>
      <c r="I15637" s="3"/>
      <c r="J15637" s="3"/>
    </row>
    <row r="15638" spans="4:10" x14ac:dyDescent="0.25">
      <c r="D15638">
        <v>0.14779999999999999</v>
      </c>
      <c r="E15638" s="4">
        <v>2.1700000000000001E-20</v>
      </c>
      <c r="F15638" s="3"/>
      <c r="G15638" s="3"/>
      <c r="H15638" s="3"/>
      <c r="I15638" s="3"/>
      <c r="J15638" s="3"/>
    </row>
    <row r="15639" spans="4:10" x14ac:dyDescent="0.25">
      <c r="D15639">
        <v>0.14810000000000001</v>
      </c>
      <c r="E15639" s="4">
        <v>2.1700000000000001E-20</v>
      </c>
      <c r="F15639" s="3"/>
      <c r="G15639" s="3"/>
      <c r="H15639" s="3"/>
      <c r="I15639" s="3"/>
      <c r="J15639" s="3"/>
    </row>
    <row r="15640" spans="4:10" x14ac:dyDescent="0.25">
      <c r="D15640">
        <v>0.14829999999999999</v>
      </c>
      <c r="E15640" s="4">
        <v>2.1700000000000001E-20</v>
      </c>
      <c r="F15640" s="3"/>
      <c r="G15640" s="3"/>
      <c r="H15640" s="3"/>
      <c r="I15640" s="3"/>
      <c r="J15640" s="3"/>
    </row>
    <row r="15641" spans="4:10" x14ac:dyDescent="0.25">
      <c r="D15641">
        <v>0.14849999999999999</v>
      </c>
      <c r="E15641" s="4">
        <v>2.1700000000000001E-20</v>
      </c>
      <c r="F15641" s="3"/>
      <c r="G15641" s="3"/>
      <c r="H15641" s="3"/>
      <c r="I15641" s="3"/>
      <c r="J15641" s="3"/>
    </row>
    <row r="15642" spans="4:10" x14ac:dyDescent="0.25">
      <c r="D15642">
        <v>0.14879999999999999</v>
      </c>
      <c r="E15642" s="4">
        <v>2.1700000000000001E-20</v>
      </c>
      <c r="F15642" s="3"/>
      <c r="G15642" s="3"/>
      <c r="H15642" s="3"/>
      <c r="I15642" s="3"/>
      <c r="J15642" s="3"/>
    </row>
    <row r="15643" spans="4:10" x14ac:dyDescent="0.25">
      <c r="D15643">
        <v>0.14899999999999999</v>
      </c>
      <c r="E15643" s="4">
        <v>2.1700000000000001E-20</v>
      </c>
      <c r="F15643" s="3"/>
      <c r="G15643" s="3"/>
      <c r="H15643" s="3"/>
      <c r="I15643" s="3"/>
      <c r="J15643" s="3"/>
    </row>
    <row r="15644" spans="4:10" x14ac:dyDescent="0.25">
      <c r="D15644">
        <v>0.1492</v>
      </c>
      <c r="E15644" s="4">
        <v>2.1700000000000001E-20</v>
      </c>
      <c r="F15644" s="3"/>
      <c r="G15644" s="3"/>
      <c r="H15644" s="3"/>
      <c r="I15644" s="3"/>
      <c r="J15644" s="3"/>
    </row>
    <row r="15645" spans="4:10" x14ac:dyDescent="0.25">
      <c r="D15645">
        <v>0.14949999999999999</v>
      </c>
      <c r="E15645" s="4">
        <v>2.1700000000000001E-20</v>
      </c>
      <c r="F15645" s="3"/>
      <c r="G15645" s="3"/>
      <c r="H15645" s="3"/>
      <c r="I15645" s="3"/>
      <c r="J15645" s="3"/>
    </row>
    <row r="15646" spans="4:10" x14ac:dyDescent="0.25">
      <c r="D15646">
        <v>0.1497</v>
      </c>
      <c r="E15646" s="4">
        <v>2.1700000000000001E-20</v>
      </c>
      <c r="F15646" s="3"/>
      <c r="G15646" s="3"/>
      <c r="H15646" s="3"/>
      <c r="I15646" s="3"/>
      <c r="J15646" s="3"/>
    </row>
    <row r="15647" spans="4:10" x14ac:dyDescent="0.25">
      <c r="D15647">
        <v>0.15</v>
      </c>
      <c r="E15647" s="4">
        <v>2.1700000000000001E-20</v>
      </c>
      <c r="F15647" s="3"/>
      <c r="G15647" s="3"/>
      <c r="H15647" s="3"/>
      <c r="I15647" s="3"/>
      <c r="J15647" s="3"/>
    </row>
    <row r="15648" spans="4:10" x14ac:dyDescent="0.25">
      <c r="D15648">
        <v>0.1502</v>
      </c>
      <c r="E15648" s="4">
        <v>2.1700000000000001E-20</v>
      </c>
      <c r="F15648" s="3"/>
      <c r="G15648" s="3"/>
      <c r="H15648" s="3"/>
      <c r="I15648" s="3"/>
      <c r="J15648" s="3"/>
    </row>
    <row r="15649" spans="4:10" x14ac:dyDescent="0.25">
      <c r="D15649">
        <v>0.15040000000000001</v>
      </c>
      <c r="E15649" s="4">
        <v>2.1700000000000001E-20</v>
      </c>
      <c r="F15649" s="3"/>
      <c r="G15649" s="3"/>
      <c r="H15649" s="3"/>
      <c r="I15649" s="3"/>
      <c r="J15649" s="3"/>
    </row>
    <row r="15650" spans="4:10" x14ac:dyDescent="0.25">
      <c r="D15650">
        <v>0.1507</v>
      </c>
      <c r="E15650" s="4">
        <v>2.1700000000000001E-20</v>
      </c>
      <c r="F15650" s="3"/>
      <c r="G15650" s="3"/>
      <c r="H15650" s="3"/>
      <c r="I15650" s="3"/>
      <c r="J15650" s="3"/>
    </row>
    <row r="15651" spans="4:10" x14ac:dyDescent="0.25">
      <c r="D15651">
        <v>0.15090000000000001</v>
      </c>
      <c r="E15651" s="4">
        <v>2.1700000000000001E-20</v>
      </c>
      <c r="F15651" s="3"/>
      <c r="G15651" s="3"/>
      <c r="H15651" s="3"/>
      <c r="I15651" s="3"/>
      <c r="J15651" s="3"/>
    </row>
    <row r="15652" spans="4:10" x14ac:dyDescent="0.25">
      <c r="D15652">
        <v>0.15110000000000001</v>
      </c>
      <c r="E15652" s="4">
        <v>2.1700000000000001E-20</v>
      </c>
      <c r="F15652" s="3"/>
      <c r="G15652" s="3"/>
      <c r="H15652" s="3"/>
      <c r="I15652" s="3"/>
      <c r="J15652" s="3"/>
    </row>
    <row r="15653" spans="4:10" x14ac:dyDescent="0.25">
      <c r="D15653">
        <v>0.15140000000000001</v>
      </c>
      <c r="E15653" s="4">
        <v>2.1700000000000001E-20</v>
      </c>
      <c r="F15653" s="3"/>
      <c r="G15653" s="3"/>
      <c r="H15653" s="3"/>
      <c r="I15653" s="3"/>
      <c r="J15653" s="3"/>
    </row>
    <row r="15654" spans="4:10" x14ac:dyDescent="0.25">
      <c r="D15654">
        <v>0.15160000000000001</v>
      </c>
      <c r="E15654" s="4">
        <v>2.1700000000000001E-20</v>
      </c>
      <c r="F15654" s="3"/>
      <c r="G15654" s="3"/>
      <c r="H15654" s="3"/>
      <c r="I15654" s="3"/>
      <c r="J15654" s="3"/>
    </row>
    <row r="15655" spans="4:10" x14ac:dyDescent="0.25">
      <c r="D15655">
        <v>0.15179999999999999</v>
      </c>
      <c r="E15655" s="4">
        <v>2.1700000000000001E-20</v>
      </c>
      <c r="F15655" s="3"/>
      <c r="G15655" s="3"/>
      <c r="H15655" s="3"/>
      <c r="I15655" s="3"/>
      <c r="J15655" s="3"/>
    </row>
    <row r="15656" spans="4:10" x14ac:dyDescent="0.25">
      <c r="D15656">
        <v>0.15210000000000001</v>
      </c>
      <c r="E15656" s="4">
        <v>2.1700000000000001E-20</v>
      </c>
      <c r="F15656" s="3"/>
      <c r="G15656" s="3"/>
      <c r="H15656" s="3"/>
      <c r="I15656" s="3"/>
      <c r="J15656" s="3"/>
    </row>
    <row r="15657" spans="4:10" x14ac:dyDescent="0.25">
      <c r="D15657">
        <v>0.15229999999999999</v>
      </c>
      <c r="E15657" s="4">
        <v>2.1700000000000001E-20</v>
      </c>
      <c r="F15657" s="3"/>
      <c r="G15657" s="3"/>
      <c r="H15657" s="3"/>
      <c r="I15657" s="3"/>
      <c r="J15657" s="3"/>
    </row>
    <row r="15658" spans="4:10" x14ac:dyDescent="0.25">
      <c r="D15658">
        <v>0.15260000000000001</v>
      </c>
      <c r="E15658" s="4">
        <v>2.1700000000000001E-20</v>
      </c>
      <c r="F15658" s="3"/>
      <c r="G15658" s="3"/>
      <c r="H15658" s="3"/>
      <c r="I15658" s="3"/>
      <c r="J15658" s="3"/>
    </row>
    <row r="15659" spans="4:10" x14ac:dyDescent="0.25">
      <c r="D15659">
        <v>0.15279999999999999</v>
      </c>
      <c r="E15659" s="4">
        <v>2.1700000000000001E-20</v>
      </c>
      <c r="F15659" s="3"/>
      <c r="G15659" s="3"/>
      <c r="H15659" s="3"/>
      <c r="I15659" s="3"/>
      <c r="J15659" s="3"/>
    </row>
    <row r="15660" spans="4:10" x14ac:dyDescent="0.25">
      <c r="D15660">
        <v>0.153</v>
      </c>
      <c r="E15660" s="4">
        <v>2.1700000000000001E-20</v>
      </c>
      <c r="F15660" s="3"/>
      <c r="G15660" s="3"/>
      <c r="H15660" s="3"/>
      <c r="I15660" s="3"/>
      <c r="J15660" s="3"/>
    </row>
    <row r="15661" spans="4:10" x14ac:dyDescent="0.25">
      <c r="D15661">
        <v>0.15329999999999999</v>
      </c>
      <c r="E15661" s="4">
        <v>2.1700000000000001E-20</v>
      </c>
      <c r="F15661" s="3"/>
      <c r="G15661" s="3"/>
      <c r="H15661" s="3"/>
      <c r="I15661" s="3"/>
      <c r="J15661" s="3"/>
    </row>
    <row r="15662" spans="4:10" x14ac:dyDescent="0.25">
      <c r="D15662">
        <v>0.1535</v>
      </c>
      <c r="E15662" s="4">
        <v>2.1700000000000001E-20</v>
      </c>
      <c r="F15662" s="3"/>
      <c r="G15662" s="3"/>
      <c r="H15662" s="3"/>
      <c r="I15662" s="3"/>
      <c r="J15662" s="3"/>
    </row>
    <row r="15663" spans="4:10" x14ac:dyDescent="0.25">
      <c r="D15663">
        <v>0.1537</v>
      </c>
      <c r="E15663" s="4">
        <v>2.1700000000000001E-20</v>
      </c>
      <c r="F15663" s="3"/>
      <c r="G15663" s="3"/>
      <c r="H15663" s="3"/>
      <c r="I15663" s="3"/>
      <c r="J15663" s="3"/>
    </row>
    <row r="15664" spans="4:10" x14ac:dyDescent="0.25">
      <c r="D15664">
        <v>0.154</v>
      </c>
      <c r="E15664" s="4">
        <v>2.1700000000000001E-20</v>
      </c>
      <c r="F15664" s="3"/>
      <c r="G15664" s="3"/>
      <c r="H15664" s="3"/>
      <c r="I15664" s="3"/>
      <c r="J15664" s="3"/>
    </row>
    <row r="15665" spans="4:10" x14ac:dyDescent="0.25">
      <c r="D15665">
        <v>0.1542</v>
      </c>
      <c r="E15665" s="4">
        <v>2.1700000000000001E-20</v>
      </c>
      <c r="F15665" s="3"/>
      <c r="G15665" s="3"/>
      <c r="H15665" s="3"/>
      <c r="I15665" s="3"/>
      <c r="J15665" s="3"/>
    </row>
    <row r="15666" spans="4:10" x14ac:dyDescent="0.25">
      <c r="D15666">
        <v>0.15440000000000001</v>
      </c>
      <c r="E15666" s="4">
        <v>2.1700000000000001E-20</v>
      </c>
      <c r="F15666" s="3"/>
      <c r="G15666" s="3"/>
      <c r="H15666" s="3"/>
      <c r="I15666" s="3"/>
      <c r="J15666" s="3"/>
    </row>
    <row r="15667" spans="4:10" x14ac:dyDescent="0.25">
      <c r="D15667">
        <v>0.1547</v>
      </c>
      <c r="E15667" s="4">
        <v>2.1700000000000001E-20</v>
      </c>
      <c r="F15667" s="3"/>
      <c r="G15667" s="3"/>
      <c r="H15667" s="3"/>
      <c r="I15667" s="3"/>
      <c r="J15667" s="3"/>
    </row>
    <row r="15668" spans="4:10" x14ac:dyDescent="0.25">
      <c r="D15668">
        <v>0.15490000000000001</v>
      </c>
      <c r="E15668" s="4">
        <v>2.1700000000000001E-20</v>
      </c>
      <c r="F15668" s="3"/>
      <c r="G15668" s="3"/>
      <c r="H15668" s="3"/>
      <c r="I15668" s="3"/>
      <c r="J15668" s="3"/>
    </row>
    <row r="15669" spans="4:10" x14ac:dyDescent="0.25">
      <c r="D15669">
        <v>0.1552</v>
      </c>
      <c r="E15669" s="4">
        <v>2.1700000000000001E-20</v>
      </c>
      <c r="F15669" s="3"/>
      <c r="G15669" s="3"/>
      <c r="H15669" s="3"/>
      <c r="I15669" s="3"/>
      <c r="J15669" s="3"/>
    </row>
    <row r="15670" spans="4:10" x14ac:dyDescent="0.25">
      <c r="D15670">
        <v>0.15540000000000001</v>
      </c>
      <c r="E15670" s="4">
        <v>2.1700000000000001E-20</v>
      </c>
      <c r="F15670" s="3"/>
      <c r="G15670" s="3"/>
      <c r="H15670" s="3"/>
      <c r="I15670" s="3"/>
      <c r="J15670" s="3"/>
    </row>
    <row r="15671" spans="4:10" x14ac:dyDescent="0.25">
      <c r="D15671">
        <v>0.15559999999999999</v>
      </c>
      <c r="E15671" s="4">
        <v>2.1700000000000001E-20</v>
      </c>
      <c r="F15671" s="3"/>
      <c r="G15671" s="3"/>
      <c r="H15671" s="3"/>
      <c r="I15671" s="3"/>
      <c r="J15671" s="3"/>
    </row>
    <row r="15672" spans="4:10" x14ac:dyDescent="0.25">
      <c r="D15672">
        <v>0.15590000000000001</v>
      </c>
      <c r="E15672" s="4">
        <v>2.1700000000000001E-20</v>
      </c>
      <c r="F15672" s="3"/>
      <c r="G15672" s="3"/>
      <c r="H15672" s="3"/>
      <c r="I15672" s="3"/>
      <c r="J15672" s="3"/>
    </row>
    <row r="15673" spans="4:10" x14ac:dyDescent="0.25">
      <c r="D15673">
        <v>0.15609999999999999</v>
      </c>
      <c r="E15673" s="4">
        <v>2.1700000000000001E-20</v>
      </c>
      <c r="F15673" s="3"/>
      <c r="G15673" s="3"/>
      <c r="H15673" s="3"/>
      <c r="I15673" s="3"/>
      <c r="J15673" s="3"/>
    </row>
    <row r="15674" spans="4:10" x14ac:dyDescent="0.25">
      <c r="D15674">
        <v>0.15629999999999999</v>
      </c>
      <c r="E15674" s="4">
        <v>2.1700000000000001E-20</v>
      </c>
      <c r="F15674" s="3"/>
      <c r="G15674" s="3"/>
      <c r="H15674" s="3"/>
      <c r="I15674" s="3"/>
      <c r="J15674" s="3"/>
    </row>
    <row r="15675" spans="4:10" x14ac:dyDescent="0.25">
      <c r="D15675">
        <v>0.15659999999999999</v>
      </c>
      <c r="E15675" s="4">
        <v>2.1700000000000001E-20</v>
      </c>
      <c r="F15675" s="3"/>
      <c r="G15675" s="3"/>
      <c r="H15675" s="3"/>
      <c r="I15675" s="3"/>
      <c r="J15675" s="3"/>
    </row>
    <row r="15676" spans="4:10" x14ac:dyDescent="0.25">
      <c r="D15676">
        <v>0.15679999999999999</v>
      </c>
      <c r="E15676" s="4">
        <v>2.1700000000000001E-20</v>
      </c>
      <c r="F15676" s="3"/>
      <c r="G15676" s="3"/>
      <c r="H15676" s="3"/>
      <c r="I15676" s="3"/>
      <c r="J15676" s="3"/>
    </row>
    <row r="15677" spans="4:10" x14ac:dyDescent="0.25">
      <c r="D15677">
        <v>0.157</v>
      </c>
      <c r="E15677" s="4">
        <v>2.1700000000000001E-20</v>
      </c>
      <c r="F15677" s="3"/>
      <c r="G15677" s="3"/>
      <c r="H15677" s="3"/>
      <c r="I15677" s="3"/>
      <c r="J15677" s="3"/>
    </row>
    <row r="15678" spans="4:10" x14ac:dyDescent="0.25">
      <c r="D15678">
        <v>0.1573</v>
      </c>
      <c r="E15678" s="4">
        <v>2.1700000000000001E-20</v>
      </c>
      <c r="F15678" s="3"/>
      <c r="G15678" s="3"/>
      <c r="H15678" s="3"/>
      <c r="I15678" s="3"/>
      <c r="J15678" s="3"/>
    </row>
    <row r="15679" spans="4:10" x14ac:dyDescent="0.25">
      <c r="D15679">
        <v>0.1575</v>
      </c>
      <c r="E15679" s="4">
        <v>2.1700000000000001E-20</v>
      </c>
      <c r="F15679" s="3"/>
      <c r="G15679" s="3"/>
      <c r="H15679" s="3"/>
      <c r="I15679" s="3"/>
      <c r="J15679" s="3"/>
    </row>
    <row r="15680" spans="4:10" x14ac:dyDescent="0.25">
      <c r="D15680">
        <v>0.1578</v>
      </c>
      <c r="E15680" s="4">
        <v>2.1700000000000001E-20</v>
      </c>
      <c r="F15680" s="3"/>
      <c r="G15680" s="3"/>
      <c r="H15680" s="3"/>
      <c r="I15680" s="3"/>
      <c r="J15680" s="3"/>
    </row>
    <row r="15681" spans="4:10" x14ac:dyDescent="0.25">
      <c r="D15681">
        <v>0.158</v>
      </c>
      <c r="E15681" s="4">
        <v>2.1700000000000001E-20</v>
      </c>
      <c r="F15681" s="3"/>
      <c r="G15681" s="3"/>
      <c r="H15681" s="3"/>
      <c r="I15681" s="3"/>
      <c r="J15681" s="3"/>
    </row>
    <row r="15682" spans="4:10" x14ac:dyDescent="0.25">
      <c r="D15682">
        <v>0.15820000000000001</v>
      </c>
      <c r="E15682" s="4">
        <v>2.1700000000000001E-20</v>
      </c>
      <c r="F15682" s="3"/>
      <c r="G15682" s="3"/>
      <c r="H15682" s="3"/>
      <c r="I15682" s="3"/>
      <c r="J15682" s="3"/>
    </row>
    <row r="15683" spans="4:10" x14ac:dyDescent="0.25">
      <c r="D15683">
        <v>0.1585</v>
      </c>
      <c r="E15683" s="4">
        <v>2.1700000000000001E-20</v>
      </c>
      <c r="F15683" s="3"/>
      <c r="G15683" s="3"/>
      <c r="H15683" s="3"/>
      <c r="I15683" s="3"/>
      <c r="J15683" s="3"/>
    </row>
    <row r="15684" spans="4:10" x14ac:dyDescent="0.25">
      <c r="D15684">
        <v>0.15870000000000001</v>
      </c>
      <c r="E15684" s="4">
        <v>2.1700000000000001E-20</v>
      </c>
      <c r="F15684" s="3"/>
      <c r="G15684" s="3"/>
      <c r="H15684" s="3"/>
      <c r="I15684" s="3"/>
      <c r="J15684" s="3"/>
    </row>
    <row r="15685" spans="4:10" x14ac:dyDescent="0.25">
      <c r="D15685">
        <v>0.15890000000000001</v>
      </c>
      <c r="E15685" s="4">
        <v>2.1700000000000001E-20</v>
      </c>
      <c r="F15685" s="3"/>
      <c r="G15685" s="3"/>
      <c r="H15685" s="3"/>
      <c r="I15685" s="3"/>
      <c r="J15685" s="3"/>
    </row>
    <row r="15686" spans="4:10" x14ac:dyDescent="0.25">
      <c r="D15686">
        <v>0.15920000000000001</v>
      </c>
      <c r="E15686" s="4">
        <v>2.1700000000000001E-20</v>
      </c>
      <c r="F15686" s="3"/>
      <c r="G15686" s="3"/>
      <c r="H15686" s="3"/>
      <c r="I15686" s="3"/>
      <c r="J15686" s="3"/>
    </row>
    <row r="15687" spans="4:10" x14ac:dyDescent="0.25">
      <c r="D15687">
        <v>0.15939999999999999</v>
      </c>
      <c r="E15687" s="4">
        <v>2.1700000000000001E-20</v>
      </c>
      <c r="F15687" s="3"/>
      <c r="G15687" s="3"/>
      <c r="H15687" s="3"/>
      <c r="I15687" s="3"/>
      <c r="J15687" s="3"/>
    </row>
    <row r="15688" spans="4:10" x14ac:dyDescent="0.25">
      <c r="D15688">
        <v>0.15959999999999999</v>
      </c>
      <c r="E15688" s="4">
        <v>2.1700000000000001E-20</v>
      </c>
      <c r="F15688" s="3"/>
      <c r="G15688" s="3"/>
      <c r="H15688" s="3"/>
      <c r="I15688" s="3"/>
      <c r="J15688" s="3"/>
    </row>
    <row r="15689" spans="4:10" x14ac:dyDescent="0.25">
      <c r="D15689">
        <v>0.15989999999999999</v>
      </c>
      <c r="E15689" s="4">
        <v>2.1700000000000001E-20</v>
      </c>
      <c r="F15689" s="3"/>
      <c r="G15689" s="3"/>
      <c r="H15689" s="3"/>
      <c r="I15689" s="3"/>
      <c r="J15689" s="3"/>
    </row>
    <row r="15690" spans="4:10" x14ac:dyDescent="0.25">
      <c r="D15690">
        <v>0.16009999999999999</v>
      </c>
      <c r="E15690" s="4">
        <v>2.1700000000000001E-20</v>
      </c>
      <c r="F15690" s="3"/>
      <c r="G15690" s="3"/>
      <c r="H15690" s="3"/>
      <c r="I15690" s="3"/>
      <c r="J15690" s="3"/>
    </row>
    <row r="15691" spans="4:10" x14ac:dyDescent="0.25">
      <c r="D15691">
        <v>0.16039999999999999</v>
      </c>
      <c r="E15691" s="4">
        <v>2.1700000000000001E-20</v>
      </c>
      <c r="F15691" s="3"/>
      <c r="G15691" s="3"/>
      <c r="H15691" s="3"/>
      <c r="I15691" s="3"/>
      <c r="J15691" s="3"/>
    </row>
    <row r="15692" spans="4:10" x14ac:dyDescent="0.25">
      <c r="D15692">
        <v>0.16059999999999999</v>
      </c>
      <c r="E15692" s="4">
        <v>2.1700000000000001E-20</v>
      </c>
      <c r="F15692" s="3"/>
      <c r="G15692" s="3"/>
      <c r="H15692" s="3"/>
      <c r="I15692" s="3"/>
      <c r="J15692" s="3"/>
    </row>
    <row r="15693" spans="4:10" x14ac:dyDescent="0.25">
      <c r="D15693">
        <v>0.1608</v>
      </c>
      <c r="E15693" s="4">
        <v>2.1700000000000001E-20</v>
      </c>
      <c r="F15693" s="3"/>
      <c r="G15693" s="3"/>
      <c r="H15693" s="3"/>
      <c r="I15693" s="3"/>
      <c r="J15693" s="3"/>
    </row>
    <row r="15694" spans="4:10" x14ac:dyDescent="0.25">
      <c r="D15694">
        <v>0.16109999999999999</v>
      </c>
      <c r="E15694" s="4">
        <v>2.1700000000000001E-20</v>
      </c>
      <c r="F15694" s="3"/>
      <c r="G15694" s="3"/>
      <c r="H15694" s="3"/>
      <c r="I15694" s="3"/>
      <c r="J15694" s="3"/>
    </row>
    <row r="15695" spans="4:10" x14ac:dyDescent="0.25">
      <c r="D15695">
        <v>0.1613</v>
      </c>
      <c r="E15695" s="4">
        <v>2.1700000000000001E-20</v>
      </c>
      <c r="F15695" s="3"/>
      <c r="G15695" s="3"/>
      <c r="H15695" s="3"/>
      <c r="I15695" s="3"/>
      <c r="J15695" s="3"/>
    </row>
    <row r="15696" spans="4:10" x14ac:dyDescent="0.25">
      <c r="D15696">
        <v>0.1615</v>
      </c>
      <c r="E15696" s="4">
        <v>2.1700000000000001E-20</v>
      </c>
      <c r="F15696" s="3"/>
      <c r="G15696" s="3"/>
      <c r="H15696" s="3"/>
      <c r="I15696" s="3"/>
      <c r="J15696" s="3"/>
    </row>
    <row r="15697" spans="4:10" x14ac:dyDescent="0.25">
      <c r="D15697">
        <v>0.1618</v>
      </c>
      <c r="E15697" s="4">
        <v>2.1700000000000001E-20</v>
      </c>
      <c r="F15697" s="3"/>
      <c r="G15697" s="3"/>
      <c r="H15697" s="3"/>
      <c r="I15697" s="3"/>
      <c r="J15697" s="3"/>
    </row>
    <row r="15698" spans="4:10" x14ac:dyDescent="0.25">
      <c r="D15698">
        <v>0.16200000000000001</v>
      </c>
      <c r="E15698" s="4">
        <v>2.1700000000000001E-20</v>
      </c>
      <c r="F15698" s="3"/>
      <c r="G15698" s="3"/>
      <c r="H15698" s="3"/>
      <c r="I15698" s="3"/>
      <c r="J15698" s="3"/>
    </row>
    <row r="15699" spans="4:10" x14ac:dyDescent="0.25">
      <c r="D15699">
        <v>0.1623</v>
      </c>
      <c r="E15699" s="4">
        <v>2.1700000000000001E-20</v>
      </c>
      <c r="F15699" s="3"/>
      <c r="G15699" s="3"/>
      <c r="H15699" s="3"/>
      <c r="I15699" s="3"/>
      <c r="J15699" s="3"/>
    </row>
    <row r="15700" spans="4:10" x14ac:dyDescent="0.25">
      <c r="D15700">
        <v>0.16250000000000001</v>
      </c>
      <c r="E15700" s="4">
        <v>2.1700000000000001E-20</v>
      </c>
      <c r="F15700" s="3"/>
      <c r="G15700" s="3"/>
      <c r="H15700" s="3"/>
      <c r="I15700" s="3"/>
      <c r="J15700" s="3"/>
    </row>
    <row r="15701" spans="4:10" x14ac:dyDescent="0.25">
      <c r="D15701">
        <v>0.16270000000000001</v>
      </c>
      <c r="E15701" s="4">
        <v>2.1700000000000001E-20</v>
      </c>
      <c r="F15701" s="3"/>
      <c r="G15701" s="3"/>
      <c r="H15701" s="3"/>
      <c r="I15701" s="3"/>
      <c r="J15701" s="3"/>
    </row>
    <row r="15702" spans="4:10" x14ac:dyDescent="0.25">
      <c r="D15702">
        <v>0.16300000000000001</v>
      </c>
      <c r="E15702" s="4">
        <v>2.1700000000000001E-20</v>
      </c>
      <c r="F15702" s="3"/>
      <c r="G15702" s="3"/>
      <c r="H15702" s="3"/>
      <c r="I15702" s="3"/>
      <c r="J15702" s="3"/>
    </row>
    <row r="15703" spans="4:10" x14ac:dyDescent="0.25">
      <c r="D15703">
        <v>0.16320000000000001</v>
      </c>
      <c r="E15703" s="4">
        <v>2.1700000000000001E-20</v>
      </c>
      <c r="F15703" s="3"/>
      <c r="G15703" s="3"/>
      <c r="H15703" s="3"/>
      <c r="I15703" s="3"/>
      <c r="J15703" s="3"/>
    </row>
    <row r="15704" spans="4:10" x14ac:dyDescent="0.25">
      <c r="D15704">
        <v>0.16339999999999999</v>
      </c>
      <c r="E15704" s="4">
        <v>2.1700000000000001E-20</v>
      </c>
      <c r="F15704" s="3"/>
      <c r="G15704" s="3"/>
      <c r="H15704" s="3"/>
      <c r="I15704" s="3"/>
      <c r="J15704" s="3"/>
    </row>
    <row r="15705" spans="4:10" x14ac:dyDescent="0.25">
      <c r="D15705">
        <v>0.16370000000000001</v>
      </c>
      <c r="E15705" s="4">
        <v>2.1700000000000001E-20</v>
      </c>
      <c r="F15705" s="3"/>
      <c r="G15705" s="3"/>
      <c r="H15705" s="3"/>
      <c r="I15705" s="3"/>
      <c r="J15705" s="3"/>
    </row>
    <row r="15706" spans="4:10" x14ac:dyDescent="0.25">
      <c r="D15706">
        <v>0.16389999999999999</v>
      </c>
      <c r="E15706" s="4">
        <v>2.1700000000000001E-20</v>
      </c>
      <c r="F15706" s="3"/>
      <c r="G15706" s="3"/>
      <c r="H15706" s="3"/>
      <c r="I15706" s="3"/>
      <c r="J15706" s="3"/>
    </row>
    <row r="15707" spans="4:10" x14ac:dyDescent="0.25">
      <c r="D15707">
        <v>0.1641</v>
      </c>
      <c r="E15707" s="4">
        <v>2.1700000000000001E-20</v>
      </c>
      <c r="F15707" s="3"/>
      <c r="G15707" s="3"/>
      <c r="H15707" s="3"/>
      <c r="I15707" s="3"/>
      <c r="J15707" s="3"/>
    </row>
    <row r="15708" spans="4:10" x14ac:dyDescent="0.25">
      <c r="D15708">
        <v>0.16439999999999999</v>
      </c>
      <c r="E15708" s="4">
        <v>2.1700000000000001E-20</v>
      </c>
      <c r="F15708" s="3"/>
      <c r="G15708" s="3"/>
      <c r="H15708" s="3"/>
      <c r="I15708" s="3"/>
      <c r="J15708" s="3"/>
    </row>
    <row r="15709" spans="4:10" x14ac:dyDescent="0.25">
      <c r="D15709">
        <v>0.1646</v>
      </c>
      <c r="E15709" s="4">
        <v>2.1700000000000001E-20</v>
      </c>
      <c r="F15709" s="3"/>
      <c r="G15709" s="3"/>
      <c r="H15709" s="3"/>
      <c r="I15709" s="3"/>
      <c r="J15709" s="3"/>
    </row>
    <row r="15710" spans="4:10" x14ac:dyDescent="0.25">
      <c r="D15710">
        <v>0.16489999999999999</v>
      </c>
      <c r="E15710" s="4">
        <v>2.1700000000000001E-20</v>
      </c>
      <c r="F15710" s="3"/>
      <c r="G15710" s="3"/>
      <c r="H15710" s="3"/>
      <c r="I15710" s="3"/>
      <c r="J15710" s="3"/>
    </row>
    <row r="15711" spans="4:10" x14ac:dyDescent="0.25">
      <c r="D15711">
        <v>0.1651</v>
      </c>
      <c r="E15711" s="4">
        <v>2.1700000000000001E-20</v>
      </c>
      <c r="F15711" s="3"/>
      <c r="G15711" s="3"/>
      <c r="H15711" s="3"/>
      <c r="I15711" s="3"/>
      <c r="J15711" s="3"/>
    </row>
    <row r="15712" spans="4:10" x14ac:dyDescent="0.25">
      <c r="D15712">
        <v>0.1653</v>
      </c>
      <c r="E15712" s="4">
        <v>2.1700000000000001E-20</v>
      </c>
      <c r="F15712" s="3"/>
      <c r="G15712" s="3"/>
      <c r="H15712" s="3"/>
      <c r="I15712" s="3"/>
      <c r="J15712" s="3"/>
    </row>
    <row r="15713" spans="4:10" x14ac:dyDescent="0.25">
      <c r="D15713">
        <v>0.1656</v>
      </c>
      <c r="E15713" s="4">
        <v>2.1700000000000001E-20</v>
      </c>
      <c r="F15713" s="3"/>
      <c r="G15713" s="3"/>
      <c r="H15713" s="3"/>
      <c r="I15713" s="3"/>
      <c r="J15713" s="3"/>
    </row>
    <row r="15714" spans="4:10" x14ac:dyDescent="0.25">
      <c r="D15714">
        <v>0.1658</v>
      </c>
      <c r="E15714" s="4">
        <v>2.1700000000000001E-20</v>
      </c>
      <c r="F15714" s="3"/>
      <c r="G15714" s="3"/>
      <c r="H15714" s="3"/>
      <c r="I15714" s="3"/>
      <c r="J15714" s="3"/>
    </row>
    <row r="15715" spans="4:10" x14ac:dyDescent="0.25">
      <c r="D15715">
        <v>0.16600000000000001</v>
      </c>
      <c r="E15715" s="4">
        <v>2.1700000000000001E-20</v>
      </c>
      <c r="F15715" s="3"/>
      <c r="G15715" s="3"/>
      <c r="H15715" s="3"/>
      <c r="I15715" s="3"/>
      <c r="J15715" s="3"/>
    </row>
    <row r="15716" spans="4:10" x14ac:dyDescent="0.25">
      <c r="D15716">
        <v>0.1663</v>
      </c>
      <c r="E15716" s="4">
        <v>2.1700000000000001E-20</v>
      </c>
      <c r="F15716" s="3"/>
      <c r="G15716" s="3"/>
      <c r="H15716" s="3"/>
      <c r="I15716" s="3"/>
      <c r="J15716" s="3"/>
    </row>
    <row r="15717" spans="4:10" x14ac:dyDescent="0.25">
      <c r="D15717">
        <v>0.16650000000000001</v>
      </c>
      <c r="E15717" s="4">
        <v>2.1700000000000001E-20</v>
      </c>
      <c r="F15717" s="3"/>
      <c r="G15717" s="3"/>
      <c r="H15717" s="3"/>
      <c r="I15717" s="3"/>
      <c r="J15717" s="3"/>
    </row>
    <row r="15718" spans="4:10" x14ac:dyDescent="0.25">
      <c r="D15718">
        <v>0.16669999999999999</v>
      </c>
      <c r="E15718" s="4">
        <v>2.1700000000000001E-20</v>
      </c>
      <c r="F15718" s="3"/>
      <c r="G15718" s="3"/>
      <c r="H15718" s="3"/>
      <c r="I15718" s="3"/>
      <c r="J15718" s="3"/>
    </row>
    <row r="15719" spans="4:10" x14ac:dyDescent="0.25">
      <c r="D15719">
        <v>0.16700000000000001</v>
      </c>
      <c r="E15719" s="4">
        <v>2.1700000000000001E-20</v>
      </c>
      <c r="F15719" s="3"/>
      <c r="G15719" s="3"/>
      <c r="H15719" s="3"/>
      <c r="I15719" s="3"/>
      <c r="J15719" s="3"/>
    </row>
    <row r="15720" spans="4:10" x14ac:dyDescent="0.25">
      <c r="D15720">
        <v>0.16719999999999999</v>
      </c>
      <c r="E15720" s="4">
        <v>2.1700000000000001E-20</v>
      </c>
      <c r="F15720" s="3"/>
      <c r="G15720" s="3"/>
      <c r="H15720" s="3"/>
      <c r="I15720" s="3"/>
      <c r="J15720" s="3"/>
    </row>
    <row r="15721" spans="4:10" x14ac:dyDescent="0.25">
      <c r="D15721">
        <v>0.16750000000000001</v>
      </c>
      <c r="E15721" s="4">
        <v>2.1700000000000001E-20</v>
      </c>
      <c r="F15721" s="3"/>
      <c r="G15721" s="3"/>
      <c r="H15721" s="3"/>
      <c r="I15721" s="3"/>
      <c r="J15721" s="3"/>
    </row>
    <row r="15722" spans="4:10" x14ac:dyDescent="0.25">
      <c r="D15722">
        <v>0.16769999999999999</v>
      </c>
      <c r="E15722" s="4">
        <v>2.1700000000000001E-20</v>
      </c>
      <c r="F15722" s="3"/>
      <c r="G15722" s="3"/>
      <c r="H15722" s="3"/>
      <c r="I15722" s="3"/>
      <c r="J15722" s="3"/>
    </row>
    <row r="15723" spans="4:10" x14ac:dyDescent="0.25">
      <c r="D15723">
        <v>0.16789999999999999</v>
      </c>
      <c r="E15723" s="4">
        <v>2.1700000000000001E-20</v>
      </c>
      <c r="F15723" s="3"/>
      <c r="G15723" s="3"/>
      <c r="H15723" s="3"/>
      <c r="I15723" s="3"/>
      <c r="J15723" s="3"/>
    </row>
    <row r="15724" spans="4:10" x14ac:dyDescent="0.25">
      <c r="D15724">
        <v>0.16819999999999999</v>
      </c>
      <c r="E15724" s="4">
        <v>2.1700000000000001E-20</v>
      </c>
      <c r="F15724" s="3"/>
      <c r="G15724" s="3"/>
      <c r="H15724" s="3"/>
      <c r="I15724" s="3"/>
      <c r="J15724" s="3"/>
    </row>
    <row r="15725" spans="4:10" x14ac:dyDescent="0.25">
      <c r="D15725">
        <v>0.16839999999999999</v>
      </c>
      <c r="E15725" s="4">
        <v>2.1700000000000001E-20</v>
      </c>
      <c r="F15725" s="3"/>
      <c r="G15725" s="3"/>
      <c r="H15725" s="3"/>
      <c r="I15725" s="3"/>
      <c r="J15725" s="3"/>
    </row>
    <row r="15726" spans="4:10" x14ac:dyDescent="0.25">
      <c r="D15726">
        <v>0.1686</v>
      </c>
      <c r="E15726" s="4">
        <v>2.1700000000000001E-20</v>
      </c>
      <c r="F15726" s="3"/>
      <c r="G15726" s="3"/>
      <c r="H15726" s="3"/>
      <c r="I15726" s="3"/>
      <c r="J15726" s="3"/>
    </row>
    <row r="15727" spans="4:10" x14ac:dyDescent="0.25">
      <c r="D15727">
        <v>0.16889999999999999</v>
      </c>
      <c r="E15727" s="4">
        <v>2.1700000000000001E-20</v>
      </c>
      <c r="F15727" s="3"/>
      <c r="G15727" s="3"/>
      <c r="H15727" s="3"/>
      <c r="I15727" s="3"/>
      <c r="J15727" s="3"/>
    </row>
    <row r="15728" spans="4:10" x14ac:dyDescent="0.25">
      <c r="D15728">
        <v>0.1691</v>
      </c>
      <c r="E15728" s="4">
        <v>2.1700000000000001E-20</v>
      </c>
      <c r="F15728" s="3"/>
      <c r="G15728" s="3"/>
      <c r="H15728" s="3"/>
      <c r="I15728" s="3"/>
      <c r="J15728" s="3"/>
    </row>
    <row r="15729" spans="4:10" x14ac:dyDescent="0.25">
      <c r="D15729">
        <v>0.16930000000000001</v>
      </c>
      <c r="E15729" s="4">
        <v>2.1700000000000001E-20</v>
      </c>
      <c r="F15729" s="3"/>
      <c r="G15729" s="3"/>
      <c r="H15729" s="3"/>
      <c r="I15729" s="3"/>
      <c r="J15729" s="3"/>
    </row>
    <row r="15730" spans="4:10" x14ac:dyDescent="0.25">
      <c r="D15730">
        <v>0.1696</v>
      </c>
      <c r="E15730" s="4">
        <v>2.1700000000000001E-20</v>
      </c>
      <c r="F15730" s="3"/>
      <c r="G15730" s="3"/>
      <c r="H15730" s="3"/>
      <c r="I15730" s="3"/>
      <c r="J15730" s="3"/>
    </row>
    <row r="15731" spans="4:10" x14ac:dyDescent="0.25">
      <c r="D15731">
        <v>0.16980000000000001</v>
      </c>
      <c r="E15731" s="4">
        <v>2.1700000000000001E-20</v>
      </c>
      <c r="F15731" s="3"/>
      <c r="G15731" s="3"/>
      <c r="H15731" s="3"/>
      <c r="I15731" s="3"/>
      <c r="J15731" s="3"/>
    </row>
    <row r="15732" spans="4:10" x14ac:dyDescent="0.25">
      <c r="D15732">
        <v>0.1701</v>
      </c>
      <c r="E15732" s="4">
        <v>2.1700000000000001E-20</v>
      </c>
      <c r="F15732" s="3"/>
      <c r="G15732" s="3"/>
      <c r="H15732" s="3"/>
      <c r="I15732" s="3"/>
      <c r="J15732" s="3"/>
    </row>
    <row r="15733" spans="4:10" x14ac:dyDescent="0.25">
      <c r="D15733">
        <v>0.17030000000000001</v>
      </c>
      <c r="E15733" s="4">
        <v>2.1700000000000001E-20</v>
      </c>
      <c r="F15733" s="3"/>
      <c r="G15733" s="3"/>
      <c r="H15733" s="3"/>
      <c r="I15733" s="3"/>
      <c r="J15733" s="3"/>
    </row>
    <row r="15734" spans="4:10" x14ac:dyDescent="0.25">
      <c r="D15734">
        <v>0.17050000000000001</v>
      </c>
      <c r="E15734" s="4">
        <v>2.1700000000000001E-20</v>
      </c>
      <c r="F15734" s="3"/>
      <c r="G15734" s="3"/>
      <c r="H15734" s="3"/>
      <c r="I15734" s="3"/>
      <c r="J15734" s="3"/>
    </row>
    <row r="15735" spans="4:10" x14ac:dyDescent="0.25">
      <c r="D15735">
        <v>0.17080000000000001</v>
      </c>
      <c r="E15735" s="4">
        <v>2.1700000000000001E-20</v>
      </c>
      <c r="F15735" s="3"/>
      <c r="G15735" s="3"/>
      <c r="H15735" s="3"/>
      <c r="I15735" s="3"/>
      <c r="J15735" s="3"/>
    </row>
    <row r="15736" spans="4:10" x14ac:dyDescent="0.25">
      <c r="D15736">
        <v>0.17100000000000001</v>
      </c>
      <c r="E15736" s="4">
        <v>2.1700000000000001E-20</v>
      </c>
      <c r="F15736" s="3"/>
      <c r="G15736" s="3"/>
      <c r="H15736" s="3"/>
      <c r="I15736" s="3"/>
      <c r="J15736" s="3"/>
    </row>
    <row r="15737" spans="4:10" x14ac:dyDescent="0.25">
      <c r="D15737">
        <v>0.17119999999999999</v>
      </c>
      <c r="E15737" s="4">
        <v>2.1700000000000001E-20</v>
      </c>
      <c r="F15737" s="3"/>
      <c r="G15737" s="3"/>
      <c r="H15737" s="3"/>
      <c r="I15737" s="3"/>
      <c r="J15737" s="3"/>
    </row>
    <row r="15738" spans="4:10" x14ac:dyDescent="0.25">
      <c r="D15738">
        <v>0.17150000000000001</v>
      </c>
      <c r="E15738" s="4">
        <v>2.1700000000000001E-20</v>
      </c>
      <c r="F15738" s="3"/>
      <c r="G15738" s="3"/>
      <c r="H15738" s="3"/>
      <c r="I15738" s="3"/>
      <c r="J15738" s="3"/>
    </row>
    <row r="15739" spans="4:10" x14ac:dyDescent="0.25">
      <c r="D15739">
        <v>0.17169999999999999</v>
      </c>
      <c r="E15739" s="4">
        <v>2.1700000000000001E-20</v>
      </c>
      <c r="F15739" s="3"/>
      <c r="G15739" s="3"/>
      <c r="H15739" s="3"/>
      <c r="I15739" s="3"/>
      <c r="J15739" s="3"/>
    </row>
    <row r="15740" spans="4:10" x14ac:dyDescent="0.25">
      <c r="D15740">
        <v>0.1719</v>
      </c>
      <c r="E15740" s="4">
        <v>2.1700000000000001E-20</v>
      </c>
      <c r="F15740" s="3"/>
      <c r="G15740" s="3"/>
      <c r="H15740" s="3"/>
      <c r="I15740" s="3"/>
      <c r="J15740" s="3"/>
    </row>
    <row r="15741" spans="4:10" x14ac:dyDescent="0.25">
      <c r="D15741">
        <v>0.17219999999999999</v>
      </c>
      <c r="E15741" s="4">
        <v>2.1700000000000001E-20</v>
      </c>
      <c r="F15741" s="3"/>
      <c r="G15741" s="3"/>
      <c r="H15741" s="3"/>
      <c r="I15741" s="3"/>
      <c r="J15741" s="3"/>
    </row>
    <row r="15742" spans="4:10" x14ac:dyDescent="0.25">
      <c r="D15742">
        <v>0.1724</v>
      </c>
      <c r="E15742" s="4">
        <v>2.1700000000000001E-20</v>
      </c>
      <c r="F15742" s="3"/>
      <c r="G15742" s="3"/>
      <c r="H15742" s="3"/>
      <c r="I15742" s="3"/>
      <c r="J15742" s="3"/>
    </row>
    <row r="15743" spans="4:10" x14ac:dyDescent="0.25">
      <c r="D15743">
        <v>0.17269999999999999</v>
      </c>
      <c r="E15743" s="4">
        <v>2.1700000000000001E-20</v>
      </c>
      <c r="F15743" s="3"/>
      <c r="G15743" s="3"/>
      <c r="H15743" s="3"/>
      <c r="I15743" s="3"/>
      <c r="J15743" s="3"/>
    </row>
    <row r="15744" spans="4:10" x14ac:dyDescent="0.25">
      <c r="D15744">
        <v>0.1729</v>
      </c>
      <c r="E15744" s="4">
        <v>2.1700000000000001E-20</v>
      </c>
      <c r="F15744" s="3"/>
      <c r="G15744" s="3"/>
      <c r="H15744" s="3"/>
      <c r="I15744" s="3"/>
      <c r="J15744" s="3"/>
    </row>
    <row r="15745" spans="4:10" x14ac:dyDescent="0.25">
      <c r="D15745">
        <v>0.1731</v>
      </c>
      <c r="E15745" s="4">
        <v>2.1700000000000001E-20</v>
      </c>
      <c r="F15745" s="3"/>
      <c r="G15745" s="3"/>
      <c r="H15745" s="3"/>
      <c r="I15745" s="3"/>
      <c r="J15745" s="3"/>
    </row>
    <row r="15746" spans="4:10" x14ac:dyDescent="0.25">
      <c r="D15746">
        <v>0.1734</v>
      </c>
      <c r="E15746" s="4">
        <v>2.1700000000000001E-20</v>
      </c>
      <c r="F15746" s="3"/>
      <c r="G15746" s="3"/>
      <c r="H15746" s="3"/>
      <c r="I15746" s="3"/>
      <c r="J15746" s="3"/>
    </row>
    <row r="15747" spans="4:10" x14ac:dyDescent="0.25">
      <c r="D15747">
        <v>0.1736</v>
      </c>
      <c r="E15747" s="4">
        <v>2.1700000000000001E-20</v>
      </c>
      <c r="F15747" s="3"/>
      <c r="G15747" s="3"/>
      <c r="H15747" s="3"/>
      <c r="I15747" s="3"/>
      <c r="J15747" s="3"/>
    </row>
    <row r="15748" spans="4:10" x14ac:dyDescent="0.25">
      <c r="D15748">
        <v>0.17380000000000001</v>
      </c>
      <c r="E15748" s="4">
        <v>2.1700000000000001E-20</v>
      </c>
      <c r="F15748" s="3"/>
      <c r="G15748" s="3"/>
      <c r="H15748" s="3"/>
      <c r="I15748" s="3"/>
      <c r="J15748" s="3"/>
    </row>
    <row r="15749" spans="4:10" x14ac:dyDescent="0.25">
      <c r="D15749">
        <v>0.1741</v>
      </c>
      <c r="E15749" s="4">
        <v>2.1700000000000001E-20</v>
      </c>
      <c r="F15749" s="3"/>
      <c r="G15749" s="3"/>
      <c r="H15749" s="3"/>
      <c r="I15749" s="3"/>
      <c r="J15749" s="3"/>
    </row>
    <row r="15750" spans="4:10" x14ac:dyDescent="0.25">
      <c r="D15750">
        <v>0.17430000000000001</v>
      </c>
      <c r="E15750" s="4">
        <v>2.1700000000000001E-20</v>
      </c>
      <c r="F15750" s="3"/>
      <c r="G15750" s="3"/>
      <c r="H15750" s="3"/>
      <c r="I15750" s="3"/>
      <c r="J15750" s="3"/>
    </row>
    <row r="15751" spans="4:10" x14ac:dyDescent="0.25">
      <c r="D15751">
        <v>0.17460000000000001</v>
      </c>
      <c r="E15751" s="4">
        <v>2.1700000000000001E-20</v>
      </c>
      <c r="F15751" s="3"/>
      <c r="G15751" s="3"/>
      <c r="H15751" s="3"/>
      <c r="I15751" s="3"/>
      <c r="J15751" s="3"/>
    </row>
    <row r="15752" spans="4:10" x14ac:dyDescent="0.25">
      <c r="D15752">
        <v>0.17480000000000001</v>
      </c>
      <c r="E15752" s="4">
        <v>2.1700000000000001E-20</v>
      </c>
      <c r="F15752" s="3"/>
      <c r="G15752" s="3"/>
      <c r="H15752" s="3"/>
      <c r="I15752" s="3"/>
      <c r="J15752" s="3"/>
    </row>
    <row r="15753" spans="4:10" x14ac:dyDescent="0.25">
      <c r="D15753">
        <v>0.17499999999999999</v>
      </c>
      <c r="E15753" s="4">
        <v>2.1700000000000001E-20</v>
      </c>
      <c r="F15753" s="3"/>
      <c r="G15753" s="3"/>
      <c r="H15753" s="3"/>
      <c r="I15753" s="3"/>
      <c r="J15753" s="3"/>
    </row>
    <row r="15754" spans="4:10" x14ac:dyDescent="0.25">
      <c r="D15754">
        <v>0.17530000000000001</v>
      </c>
      <c r="E15754" s="4">
        <v>2.1700000000000001E-20</v>
      </c>
      <c r="F15754" s="3"/>
      <c r="G15754" s="3"/>
      <c r="H15754" s="3"/>
      <c r="I15754" s="3"/>
      <c r="J15754" s="3"/>
    </row>
    <row r="15755" spans="4:10" x14ac:dyDescent="0.25">
      <c r="D15755">
        <v>0.17549999999999999</v>
      </c>
      <c r="E15755" s="4">
        <v>2.1700000000000001E-20</v>
      </c>
      <c r="F15755" s="3"/>
      <c r="G15755" s="3"/>
      <c r="H15755" s="3"/>
      <c r="I15755" s="3"/>
      <c r="J15755" s="3"/>
    </row>
    <row r="15756" spans="4:10" x14ac:dyDescent="0.25">
      <c r="D15756">
        <v>0.1757</v>
      </c>
      <c r="E15756" s="4">
        <v>2.1700000000000001E-20</v>
      </c>
      <c r="F15756" s="3"/>
      <c r="G15756" s="3"/>
      <c r="H15756" s="3"/>
      <c r="I15756" s="3"/>
      <c r="J15756" s="3"/>
    </row>
    <row r="15757" spans="4:10" x14ac:dyDescent="0.25">
      <c r="D15757">
        <v>0.17599999999999999</v>
      </c>
      <c r="E15757" s="4">
        <v>2.1700000000000001E-20</v>
      </c>
      <c r="F15757" s="3"/>
      <c r="G15757" s="3"/>
      <c r="H15757" s="3"/>
      <c r="I15757" s="3"/>
      <c r="J15757" s="3"/>
    </row>
    <row r="15758" spans="4:10" x14ac:dyDescent="0.25">
      <c r="D15758">
        <v>0.1762</v>
      </c>
      <c r="E15758" s="4">
        <v>2.1700000000000001E-20</v>
      </c>
      <c r="F15758" s="3"/>
      <c r="G15758" s="3"/>
      <c r="H15758" s="3"/>
      <c r="I15758" s="3"/>
      <c r="J15758" s="3"/>
    </row>
    <row r="15759" spans="4:10" x14ac:dyDescent="0.25">
      <c r="D15759">
        <v>0.1764</v>
      </c>
      <c r="E15759" s="4">
        <v>2.1700000000000001E-20</v>
      </c>
      <c r="F15759" s="3"/>
      <c r="G15759" s="3"/>
      <c r="H15759" s="3"/>
      <c r="I15759" s="3"/>
      <c r="J15759" s="3"/>
    </row>
    <row r="15760" spans="4:10" x14ac:dyDescent="0.25">
      <c r="D15760">
        <v>0.1767</v>
      </c>
      <c r="E15760" s="4">
        <v>2.1700000000000001E-20</v>
      </c>
      <c r="F15760" s="3"/>
      <c r="G15760" s="3"/>
      <c r="H15760" s="3"/>
      <c r="I15760" s="3"/>
      <c r="J15760" s="3"/>
    </row>
    <row r="15761" spans="4:10" x14ac:dyDescent="0.25">
      <c r="D15761">
        <v>0.1769</v>
      </c>
      <c r="E15761" s="4">
        <v>2.1700000000000001E-20</v>
      </c>
      <c r="F15761" s="3"/>
      <c r="G15761" s="3"/>
      <c r="H15761" s="3"/>
      <c r="I15761" s="3"/>
      <c r="J15761" s="3"/>
    </row>
    <row r="15762" spans="4:10" x14ac:dyDescent="0.25">
      <c r="D15762">
        <v>0.1772</v>
      </c>
      <c r="E15762" s="4">
        <v>2.1700000000000001E-20</v>
      </c>
      <c r="F15762" s="3"/>
      <c r="G15762" s="3"/>
      <c r="H15762" s="3"/>
      <c r="I15762" s="3"/>
      <c r="J15762" s="3"/>
    </row>
    <row r="15763" spans="4:10" x14ac:dyDescent="0.25">
      <c r="D15763">
        <v>0.1774</v>
      </c>
      <c r="E15763" s="4">
        <v>2.1700000000000001E-20</v>
      </c>
      <c r="F15763" s="3"/>
      <c r="G15763" s="3"/>
      <c r="H15763" s="3"/>
      <c r="I15763" s="3"/>
      <c r="J15763" s="3"/>
    </row>
    <row r="15764" spans="4:10" x14ac:dyDescent="0.25">
      <c r="D15764">
        <v>0.17760000000000001</v>
      </c>
      <c r="E15764" s="4">
        <v>2.1700000000000001E-20</v>
      </c>
      <c r="F15764" s="3"/>
      <c r="G15764" s="3"/>
      <c r="H15764" s="3"/>
      <c r="I15764" s="3"/>
      <c r="J15764" s="3"/>
    </row>
    <row r="15765" spans="4:10" x14ac:dyDescent="0.25">
      <c r="D15765">
        <v>0.1779</v>
      </c>
      <c r="E15765" s="4">
        <v>2.1700000000000001E-20</v>
      </c>
      <c r="F15765" s="3"/>
      <c r="G15765" s="3"/>
      <c r="H15765" s="3"/>
      <c r="I15765" s="3"/>
      <c r="J15765" s="3"/>
    </row>
    <row r="15766" spans="4:10" x14ac:dyDescent="0.25">
      <c r="D15766">
        <v>0.17810000000000001</v>
      </c>
      <c r="E15766" s="4">
        <v>2.1700000000000001E-20</v>
      </c>
      <c r="F15766" s="3"/>
      <c r="G15766" s="3"/>
      <c r="H15766" s="3"/>
      <c r="I15766" s="3"/>
      <c r="J15766" s="3"/>
    </row>
    <row r="15767" spans="4:10" x14ac:dyDescent="0.25">
      <c r="D15767">
        <v>0.17829999999999999</v>
      </c>
      <c r="E15767" s="4">
        <v>2.1700000000000001E-20</v>
      </c>
      <c r="F15767" s="3"/>
      <c r="G15767" s="3"/>
      <c r="H15767" s="3"/>
      <c r="I15767" s="3"/>
      <c r="J15767" s="3"/>
    </row>
    <row r="15768" spans="4:10" x14ac:dyDescent="0.25">
      <c r="D15768">
        <v>0.17860000000000001</v>
      </c>
      <c r="E15768" s="4">
        <v>2.1700000000000001E-20</v>
      </c>
      <c r="F15768" s="3"/>
      <c r="G15768" s="3"/>
      <c r="H15768" s="3"/>
      <c r="I15768" s="3"/>
      <c r="J15768" s="3"/>
    </row>
    <row r="15769" spans="4:10" x14ac:dyDescent="0.25">
      <c r="D15769">
        <v>0.17879999999999999</v>
      </c>
      <c r="E15769" s="4">
        <v>2.1700000000000001E-20</v>
      </c>
      <c r="F15769" s="3"/>
      <c r="G15769" s="3"/>
      <c r="H15769" s="3"/>
      <c r="I15769" s="3"/>
      <c r="J15769" s="3"/>
    </row>
    <row r="15770" spans="4:10" x14ac:dyDescent="0.25">
      <c r="D15770">
        <v>0.17899999999999999</v>
      </c>
      <c r="E15770" s="4">
        <v>2.1700000000000001E-20</v>
      </c>
      <c r="F15770" s="3"/>
      <c r="G15770" s="3"/>
      <c r="H15770" s="3"/>
      <c r="I15770" s="3"/>
      <c r="J15770" s="3"/>
    </row>
    <row r="15771" spans="4:10" x14ac:dyDescent="0.25">
      <c r="D15771">
        <v>0.17929999999999999</v>
      </c>
      <c r="E15771" s="4">
        <v>2.1700000000000001E-20</v>
      </c>
      <c r="F15771" s="3"/>
      <c r="G15771" s="3"/>
      <c r="H15771" s="3"/>
      <c r="I15771" s="3"/>
      <c r="J15771" s="3"/>
    </row>
    <row r="15772" spans="4:10" x14ac:dyDescent="0.25">
      <c r="D15772">
        <v>0.17949999999999999</v>
      </c>
      <c r="E15772" s="4">
        <v>2.1700000000000001E-20</v>
      </c>
      <c r="F15772" s="3"/>
      <c r="G15772" s="3"/>
      <c r="H15772" s="3"/>
      <c r="I15772" s="3"/>
      <c r="J15772" s="3"/>
    </row>
    <row r="15773" spans="4:10" x14ac:dyDescent="0.25">
      <c r="D15773">
        <v>0.17979999999999999</v>
      </c>
      <c r="E15773" s="4">
        <v>2.1700000000000001E-20</v>
      </c>
      <c r="F15773" s="3"/>
      <c r="G15773" s="3"/>
      <c r="H15773" s="3"/>
      <c r="I15773" s="3"/>
      <c r="J15773" s="3"/>
    </row>
    <row r="15774" spans="4:10" x14ac:dyDescent="0.25">
      <c r="D15774">
        <v>0.18</v>
      </c>
      <c r="E15774" s="4">
        <v>2.1700000000000001E-20</v>
      </c>
      <c r="F15774" s="3"/>
      <c r="G15774" s="3"/>
      <c r="H15774" s="3"/>
      <c r="I15774" s="3"/>
      <c r="J15774" s="3"/>
    </row>
    <row r="15775" spans="4:10" x14ac:dyDescent="0.25">
      <c r="D15775">
        <v>0.1802</v>
      </c>
      <c r="E15775" s="4">
        <v>2.1700000000000001E-20</v>
      </c>
      <c r="F15775" s="3"/>
      <c r="G15775" s="3"/>
      <c r="H15775" s="3"/>
      <c r="I15775" s="3"/>
      <c r="J15775" s="3"/>
    </row>
    <row r="15776" spans="4:10" x14ac:dyDescent="0.25">
      <c r="D15776">
        <v>0.18049999999999999</v>
      </c>
      <c r="E15776" s="4">
        <v>2.1700000000000001E-20</v>
      </c>
      <c r="F15776" s="3"/>
      <c r="G15776" s="3"/>
      <c r="H15776" s="3"/>
      <c r="I15776" s="3"/>
      <c r="J15776" s="3"/>
    </row>
    <row r="15777" spans="4:10" x14ac:dyDescent="0.25">
      <c r="D15777">
        <v>0.1807</v>
      </c>
      <c r="E15777" s="4">
        <v>2.1700000000000001E-20</v>
      </c>
      <c r="F15777" s="3"/>
      <c r="G15777" s="3"/>
      <c r="H15777" s="3"/>
      <c r="I15777" s="3"/>
      <c r="J15777" s="3"/>
    </row>
    <row r="15778" spans="4:10" x14ac:dyDescent="0.25">
      <c r="D15778">
        <v>0.18090000000000001</v>
      </c>
      <c r="E15778" s="4">
        <v>2.1700000000000001E-20</v>
      </c>
      <c r="F15778" s="3"/>
      <c r="G15778" s="3"/>
      <c r="H15778" s="3"/>
      <c r="I15778" s="3"/>
      <c r="J15778" s="3"/>
    </row>
    <row r="15779" spans="4:10" x14ac:dyDescent="0.25">
      <c r="D15779">
        <v>0.1812</v>
      </c>
      <c r="E15779" s="4">
        <v>2.1700000000000001E-20</v>
      </c>
      <c r="F15779" s="3"/>
      <c r="G15779" s="3"/>
      <c r="H15779" s="3"/>
      <c r="I15779" s="3"/>
      <c r="J15779" s="3"/>
    </row>
    <row r="15780" spans="4:10" x14ac:dyDescent="0.25">
      <c r="D15780">
        <v>0.18140000000000001</v>
      </c>
      <c r="E15780" s="4">
        <v>2.1700000000000001E-20</v>
      </c>
      <c r="F15780" s="3"/>
      <c r="G15780" s="3"/>
      <c r="H15780" s="3"/>
      <c r="I15780" s="3"/>
      <c r="J15780" s="3"/>
    </row>
    <row r="15781" spans="4:10" x14ac:dyDescent="0.25">
      <c r="D15781">
        <v>0.18160000000000001</v>
      </c>
      <c r="E15781" s="4">
        <v>2.1700000000000001E-20</v>
      </c>
      <c r="F15781" s="3"/>
      <c r="G15781" s="3"/>
      <c r="H15781" s="3"/>
      <c r="I15781" s="3"/>
      <c r="J15781" s="3"/>
    </row>
    <row r="15782" spans="4:10" x14ac:dyDescent="0.25">
      <c r="D15782">
        <v>0.18190000000000001</v>
      </c>
      <c r="E15782" s="4">
        <v>2.1700000000000001E-20</v>
      </c>
      <c r="F15782" s="3"/>
      <c r="G15782" s="3"/>
      <c r="H15782" s="3"/>
      <c r="I15782" s="3"/>
      <c r="J15782" s="3"/>
    </row>
    <row r="15783" spans="4:10" x14ac:dyDescent="0.25">
      <c r="D15783">
        <v>0.18210000000000001</v>
      </c>
      <c r="E15783" s="4">
        <v>2.1700000000000001E-20</v>
      </c>
      <c r="F15783" s="3"/>
      <c r="G15783" s="3"/>
      <c r="H15783" s="3"/>
      <c r="I15783" s="3"/>
      <c r="J15783" s="3"/>
    </row>
    <row r="15784" spans="4:10" x14ac:dyDescent="0.25">
      <c r="D15784">
        <v>0.18240000000000001</v>
      </c>
      <c r="E15784" s="4">
        <v>2.1700000000000001E-20</v>
      </c>
      <c r="F15784" s="3"/>
      <c r="G15784" s="3"/>
      <c r="H15784" s="3"/>
      <c r="I15784" s="3"/>
      <c r="J15784" s="3"/>
    </row>
    <row r="15785" spans="4:10" x14ac:dyDescent="0.25">
      <c r="D15785">
        <v>0.18260000000000001</v>
      </c>
      <c r="E15785" s="4">
        <v>2.1700000000000001E-20</v>
      </c>
      <c r="F15785" s="3"/>
      <c r="G15785" s="3"/>
      <c r="H15785" s="3"/>
      <c r="I15785" s="3"/>
      <c r="J15785" s="3"/>
    </row>
    <row r="15786" spans="4:10" x14ac:dyDescent="0.25">
      <c r="D15786">
        <v>0.18279999999999999</v>
      </c>
      <c r="E15786" s="4">
        <v>2.1700000000000001E-20</v>
      </c>
      <c r="F15786" s="3"/>
      <c r="G15786" s="3"/>
      <c r="H15786" s="3"/>
      <c r="I15786" s="3"/>
      <c r="J15786" s="3"/>
    </row>
    <row r="15787" spans="4:10" x14ac:dyDescent="0.25">
      <c r="D15787">
        <v>0.18310000000000001</v>
      </c>
      <c r="E15787" s="4">
        <v>2.1700000000000001E-20</v>
      </c>
      <c r="F15787" s="3"/>
      <c r="G15787" s="3"/>
      <c r="H15787" s="3"/>
      <c r="I15787" s="3"/>
      <c r="J15787" s="3"/>
    </row>
    <row r="15788" spans="4:10" x14ac:dyDescent="0.25">
      <c r="D15788">
        <v>0.18329999999999999</v>
      </c>
      <c r="E15788" s="4">
        <v>2.1700000000000001E-20</v>
      </c>
      <c r="F15788" s="3"/>
      <c r="G15788" s="3"/>
      <c r="H15788" s="3"/>
      <c r="I15788" s="3"/>
      <c r="J15788" s="3"/>
    </row>
    <row r="15789" spans="4:10" x14ac:dyDescent="0.25">
      <c r="D15789">
        <v>0.1835</v>
      </c>
      <c r="E15789" s="4">
        <v>2.1700000000000001E-20</v>
      </c>
      <c r="F15789" s="3"/>
      <c r="G15789" s="3"/>
      <c r="H15789" s="3"/>
      <c r="I15789" s="3"/>
      <c r="J15789" s="3"/>
    </row>
    <row r="15790" spans="4:10" x14ac:dyDescent="0.25">
      <c r="D15790">
        <v>0.18379999999999999</v>
      </c>
      <c r="E15790" s="4">
        <v>2.1700000000000001E-20</v>
      </c>
      <c r="F15790" s="3"/>
      <c r="G15790" s="3"/>
      <c r="H15790" s="3"/>
      <c r="I15790" s="3"/>
      <c r="J15790" s="3"/>
    </row>
    <row r="15791" spans="4:10" x14ac:dyDescent="0.25">
      <c r="D15791">
        <v>0.184</v>
      </c>
      <c r="E15791" s="4">
        <v>2.1700000000000001E-20</v>
      </c>
      <c r="F15791" s="3"/>
      <c r="G15791" s="3"/>
      <c r="H15791" s="3"/>
      <c r="I15791" s="3"/>
      <c r="J15791" s="3"/>
    </row>
    <row r="15792" spans="4:10" x14ac:dyDescent="0.25">
      <c r="D15792">
        <v>0.1842</v>
      </c>
      <c r="E15792" s="4">
        <v>2.1700000000000001E-20</v>
      </c>
      <c r="F15792" s="3"/>
      <c r="G15792" s="3"/>
      <c r="H15792" s="3"/>
      <c r="I15792" s="3"/>
      <c r="J15792" s="3"/>
    </row>
    <row r="15793" spans="4:10" x14ac:dyDescent="0.25">
      <c r="D15793">
        <v>0.1845</v>
      </c>
      <c r="E15793" s="4">
        <v>2.1700000000000001E-20</v>
      </c>
      <c r="F15793" s="3"/>
      <c r="G15793" s="3"/>
      <c r="H15793" s="3"/>
      <c r="I15793" s="3"/>
      <c r="J15793" s="3"/>
    </row>
    <row r="15794" spans="4:10" x14ac:dyDescent="0.25">
      <c r="D15794">
        <v>0.1847</v>
      </c>
      <c r="E15794" s="4">
        <v>2.1700000000000001E-20</v>
      </c>
      <c r="F15794" s="3"/>
      <c r="G15794" s="3"/>
      <c r="H15794" s="3"/>
      <c r="I15794" s="3"/>
      <c r="J15794" s="3"/>
    </row>
    <row r="15795" spans="4:10" x14ac:dyDescent="0.25">
      <c r="D15795">
        <v>0.185</v>
      </c>
      <c r="E15795" s="4">
        <v>2.1700000000000001E-20</v>
      </c>
      <c r="F15795" s="3"/>
      <c r="G15795" s="3"/>
      <c r="H15795" s="3"/>
      <c r="I15795" s="3"/>
      <c r="J15795" s="3"/>
    </row>
    <row r="15796" spans="4:10" x14ac:dyDescent="0.25">
      <c r="D15796">
        <v>0.1852</v>
      </c>
      <c r="E15796" s="4">
        <v>2.1700000000000001E-20</v>
      </c>
      <c r="F15796" s="3"/>
      <c r="G15796" s="3"/>
      <c r="H15796" s="3"/>
      <c r="I15796" s="3"/>
      <c r="J15796" s="3"/>
    </row>
    <row r="15797" spans="4:10" x14ac:dyDescent="0.25">
      <c r="D15797">
        <v>0.18540000000000001</v>
      </c>
      <c r="E15797" s="4">
        <v>2.1700000000000001E-20</v>
      </c>
      <c r="F15797" s="3"/>
      <c r="G15797" s="3"/>
      <c r="H15797" s="3"/>
      <c r="I15797" s="3"/>
      <c r="J15797" s="3"/>
    </row>
    <row r="15798" spans="4:10" x14ac:dyDescent="0.25">
      <c r="D15798">
        <v>0.1857</v>
      </c>
      <c r="E15798" s="4">
        <v>2.1700000000000001E-20</v>
      </c>
      <c r="F15798" s="3"/>
      <c r="G15798" s="3"/>
      <c r="H15798" s="3"/>
      <c r="I15798" s="3"/>
      <c r="J15798" s="3"/>
    </row>
    <row r="15799" spans="4:10" x14ac:dyDescent="0.25">
      <c r="D15799">
        <v>0.18590000000000001</v>
      </c>
      <c r="E15799" s="4">
        <v>2.1700000000000001E-20</v>
      </c>
      <c r="F15799" s="3"/>
      <c r="G15799" s="3"/>
      <c r="H15799" s="3"/>
      <c r="I15799" s="3"/>
      <c r="J15799" s="3"/>
    </row>
    <row r="15800" spans="4:10" x14ac:dyDescent="0.25">
      <c r="D15800">
        <v>0.18609999999999999</v>
      </c>
      <c r="E15800" s="4">
        <v>2.1700000000000001E-20</v>
      </c>
      <c r="F15800" s="3"/>
      <c r="G15800" s="3"/>
      <c r="H15800" s="3"/>
      <c r="I15800" s="3"/>
      <c r="J15800" s="3"/>
    </row>
    <row r="15801" spans="4:10" x14ac:dyDescent="0.25">
      <c r="D15801">
        <v>0.18640000000000001</v>
      </c>
      <c r="E15801" s="4">
        <v>2.1700000000000001E-20</v>
      </c>
      <c r="F15801" s="3"/>
      <c r="G15801" s="3"/>
      <c r="H15801" s="3"/>
      <c r="I15801" s="3"/>
      <c r="J15801" s="3"/>
    </row>
    <row r="15802" spans="4:10" x14ac:dyDescent="0.25">
      <c r="D15802">
        <v>0.18659999999999999</v>
      </c>
      <c r="E15802" s="4">
        <v>2.1700000000000001E-20</v>
      </c>
      <c r="F15802" s="3"/>
      <c r="G15802" s="3"/>
      <c r="H15802" s="3"/>
      <c r="I15802" s="3"/>
      <c r="J15802" s="3"/>
    </row>
    <row r="15803" spans="4:10" x14ac:dyDescent="0.25">
      <c r="D15803">
        <v>0.18679999999999999</v>
      </c>
      <c r="E15803" s="4">
        <v>2.1700000000000001E-20</v>
      </c>
      <c r="F15803" s="3"/>
      <c r="G15803" s="3"/>
      <c r="H15803" s="3"/>
      <c r="I15803" s="3"/>
      <c r="J15803" s="3"/>
    </row>
    <row r="15804" spans="4:10" x14ac:dyDescent="0.25">
      <c r="D15804">
        <v>0.18709999999999999</v>
      </c>
      <c r="E15804" s="4">
        <v>2.1700000000000001E-20</v>
      </c>
      <c r="F15804" s="3"/>
      <c r="G15804" s="3"/>
      <c r="H15804" s="3"/>
      <c r="I15804" s="3"/>
      <c r="J15804" s="3"/>
    </row>
    <row r="15805" spans="4:10" x14ac:dyDescent="0.25">
      <c r="D15805">
        <v>0.18729999999999999</v>
      </c>
      <c r="E15805" s="4">
        <v>2.1700000000000001E-20</v>
      </c>
      <c r="F15805" s="3"/>
      <c r="G15805" s="3"/>
      <c r="H15805" s="3"/>
      <c r="I15805" s="3"/>
      <c r="J15805" s="3"/>
    </row>
    <row r="15806" spans="4:10" x14ac:dyDescent="0.25">
      <c r="D15806">
        <v>0.18759999999999999</v>
      </c>
      <c r="E15806" s="4">
        <v>2.1700000000000001E-20</v>
      </c>
      <c r="F15806" s="3"/>
      <c r="G15806" s="3"/>
      <c r="H15806" s="3"/>
      <c r="I15806" s="3"/>
      <c r="J15806" s="3"/>
    </row>
    <row r="15807" spans="4:10" x14ac:dyDescent="0.25">
      <c r="D15807">
        <v>0.18779999999999999</v>
      </c>
      <c r="E15807" s="4">
        <v>2.1700000000000001E-20</v>
      </c>
      <c r="F15807" s="3"/>
      <c r="G15807" s="3"/>
      <c r="H15807" s="3"/>
      <c r="I15807" s="3"/>
      <c r="J15807" s="3"/>
    </row>
    <row r="15808" spans="4:10" x14ac:dyDescent="0.25">
      <c r="D15808">
        <v>0.188</v>
      </c>
      <c r="E15808" s="4">
        <v>2.1700000000000001E-20</v>
      </c>
      <c r="F15808" s="3"/>
      <c r="G15808" s="3"/>
      <c r="H15808" s="3"/>
      <c r="I15808" s="3"/>
      <c r="J15808" s="3"/>
    </row>
    <row r="15809" spans="4:10" x14ac:dyDescent="0.25">
      <c r="D15809">
        <v>0.1883</v>
      </c>
      <c r="E15809" s="4">
        <v>2.1700000000000001E-20</v>
      </c>
      <c r="F15809" s="3"/>
      <c r="G15809" s="3"/>
      <c r="H15809" s="3"/>
      <c r="I15809" s="3"/>
      <c r="J15809" s="3"/>
    </row>
    <row r="15810" spans="4:10" x14ac:dyDescent="0.25">
      <c r="D15810">
        <v>0.1885</v>
      </c>
      <c r="E15810" s="4">
        <v>2.1700000000000001E-20</v>
      </c>
      <c r="F15810" s="3"/>
      <c r="G15810" s="3"/>
      <c r="H15810" s="3"/>
      <c r="I15810" s="3"/>
      <c r="J15810" s="3"/>
    </row>
    <row r="15811" spans="4:10" x14ac:dyDescent="0.25">
      <c r="D15811">
        <v>0.18870000000000001</v>
      </c>
      <c r="E15811" s="4">
        <v>2.1700000000000001E-20</v>
      </c>
      <c r="F15811" s="3"/>
      <c r="G15811" s="3"/>
      <c r="H15811" s="3"/>
      <c r="I15811" s="3"/>
      <c r="J15811" s="3"/>
    </row>
    <row r="15812" spans="4:10" x14ac:dyDescent="0.25">
      <c r="D15812">
        <v>0.189</v>
      </c>
      <c r="E15812" s="4">
        <v>2.1700000000000001E-20</v>
      </c>
      <c r="F15812" s="3"/>
      <c r="G15812" s="3"/>
      <c r="H15812" s="3"/>
      <c r="I15812" s="3"/>
      <c r="J15812" s="3"/>
    </row>
    <row r="15813" spans="4:10" x14ac:dyDescent="0.25">
      <c r="D15813">
        <v>0.18920000000000001</v>
      </c>
      <c r="E15813" s="4">
        <v>2.1700000000000001E-20</v>
      </c>
      <c r="F15813" s="3"/>
      <c r="G15813" s="3"/>
      <c r="H15813" s="3"/>
      <c r="I15813" s="3"/>
      <c r="J15813" s="3"/>
    </row>
    <row r="15814" spans="4:10" x14ac:dyDescent="0.25">
      <c r="D15814">
        <v>0.1895</v>
      </c>
      <c r="E15814" s="4">
        <v>2.1700000000000001E-20</v>
      </c>
      <c r="F15814" s="3"/>
      <c r="G15814" s="3"/>
      <c r="H15814" s="3"/>
      <c r="I15814" s="3"/>
      <c r="J15814" s="3"/>
    </row>
    <row r="15815" spans="4:10" x14ac:dyDescent="0.25">
      <c r="D15815">
        <v>0.18970000000000001</v>
      </c>
      <c r="E15815" s="4">
        <v>2.1700000000000001E-20</v>
      </c>
      <c r="F15815" s="3"/>
      <c r="G15815" s="3"/>
      <c r="H15815" s="3"/>
      <c r="I15815" s="3"/>
      <c r="J15815" s="3"/>
    </row>
    <row r="15816" spans="4:10" x14ac:dyDescent="0.25">
      <c r="D15816">
        <v>0.18990000000000001</v>
      </c>
      <c r="E15816" s="4">
        <v>2.1700000000000001E-20</v>
      </c>
      <c r="F15816" s="3"/>
      <c r="G15816" s="3"/>
      <c r="H15816" s="3"/>
      <c r="I15816" s="3"/>
      <c r="J15816" s="3"/>
    </row>
    <row r="15817" spans="4:10" x14ac:dyDescent="0.25">
      <c r="D15817">
        <v>0.19020000000000001</v>
      </c>
      <c r="E15817" s="4">
        <v>2.1700000000000001E-20</v>
      </c>
      <c r="F15817" s="3"/>
      <c r="G15817" s="3"/>
      <c r="H15817" s="3"/>
      <c r="I15817" s="3"/>
      <c r="J15817" s="3"/>
    </row>
    <row r="15818" spans="4:10" x14ac:dyDescent="0.25">
      <c r="D15818">
        <v>0.19040000000000001</v>
      </c>
      <c r="E15818" s="4">
        <v>2.1700000000000001E-20</v>
      </c>
      <c r="F15818" s="3"/>
      <c r="G15818" s="3"/>
      <c r="H15818" s="3"/>
      <c r="I15818" s="3"/>
      <c r="J15818" s="3"/>
    </row>
    <row r="15819" spans="4:10" x14ac:dyDescent="0.25">
      <c r="D15819">
        <v>0.19059999999999999</v>
      </c>
      <c r="E15819" s="4">
        <v>2.1700000000000001E-20</v>
      </c>
      <c r="F15819" s="3"/>
      <c r="G15819" s="3"/>
      <c r="H15819" s="3"/>
      <c r="I15819" s="3"/>
      <c r="J15819" s="3"/>
    </row>
    <row r="15820" spans="4:10" x14ac:dyDescent="0.25">
      <c r="D15820">
        <v>0.19089999999999999</v>
      </c>
      <c r="E15820" s="4">
        <v>2.1700000000000001E-20</v>
      </c>
      <c r="F15820" s="3"/>
      <c r="G15820" s="3"/>
      <c r="H15820" s="3"/>
      <c r="I15820" s="3"/>
      <c r="J15820" s="3"/>
    </row>
    <row r="15821" spans="4:10" x14ac:dyDescent="0.25">
      <c r="D15821">
        <v>0.19109999999999999</v>
      </c>
      <c r="E15821" s="4">
        <v>2.1700000000000001E-20</v>
      </c>
      <c r="F15821" s="3"/>
      <c r="G15821" s="3"/>
      <c r="H15821" s="3"/>
      <c r="I15821" s="3"/>
      <c r="J15821" s="3"/>
    </row>
    <row r="15822" spans="4:10" x14ac:dyDescent="0.25">
      <c r="D15822">
        <v>0.1913</v>
      </c>
      <c r="E15822" s="4">
        <v>2.1700000000000001E-20</v>
      </c>
      <c r="F15822" s="3"/>
      <c r="G15822" s="3"/>
      <c r="H15822" s="3"/>
      <c r="I15822" s="3"/>
      <c r="J15822" s="3"/>
    </row>
    <row r="15823" spans="4:10" x14ac:dyDescent="0.25">
      <c r="D15823">
        <v>0.19159999999999999</v>
      </c>
      <c r="E15823" s="4">
        <v>2.1700000000000001E-20</v>
      </c>
      <c r="F15823" s="3"/>
      <c r="G15823" s="3"/>
      <c r="H15823" s="3"/>
      <c r="I15823" s="3"/>
      <c r="J15823" s="3"/>
    </row>
    <row r="15824" spans="4:10" x14ac:dyDescent="0.25">
      <c r="D15824">
        <v>0.1918</v>
      </c>
      <c r="E15824" s="4">
        <v>2.1700000000000001E-20</v>
      </c>
      <c r="F15824" s="3"/>
      <c r="G15824" s="3"/>
      <c r="H15824" s="3"/>
      <c r="I15824" s="3"/>
      <c r="J15824" s="3"/>
    </row>
    <row r="15825" spans="4:10" x14ac:dyDescent="0.25">
      <c r="D15825">
        <v>0.19209999999999999</v>
      </c>
      <c r="E15825" s="4">
        <v>2.1700000000000001E-20</v>
      </c>
      <c r="F15825" s="3"/>
      <c r="G15825" s="3"/>
      <c r="H15825" s="3"/>
      <c r="I15825" s="3"/>
      <c r="J15825" s="3"/>
    </row>
    <row r="15826" spans="4:10" x14ac:dyDescent="0.25">
      <c r="D15826">
        <v>0.1923</v>
      </c>
      <c r="E15826" s="4">
        <v>2.1700000000000001E-20</v>
      </c>
      <c r="F15826" s="3"/>
      <c r="G15826" s="3"/>
      <c r="H15826" s="3"/>
      <c r="I15826" s="3"/>
      <c r="J15826" s="3"/>
    </row>
    <row r="15827" spans="4:10" x14ac:dyDescent="0.25">
      <c r="D15827">
        <v>0.1925</v>
      </c>
      <c r="E15827" s="4">
        <v>2.1700000000000001E-20</v>
      </c>
      <c r="F15827" s="3"/>
      <c r="G15827" s="3"/>
      <c r="H15827" s="3"/>
      <c r="I15827" s="3"/>
      <c r="J15827" s="3"/>
    </row>
    <row r="15828" spans="4:10" x14ac:dyDescent="0.25">
      <c r="D15828">
        <v>0.1928</v>
      </c>
      <c r="E15828" s="4">
        <v>2.1700000000000001E-20</v>
      </c>
      <c r="F15828" s="3"/>
      <c r="G15828" s="3"/>
      <c r="H15828" s="3"/>
      <c r="I15828" s="3"/>
      <c r="J15828" s="3"/>
    </row>
    <row r="15829" spans="4:10" x14ac:dyDescent="0.25">
      <c r="D15829">
        <v>0.193</v>
      </c>
      <c r="E15829" s="4">
        <v>2.1700000000000001E-20</v>
      </c>
      <c r="F15829" s="3"/>
      <c r="G15829" s="3"/>
      <c r="H15829" s="3"/>
      <c r="I15829" s="3"/>
      <c r="J15829" s="3"/>
    </row>
    <row r="15830" spans="4:10" x14ac:dyDescent="0.25">
      <c r="D15830">
        <v>0.19320000000000001</v>
      </c>
      <c r="E15830" s="4">
        <v>2.1700000000000001E-20</v>
      </c>
      <c r="F15830" s="3"/>
      <c r="G15830" s="3"/>
      <c r="H15830" s="3"/>
      <c r="I15830" s="3"/>
      <c r="J15830" s="3"/>
    </row>
    <row r="15831" spans="4:10" x14ac:dyDescent="0.25">
      <c r="D15831">
        <v>0.19350000000000001</v>
      </c>
      <c r="E15831" s="4">
        <v>2.1700000000000001E-20</v>
      </c>
      <c r="F15831" s="3"/>
      <c r="G15831" s="3"/>
      <c r="H15831" s="3"/>
      <c r="I15831" s="3"/>
      <c r="J15831" s="3"/>
    </row>
    <row r="15832" spans="4:10" x14ac:dyDescent="0.25">
      <c r="D15832">
        <v>0.19370000000000001</v>
      </c>
      <c r="E15832" s="4">
        <v>2.1700000000000001E-20</v>
      </c>
      <c r="F15832" s="3"/>
      <c r="G15832" s="3"/>
      <c r="H15832" s="3"/>
      <c r="I15832" s="3"/>
      <c r="J15832" s="3"/>
    </row>
    <row r="15833" spans="4:10" x14ac:dyDescent="0.25">
      <c r="D15833">
        <v>0.19389999999999999</v>
      </c>
      <c r="E15833" s="4">
        <v>2.1700000000000001E-20</v>
      </c>
      <c r="F15833" s="3"/>
      <c r="G15833" s="3"/>
      <c r="H15833" s="3"/>
      <c r="I15833" s="3"/>
      <c r="J15833" s="3"/>
    </row>
    <row r="15834" spans="4:10" x14ac:dyDescent="0.25">
      <c r="D15834">
        <v>0.19420000000000001</v>
      </c>
      <c r="E15834" s="4">
        <v>2.1700000000000001E-20</v>
      </c>
      <c r="F15834" s="3"/>
      <c r="G15834" s="3"/>
      <c r="H15834" s="3"/>
      <c r="I15834" s="3"/>
      <c r="J15834" s="3"/>
    </row>
    <row r="15835" spans="4:10" x14ac:dyDescent="0.25">
      <c r="D15835">
        <v>0.19439999999999999</v>
      </c>
      <c r="E15835" s="4">
        <v>2.1700000000000001E-20</v>
      </c>
      <c r="F15835" s="3"/>
      <c r="G15835" s="3"/>
      <c r="H15835" s="3"/>
      <c r="I15835" s="3"/>
      <c r="J15835" s="3"/>
    </row>
    <row r="15836" spans="4:10" x14ac:dyDescent="0.25">
      <c r="D15836">
        <v>0.19470000000000001</v>
      </c>
      <c r="E15836" s="4">
        <v>2.1700000000000001E-20</v>
      </c>
      <c r="F15836" s="3"/>
      <c r="G15836" s="3"/>
      <c r="H15836" s="3"/>
      <c r="I15836" s="3"/>
      <c r="J15836" s="3"/>
    </row>
    <row r="15837" spans="4:10" x14ac:dyDescent="0.25">
      <c r="D15837">
        <v>0.19489999999999999</v>
      </c>
      <c r="E15837" s="4">
        <v>2.1700000000000001E-20</v>
      </c>
      <c r="F15837" s="3"/>
      <c r="G15837" s="3"/>
      <c r="H15837" s="3"/>
      <c r="I15837" s="3"/>
      <c r="J15837" s="3"/>
    </row>
    <row r="15838" spans="4:10" x14ac:dyDescent="0.25">
      <c r="D15838">
        <v>0.1951</v>
      </c>
      <c r="E15838" s="4">
        <v>2.1700000000000001E-20</v>
      </c>
      <c r="F15838" s="3"/>
      <c r="G15838" s="3"/>
      <c r="H15838" s="3"/>
      <c r="I15838" s="3"/>
      <c r="J15838" s="3"/>
    </row>
    <row r="15839" spans="4:10" x14ac:dyDescent="0.25">
      <c r="D15839">
        <v>0.19539999999999999</v>
      </c>
      <c r="E15839" s="4">
        <v>2.1700000000000001E-20</v>
      </c>
      <c r="F15839" s="3"/>
      <c r="G15839" s="3"/>
      <c r="H15839" s="3"/>
      <c r="I15839" s="3"/>
      <c r="J15839" s="3"/>
    </row>
    <row r="15840" spans="4:10" x14ac:dyDescent="0.25">
      <c r="D15840">
        <v>0.1956</v>
      </c>
      <c r="E15840" s="4">
        <v>2.1700000000000001E-20</v>
      </c>
      <c r="F15840" s="3"/>
      <c r="G15840" s="3"/>
      <c r="H15840" s="3"/>
      <c r="I15840" s="3"/>
      <c r="J15840" s="3"/>
    </row>
    <row r="15841" spans="4:10" x14ac:dyDescent="0.25">
      <c r="D15841">
        <v>0.1958</v>
      </c>
      <c r="E15841" s="4">
        <v>2.1700000000000001E-20</v>
      </c>
      <c r="F15841" s="3"/>
      <c r="G15841" s="3"/>
      <c r="H15841" s="3"/>
      <c r="I15841" s="3"/>
      <c r="J15841" s="3"/>
    </row>
    <row r="15842" spans="4:10" x14ac:dyDescent="0.25">
      <c r="D15842">
        <v>0.1961</v>
      </c>
      <c r="E15842" s="4">
        <v>2.1700000000000001E-20</v>
      </c>
      <c r="F15842" s="3"/>
      <c r="G15842" s="3"/>
      <c r="H15842" s="3"/>
      <c r="I15842" s="3"/>
      <c r="J15842" s="3"/>
    </row>
    <row r="15843" spans="4:10" x14ac:dyDescent="0.25">
      <c r="D15843">
        <v>0.1963</v>
      </c>
      <c r="E15843" s="4">
        <v>2.1700000000000001E-20</v>
      </c>
      <c r="F15843" s="3"/>
      <c r="G15843" s="3"/>
      <c r="H15843" s="3"/>
      <c r="I15843" s="3"/>
      <c r="J15843" s="3"/>
    </row>
    <row r="15844" spans="4:10" x14ac:dyDescent="0.25">
      <c r="D15844">
        <v>0.19650000000000001</v>
      </c>
      <c r="E15844" s="4">
        <v>2.1700000000000001E-20</v>
      </c>
      <c r="F15844" s="3"/>
      <c r="G15844" s="3"/>
      <c r="H15844" s="3"/>
      <c r="I15844" s="3"/>
      <c r="J15844" s="3"/>
    </row>
    <row r="15845" spans="4:10" x14ac:dyDescent="0.25">
      <c r="D15845">
        <v>0.1968</v>
      </c>
      <c r="E15845" s="4">
        <v>2.1700000000000001E-20</v>
      </c>
      <c r="F15845" s="3"/>
      <c r="G15845" s="3"/>
      <c r="H15845" s="3"/>
      <c r="I15845" s="3"/>
      <c r="J15845" s="3"/>
    </row>
    <row r="15846" spans="4:10" x14ac:dyDescent="0.25">
      <c r="D15846">
        <v>0.19700000000000001</v>
      </c>
      <c r="E15846" s="4">
        <v>2.1700000000000001E-20</v>
      </c>
      <c r="F15846" s="3"/>
      <c r="G15846" s="3"/>
      <c r="H15846" s="3"/>
      <c r="I15846" s="3"/>
      <c r="J15846" s="3"/>
    </row>
    <row r="15847" spans="4:10" x14ac:dyDescent="0.25">
      <c r="D15847">
        <v>0.1973</v>
      </c>
      <c r="E15847" s="4">
        <v>2.1700000000000001E-20</v>
      </c>
      <c r="F15847" s="3"/>
      <c r="G15847" s="3"/>
      <c r="H15847" s="3"/>
      <c r="I15847" s="3"/>
      <c r="J15847" s="3"/>
    </row>
    <row r="15848" spans="4:10" x14ac:dyDescent="0.25">
      <c r="D15848">
        <v>0.19750000000000001</v>
      </c>
      <c r="E15848" s="4">
        <v>2.1700000000000001E-20</v>
      </c>
      <c r="F15848" s="3"/>
      <c r="G15848" s="3"/>
      <c r="H15848" s="3"/>
      <c r="I15848" s="3"/>
      <c r="J15848" s="3"/>
    </row>
    <row r="15849" spans="4:10" x14ac:dyDescent="0.25">
      <c r="D15849">
        <v>0.19769999999999999</v>
      </c>
      <c r="E15849" s="4">
        <v>2.1700000000000001E-20</v>
      </c>
      <c r="F15849" s="3"/>
      <c r="G15849" s="3"/>
      <c r="H15849" s="3"/>
      <c r="I15849" s="3"/>
      <c r="J15849" s="3"/>
    </row>
    <row r="15850" spans="4:10" x14ac:dyDescent="0.25">
      <c r="D15850">
        <v>0.19800000000000001</v>
      </c>
      <c r="E15850" s="4">
        <v>2.1700000000000001E-20</v>
      </c>
      <c r="F15850" s="3"/>
      <c r="G15850" s="3"/>
      <c r="H15850" s="3"/>
      <c r="I15850" s="3"/>
      <c r="J15850" s="3"/>
    </row>
    <row r="15851" spans="4:10" x14ac:dyDescent="0.25">
      <c r="D15851">
        <v>0.19819999999999999</v>
      </c>
      <c r="E15851" s="4">
        <v>2.1700000000000001E-20</v>
      </c>
      <c r="F15851" s="3"/>
      <c r="G15851" s="3"/>
      <c r="H15851" s="3"/>
      <c r="I15851" s="3"/>
      <c r="J15851" s="3"/>
    </row>
    <row r="15852" spans="4:10" x14ac:dyDescent="0.25">
      <c r="D15852">
        <v>0.19839999999999999</v>
      </c>
      <c r="E15852" s="4">
        <v>2.1700000000000001E-20</v>
      </c>
      <c r="F15852" s="3"/>
      <c r="G15852" s="3"/>
      <c r="H15852" s="3"/>
      <c r="I15852" s="3"/>
      <c r="J15852" s="3"/>
    </row>
    <row r="15853" spans="4:10" x14ac:dyDescent="0.25">
      <c r="D15853">
        <v>0.19869999999999999</v>
      </c>
      <c r="E15853" s="4">
        <v>2.1700000000000001E-20</v>
      </c>
      <c r="F15853" s="3"/>
      <c r="G15853" s="3"/>
      <c r="H15853" s="3"/>
      <c r="I15853" s="3"/>
      <c r="J15853" s="3"/>
    </row>
    <row r="15854" spans="4:10" x14ac:dyDescent="0.25">
      <c r="D15854">
        <v>0.19889999999999999</v>
      </c>
      <c r="E15854" s="4">
        <v>2.1700000000000001E-20</v>
      </c>
      <c r="F15854" s="3"/>
      <c r="G15854" s="3"/>
      <c r="H15854" s="3"/>
      <c r="I15854" s="3"/>
      <c r="J15854" s="3"/>
    </row>
    <row r="15855" spans="4:10" x14ac:dyDescent="0.25">
      <c r="D15855">
        <v>0.1991</v>
      </c>
      <c r="E15855" s="4">
        <v>2.1700000000000001E-20</v>
      </c>
      <c r="F15855" s="3"/>
      <c r="G15855" s="3"/>
      <c r="H15855" s="3"/>
      <c r="I15855" s="3"/>
      <c r="J15855" s="3"/>
    </row>
    <row r="15856" spans="4:10" x14ac:dyDescent="0.25">
      <c r="D15856">
        <v>0.19939999999999999</v>
      </c>
      <c r="E15856" s="4">
        <v>2.1700000000000001E-20</v>
      </c>
      <c r="F15856" s="3"/>
      <c r="G15856" s="3"/>
      <c r="H15856" s="3"/>
      <c r="I15856" s="3"/>
      <c r="J15856" s="3"/>
    </row>
    <row r="15857" spans="4:10" x14ac:dyDescent="0.25">
      <c r="D15857">
        <v>0.1996</v>
      </c>
      <c r="E15857" s="4">
        <v>2.1700000000000001E-20</v>
      </c>
      <c r="F15857" s="3"/>
      <c r="G15857" s="3"/>
      <c r="H15857" s="3"/>
      <c r="I15857" s="3"/>
      <c r="J15857" s="3"/>
    </row>
    <row r="15858" spans="4:10" x14ac:dyDescent="0.25">
      <c r="D15858">
        <v>0.19989999999999999</v>
      </c>
      <c r="E15858" s="4">
        <v>2.1700000000000001E-20</v>
      </c>
      <c r="F15858" s="3"/>
      <c r="G15858" s="3"/>
      <c r="H15858" s="3"/>
      <c r="I15858" s="3"/>
      <c r="J15858" s="3"/>
    </row>
    <row r="15859" spans="4:10" x14ac:dyDescent="0.25">
      <c r="D15859">
        <v>0.2001</v>
      </c>
      <c r="E15859" s="4">
        <v>2.1700000000000001E-20</v>
      </c>
      <c r="F15859" s="3"/>
      <c r="G15859" s="3"/>
      <c r="H15859" s="3"/>
      <c r="I15859" s="3"/>
      <c r="J15859" s="3"/>
    </row>
    <row r="15860" spans="4:10" x14ac:dyDescent="0.25">
      <c r="D15860">
        <v>0.20030000000000001</v>
      </c>
      <c r="E15860" s="4">
        <v>2.1700000000000001E-20</v>
      </c>
      <c r="F15860" s="3"/>
      <c r="G15860" s="3"/>
      <c r="H15860" s="3"/>
      <c r="I15860" s="3"/>
      <c r="J15860" s="3"/>
    </row>
    <row r="15861" spans="4:10" x14ac:dyDescent="0.25">
      <c r="D15861">
        <v>0.2006</v>
      </c>
      <c r="E15861" s="4">
        <v>2.1700000000000001E-20</v>
      </c>
      <c r="F15861" s="3"/>
      <c r="G15861" s="3"/>
      <c r="H15861" s="3"/>
      <c r="I15861" s="3"/>
      <c r="J15861" s="3"/>
    </row>
    <row r="15862" spans="4:10" x14ac:dyDescent="0.25">
      <c r="D15862">
        <v>0.20080000000000001</v>
      </c>
      <c r="E15862" s="4">
        <v>2.1700000000000001E-20</v>
      </c>
      <c r="F15862" s="3"/>
      <c r="G15862" s="3"/>
      <c r="H15862" s="3"/>
      <c r="I15862" s="3"/>
      <c r="J15862" s="3"/>
    </row>
    <row r="15863" spans="4:10" x14ac:dyDescent="0.25">
      <c r="D15863">
        <v>0.20100000000000001</v>
      </c>
      <c r="E15863" s="4">
        <v>2.1700000000000001E-20</v>
      </c>
      <c r="F15863" s="3"/>
      <c r="G15863" s="3"/>
      <c r="H15863" s="3"/>
      <c r="I15863" s="3"/>
      <c r="J15863" s="3"/>
    </row>
    <row r="15864" spans="4:10" x14ac:dyDescent="0.25">
      <c r="D15864">
        <v>0.20130000000000001</v>
      </c>
      <c r="E15864" s="4">
        <v>2.1700000000000001E-20</v>
      </c>
      <c r="F15864" s="3"/>
      <c r="G15864" s="3"/>
      <c r="H15864" s="3"/>
      <c r="I15864" s="3"/>
      <c r="J15864" s="3"/>
    </row>
    <row r="15865" spans="4:10" x14ac:dyDescent="0.25">
      <c r="D15865">
        <v>0.20150000000000001</v>
      </c>
      <c r="E15865" s="4">
        <v>2.1700000000000001E-20</v>
      </c>
      <c r="F15865" s="3"/>
      <c r="G15865" s="3"/>
      <c r="H15865" s="3"/>
      <c r="I15865" s="3"/>
      <c r="J15865" s="3"/>
    </row>
    <row r="15866" spans="4:10" x14ac:dyDescent="0.25">
      <c r="D15866">
        <v>0.20180000000000001</v>
      </c>
      <c r="E15866" s="4">
        <v>2.1700000000000001E-20</v>
      </c>
      <c r="F15866" s="3"/>
      <c r="G15866" s="3"/>
      <c r="H15866" s="3"/>
      <c r="I15866" s="3"/>
      <c r="J15866" s="3"/>
    </row>
    <row r="15867" spans="4:10" x14ac:dyDescent="0.25">
      <c r="D15867">
        <v>0.20200000000000001</v>
      </c>
      <c r="E15867" s="4">
        <v>2.1700000000000001E-20</v>
      </c>
      <c r="F15867" s="3"/>
      <c r="G15867" s="3"/>
      <c r="H15867" s="3"/>
      <c r="I15867" s="3"/>
      <c r="J15867" s="3"/>
    </row>
    <row r="15868" spans="4:10" x14ac:dyDescent="0.25">
      <c r="D15868">
        <v>0.20219999999999999</v>
      </c>
      <c r="E15868" s="4">
        <v>2.1700000000000001E-20</v>
      </c>
      <c r="F15868" s="3"/>
      <c r="G15868" s="3"/>
      <c r="H15868" s="3"/>
      <c r="I15868" s="3"/>
      <c r="J15868" s="3"/>
    </row>
    <row r="15869" spans="4:10" x14ac:dyDescent="0.25">
      <c r="D15869">
        <v>0.20250000000000001</v>
      </c>
      <c r="E15869" s="4">
        <v>2.1700000000000001E-20</v>
      </c>
      <c r="F15869" s="3"/>
      <c r="G15869" s="3"/>
      <c r="H15869" s="3"/>
      <c r="I15869" s="3"/>
      <c r="J15869" s="3"/>
    </row>
    <row r="15870" spans="4:10" x14ac:dyDescent="0.25">
      <c r="D15870">
        <v>0.20269999999999999</v>
      </c>
      <c r="E15870" s="4">
        <v>2.1700000000000001E-20</v>
      </c>
      <c r="F15870" s="3"/>
      <c r="G15870" s="3"/>
      <c r="H15870" s="3"/>
      <c r="I15870" s="3"/>
      <c r="J15870" s="3"/>
    </row>
    <row r="15871" spans="4:10" x14ac:dyDescent="0.25">
      <c r="D15871">
        <v>0.2029</v>
      </c>
      <c r="E15871" s="4">
        <v>2.1700000000000001E-20</v>
      </c>
      <c r="F15871" s="3"/>
      <c r="G15871" s="3"/>
      <c r="H15871" s="3"/>
      <c r="I15871" s="3"/>
      <c r="J15871" s="3"/>
    </row>
    <row r="15872" spans="4:10" x14ac:dyDescent="0.25">
      <c r="D15872">
        <v>0.20319999999999999</v>
      </c>
      <c r="E15872" s="4">
        <v>2.1700000000000001E-20</v>
      </c>
      <c r="F15872" s="3"/>
      <c r="G15872" s="3"/>
      <c r="H15872" s="3"/>
      <c r="I15872" s="3"/>
      <c r="J15872" s="3"/>
    </row>
    <row r="15873" spans="4:10" x14ac:dyDescent="0.25">
      <c r="D15873">
        <v>0.2034</v>
      </c>
      <c r="E15873" s="4">
        <v>2.1700000000000001E-20</v>
      </c>
      <c r="F15873" s="3"/>
      <c r="G15873" s="3"/>
      <c r="H15873" s="3"/>
      <c r="I15873" s="3"/>
      <c r="J15873" s="3"/>
    </row>
    <row r="15874" spans="4:10" x14ac:dyDescent="0.25">
      <c r="D15874">
        <v>0.2036</v>
      </c>
      <c r="E15874" s="4">
        <v>2.1700000000000001E-20</v>
      </c>
      <c r="F15874" s="3"/>
      <c r="G15874" s="3"/>
      <c r="H15874" s="3"/>
      <c r="I15874" s="3"/>
      <c r="J15874" s="3"/>
    </row>
    <row r="15875" spans="4:10" x14ac:dyDescent="0.25">
      <c r="D15875">
        <v>0.2039</v>
      </c>
      <c r="E15875" s="4">
        <v>2.1700000000000001E-20</v>
      </c>
      <c r="F15875" s="3"/>
      <c r="G15875" s="3"/>
      <c r="H15875" s="3"/>
      <c r="I15875" s="3"/>
      <c r="J15875" s="3"/>
    </row>
    <row r="15876" spans="4:10" x14ac:dyDescent="0.25">
      <c r="D15876">
        <v>0.2041</v>
      </c>
      <c r="E15876" s="4">
        <v>2.1700000000000001E-20</v>
      </c>
      <c r="F15876" s="3"/>
      <c r="G15876" s="3"/>
      <c r="H15876" s="3"/>
      <c r="I15876" s="3"/>
      <c r="J15876" s="3"/>
    </row>
    <row r="15877" spans="4:10" x14ac:dyDescent="0.25">
      <c r="D15877">
        <v>0.2044</v>
      </c>
      <c r="E15877" s="4">
        <v>2.1700000000000001E-20</v>
      </c>
      <c r="F15877" s="3"/>
      <c r="G15877" s="3"/>
      <c r="H15877" s="3"/>
      <c r="I15877" s="3"/>
      <c r="J15877" s="3"/>
    </row>
    <row r="15878" spans="4:10" x14ac:dyDescent="0.25">
      <c r="D15878">
        <v>0.2046</v>
      </c>
      <c r="E15878" s="4">
        <v>2.1700000000000001E-20</v>
      </c>
      <c r="F15878" s="3"/>
      <c r="G15878" s="3"/>
      <c r="H15878" s="3"/>
      <c r="I15878" s="3"/>
      <c r="J15878" s="3"/>
    </row>
    <row r="15879" spans="4:10" x14ac:dyDescent="0.25">
      <c r="D15879">
        <v>0.20480000000000001</v>
      </c>
      <c r="E15879" s="4">
        <v>2.1700000000000001E-20</v>
      </c>
      <c r="F15879" s="3"/>
      <c r="G15879" s="3"/>
      <c r="H15879" s="3"/>
      <c r="I15879" s="3"/>
      <c r="J15879" s="3"/>
    </row>
    <row r="15880" spans="4:10" x14ac:dyDescent="0.25">
      <c r="D15880">
        <v>0.2051</v>
      </c>
      <c r="E15880" s="4">
        <v>2.1700000000000001E-20</v>
      </c>
      <c r="F15880" s="3"/>
      <c r="G15880" s="3"/>
      <c r="H15880" s="3"/>
      <c r="I15880" s="3"/>
      <c r="J15880" s="3"/>
    </row>
    <row r="15881" spans="4:10" x14ac:dyDescent="0.25">
      <c r="D15881">
        <v>0.20530000000000001</v>
      </c>
      <c r="E15881" s="4">
        <v>2.1700000000000001E-20</v>
      </c>
      <c r="F15881" s="3"/>
      <c r="G15881" s="3"/>
      <c r="H15881" s="3"/>
      <c r="I15881" s="3"/>
      <c r="J15881" s="3"/>
    </row>
    <row r="15882" spans="4:10" x14ac:dyDescent="0.25">
      <c r="D15882">
        <v>0.20549999999999999</v>
      </c>
      <c r="E15882" s="4">
        <v>2.1700000000000001E-20</v>
      </c>
      <c r="F15882" s="3"/>
      <c r="G15882" s="3"/>
      <c r="H15882" s="3"/>
      <c r="I15882" s="3"/>
      <c r="J15882" s="3"/>
    </row>
    <row r="15883" spans="4:10" x14ac:dyDescent="0.25">
      <c r="D15883">
        <v>0.20580000000000001</v>
      </c>
      <c r="E15883" s="4">
        <v>2.1700000000000001E-20</v>
      </c>
      <c r="F15883" s="3"/>
      <c r="G15883" s="3"/>
      <c r="H15883" s="3"/>
      <c r="I15883" s="3"/>
      <c r="J15883" s="3"/>
    </row>
    <row r="15884" spans="4:10" x14ac:dyDescent="0.25">
      <c r="D15884">
        <v>0.20599999999999999</v>
      </c>
      <c r="E15884" s="4">
        <v>2.1700000000000001E-20</v>
      </c>
      <c r="F15884" s="3"/>
      <c r="G15884" s="3"/>
      <c r="H15884" s="3"/>
      <c r="I15884" s="3"/>
      <c r="J15884" s="3"/>
    </row>
    <row r="15885" spans="4:10" x14ac:dyDescent="0.25">
      <c r="D15885">
        <v>0.20619999999999999</v>
      </c>
      <c r="E15885" s="4">
        <v>2.1700000000000001E-20</v>
      </c>
      <c r="F15885" s="3"/>
      <c r="G15885" s="3"/>
      <c r="H15885" s="3"/>
      <c r="I15885" s="3"/>
      <c r="J15885" s="3"/>
    </row>
    <row r="15886" spans="4:10" x14ac:dyDescent="0.25">
      <c r="D15886">
        <v>0.20649999999999999</v>
      </c>
      <c r="E15886" s="4">
        <v>2.1700000000000001E-20</v>
      </c>
      <c r="F15886" s="3"/>
      <c r="G15886" s="3"/>
      <c r="H15886" s="3"/>
      <c r="I15886" s="3"/>
      <c r="J15886" s="3"/>
    </row>
    <row r="15887" spans="4:10" x14ac:dyDescent="0.25">
      <c r="D15887">
        <v>0.20669999999999999</v>
      </c>
      <c r="E15887" s="4">
        <v>2.1700000000000001E-20</v>
      </c>
      <c r="F15887" s="3"/>
      <c r="G15887" s="3"/>
      <c r="H15887" s="3"/>
      <c r="I15887" s="3"/>
      <c r="J15887" s="3"/>
    </row>
    <row r="15888" spans="4:10" x14ac:dyDescent="0.25">
      <c r="D15888">
        <v>0.20699999999999999</v>
      </c>
      <c r="E15888" s="4">
        <v>2.1700000000000001E-20</v>
      </c>
      <c r="F15888" s="3"/>
      <c r="G15888" s="3"/>
      <c r="H15888" s="3"/>
      <c r="I15888" s="3"/>
      <c r="J15888" s="3"/>
    </row>
    <row r="15889" spans="4:10" x14ac:dyDescent="0.25">
      <c r="D15889">
        <v>0.2072</v>
      </c>
      <c r="E15889" s="4">
        <v>2.1700000000000001E-20</v>
      </c>
      <c r="F15889" s="3"/>
      <c r="G15889" s="3"/>
      <c r="H15889" s="3"/>
      <c r="I15889" s="3"/>
      <c r="J15889" s="3"/>
    </row>
    <row r="15890" spans="4:10" x14ac:dyDescent="0.25">
      <c r="D15890">
        <v>0.2074</v>
      </c>
      <c r="E15890" s="4">
        <v>2.1700000000000001E-20</v>
      </c>
      <c r="F15890" s="3"/>
      <c r="G15890" s="3"/>
      <c r="H15890" s="3"/>
      <c r="I15890" s="3"/>
      <c r="J15890" s="3"/>
    </row>
    <row r="15891" spans="4:10" x14ac:dyDescent="0.25">
      <c r="D15891">
        <v>0.2077</v>
      </c>
      <c r="E15891" s="4">
        <v>2.1700000000000001E-20</v>
      </c>
      <c r="F15891" s="3"/>
      <c r="G15891" s="3"/>
      <c r="H15891" s="3"/>
      <c r="I15891" s="3"/>
      <c r="J15891" s="3"/>
    </row>
    <row r="15892" spans="4:10" x14ac:dyDescent="0.25">
      <c r="D15892">
        <v>0.2079</v>
      </c>
      <c r="E15892" s="4">
        <v>2.1700000000000001E-20</v>
      </c>
      <c r="F15892" s="3"/>
      <c r="G15892" s="3"/>
      <c r="H15892" s="3"/>
      <c r="I15892" s="3"/>
      <c r="J15892" s="3"/>
    </row>
    <row r="15893" spans="4:10" x14ac:dyDescent="0.25">
      <c r="D15893">
        <v>0.20810000000000001</v>
      </c>
      <c r="E15893" s="4">
        <v>2.1700000000000001E-20</v>
      </c>
      <c r="F15893" s="3"/>
      <c r="G15893" s="3"/>
      <c r="H15893" s="3"/>
      <c r="I15893" s="3"/>
      <c r="J15893" s="3"/>
    </row>
    <row r="15894" spans="4:10" x14ac:dyDescent="0.25">
      <c r="D15894">
        <v>0.2084</v>
      </c>
      <c r="E15894" s="4">
        <v>2.1700000000000001E-20</v>
      </c>
      <c r="F15894" s="3"/>
      <c r="G15894" s="3"/>
      <c r="H15894" s="3"/>
      <c r="I15894" s="3"/>
      <c r="J15894" s="3"/>
    </row>
    <row r="15895" spans="4:10" x14ac:dyDescent="0.25">
      <c r="D15895">
        <v>0.20860000000000001</v>
      </c>
      <c r="E15895" s="4">
        <v>2.1700000000000001E-20</v>
      </c>
      <c r="F15895" s="3"/>
      <c r="G15895" s="3"/>
      <c r="H15895" s="3"/>
      <c r="I15895" s="3"/>
      <c r="J15895" s="3"/>
    </row>
    <row r="15896" spans="4:10" x14ac:dyDescent="0.25">
      <c r="D15896">
        <v>0.20880000000000001</v>
      </c>
      <c r="E15896" s="4">
        <v>2.1700000000000001E-20</v>
      </c>
      <c r="F15896" s="3"/>
      <c r="G15896" s="3"/>
      <c r="H15896" s="3"/>
      <c r="I15896" s="3"/>
      <c r="J15896" s="3"/>
    </row>
    <row r="15897" spans="4:10" x14ac:dyDescent="0.25">
      <c r="D15897">
        <v>0.20910000000000001</v>
      </c>
      <c r="E15897" s="4">
        <v>2.1700000000000001E-20</v>
      </c>
      <c r="F15897" s="3"/>
      <c r="G15897" s="3"/>
      <c r="H15897" s="3"/>
      <c r="I15897" s="3"/>
      <c r="J15897" s="3"/>
    </row>
    <row r="15898" spans="4:10" x14ac:dyDescent="0.25">
      <c r="D15898">
        <v>0.20930000000000001</v>
      </c>
      <c r="E15898" s="4">
        <v>2.1700000000000001E-20</v>
      </c>
      <c r="F15898" s="3"/>
      <c r="G15898" s="3"/>
      <c r="H15898" s="3"/>
      <c r="I15898" s="3"/>
      <c r="J15898" s="3"/>
    </row>
    <row r="15899" spans="4:10" x14ac:dyDescent="0.25">
      <c r="D15899">
        <v>0.20960000000000001</v>
      </c>
      <c r="E15899" s="4">
        <v>2.1700000000000001E-20</v>
      </c>
      <c r="F15899" s="3"/>
      <c r="G15899" s="3"/>
      <c r="H15899" s="3"/>
      <c r="I15899" s="3"/>
      <c r="J15899" s="3"/>
    </row>
    <row r="15900" spans="4:10" x14ac:dyDescent="0.25">
      <c r="D15900">
        <v>0.20979999999999999</v>
      </c>
      <c r="E15900" s="4">
        <v>2.1700000000000001E-20</v>
      </c>
      <c r="F15900" s="3"/>
      <c r="G15900" s="3"/>
      <c r="H15900" s="3"/>
      <c r="I15900" s="3"/>
      <c r="J15900" s="3"/>
    </row>
    <row r="15901" spans="4:10" x14ac:dyDescent="0.25">
      <c r="D15901">
        <v>0.21</v>
      </c>
      <c r="E15901" s="4">
        <v>2.1700000000000001E-20</v>
      </c>
      <c r="F15901" s="3"/>
      <c r="G15901" s="3"/>
      <c r="H15901" s="3"/>
      <c r="I15901" s="3"/>
      <c r="J15901" s="3"/>
    </row>
    <row r="15902" spans="4:10" x14ac:dyDescent="0.25">
      <c r="D15902">
        <v>0.21029999999999999</v>
      </c>
      <c r="E15902" s="4">
        <v>2.1700000000000001E-20</v>
      </c>
      <c r="F15902" s="3"/>
      <c r="G15902" s="3"/>
      <c r="H15902" s="3"/>
      <c r="I15902" s="3"/>
      <c r="J15902" s="3"/>
    </row>
    <row r="15903" spans="4:10" x14ac:dyDescent="0.25">
      <c r="D15903">
        <v>0.21049999999999999</v>
      </c>
      <c r="E15903" s="4">
        <v>2.1700000000000001E-20</v>
      </c>
      <c r="F15903" s="3"/>
      <c r="G15903" s="3"/>
      <c r="H15903" s="3"/>
      <c r="I15903" s="3"/>
      <c r="J15903" s="3"/>
    </row>
    <row r="15904" spans="4:10" x14ac:dyDescent="0.25">
      <c r="D15904">
        <v>0.2107</v>
      </c>
      <c r="E15904" s="4">
        <v>2.1700000000000001E-20</v>
      </c>
      <c r="F15904" s="3"/>
      <c r="G15904" s="3"/>
      <c r="H15904" s="3"/>
      <c r="I15904" s="3"/>
      <c r="J15904" s="3"/>
    </row>
    <row r="15905" spans="4:10" x14ac:dyDescent="0.25">
      <c r="D15905">
        <v>0.21099999999999999</v>
      </c>
      <c r="E15905" s="4">
        <v>2.1700000000000001E-20</v>
      </c>
      <c r="F15905" s="3"/>
      <c r="G15905" s="3"/>
      <c r="H15905" s="3"/>
      <c r="I15905" s="3"/>
      <c r="J15905" s="3"/>
    </row>
    <row r="15906" spans="4:10" x14ac:dyDescent="0.25">
      <c r="D15906">
        <v>0.2112</v>
      </c>
      <c r="E15906" s="4">
        <v>2.1700000000000001E-20</v>
      </c>
      <c r="F15906" s="3"/>
      <c r="G15906" s="3"/>
      <c r="H15906" s="3"/>
      <c r="I15906" s="3"/>
      <c r="J15906" s="3"/>
    </row>
    <row r="15907" spans="4:10" x14ac:dyDescent="0.25">
      <c r="D15907">
        <v>0.2114</v>
      </c>
      <c r="E15907" s="4">
        <v>2.1700000000000001E-20</v>
      </c>
      <c r="F15907" s="3"/>
      <c r="G15907" s="3"/>
      <c r="H15907" s="3"/>
      <c r="I15907" s="3"/>
      <c r="J15907" s="3"/>
    </row>
    <row r="15908" spans="4:10" x14ac:dyDescent="0.25">
      <c r="D15908">
        <v>0.2117</v>
      </c>
      <c r="E15908" s="4">
        <v>2.1700000000000001E-20</v>
      </c>
      <c r="F15908" s="3"/>
      <c r="G15908" s="3"/>
      <c r="H15908" s="3"/>
      <c r="I15908" s="3"/>
      <c r="J15908" s="3"/>
    </row>
    <row r="15909" spans="4:10" x14ac:dyDescent="0.25">
      <c r="D15909">
        <v>0.21190000000000001</v>
      </c>
      <c r="E15909" s="4">
        <v>2.1700000000000001E-20</v>
      </c>
      <c r="F15909" s="3"/>
      <c r="G15909" s="3"/>
      <c r="H15909" s="3"/>
      <c r="I15909" s="3"/>
      <c r="J15909" s="3"/>
    </row>
    <row r="15910" spans="4:10" x14ac:dyDescent="0.25">
      <c r="D15910">
        <v>0.2122</v>
      </c>
      <c r="E15910" s="4">
        <v>2.1700000000000001E-20</v>
      </c>
      <c r="F15910" s="3"/>
      <c r="G15910" s="3"/>
      <c r="H15910" s="3"/>
      <c r="I15910" s="3"/>
      <c r="J15910" s="3"/>
    </row>
    <row r="15911" spans="4:10" x14ac:dyDescent="0.25">
      <c r="D15911">
        <v>0.21240000000000001</v>
      </c>
      <c r="E15911" s="4">
        <v>2.1700000000000001E-20</v>
      </c>
      <c r="F15911" s="3"/>
      <c r="G15911" s="3"/>
      <c r="H15911" s="3"/>
      <c r="I15911" s="3"/>
      <c r="J15911" s="3"/>
    </row>
    <row r="15912" spans="4:10" x14ac:dyDescent="0.25">
      <c r="D15912">
        <v>0.21260000000000001</v>
      </c>
      <c r="E15912" s="4">
        <v>2.1700000000000001E-20</v>
      </c>
      <c r="F15912" s="3"/>
      <c r="G15912" s="3"/>
      <c r="H15912" s="3"/>
      <c r="I15912" s="3"/>
      <c r="J15912" s="3"/>
    </row>
    <row r="15913" spans="4:10" x14ac:dyDescent="0.25">
      <c r="D15913">
        <v>0.21290000000000001</v>
      </c>
      <c r="E15913" s="4">
        <v>2.1700000000000001E-20</v>
      </c>
      <c r="F15913" s="3"/>
      <c r="G15913" s="3"/>
      <c r="H15913" s="3"/>
      <c r="I15913" s="3"/>
      <c r="J15913" s="3"/>
    </row>
    <row r="15914" spans="4:10" x14ac:dyDescent="0.25">
      <c r="D15914">
        <v>0.21310000000000001</v>
      </c>
      <c r="E15914" s="4">
        <v>2.1700000000000001E-20</v>
      </c>
      <c r="F15914" s="3"/>
      <c r="G15914" s="3"/>
      <c r="H15914" s="3"/>
      <c r="I15914" s="3"/>
      <c r="J15914" s="3"/>
    </row>
    <row r="15915" spans="4:10" x14ac:dyDescent="0.25">
      <c r="D15915">
        <v>0.21329999999999999</v>
      </c>
      <c r="E15915" s="4">
        <v>2.1700000000000001E-20</v>
      </c>
      <c r="F15915" s="3"/>
      <c r="G15915" s="3"/>
      <c r="H15915" s="3"/>
      <c r="I15915" s="3"/>
      <c r="J15915" s="3"/>
    </row>
    <row r="15916" spans="4:10" x14ac:dyDescent="0.25">
      <c r="D15916">
        <v>0.21360000000000001</v>
      </c>
      <c r="E15916" s="4">
        <v>2.1700000000000001E-20</v>
      </c>
      <c r="F15916" s="3"/>
      <c r="G15916" s="3"/>
      <c r="H15916" s="3"/>
      <c r="I15916" s="3"/>
      <c r="J15916" s="3"/>
    </row>
    <row r="15917" spans="4:10" x14ac:dyDescent="0.25">
      <c r="D15917">
        <v>0.21379999999999999</v>
      </c>
      <c r="E15917" s="4">
        <v>2.1700000000000001E-20</v>
      </c>
      <c r="F15917" s="3"/>
      <c r="G15917" s="3"/>
      <c r="H15917" s="3"/>
      <c r="I15917" s="3"/>
      <c r="J15917" s="3"/>
    </row>
    <row r="15918" spans="4:10" x14ac:dyDescent="0.25">
      <c r="D15918">
        <v>0.214</v>
      </c>
      <c r="E15918" s="4">
        <v>2.1700000000000001E-20</v>
      </c>
      <c r="F15918" s="3"/>
      <c r="G15918" s="3"/>
      <c r="H15918" s="3"/>
      <c r="I15918" s="3"/>
      <c r="J15918" s="3"/>
    </row>
    <row r="15919" spans="4:10" x14ac:dyDescent="0.25">
      <c r="D15919">
        <v>0.21429999999999999</v>
      </c>
      <c r="E15919" s="4">
        <v>2.1700000000000001E-20</v>
      </c>
      <c r="F15919" s="3"/>
      <c r="G15919" s="3"/>
      <c r="H15919" s="3"/>
      <c r="I15919" s="3"/>
      <c r="J15919" s="3"/>
    </row>
    <row r="15920" spans="4:10" x14ac:dyDescent="0.25">
      <c r="D15920">
        <v>0.2145</v>
      </c>
      <c r="E15920" s="4">
        <v>2.1700000000000001E-20</v>
      </c>
      <c r="F15920" s="3"/>
      <c r="G15920" s="3"/>
      <c r="H15920" s="3"/>
      <c r="I15920" s="3"/>
      <c r="J15920" s="3"/>
    </row>
    <row r="15921" spans="4:10" x14ac:dyDescent="0.25">
      <c r="D15921">
        <v>0.21479999999999999</v>
      </c>
      <c r="E15921" s="4">
        <v>2.1700000000000001E-20</v>
      </c>
      <c r="F15921" s="3"/>
      <c r="G15921" s="3"/>
      <c r="H15921" s="3"/>
      <c r="I15921" s="3"/>
      <c r="J15921" s="3"/>
    </row>
    <row r="15922" spans="4:10" x14ac:dyDescent="0.25">
      <c r="D15922">
        <v>0.215</v>
      </c>
      <c r="E15922" s="4">
        <v>2.1700000000000001E-20</v>
      </c>
      <c r="F15922" s="3"/>
      <c r="G15922" s="3"/>
      <c r="H15922" s="3"/>
      <c r="I15922" s="3"/>
      <c r="J15922" s="3"/>
    </row>
    <row r="15923" spans="4:10" x14ac:dyDescent="0.25">
      <c r="D15923">
        <v>0.2152</v>
      </c>
      <c r="E15923" s="4">
        <v>2.1700000000000001E-20</v>
      </c>
      <c r="F15923" s="3"/>
      <c r="G15923" s="3"/>
      <c r="H15923" s="3"/>
      <c r="I15923" s="3"/>
      <c r="J15923" s="3"/>
    </row>
    <row r="15924" spans="4:10" x14ac:dyDescent="0.25">
      <c r="D15924">
        <v>0.2155</v>
      </c>
      <c r="E15924" s="4">
        <v>2.1700000000000001E-20</v>
      </c>
      <c r="F15924" s="3"/>
      <c r="G15924" s="3"/>
      <c r="H15924" s="3"/>
      <c r="I15924" s="3"/>
      <c r="J15924" s="3"/>
    </row>
    <row r="15925" spans="4:10" x14ac:dyDescent="0.25">
      <c r="D15925">
        <v>0.2157</v>
      </c>
      <c r="E15925" s="4">
        <v>2.1700000000000001E-20</v>
      </c>
      <c r="F15925" s="3"/>
      <c r="G15925" s="3"/>
      <c r="H15925" s="3"/>
      <c r="I15925" s="3"/>
      <c r="J15925" s="3"/>
    </row>
    <row r="15926" spans="4:10" x14ac:dyDescent="0.25">
      <c r="D15926">
        <v>0.21590000000000001</v>
      </c>
      <c r="E15926" s="4">
        <v>2.1700000000000001E-20</v>
      </c>
      <c r="F15926" s="3"/>
      <c r="G15926" s="3"/>
      <c r="H15926" s="3"/>
      <c r="I15926" s="3"/>
      <c r="J15926" s="3"/>
    </row>
    <row r="15927" spans="4:10" x14ac:dyDescent="0.25">
      <c r="D15927">
        <v>0.2162</v>
      </c>
      <c r="E15927" s="4">
        <v>2.1700000000000001E-20</v>
      </c>
      <c r="F15927" s="3"/>
      <c r="G15927" s="3"/>
      <c r="H15927" s="3"/>
      <c r="I15927" s="3"/>
      <c r="J15927" s="3"/>
    </row>
    <row r="15928" spans="4:10" x14ac:dyDescent="0.25">
      <c r="D15928">
        <v>0.21640000000000001</v>
      </c>
      <c r="E15928" s="4">
        <v>2.1700000000000001E-20</v>
      </c>
      <c r="F15928" s="3"/>
      <c r="G15928" s="3"/>
      <c r="H15928" s="3"/>
      <c r="I15928" s="3"/>
      <c r="J15928" s="3"/>
    </row>
    <row r="15929" spans="4:10" x14ac:dyDescent="0.25">
      <c r="D15929">
        <v>0.2167</v>
      </c>
      <c r="E15929" s="4">
        <v>2.1700000000000001E-20</v>
      </c>
      <c r="F15929" s="3"/>
      <c r="G15929" s="3"/>
      <c r="H15929" s="3"/>
      <c r="I15929" s="3"/>
      <c r="J15929" s="3"/>
    </row>
    <row r="15930" spans="4:10" x14ac:dyDescent="0.25">
      <c r="D15930">
        <v>0.21690000000000001</v>
      </c>
      <c r="E15930" s="4">
        <v>2.1700000000000001E-20</v>
      </c>
      <c r="F15930" s="3"/>
      <c r="G15930" s="3"/>
      <c r="H15930" s="3"/>
      <c r="I15930" s="3"/>
      <c r="J15930" s="3"/>
    </row>
    <row r="15931" spans="4:10" x14ac:dyDescent="0.25">
      <c r="D15931">
        <v>0.21709999999999999</v>
      </c>
      <c r="E15931" s="4">
        <v>2.1700000000000001E-20</v>
      </c>
      <c r="F15931" s="3"/>
      <c r="G15931" s="3"/>
      <c r="H15931" s="3"/>
      <c r="I15931" s="3"/>
      <c r="J15931" s="3"/>
    </row>
    <row r="15932" spans="4:10" x14ac:dyDescent="0.25">
      <c r="D15932">
        <v>0.21740000000000001</v>
      </c>
      <c r="E15932" s="4">
        <v>2.1700000000000001E-20</v>
      </c>
      <c r="F15932" s="3"/>
      <c r="G15932" s="3"/>
      <c r="H15932" s="3"/>
      <c r="I15932" s="3"/>
      <c r="J15932" s="3"/>
    </row>
    <row r="15933" spans="4:10" x14ac:dyDescent="0.25">
      <c r="D15933">
        <v>0.21759999999999999</v>
      </c>
      <c r="E15933" s="4">
        <v>2.1700000000000001E-20</v>
      </c>
      <c r="F15933" s="3"/>
      <c r="G15933" s="3"/>
      <c r="H15933" s="3"/>
      <c r="I15933" s="3"/>
      <c r="J15933" s="3"/>
    </row>
    <row r="15934" spans="4:10" x14ac:dyDescent="0.25">
      <c r="D15934">
        <v>0.21779999999999999</v>
      </c>
      <c r="E15934" s="4">
        <v>2.1700000000000001E-20</v>
      </c>
      <c r="F15934" s="3"/>
      <c r="G15934" s="3"/>
      <c r="H15934" s="3"/>
      <c r="I15934" s="3"/>
      <c r="J15934" s="3"/>
    </row>
    <row r="15935" spans="4:10" x14ac:dyDescent="0.25">
      <c r="D15935">
        <v>0.21809999999999999</v>
      </c>
      <c r="E15935" s="4">
        <v>2.1700000000000001E-20</v>
      </c>
      <c r="F15935" s="3"/>
      <c r="G15935" s="3"/>
      <c r="H15935" s="3"/>
      <c r="I15935" s="3"/>
      <c r="J15935" s="3"/>
    </row>
    <row r="15936" spans="4:10" x14ac:dyDescent="0.25">
      <c r="D15936">
        <v>0.21829999999999999</v>
      </c>
      <c r="E15936" s="4">
        <v>2.1700000000000001E-20</v>
      </c>
      <c r="F15936" s="3"/>
      <c r="G15936" s="3"/>
      <c r="H15936" s="3"/>
      <c r="I15936" s="3"/>
      <c r="J15936" s="3"/>
    </row>
    <row r="15937" spans="4:10" x14ac:dyDescent="0.25">
      <c r="D15937">
        <v>0.2185</v>
      </c>
      <c r="E15937" s="4">
        <v>2.1700000000000001E-20</v>
      </c>
      <c r="F15937" s="3"/>
      <c r="G15937" s="3"/>
      <c r="H15937" s="3"/>
      <c r="I15937" s="3"/>
      <c r="J15937" s="3"/>
    </row>
    <row r="15938" spans="4:10" x14ac:dyDescent="0.25">
      <c r="D15938">
        <v>0.21879999999999999</v>
      </c>
      <c r="E15938" s="4">
        <v>2.1700000000000001E-20</v>
      </c>
      <c r="F15938" s="3"/>
      <c r="G15938" s="3"/>
      <c r="H15938" s="3"/>
      <c r="I15938" s="3"/>
      <c r="J15938" s="3"/>
    </row>
    <row r="15939" spans="4:10" x14ac:dyDescent="0.25">
      <c r="D15939">
        <v>0.219</v>
      </c>
      <c r="E15939" s="4">
        <v>2.1700000000000001E-20</v>
      </c>
      <c r="F15939" s="3"/>
      <c r="G15939" s="3"/>
      <c r="H15939" s="3"/>
      <c r="I15939" s="3"/>
      <c r="J15939" s="3"/>
    </row>
    <row r="15940" spans="4:10" x14ac:dyDescent="0.25">
      <c r="D15940">
        <v>0.21929999999999999</v>
      </c>
      <c r="E15940" s="4">
        <v>2.1700000000000001E-20</v>
      </c>
      <c r="F15940" s="3"/>
      <c r="G15940" s="3"/>
      <c r="H15940" s="3"/>
      <c r="I15940" s="3"/>
      <c r="J15940" s="3"/>
    </row>
    <row r="15941" spans="4:10" x14ac:dyDescent="0.25">
      <c r="D15941">
        <v>0.2195</v>
      </c>
      <c r="E15941" s="4">
        <v>2.1700000000000001E-20</v>
      </c>
      <c r="F15941" s="3"/>
      <c r="G15941" s="3"/>
      <c r="H15941" s="3"/>
      <c r="I15941" s="3"/>
      <c r="J15941" s="3"/>
    </row>
    <row r="15942" spans="4:10" x14ac:dyDescent="0.25">
      <c r="D15942">
        <v>0.21970000000000001</v>
      </c>
      <c r="E15942" s="4">
        <v>2.1700000000000001E-20</v>
      </c>
      <c r="F15942" s="3"/>
      <c r="G15942" s="3"/>
      <c r="H15942" s="3"/>
      <c r="I15942" s="3"/>
      <c r="J15942" s="3"/>
    </row>
    <row r="15943" spans="4:10" x14ac:dyDescent="0.25">
      <c r="D15943">
        <v>0.22</v>
      </c>
      <c r="E15943" s="4">
        <v>2.1700000000000001E-20</v>
      </c>
      <c r="F15943" s="3"/>
      <c r="G15943" s="3"/>
      <c r="H15943" s="3"/>
      <c r="I15943" s="3"/>
      <c r="J15943" s="3"/>
    </row>
    <row r="15944" spans="4:10" x14ac:dyDescent="0.25">
      <c r="D15944">
        <v>0.22020000000000001</v>
      </c>
      <c r="E15944" s="4">
        <v>2.1700000000000001E-20</v>
      </c>
      <c r="F15944" s="3"/>
      <c r="G15944" s="3"/>
      <c r="H15944" s="3"/>
      <c r="I15944" s="3"/>
      <c r="J15944" s="3"/>
    </row>
    <row r="15945" spans="4:10" x14ac:dyDescent="0.25">
      <c r="D15945">
        <v>0.22040000000000001</v>
      </c>
      <c r="E15945" s="4">
        <v>2.1700000000000001E-20</v>
      </c>
      <c r="F15945" s="3"/>
      <c r="G15945" s="3"/>
      <c r="H15945" s="3"/>
      <c r="I15945" s="3"/>
      <c r="J15945" s="3"/>
    </row>
    <row r="15946" spans="4:10" x14ac:dyDescent="0.25">
      <c r="D15946">
        <v>0.22070000000000001</v>
      </c>
      <c r="E15946" s="4">
        <v>2.1700000000000001E-20</v>
      </c>
      <c r="F15946" s="3"/>
      <c r="G15946" s="3"/>
      <c r="H15946" s="3"/>
      <c r="I15946" s="3"/>
      <c r="J15946" s="3"/>
    </row>
    <row r="15947" spans="4:10" x14ac:dyDescent="0.25">
      <c r="D15947">
        <v>0.22090000000000001</v>
      </c>
      <c r="E15947" s="4">
        <v>2.1700000000000001E-20</v>
      </c>
      <c r="F15947" s="3"/>
      <c r="G15947" s="3"/>
      <c r="H15947" s="3"/>
      <c r="I15947" s="3"/>
      <c r="J15947" s="3"/>
    </row>
    <row r="15948" spans="4:10" x14ac:dyDescent="0.25">
      <c r="D15948">
        <v>0.22109999999999999</v>
      </c>
      <c r="E15948" s="4">
        <v>2.1700000000000001E-20</v>
      </c>
      <c r="F15948" s="3"/>
      <c r="G15948" s="3"/>
      <c r="H15948" s="3"/>
      <c r="I15948" s="3"/>
      <c r="J15948" s="3"/>
    </row>
    <row r="15949" spans="4:10" x14ac:dyDescent="0.25">
      <c r="D15949">
        <v>0.22140000000000001</v>
      </c>
      <c r="E15949" s="4">
        <v>2.1700000000000001E-20</v>
      </c>
      <c r="F15949" s="3"/>
      <c r="G15949" s="3"/>
      <c r="H15949" s="3"/>
      <c r="I15949" s="3"/>
      <c r="J15949" s="3"/>
    </row>
    <row r="15950" spans="4:10" x14ac:dyDescent="0.25">
      <c r="D15950">
        <v>0.22159999999999999</v>
      </c>
      <c r="E15950" s="4">
        <v>2.1700000000000001E-20</v>
      </c>
      <c r="F15950" s="3"/>
      <c r="G15950" s="3"/>
      <c r="H15950" s="3"/>
      <c r="I15950" s="3"/>
      <c r="J15950" s="3"/>
    </row>
    <row r="15951" spans="4:10" x14ac:dyDescent="0.25">
      <c r="D15951">
        <v>0.22189999999999999</v>
      </c>
      <c r="E15951" s="4">
        <v>2.1700000000000001E-20</v>
      </c>
      <c r="F15951" s="3"/>
      <c r="G15951" s="3"/>
      <c r="H15951" s="3"/>
      <c r="I15951" s="3"/>
      <c r="J15951" s="3"/>
    </row>
    <row r="15952" spans="4:10" x14ac:dyDescent="0.25">
      <c r="D15952">
        <v>0.22209999999999999</v>
      </c>
      <c r="E15952" s="4">
        <v>2.1700000000000001E-20</v>
      </c>
      <c r="F15952" s="3"/>
      <c r="G15952" s="3"/>
      <c r="H15952" s="3"/>
      <c r="I15952" s="3"/>
      <c r="J15952" s="3"/>
    </row>
    <row r="15953" spans="4:10" x14ac:dyDescent="0.25">
      <c r="D15953">
        <v>0.2223</v>
      </c>
      <c r="E15953" s="4">
        <v>2.1700000000000001E-20</v>
      </c>
      <c r="F15953" s="3"/>
      <c r="G15953" s="3"/>
      <c r="H15953" s="3"/>
      <c r="I15953" s="3"/>
      <c r="J15953" s="3"/>
    </row>
    <row r="15954" spans="4:10" x14ac:dyDescent="0.25">
      <c r="D15954">
        <v>0.22259999999999999</v>
      </c>
      <c r="E15954" s="4">
        <v>2.1700000000000001E-20</v>
      </c>
      <c r="F15954" s="3"/>
      <c r="G15954" s="3"/>
      <c r="H15954" s="3"/>
      <c r="I15954" s="3"/>
      <c r="J15954" s="3"/>
    </row>
    <row r="15955" spans="4:10" x14ac:dyDescent="0.25">
      <c r="D15955">
        <v>0.2228</v>
      </c>
      <c r="E15955" s="4">
        <v>2.1700000000000001E-20</v>
      </c>
      <c r="F15955" s="3"/>
      <c r="G15955" s="3"/>
      <c r="H15955" s="3"/>
      <c r="I15955" s="3"/>
      <c r="J15955" s="3"/>
    </row>
    <row r="15956" spans="4:10" x14ac:dyDescent="0.25">
      <c r="D15956">
        <v>0.223</v>
      </c>
      <c r="E15956" s="4">
        <v>2.1700000000000001E-20</v>
      </c>
      <c r="F15956" s="3"/>
      <c r="G15956" s="3"/>
      <c r="H15956" s="3"/>
      <c r="I15956" s="3"/>
      <c r="J15956" s="3"/>
    </row>
    <row r="15957" spans="4:10" x14ac:dyDescent="0.25">
      <c r="D15957">
        <v>0.2233</v>
      </c>
      <c r="E15957" s="4">
        <v>2.1700000000000001E-20</v>
      </c>
      <c r="F15957" s="3"/>
      <c r="G15957" s="3"/>
      <c r="H15957" s="3"/>
      <c r="I15957" s="3"/>
      <c r="J15957" s="3"/>
    </row>
    <row r="15958" spans="4:10" x14ac:dyDescent="0.25">
      <c r="D15958">
        <v>0.2235</v>
      </c>
      <c r="E15958" s="4">
        <v>2.1700000000000001E-20</v>
      </c>
      <c r="F15958" s="3"/>
      <c r="G15958" s="3"/>
      <c r="H15958" s="3"/>
      <c r="I15958" s="3"/>
      <c r="J15958" s="3"/>
    </row>
    <row r="15959" spans="4:10" x14ac:dyDescent="0.25">
      <c r="D15959">
        <v>0.22370000000000001</v>
      </c>
      <c r="E15959" s="4">
        <v>2.1700000000000001E-20</v>
      </c>
      <c r="F15959" s="3"/>
      <c r="G15959" s="3"/>
      <c r="H15959" s="3"/>
      <c r="I15959" s="3"/>
      <c r="J15959" s="3"/>
    </row>
    <row r="15960" spans="4:10" x14ac:dyDescent="0.25">
      <c r="D15960">
        <v>0.224</v>
      </c>
      <c r="E15960" s="4">
        <v>2.1700000000000001E-20</v>
      </c>
      <c r="F15960" s="3"/>
      <c r="G15960" s="3"/>
      <c r="H15960" s="3"/>
      <c r="I15960" s="3"/>
      <c r="J15960" s="3"/>
    </row>
    <row r="15961" spans="4:10" x14ac:dyDescent="0.25">
      <c r="D15961">
        <v>0.22420000000000001</v>
      </c>
      <c r="E15961" s="4">
        <v>2.1700000000000001E-20</v>
      </c>
      <c r="F15961" s="3"/>
      <c r="G15961" s="3"/>
      <c r="H15961" s="3"/>
      <c r="I15961" s="3"/>
      <c r="J15961" s="3"/>
    </row>
    <row r="15962" spans="4:10" x14ac:dyDescent="0.25">
      <c r="D15962">
        <v>0.22450000000000001</v>
      </c>
      <c r="E15962" s="4">
        <v>2.1700000000000001E-20</v>
      </c>
      <c r="F15962" s="3"/>
      <c r="G15962" s="3"/>
      <c r="H15962" s="3"/>
      <c r="I15962" s="3"/>
      <c r="J15962" s="3"/>
    </row>
    <row r="15963" spans="4:10" x14ac:dyDescent="0.25">
      <c r="D15963">
        <v>0.22470000000000001</v>
      </c>
      <c r="E15963" s="4">
        <v>2.1700000000000001E-20</v>
      </c>
      <c r="F15963" s="3"/>
      <c r="G15963" s="3"/>
      <c r="H15963" s="3"/>
      <c r="I15963" s="3"/>
      <c r="J15963" s="3"/>
    </row>
    <row r="15964" spans="4:10" x14ac:dyDescent="0.25">
      <c r="D15964">
        <v>0.22489999999999999</v>
      </c>
      <c r="E15964" s="4">
        <v>2.1700000000000001E-20</v>
      </c>
      <c r="F15964" s="3"/>
      <c r="G15964" s="3"/>
      <c r="H15964" s="3"/>
      <c r="I15964" s="3"/>
      <c r="J15964" s="3"/>
    </row>
    <row r="15965" spans="4:10" x14ac:dyDescent="0.25">
      <c r="D15965">
        <v>0.22520000000000001</v>
      </c>
      <c r="E15965" s="4">
        <v>2.1700000000000001E-20</v>
      </c>
      <c r="F15965" s="3"/>
      <c r="G15965" s="3"/>
      <c r="H15965" s="3"/>
      <c r="I15965" s="3"/>
      <c r="J15965" s="3"/>
    </row>
    <row r="15966" spans="4:10" x14ac:dyDescent="0.25">
      <c r="D15966">
        <v>0.22539999999999999</v>
      </c>
      <c r="E15966" s="4">
        <v>2.1700000000000001E-20</v>
      </c>
      <c r="F15966" s="3"/>
      <c r="G15966" s="3"/>
      <c r="H15966" s="3"/>
      <c r="I15966" s="3"/>
      <c r="J15966" s="3"/>
    </row>
    <row r="15967" spans="4:10" x14ac:dyDescent="0.25">
      <c r="D15967">
        <v>0.22559999999999999</v>
      </c>
      <c r="E15967" s="4">
        <v>2.1700000000000001E-20</v>
      </c>
      <c r="F15967" s="3"/>
      <c r="G15967" s="3"/>
      <c r="H15967" s="3"/>
      <c r="I15967" s="3"/>
      <c r="J15967" s="3"/>
    </row>
    <row r="15968" spans="4:10" x14ac:dyDescent="0.25">
      <c r="D15968">
        <v>0.22589999999999999</v>
      </c>
      <c r="E15968" s="4">
        <v>2.1700000000000001E-20</v>
      </c>
      <c r="F15968" s="3"/>
      <c r="G15968" s="3"/>
      <c r="H15968" s="3"/>
      <c r="I15968" s="3"/>
      <c r="J15968" s="3"/>
    </row>
    <row r="15969" spans="4:10" x14ac:dyDescent="0.25">
      <c r="D15969">
        <v>0.2261</v>
      </c>
      <c r="E15969" s="4">
        <v>2.1700000000000001E-20</v>
      </c>
      <c r="F15969" s="3"/>
      <c r="G15969" s="3"/>
      <c r="H15969" s="3"/>
      <c r="I15969" s="3"/>
      <c r="J15969" s="3"/>
    </row>
    <row r="15970" spans="4:10" x14ac:dyDescent="0.25">
      <c r="D15970">
        <v>0.2263</v>
      </c>
      <c r="E15970" s="4">
        <v>2.1700000000000001E-20</v>
      </c>
      <c r="F15970" s="3"/>
      <c r="G15970" s="3"/>
      <c r="H15970" s="3"/>
      <c r="I15970" s="3"/>
      <c r="J15970" s="3"/>
    </row>
    <row r="15971" spans="4:10" x14ac:dyDescent="0.25">
      <c r="D15971">
        <v>0.2266</v>
      </c>
      <c r="E15971" s="4">
        <v>2.1700000000000001E-20</v>
      </c>
      <c r="F15971" s="3"/>
      <c r="G15971" s="3"/>
      <c r="H15971" s="3"/>
      <c r="I15971" s="3"/>
      <c r="J15971" s="3"/>
    </row>
    <row r="15972" spans="4:10" x14ac:dyDescent="0.25">
      <c r="D15972">
        <v>0.2268</v>
      </c>
      <c r="E15972" s="4">
        <v>2.1700000000000001E-20</v>
      </c>
      <c r="F15972" s="3"/>
      <c r="G15972" s="3"/>
      <c r="H15972" s="3"/>
      <c r="I15972" s="3"/>
      <c r="J15972" s="3"/>
    </row>
    <row r="15973" spans="4:10" x14ac:dyDescent="0.25">
      <c r="D15973">
        <v>0.2271</v>
      </c>
      <c r="E15973" s="4">
        <v>2.1700000000000001E-20</v>
      </c>
      <c r="F15973" s="3"/>
      <c r="G15973" s="3"/>
      <c r="H15973" s="3"/>
      <c r="I15973" s="3"/>
      <c r="J15973" s="3"/>
    </row>
    <row r="15974" spans="4:10" x14ac:dyDescent="0.25">
      <c r="D15974">
        <v>0.2273</v>
      </c>
      <c r="E15974" s="4">
        <v>2.1700000000000001E-20</v>
      </c>
      <c r="F15974" s="3"/>
      <c r="G15974" s="3"/>
      <c r="H15974" s="3"/>
      <c r="I15974" s="3"/>
      <c r="J15974" s="3"/>
    </row>
    <row r="15975" spans="4:10" x14ac:dyDescent="0.25">
      <c r="D15975">
        <v>0.22750000000000001</v>
      </c>
      <c r="E15975" s="4">
        <v>2.1700000000000001E-20</v>
      </c>
      <c r="F15975" s="3"/>
      <c r="G15975" s="3"/>
      <c r="H15975" s="3"/>
      <c r="I15975" s="3"/>
      <c r="J15975" s="3"/>
    </row>
    <row r="15976" spans="4:10" x14ac:dyDescent="0.25">
      <c r="D15976">
        <v>0.2278</v>
      </c>
      <c r="E15976" s="4">
        <v>2.1700000000000001E-20</v>
      </c>
      <c r="F15976" s="3"/>
      <c r="G15976" s="3"/>
      <c r="H15976" s="3"/>
      <c r="I15976" s="3"/>
      <c r="J15976" s="3"/>
    </row>
    <row r="15977" spans="4:10" x14ac:dyDescent="0.25">
      <c r="D15977">
        <v>0.22800000000000001</v>
      </c>
      <c r="E15977" s="4">
        <v>2.1700000000000001E-20</v>
      </c>
      <c r="F15977" s="3"/>
      <c r="G15977" s="3"/>
      <c r="H15977" s="3"/>
      <c r="I15977" s="3"/>
      <c r="J15977" s="3"/>
    </row>
    <row r="15978" spans="4:10" x14ac:dyDescent="0.25">
      <c r="D15978">
        <v>0.22819999999999999</v>
      </c>
      <c r="E15978" s="4">
        <v>2.1700000000000001E-20</v>
      </c>
      <c r="F15978" s="3"/>
      <c r="G15978" s="3"/>
      <c r="H15978" s="3"/>
      <c r="I15978" s="3"/>
      <c r="J15978" s="3"/>
    </row>
    <row r="15979" spans="4:10" x14ac:dyDescent="0.25">
      <c r="D15979">
        <v>0.22850000000000001</v>
      </c>
      <c r="E15979" s="4">
        <v>2.1700000000000001E-20</v>
      </c>
      <c r="F15979" s="3"/>
      <c r="G15979" s="3"/>
      <c r="H15979" s="3"/>
      <c r="I15979" s="3"/>
      <c r="J15979" s="3"/>
    </row>
    <row r="15980" spans="4:10" x14ac:dyDescent="0.25">
      <c r="D15980">
        <v>0.22869999999999999</v>
      </c>
      <c r="E15980" s="4">
        <v>2.1700000000000001E-20</v>
      </c>
      <c r="F15980" s="3"/>
      <c r="G15980" s="3"/>
      <c r="H15980" s="3"/>
      <c r="I15980" s="3"/>
      <c r="J15980" s="3"/>
    </row>
    <row r="15981" spans="4:10" x14ac:dyDescent="0.25">
      <c r="D15981">
        <v>0.22889999999999999</v>
      </c>
      <c r="E15981" s="4">
        <v>2.1700000000000001E-20</v>
      </c>
      <c r="F15981" s="3"/>
      <c r="G15981" s="3"/>
      <c r="H15981" s="3"/>
      <c r="I15981" s="3"/>
      <c r="J15981" s="3"/>
    </row>
    <row r="15982" spans="4:10" x14ac:dyDescent="0.25">
      <c r="D15982">
        <v>0.22919999999999999</v>
      </c>
      <c r="E15982" s="4">
        <v>2.1700000000000001E-20</v>
      </c>
      <c r="F15982" s="3"/>
      <c r="G15982" s="3"/>
      <c r="H15982" s="3"/>
      <c r="I15982" s="3"/>
      <c r="J15982" s="3"/>
    </row>
    <row r="15983" spans="4:10" x14ac:dyDescent="0.25">
      <c r="D15983">
        <v>0.22939999999999999</v>
      </c>
      <c r="E15983" s="4">
        <v>2.1700000000000001E-20</v>
      </c>
    </row>
    <row r="15984" spans="4:10" x14ac:dyDescent="0.25">
      <c r="D15984">
        <v>0.22969999999999999</v>
      </c>
      <c r="E15984" s="4">
        <v>2.1700000000000001E-20</v>
      </c>
    </row>
    <row r="15985" spans="4:10" x14ac:dyDescent="0.25">
      <c r="D15985">
        <v>0.22989999999999999</v>
      </c>
      <c r="E15985" s="4">
        <v>2.1700000000000001E-20</v>
      </c>
    </row>
    <row r="15986" spans="4:10" x14ac:dyDescent="0.25">
      <c r="D15986">
        <v>0.2301</v>
      </c>
      <c r="E15986" s="4">
        <v>2.1700000000000001E-20</v>
      </c>
    </row>
    <row r="15987" spans="4:10" x14ac:dyDescent="0.25">
      <c r="D15987">
        <v>0.23039999999999999</v>
      </c>
      <c r="E15987" s="4">
        <v>2.1700000000000001E-20</v>
      </c>
    </row>
    <row r="15988" spans="4:10" x14ac:dyDescent="0.25">
      <c r="D15988">
        <v>0.2306</v>
      </c>
      <c r="E15988" s="4">
        <v>2.1700000000000001E-20</v>
      </c>
      <c r="F15988" s="3"/>
      <c r="G15988" s="3"/>
      <c r="H15988" s="3"/>
      <c r="I15988" s="3"/>
      <c r="J15988" s="3"/>
    </row>
    <row r="15989" spans="4:10" x14ac:dyDescent="0.25">
      <c r="D15989">
        <v>0.23080000000000001</v>
      </c>
      <c r="E15989" s="4">
        <v>2.1700000000000001E-20</v>
      </c>
      <c r="F15989" s="3"/>
      <c r="G15989" s="3"/>
      <c r="H15989" s="3"/>
      <c r="I15989" s="3"/>
      <c r="J15989" s="3"/>
    </row>
    <row r="15990" spans="4:10" x14ac:dyDescent="0.25">
      <c r="D15990">
        <v>0.2311</v>
      </c>
      <c r="E15990" s="4">
        <v>2.1700000000000001E-20</v>
      </c>
      <c r="F15990" s="3"/>
      <c r="G15990" s="3"/>
      <c r="H15990" s="3"/>
      <c r="I15990" s="3"/>
      <c r="J15990" s="3"/>
    </row>
    <row r="15991" spans="4:10" x14ac:dyDescent="0.25">
      <c r="D15991">
        <v>0.23130000000000001</v>
      </c>
      <c r="E15991" s="4">
        <v>2.1700000000000001E-20</v>
      </c>
      <c r="F15991" s="3"/>
      <c r="G15991" s="3"/>
      <c r="H15991" s="3"/>
      <c r="I15991" s="3"/>
      <c r="J15991" s="3"/>
    </row>
    <row r="15992" spans="4:10" x14ac:dyDescent="0.25">
      <c r="D15992">
        <v>0.2316</v>
      </c>
      <c r="E15992" s="4">
        <v>2.1700000000000001E-20</v>
      </c>
      <c r="F15992" s="3"/>
      <c r="G15992" s="3"/>
      <c r="H15992" s="3"/>
      <c r="I15992" s="3"/>
      <c r="J15992" s="3"/>
    </row>
    <row r="15993" spans="4:10" x14ac:dyDescent="0.25">
      <c r="D15993">
        <v>0.23180000000000001</v>
      </c>
      <c r="E15993" s="4">
        <v>2.1700000000000001E-20</v>
      </c>
      <c r="F15993" s="3"/>
      <c r="G15993" s="3"/>
      <c r="H15993" s="3"/>
      <c r="I15993" s="3"/>
      <c r="J15993" s="3"/>
    </row>
    <row r="15994" spans="4:10" x14ac:dyDescent="0.25">
      <c r="D15994">
        <v>0.23200000000000001</v>
      </c>
      <c r="E15994" s="4">
        <v>2.1700000000000001E-20</v>
      </c>
      <c r="F15994" s="3"/>
      <c r="G15994" s="3"/>
      <c r="H15994" s="3"/>
      <c r="I15994" s="3"/>
      <c r="J15994" s="3"/>
    </row>
    <row r="15995" spans="4:10" x14ac:dyDescent="0.25">
      <c r="D15995">
        <v>0.23230000000000001</v>
      </c>
      <c r="E15995" s="4">
        <v>2.1700000000000001E-20</v>
      </c>
      <c r="F15995" s="3"/>
      <c r="G15995" s="3"/>
      <c r="H15995" s="3"/>
      <c r="I15995" s="3"/>
      <c r="J15995" s="3"/>
    </row>
    <row r="15996" spans="4:10" x14ac:dyDescent="0.25">
      <c r="D15996">
        <v>0.23250000000000001</v>
      </c>
      <c r="E15996" s="4">
        <v>2.1700000000000001E-20</v>
      </c>
      <c r="F15996" s="3"/>
      <c r="G15996" s="3"/>
      <c r="H15996" s="3"/>
      <c r="I15996" s="3"/>
      <c r="J15996" s="3"/>
    </row>
    <row r="15997" spans="4:10" x14ac:dyDescent="0.25">
      <c r="D15997">
        <v>0.23269999999999999</v>
      </c>
      <c r="E15997" s="4">
        <v>2.1700000000000001E-20</v>
      </c>
      <c r="F15997" s="3"/>
      <c r="G15997" s="3"/>
      <c r="H15997" s="3"/>
      <c r="I15997" s="3"/>
      <c r="J15997" s="3"/>
    </row>
    <row r="15998" spans="4:10" x14ac:dyDescent="0.25">
      <c r="D15998">
        <v>0.23300000000000001</v>
      </c>
      <c r="E15998" s="4">
        <v>2.1700000000000001E-20</v>
      </c>
      <c r="F15998" s="3"/>
      <c r="G15998" s="3"/>
      <c r="H15998" s="3"/>
      <c r="I15998" s="3"/>
      <c r="J15998" s="3"/>
    </row>
    <row r="15999" spans="4:10" x14ac:dyDescent="0.25">
      <c r="D15999">
        <v>0.23319999999999999</v>
      </c>
      <c r="E15999" s="4">
        <v>2.1700000000000001E-20</v>
      </c>
      <c r="F15999" s="3"/>
      <c r="G15999" s="3"/>
      <c r="H15999" s="3"/>
      <c r="I15999" s="3"/>
      <c r="J15999" s="3"/>
    </row>
    <row r="16000" spans="4:10" x14ac:dyDescent="0.25">
      <c r="D16000">
        <v>0.2334</v>
      </c>
      <c r="E16000" s="4">
        <v>2.1700000000000001E-20</v>
      </c>
      <c r="F16000" s="3"/>
      <c r="G16000" s="3"/>
      <c r="H16000" s="3"/>
      <c r="I16000" s="3"/>
      <c r="J16000" s="3"/>
    </row>
    <row r="16001" spans="4:10" x14ac:dyDescent="0.25">
      <c r="D16001">
        <v>0.23369999999999999</v>
      </c>
      <c r="E16001" s="4">
        <v>2.1700000000000001E-20</v>
      </c>
      <c r="F16001" s="3"/>
      <c r="G16001" s="3"/>
      <c r="H16001" s="3"/>
      <c r="I16001" s="3"/>
      <c r="J16001" s="3"/>
    </row>
    <row r="16002" spans="4:10" x14ac:dyDescent="0.25">
      <c r="D16002">
        <v>0.2339</v>
      </c>
      <c r="E16002" s="4">
        <v>2.1700000000000001E-20</v>
      </c>
      <c r="F16002" s="3"/>
      <c r="G16002" s="3"/>
      <c r="H16002" s="3"/>
      <c r="I16002" s="3"/>
      <c r="J16002" s="3"/>
    </row>
    <row r="16003" spans="4:10" x14ac:dyDescent="0.25">
      <c r="D16003">
        <v>0.23419999999999999</v>
      </c>
      <c r="E16003" s="4">
        <v>2.1700000000000001E-20</v>
      </c>
      <c r="F16003" s="3"/>
      <c r="G16003" s="3"/>
      <c r="H16003" s="3"/>
      <c r="I16003" s="3"/>
      <c r="J16003" s="3"/>
    </row>
    <row r="16004" spans="4:10" x14ac:dyDescent="0.25">
      <c r="D16004">
        <v>0.2344</v>
      </c>
      <c r="E16004" s="4">
        <v>2.1700000000000001E-20</v>
      </c>
      <c r="F16004" s="3"/>
      <c r="G16004" s="3"/>
      <c r="H16004" s="3"/>
      <c r="I16004" s="3"/>
      <c r="J16004" s="3"/>
    </row>
    <row r="16005" spans="4:10" x14ac:dyDescent="0.25">
      <c r="D16005">
        <v>0.2346</v>
      </c>
      <c r="E16005" s="4">
        <v>2.1700000000000001E-20</v>
      </c>
      <c r="F16005" s="3"/>
      <c r="G16005" s="3"/>
      <c r="H16005" s="3"/>
      <c r="I16005" s="3"/>
      <c r="J16005" s="3"/>
    </row>
    <row r="16006" spans="4:10" x14ac:dyDescent="0.25">
      <c r="D16006">
        <v>0.2349</v>
      </c>
      <c r="E16006" s="4">
        <v>2.1700000000000001E-20</v>
      </c>
      <c r="F16006" s="3"/>
      <c r="G16006" s="3"/>
      <c r="H16006" s="3"/>
      <c r="I16006" s="3"/>
      <c r="J16006" s="3"/>
    </row>
    <row r="16007" spans="4:10" x14ac:dyDescent="0.25">
      <c r="D16007">
        <v>0.2351</v>
      </c>
      <c r="E16007" s="4">
        <v>2.1700000000000001E-20</v>
      </c>
      <c r="F16007" s="3"/>
      <c r="G16007" s="3"/>
      <c r="H16007" s="3"/>
      <c r="I16007" s="3"/>
      <c r="J16007" s="3"/>
    </row>
    <row r="16008" spans="4:10" x14ac:dyDescent="0.25">
      <c r="D16008">
        <v>0.23530000000000001</v>
      </c>
      <c r="E16008" s="4">
        <v>2.1700000000000001E-20</v>
      </c>
      <c r="F16008" s="3"/>
      <c r="G16008" s="3"/>
      <c r="H16008" s="3"/>
      <c r="I16008" s="3"/>
      <c r="J16008" s="3"/>
    </row>
    <row r="16009" spans="4:10" x14ac:dyDescent="0.25">
      <c r="D16009">
        <v>0.2356</v>
      </c>
      <c r="E16009" s="4">
        <v>2.1700000000000001E-20</v>
      </c>
      <c r="F16009" s="3"/>
      <c r="G16009" s="3"/>
      <c r="H16009" s="3"/>
      <c r="I16009" s="3"/>
      <c r="J16009" s="3"/>
    </row>
    <row r="16010" spans="4:10" x14ac:dyDescent="0.25">
      <c r="D16010">
        <v>0.23580000000000001</v>
      </c>
      <c r="E16010" s="4">
        <v>2.1700000000000001E-20</v>
      </c>
      <c r="F16010" s="3"/>
      <c r="G16010" s="3"/>
      <c r="H16010" s="3"/>
      <c r="I16010" s="3"/>
      <c r="J16010" s="3"/>
    </row>
    <row r="16011" spans="4:10" x14ac:dyDescent="0.25">
      <c r="D16011">
        <v>0.23599999999999999</v>
      </c>
      <c r="E16011" s="4">
        <v>2.1700000000000001E-20</v>
      </c>
      <c r="F16011" s="3"/>
      <c r="G16011" s="3"/>
      <c r="H16011" s="3"/>
      <c r="I16011" s="3"/>
      <c r="J16011" s="3"/>
    </row>
    <row r="16012" spans="4:10" x14ac:dyDescent="0.25">
      <c r="D16012">
        <v>0.23630000000000001</v>
      </c>
      <c r="E16012" s="4">
        <v>2.1700000000000001E-20</v>
      </c>
      <c r="F16012" s="3"/>
      <c r="G16012" s="3"/>
      <c r="H16012" s="3"/>
      <c r="I16012" s="3"/>
      <c r="J16012" s="3"/>
    </row>
    <row r="16013" spans="4:10" x14ac:dyDescent="0.25">
      <c r="D16013">
        <v>0.23649999999999999</v>
      </c>
      <c r="E16013" s="4">
        <v>2.1700000000000001E-20</v>
      </c>
      <c r="F16013" s="3"/>
      <c r="G16013" s="3"/>
      <c r="H16013" s="3"/>
      <c r="I16013" s="3"/>
      <c r="J16013" s="3"/>
    </row>
    <row r="16014" spans="4:10" x14ac:dyDescent="0.25">
      <c r="D16014">
        <v>0.23680000000000001</v>
      </c>
      <c r="E16014" s="4">
        <v>2.1700000000000001E-20</v>
      </c>
      <c r="F16014" s="3"/>
      <c r="G16014" s="3"/>
      <c r="H16014" s="3"/>
      <c r="I16014" s="3"/>
      <c r="J16014" s="3"/>
    </row>
    <row r="16015" spans="4:10" x14ac:dyDescent="0.25">
      <c r="D16015">
        <v>0.23699999999999999</v>
      </c>
      <c r="E16015" s="4">
        <v>2.1700000000000001E-20</v>
      </c>
      <c r="F16015" s="3"/>
      <c r="G16015" s="3"/>
      <c r="H16015" s="3"/>
      <c r="I16015" s="3"/>
      <c r="J16015" s="3"/>
    </row>
    <row r="16016" spans="4:10" x14ac:dyDescent="0.25">
      <c r="D16016">
        <v>0.23719999999999999</v>
      </c>
      <c r="E16016" s="4">
        <v>2.1700000000000001E-20</v>
      </c>
      <c r="F16016" s="3"/>
      <c r="G16016" s="3"/>
      <c r="H16016" s="3"/>
      <c r="I16016" s="3"/>
      <c r="J16016" s="3"/>
    </row>
    <row r="16017" spans="4:10" x14ac:dyDescent="0.25">
      <c r="D16017">
        <v>0.23749999999999999</v>
      </c>
      <c r="E16017" s="4">
        <v>2.1700000000000001E-20</v>
      </c>
      <c r="F16017" s="3"/>
      <c r="G16017" s="3"/>
      <c r="H16017" s="3"/>
      <c r="I16017" s="3"/>
      <c r="J16017" s="3"/>
    </row>
    <row r="16018" spans="4:10" x14ac:dyDescent="0.25">
      <c r="D16018">
        <v>0.23769999999999999</v>
      </c>
      <c r="E16018" s="4">
        <v>2.1700000000000001E-20</v>
      </c>
      <c r="F16018" s="3"/>
      <c r="G16018" s="3"/>
      <c r="H16018" s="3"/>
      <c r="I16018" s="3"/>
      <c r="J16018" s="3"/>
    </row>
    <row r="16019" spans="4:10" x14ac:dyDescent="0.25">
      <c r="D16019">
        <v>0.2379</v>
      </c>
      <c r="E16019" s="4">
        <v>2.1700000000000001E-20</v>
      </c>
      <c r="F16019" s="3"/>
      <c r="G16019" s="3"/>
      <c r="H16019" s="3"/>
      <c r="I16019" s="3"/>
      <c r="J16019" s="3"/>
    </row>
    <row r="16020" spans="4:10" x14ac:dyDescent="0.25">
      <c r="D16020">
        <v>0.2382</v>
      </c>
      <c r="E16020" s="4">
        <v>2.1700000000000001E-20</v>
      </c>
      <c r="F16020" s="3"/>
      <c r="G16020" s="3"/>
      <c r="H16020" s="3"/>
      <c r="I16020" s="3"/>
      <c r="J16020" s="3"/>
    </row>
    <row r="16021" spans="4:10" x14ac:dyDescent="0.25">
      <c r="D16021">
        <v>0.2384</v>
      </c>
      <c r="E16021" s="4">
        <v>2.1700000000000001E-20</v>
      </c>
      <c r="F16021" s="3"/>
      <c r="G16021" s="3"/>
      <c r="H16021" s="3"/>
      <c r="I16021" s="3"/>
      <c r="J16021" s="3"/>
    </row>
    <row r="16022" spans="4:10" x14ac:dyDescent="0.25">
      <c r="D16022">
        <v>0.23860000000000001</v>
      </c>
      <c r="E16022" s="4">
        <v>2.1700000000000001E-20</v>
      </c>
      <c r="F16022" s="3"/>
      <c r="G16022" s="3"/>
      <c r="H16022" s="3"/>
      <c r="I16022" s="3"/>
      <c r="J16022" s="3"/>
    </row>
    <row r="16023" spans="4:10" x14ac:dyDescent="0.25">
      <c r="D16023">
        <v>0.2389</v>
      </c>
      <c r="E16023" s="4">
        <v>2.1700000000000001E-20</v>
      </c>
      <c r="F16023" s="3"/>
      <c r="G16023" s="3"/>
      <c r="H16023" s="3"/>
      <c r="I16023" s="3"/>
      <c r="J16023" s="3"/>
    </row>
    <row r="16024" spans="4:10" x14ac:dyDescent="0.25">
      <c r="D16024">
        <v>0.23910000000000001</v>
      </c>
      <c r="E16024" s="4">
        <v>2.1700000000000001E-20</v>
      </c>
      <c r="F16024" s="3"/>
      <c r="G16024" s="3"/>
      <c r="H16024" s="3"/>
      <c r="I16024" s="3"/>
      <c r="J16024" s="3"/>
    </row>
    <row r="16025" spans="4:10" x14ac:dyDescent="0.25">
      <c r="D16025">
        <v>0.2394</v>
      </c>
      <c r="E16025" s="4">
        <v>2.1700000000000001E-20</v>
      </c>
      <c r="F16025" s="3"/>
      <c r="G16025" s="3"/>
      <c r="H16025" s="3"/>
      <c r="I16025" s="3"/>
      <c r="J16025" s="3"/>
    </row>
    <row r="16026" spans="4:10" x14ac:dyDescent="0.25">
      <c r="D16026">
        <v>0.23960000000000001</v>
      </c>
      <c r="E16026" s="4">
        <v>2.1700000000000001E-20</v>
      </c>
      <c r="F16026" s="3"/>
      <c r="G16026" s="3"/>
      <c r="H16026" s="3"/>
      <c r="I16026" s="3"/>
      <c r="J16026" s="3"/>
    </row>
    <row r="16027" spans="4:10" x14ac:dyDescent="0.25">
      <c r="D16027">
        <v>0.23980000000000001</v>
      </c>
      <c r="E16027" s="4">
        <v>2.1700000000000001E-20</v>
      </c>
      <c r="F16027" s="3"/>
      <c r="G16027" s="3"/>
      <c r="H16027" s="3"/>
      <c r="I16027" s="3"/>
      <c r="J16027" s="3"/>
    </row>
    <row r="16028" spans="4:10" x14ac:dyDescent="0.25">
      <c r="D16028">
        <v>0.24010000000000001</v>
      </c>
      <c r="E16028" s="4">
        <v>2.1700000000000001E-20</v>
      </c>
      <c r="F16028" s="3"/>
      <c r="G16028" s="3"/>
      <c r="H16028" s="3"/>
      <c r="I16028" s="3"/>
      <c r="J16028" s="3"/>
    </row>
    <row r="16029" spans="4:10" x14ac:dyDescent="0.25">
      <c r="D16029">
        <v>0.24030000000000001</v>
      </c>
      <c r="E16029" s="4">
        <v>2.1700000000000001E-20</v>
      </c>
      <c r="F16029" s="3"/>
      <c r="G16029" s="3"/>
      <c r="H16029" s="3"/>
      <c r="I16029" s="3"/>
      <c r="J16029" s="3"/>
    </row>
    <row r="16030" spans="4:10" x14ac:dyDescent="0.25">
      <c r="D16030">
        <v>0.24049999999999999</v>
      </c>
      <c r="E16030" s="4">
        <v>2.1700000000000001E-20</v>
      </c>
      <c r="F16030" s="3"/>
      <c r="G16030" s="3"/>
      <c r="H16030" s="3"/>
      <c r="I16030" s="3"/>
      <c r="J16030" s="3"/>
    </row>
    <row r="16031" spans="4:10" x14ac:dyDescent="0.25">
      <c r="D16031">
        <v>0.24079999999999999</v>
      </c>
      <c r="E16031" s="4">
        <v>2.1700000000000001E-20</v>
      </c>
      <c r="F16031" s="3"/>
      <c r="G16031" s="3"/>
      <c r="H16031" s="3"/>
      <c r="I16031" s="3"/>
      <c r="J16031" s="3"/>
    </row>
    <row r="16032" spans="4:10" x14ac:dyDescent="0.25">
      <c r="D16032">
        <v>0.24099999999999999</v>
      </c>
      <c r="E16032" s="4">
        <v>2.1700000000000001E-20</v>
      </c>
      <c r="F16032" s="3"/>
      <c r="G16032" s="3"/>
      <c r="H16032" s="3"/>
      <c r="I16032" s="3"/>
      <c r="J16032" s="3"/>
    </row>
    <row r="16033" spans="4:10" x14ac:dyDescent="0.25">
      <c r="D16033">
        <v>0.2412</v>
      </c>
      <c r="E16033" s="4">
        <v>2.1700000000000001E-20</v>
      </c>
      <c r="F16033" s="3"/>
      <c r="G16033" s="3"/>
      <c r="H16033" s="3"/>
      <c r="I16033" s="3"/>
      <c r="J16033" s="3"/>
    </row>
    <row r="16034" spans="4:10" x14ac:dyDescent="0.25">
      <c r="D16034">
        <v>0.24149999999999999</v>
      </c>
      <c r="E16034" s="4">
        <v>2.1700000000000001E-20</v>
      </c>
      <c r="F16034" s="3"/>
      <c r="G16034" s="3"/>
      <c r="H16034" s="3"/>
      <c r="I16034" s="3"/>
      <c r="J16034" s="3"/>
    </row>
    <row r="16035" spans="4:10" x14ac:dyDescent="0.25">
      <c r="D16035">
        <v>0.2417</v>
      </c>
      <c r="E16035" s="4">
        <v>2.1700000000000001E-20</v>
      </c>
      <c r="F16035" s="3"/>
      <c r="G16035" s="3"/>
      <c r="H16035" s="3"/>
      <c r="I16035" s="3"/>
      <c r="J16035" s="3"/>
    </row>
    <row r="16036" spans="4:10" x14ac:dyDescent="0.25">
      <c r="D16036">
        <v>0.24199999999999999</v>
      </c>
      <c r="E16036" s="4">
        <v>2.1700000000000001E-20</v>
      </c>
      <c r="F16036" s="3"/>
      <c r="G16036" s="3"/>
      <c r="H16036" s="3"/>
      <c r="I16036" s="3"/>
      <c r="J16036" s="3"/>
    </row>
    <row r="16037" spans="4:10" x14ac:dyDescent="0.25">
      <c r="D16037">
        <v>0.2422</v>
      </c>
      <c r="E16037" s="4">
        <v>2.1700000000000001E-20</v>
      </c>
      <c r="F16037" s="3"/>
      <c r="G16037" s="3"/>
      <c r="H16037" s="3"/>
      <c r="I16037" s="3"/>
      <c r="J16037" s="3"/>
    </row>
    <row r="16038" spans="4:10" x14ac:dyDescent="0.25">
      <c r="D16038">
        <v>0.2424</v>
      </c>
      <c r="E16038" s="4">
        <v>2.1700000000000001E-20</v>
      </c>
      <c r="F16038" s="3"/>
      <c r="G16038" s="3"/>
      <c r="H16038" s="3"/>
      <c r="I16038" s="3"/>
      <c r="J16038" s="3"/>
    </row>
    <row r="16039" spans="4:10" x14ac:dyDescent="0.25">
      <c r="D16039">
        <v>0.2427</v>
      </c>
      <c r="E16039" s="4">
        <v>2.1700000000000001E-20</v>
      </c>
      <c r="F16039" s="3"/>
      <c r="G16039" s="3"/>
      <c r="H16039" s="3"/>
      <c r="I16039" s="3"/>
      <c r="J16039" s="3"/>
    </row>
    <row r="16040" spans="4:10" x14ac:dyDescent="0.25">
      <c r="D16040">
        <v>0.2429</v>
      </c>
      <c r="E16040" s="4">
        <v>2.1700000000000001E-20</v>
      </c>
      <c r="F16040" s="3"/>
      <c r="G16040" s="3"/>
      <c r="H16040" s="3"/>
      <c r="I16040" s="3"/>
      <c r="J16040" s="3"/>
    </row>
    <row r="16041" spans="4:10" x14ac:dyDescent="0.25">
      <c r="D16041">
        <v>0.24310000000000001</v>
      </c>
      <c r="E16041" s="4">
        <v>2.1700000000000001E-20</v>
      </c>
      <c r="F16041" s="3"/>
      <c r="G16041" s="3"/>
      <c r="H16041" s="3"/>
      <c r="I16041" s="3"/>
      <c r="J16041" s="3"/>
    </row>
    <row r="16042" spans="4:10" x14ac:dyDescent="0.25">
      <c r="D16042">
        <v>0.24340000000000001</v>
      </c>
      <c r="E16042" s="4">
        <v>2.1700000000000001E-20</v>
      </c>
      <c r="F16042" s="3"/>
      <c r="G16042" s="3"/>
      <c r="H16042" s="3"/>
      <c r="I16042" s="3"/>
      <c r="J16042" s="3"/>
    </row>
    <row r="16043" spans="4:10" x14ac:dyDescent="0.25">
      <c r="D16043">
        <v>0.24360000000000001</v>
      </c>
      <c r="E16043" s="4">
        <v>2.1700000000000001E-20</v>
      </c>
      <c r="F16043" s="3"/>
      <c r="G16043" s="3"/>
      <c r="H16043" s="3"/>
      <c r="I16043" s="3"/>
      <c r="J16043" s="3"/>
    </row>
    <row r="16044" spans="4:10" x14ac:dyDescent="0.25">
      <c r="D16044">
        <v>0.24390000000000001</v>
      </c>
      <c r="E16044" s="4">
        <v>2.1700000000000001E-20</v>
      </c>
      <c r="F16044" s="3"/>
      <c r="G16044" s="3"/>
      <c r="H16044" s="3"/>
      <c r="I16044" s="3"/>
      <c r="J16044" s="3"/>
    </row>
    <row r="16045" spans="4:10" x14ac:dyDescent="0.25">
      <c r="D16045">
        <v>0.24410000000000001</v>
      </c>
      <c r="E16045" s="4">
        <v>2.1700000000000001E-20</v>
      </c>
      <c r="F16045" s="3"/>
      <c r="G16045" s="3"/>
      <c r="H16045" s="3"/>
      <c r="I16045" s="3"/>
      <c r="J16045" s="3"/>
    </row>
    <row r="16046" spans="4:10" x14ac:dyDescent="0.25">
      <c r="D16046">
        <v>0.24429999999999999</v>
      </c>
      <c r="E16046" s="4">
        <v>2.1700000000000001E-20</v>
      </c>
      <c r="F16046" s="3"/>
      <c r="G16046" s="3"/>
      <c r="H16046" s="3"/>
      <c r="I16046" s="3"/>
      <c r="J16046" s="3"/>
    </row>
    <row r="16047" spans="4:10" x14ac:dyDescent="0.25">
      <c r="D16047">
        <v>0.24460000000000001</v>
      </c>
      <c r="E16047" s="4">
        <v>2.1700000000000001E-20</v>
      </c>
      <c r="F16047" s="3"/>
      <c r="G16047" s="3"/>
      <c r="H16047" s="3"/>
      <c r="I16047" s="3"/>
      <c r="J16047" s="3"/>
    </row>
    <row r="16048" spans="4:10" x14ac:dyDescent="0.25">
      <c r="D16048">
        <v>0.24479999999999999</v>
      </c>
      <c r="E16048" s="4">
        <v>2.1700000000000001E-20</v>
      </c>
      <c r="F16048" s="3"/>
      <c r="G16048" s="3"/>
      <c r="H16048" s="3"/>
      <c r="I16048" s="3"/>
      <c r="J16048" s="3"/>
    </row>
    <row r="16049" spans="4:10" x14ac:dyDescent="0.25">
      <c r="D16049">
        <v>0.245</v>
      </c>
      <c r="E16049" s="4">
        <v>2.1700000000000001E-20</v>
      </c>
      <c r="F16049" s="3"/>
      <c r="G16049" s="3"/>
      <c r="H16049" s="3"/>
      <c r="I16049" s="3"/>
      <c r="J16049" s="3"/>
    </row>
    <row r="16050" spans="4:10" x14ac:dyDescent="0.25">
      <c r="D16050">
        <v>0.24529999999999999</v>
      </c>
      <c r="E16050" s="4">
        <v>2.1700000000000001E-20</v>
      </c>
      <c r="F16050" s="3"/>
      <c r="G16050" s="3"/>
      <c r="H16050" s="3"/>
      <c r="I16050" s="3"/>
      <c r="J16050" s="3"/>
    </row>
    <row r="16051" spans="4:10" x14ac:dyDescent="0.25">
      <c r="D16051">
        <v>0.2455</v>
      </c>
      <c r="E16051" s="4">
        <v>2.1700000000000001E-20</v>
      </c>
      <c r="F16051" s="3"/>
      <c r="G16051" s="3"/>
      <c r="H16051" s="3"/>
      <c r="I16051" s="3"/>
      <c r="J16051" s="3"/>
    </row>
    <row r="16052" spans="4:10" x14ac:dyDescent="0.25">
      <c r="D16052">
        <v>0.2457</v>
      </c>
      <c r="E16052" s="4">
        <v>2.1700000000000001E-20</v>
      </c>
      <c r="F16052" s="3"/>
      <c r="G16052" s="3"/>
      <c r="H16052" s="3"/>
      <c r="I16052" s="3"/>
      <c r="J16052" s="3"/>
    </row>
    <row r="16053" spans="4:10" x14ac:dyDescent="0.25">
      <c r="D16053">
        <v>0.246</v>
      </c>
      <c r="E16053" s="4">
        <v>2.1700000000000001E-20</v>
      </c>
      <c r="F16053" s="3"/>
      <c r="G16053" s="3"/>
      <c r="H16053" s="3"/>
      <c r="I16053" s="3"/>
      <c r="J16053" s="3"/>
    </row>
    <row r="16054" spans="4:10" x14ac:dyDescent="0.25">
      <c r="D16054">
        <v>0.2462</v>
      </c>
      <c r="E16054" s="4">
        <v>2.1700000000000001E-20</v>
      </c>
      <c r="F16054" s="3"/>
      <c r="G16054" s="3"/>
      <c r="H16054" s="3"/>
      <c r="I16054" s="3"/>
      <c r="J16054" s="3"/>
    </row>
    <row r="16055" spans="4:10" x14ac:dyDescent="0.25">
      <c r="D16055">
        <v>0.2465</v>
      </c>
      <c r="E16055" s="4">
        <v>2.1700000000000001E-20</v>
      </c>
      <c r="F16055" s="3"/>
      <c r="G16055" s="3"/>
      <c r="H16055" s="3"/>
      <c r="I16055" s="3"/>
      <c r="J16055" s="3"/>
    </row>
    <row r="16056" spans="4:10" x14ac:dyDescent="0.25">
      <c r="D16056">
        <v>0.2467</v>
      </c>
      <c r="E16056" s="4">
        <v>2.1700000000000001E-20</v>
      </c>
      <c r="F16056" s="3"/>
      <c r="G16056" s="3"/>
      <c r="H16056" s="3"/>
      <c r="I16056" s="3"/>
      <c r="J16056" s="3"/>
    </row>
    <row r="16057" spans="4:10" x14ac:dyDescent="0.25">
      <c r="D16057">
        <v>0.24690000000000001</v>
      </c>
      <c r="E16057" s="4">
        <v>2.1700000000000001E-20</v>
      </c>
      <c r="F16057" s="3"/>
      <c r="G16057" s="3"/>
      <c r="H16057" s="3"/>
      <c r="I16057" s="3"/>
      <c r="J16057" s="3"/>
    </row>
    <row r="16058" spans="4:10" x14ac:dyDescent="0.25">
      <c r="D16058">
        <v>0.2472</v>
      </c>
      <c r="E16058" s="4">
        <v>2.1700000000000001E-20</v>
      </c>
      <c r="F16058" s="3"/>
      <c r="G16058" s="3"/>
      <c r="H16058" s="3"/>
      <c r="I16058" s="3"/>
      <c r="J16058" s="3"/>
    </row>
    <row r="16059" spans="4:10" x14ac:dyDescent="0.25">
      <c r="D16059">
        <v>0.24740000000000001</v>
      </c>
      <c r="E16059" s="4">
        <v>2.1700000000000001E-20</v>
      </c>
      <c r="F16059" s="3"/>
      <c r="G16059" s="3"/>
      <c r="H16059" s="3"/>
      <c r="I16059" s="3"/>
      <c r="J16059" s="3"/>
    </row>
    <row r="16060" spans="4:10" x14ac:dyDescent="0.25">
      <c r="D16060">
        <v>0.24759999999999999</v>
      </c>
      <c r="E16060" s="4">
        <v>2.1700000000000001E-20</v>
      </c>
      <c r="F16060" s="3"/>
      <c r="G16060" s="3"/>
      <c r="H16060" s="3"/>
      <c r="I16060" s="3"/>
      <c r="J16060" s="3"/>
    </row>
    <row r="16061" spans="4:10" x14ac:dyDescent="0.25">
      <c r="D16061">
        <v>0.24790000000000001</v>
      </c>
      <c r="E16061" s="4">
        <v>2.1700000000000001E-20</v>
      </c>
      <c r="F16061" s="3"/>
      <c r="G16061" s="3"/>
      <c r="H16061" s="3"/>
      <c r="I16061" s="3"/>
      <c r="J16061" s="3"/>
    </row>
    <row r="16062" spans="4:10" x14ac:dyDescent="0.25">
      <c r="D16062">
        <v>0.24809999999999999</v>
      </c>
      <c r="E16062" s="4">
        <v>2.1700000000000001E-20</v>
      </c>
      <c r="F16062" s="3"/>
      <c r="G16062" s="3"/>
      <c r="H16062" s="3"/>
      <c r="I16062" s="3"/>
      <c r="J16062" s="3"/>
    </row>
    <row r="16063" spans="4:10" x14ac:dyDescent="0.25">
      <c r="D16063">
        <v>0.24829999999999999</v>
      </c>
      <c r="E16063" s="4">
        <v>2.1700000000000001E-20</v>
      </c>
      <c r="F16063" s="3"/>
      <c r="G16063" s="3"/>
      <c r="H16063" s="3"/>
      <c r="I16063" s="3"/>
      <c r="J16063" s="3"/>
    </row>
    <row r="16064" spans="4:10" x14ac:dyDescent="0.25">
      <c r="D16064">
        <v>0.24859999999999999</v>
      </c>
      <c r="E16064" s="4">
        <v>2.1700000000000001E-20</v>
      </c>
      <c r="F16064" s="3"/>
      <c r="G16064" s="3"/>
      <c r="H16064" s="3"/>
      <c r="I16064" s="3"/>
      <c r="J16064" s="3"/>
    </row>
    <row r="16065" spans="4:10" x14ac:dyDescent="0.25">
      <c r="D16065">
        <v>0.24879999999999999</v>
      </c>
      <c r="E16065" s="4">
        <v>2.1700000000000001E-20</v>
      </c>
      <c r="F16065" s="3"/>
      <c r="G16065" s="3"/>
      <c r="H16065" s="3"/>
      <c r="I16065" s="3"/>
      <c r="J16065" s="3"/>
    </row>
    <row r="16066" spans="4:10" x14ac:dyDescent="0.25">
      <c r="D16066">
        <v>0.24909999999999999</v>
      </c>
      <c r="E16066" s="4">
        <v>2.1700000000000001E-20</v>
      </c>
      <c r="F16066" s="3"/>
      <c r="G16066" s="3"/>
      <c r="H16066" s="3"/>
      <c r="I16066" s="3"/>
      <c r="J16066" s="3"/>
    </row>
    <row r="16067" spans="4:10" x14ac:dyDescent="0.25">
      <c r="D16067">
        <v>0.24929999999999999</v>
      </c>
      <c r="E16067" s="4">
        <v>2.1700000000000001E-20</v>
      </c>
      <c r="F16067" s="3"/>
      <c r="G16067" s="3"/>
      <c r="H16067" s="3"/>
      <c r="I16067" s="3"/>
      <c r="J16067" s="3"/>
    </row>
    <row r="16068" spans="4:10" x14ac:dyDescent="0.25">
      <c r="D16068">
        <v>0.2495</v>
      </c>
      <c r="E16068" s="4">
        <v>2.1700000000000001E-20</v>
      </c>
      <c r="F16068" s="3"/>
      <c r="G16068" s="3"/>
      <c r="H16068" s="3"/>
      <c r="I16068" s="3"/>
      <c r="J16068" s="3"/>
    </row>
    <row r="16069" spans="4:10" x14ac:dyDescent="0.25">
      <c r="D16069">
        <v>0.24979999999999999</v>
      </c>
      <c r="E16069" s="4">
        <v>2.1700000000000001E-20</v>
      </c>
      <c r="F16069" s="3"/>
      <c r="G16069" s="3"/>
      <c r="H16069" s="3"/>
      <c r="I16069" s="3"/>
      <c r="J16069" s="3"/>
    </row>
    <row r="16070" spans="4:10" x14ac:dyDescent="0.25">
      <c r="D16070">
        <v>0.25</v>
      </c>
      <c r="E16070" s="4">
        <v>2.1700000000000001E-20</v>
      </c>
      <c r="F16070" s="3"/>
      <c r="G16070" s="3"/>
      <c r="H16070" s="3"/>
      <c r="I16070" s="3"/>
      <c r="J16070" s="3"/>
    </row>
    <row r="16071" spans="4:10" x14ac:dyDescent="0.25">
      <c r="D16071">
        <v>0.25019999999999998</v>
      </c>
      <c r="E16071" s="4">
        <v>2.1700000000000001E-20</v>
      </c>
      <c r="F16071" s="3"/>
      <c r="G16071" s="3"/>
      <c r="H16071" s="3"/>
      <c r="I16071" s="3"/>
      <c r="J16071" s="3"/>
    </row>
    <row r="16072" spans="4:10" x14ac:dyDescent="0.25">
      <c r="D16072">
        <v>0.2505</v>
      </c>
      <c r="E16072" s="4">
        <v>2.1700000000000001E-20</v>
      </c>
      <c r="F16072" s="3"/>
      <c r="G16072" s="3"/>
      <c r="H16072" s="3"/>
      <c r="I16072" s="3"/>
      <c r="J16072" s="3"/>
    </row>
    <row r="16073" spans="4:10" x14ac:dyDescent="0.25">
      <c r="D16073">
        <v>0.25069999999999998</v>
      </c>
      <c r="E16073" s="4">
        <v>2.1700000000000001E-20</v>
      </c>
      <c r="F16073" s="3"/>
      <c r="G16073" s="3"/>
      <c r="H16073" s="3"/>
      <c r="I16073" s="3"/>
      <c r="J16073" s="3"/>
    </row>
    <row r="16074" spans="4:10" x14ac:dyDescent="0.25">
      <c r="D16074">
        <v>0.25090000000000001</v>
      </c>
      <c r="E16074" s="4">
        <v>2.1700000000000001E-20</v>
      </c>
      <c r="F16074" s="3"/>
      <c r="G16074" s="3"/>
      <c r="H16074" s="3"/>
      <c r="I16074" s="3"/>
      <c r="J16074" s="3"/>
    </row>
    <row r="16075" spans="4:10" x14ac:dyDescent="0.25">
      <c r="D16075">
        <v>0.25119999999999998</v>
      </c>
      <c r="E16075" s="4">
        <v>2.1700000000000001E-20</v>
      </c>
      <c r="F16075" s="3"/>
      <c r="G16075" s="3"/>
      <c r="H16075" s="3"/>
      <c r="I16075" s="3"/>
      <c r="J16075" s="3"/>
    </row>
    <row r="16076" spans="4:10" x14ac:dyDescent="0.25">
      <c r="D16076">
        <v>0.25140000000000001</v>
      </c>
      <c r="E16076" s="4">
        <v>2.1700000000000001E-20</v>
      </c>
      <c r="F16076" s="3"/>
      <c r="G16076" s="3"/>
      <c r="H16076" s="3"/>
      <c r="I16076" s="3"/>
      <c r="J16076" s="3"/>
    </row>
    <row r="16077" spans="4:10" x14ac:dyDescent="0.25">
      <c r="D16077">
        <v>0.25169999999999998</v>
      </c>
      <c r="E16077" s="4">
        <v>2.1700000000000001E-20</v>
      </c>
      <c r="F16077" s="3"/>
      <c r="G16077" s="3"/>
      <c r="H16077" s="3"/>
      <c r="I16077" s="3"/>
      <c r="J16077" s="3"/>
    </row>
    <row r="16078" spans="4:10" x14ac:dyDescent="0.25">
      <c r="D16078">
        <v>0.25190000000000001</v>
      </c>
      <c r="E16078" s="4">
        <v>2.1700000000000001E-20</v>
      </c>
      <c r="F16078" s="3"/>
      <c r="G16078" s="3"/>
      <c r="H16078" s="3"/>
      <c r="I16078" s="3"/>
      <c r="J16078" s="3"/>
    </row>
    <row r="16079" spans="4:10" x14ac:dyDescent="0.25">
      <c r="D16079">
        <v>0.25209999999999999</v>
      </c>
      <c r="E16079" s="4">
        <v>2.1700000000000001E-20</v>
      </c>
      <c r="F16079" s="3"/>
      <c r="G16079" s="3"/>
      <c r="H16079" s="3"/>
      <c r="I16079" s="3"/>
      <c r="J16079" s="3"/>
    </row>
    <row r="16080" spans="4:10" x14ac:dyDescent="0.25">
      <c r="D16080">
        <v>0.25240000000000001</v>
      </c>
      <c r="E16080" s="4">
        <v>2.1700000000000001E-20</v>
      </c>
      <c r="F16080" s="3"/>
      <c r="G16080" s="3"/>
      <c r="H16080" s="3"/>
      <c r="I16080" s="3"/>
      <c r="J16080" s="3"/>
    </row>
    <row r="16081" spans="4:10" x14ac:dyDescent="0.25">
      <c r="D16081">
        <v>0.25259999999999999</v>
      </c>
      <c r="E16081" s="4">
        <v>2.1700000000000001E-20</v>
      </c>
      <c r="F16081" s="3"/>
      <c r="G16081" s="3"/>
      <c r="H16081" s="3"/>
      <c r="I16081" s="3"/>
      <c r="J16081" s="3"/>
    </row>
    <row r="16082" spans="4:10" x14ac:dyDescent="0.25">
      <c r="D16082">
        <v>0.25280000000000002</v>
      </c>
      <c r="E16082" s="4">
        <v>2.1700000000000001E-20</v>
      </c>
      <c r="F16082" s="3"/>
      <c r="G16082" s="3"/>
      <c r="H16082" s="3"/>
      <c r="I16082" s="3"/>
      <c r="J16082" s="3"/>
    </row>
    <row r="16083" spans="4:10" x14ac:dyDescent="0.25">
      <c r="D16083">
        <v>0.25309999999999999</v>
      </c>
      <c r="E16083" s="4">
        <v>2.1700000000000001E-20</v>
      </c>
      <c r="F16083" s="3"/>
      <c r="G16083" s="3"/>
      <c r="H16083" s="3"/>
      <c r="I16083" s="3"/>
      <c r="J16083" s="3"/>
    </row>
    <row r="16084" spans="4:10" x14ac:dyDescent="0.25">
      <c r="D16084">
        <v>0.25330000000000003</v>
      </c>
      <c r="E16084" s="4">
        <v>2.1700000000000001E-20</v>
      </c>
      <c r="F16084" s="3"/>
      <c r="G16084" s="3"/>
      <c r="H16084" s="3"/>
      <c r="I16084" s="3"/>
      <c r="J16084" s="3"/>
    </row>
    <row r="16085" spans="4:10" x14ac:dyDescent="0.25">
      <c r="D16085">
        <v>0.2535</v>
      </c>
      <c r="E16085" s="4">
        <v>2.1700000000000001E-20</v>
      </c>
      <c r="F16085" s="3"/>
      <c r="G16085" s="3"/>
      <c r="H16085" s="3"/>
      <c r="I16085" s="3"/>
      <c r="J16085" s="3"/>
    </row>
    <row r="16086" spans="4:10" x14ac:dyDescent="0.25">
      <c r="D16086">
        <v>0.25380000000000003</v>
      </c>
      <c r="E16086" s="4">
        <v>2.1700000000000001E-20</v>
      </c>
      <c r="F16086" s="3"/>
      <c r="G16086" s="3"/>
      <c r="H16086" s="3"/>
      <c r="I16086" s="3"/>
      <c r="J16086" s="3"/>
    </row>
    <row r="16087" spans="4:10" x14ac:dyDescent="0.25">
      <c r="D16087">
        <v>0.254</v>
      </c>
      <c r="E16087" s="4">
        <v>2.1700000000000001E-20</v>
      </c>
      <c r="F16087" s="3"/>
      <c r="G16087" s="3"/>
      <c r="H16087" s="3"/>
      <c r="I16087" s="3"/>
      <c r="J16087" s="3"/>
    </row>
    <row r="16088" spans="4:10" x14ac:dyDescent="0.25">
      <c r="D16088">
        <v>0.25430000000000003</v>
      </c>
      <c r="E16088" s="4">
        <v>2.1700000000000001E-20</v>
      </c>
      <c r="F16088" s="3"/>
      <c r="G16088" s="3"/>
      <c r="H16088" s="3"/>
      <c r="I16088" s="3"/>
      <c r="J16088" s="3"/>
    </row>
    <row r="16089" spans="4:10" x14ac:dyDescent="0.25">
      <c r="D16089">
        <v>0.2545</v>
      </c>
      <c r="E16089" s="4">
        <v>2.1700000000000001E-20</v>
      </c>
      <c r="F16089" s="3"/>
      <c r="G16089" s="3"/>
      <c r="H16089" s="3"/>
      <c r="I16089" s="3"/>
      <c r="J16089" s="3"/>
    </row>
    <row r="16090" spans="4:10" x14ac:dyDescent="0.25">
      <c r="D16090">
        <v>0.25469999999999998</v>
      </c>
      <c r="E16090" s="4">
        <v>2.1700000000000001E-20</v>
      </c>
      <c r="F16090" s="3"/>
      <c r="G16090" s="3"/>
      <c r="H16090" s="3"/>
      <c r="I16090" s="3"/>
      <c r="J16090" s="3"/>
    </row>
    <row r="16091" spans="4:10" x14ac:dyDescent="0.25">
      <c r="D16091">
        <v>0.255</v>
      </c>
      <c r="E16091" s="4">
        <v>2.1700000000000001E-20</v>
      </c>
      <c r="F16091" s="3"/>
      <c r="G16091" s="3"/>
      <c r="H16091" s="3"/>
      <c r="I16091" s="3"/>
      <c r="J16091" s="3"/>
    </row>
    <row r="16092" spans="4:10" x14ac:dyDescent="0.25">
      <c r="D16092">
        <v>0.25519999999999998</v>
      </c>
      <c r="E16092" s="4">
        <v>2.1700000000000001E-20</v>
      </c>
      <c r="F16092" s="3"/>
      <c r="G16092" s="3"/>
      <c r="H16092" s="3"/>
      <c r="I16092" s="3"/>
      <c r="J16092" s="3"/>
    </row>
    <row r="16093" spans="4:10" x14ac:dyDescent="0.25">
      <c r="D16093">
        <v>0.25540000000000002</v>
      </c>
      <c r="E16093" s="4">
        <v>2.1700000000000001E-20</v>
      </c>
      <c r="F16093" s="3"/>
      <c r="G16093" s="3"/>
      <c r="H16093" s="3"/>
      <c r="I16093" s="3"/>
      <c r="J16093" s="3"/>
    </row>
    <row r="16094" spans="4:10" x14ac:dyDescent="0.25">
      <c r="D16094">
        <v>0.25569999999999998</v>
      </c>
      <c r="E16094" s="4">
        <v>2.1700000000000001E-20</v>
      </c>
      <c r="F16094" s="3"/>
      <c r="G16094" s="3"/>
      <c r="H16094" s="3"/>
      <c r="I16094" s="3"/>
      <c r="J16094" s="3"/>
    </row>
    <row r="16095" spans="4:10" x14ac:dyDescent="0.25">
      <c r="D16095">
        <v>0.25590000000000002</v>
      </c>
      <c r="E16095" s="4">
        <v>2.1700000000000001E-20</v>
      </c>
      <c r="F16095" s="3"/>
      <c r="G16095" s="3"/>
      <c r="H16095" s="3"/>
      <c r="I16095" s="3"/>
      <c r="J16095" s="3"/>
    </row>
    <row r="16096" spans="4:10" x14ac:dyDescent="0.25">
      <c r="D16096">
        <v>0.25609999999999999</v>
      </c>
      <c r="E16096" s="4">
        <v>2.1700000000000001E-20</v>
      </c>
      <c r="F16096" s="3"/>
      <c r="G16096" s="3"/>
      <c r="H16096" s="3"/>
      <c r="I16096" s="3"/>
      <c r="J16096" s="3"/>
    </row>
    <row r="16097" spans="4:10" x14ac:dyDescent="0.25">
      <c r="D16097">
        <v>0.25640000000000002</v>
      </c>
      <c r="E16097" s="4">
        <v>2.1700000000000001E-20</v>
      </c>
      <c r="F16097" s="3"/>
      <c r="G16097" s="3"/>
      <c r="H16097" s="3"/>
      <c r="I16097" s="3"/>
      <c r="J16097" s="3"/>
    </row>
    <row r="16098" spans="4:10" x14ac:dyDescent="0.25">
      <c r="D16098">
        <v>0.25659999999999999</v>
      </c>
      <c r="E16098" s="4">
        <v>2.1700000000000001E-20</v>
      </c>
      <c r="F16098" s="3"/>
      <c r="G16098" s="3"/>
      <c r="H16098" s="3"/>
      <c r="I16098" s="3"/>
      <c r="J16098" s="3"/>
    </row>
    <row r="16099" spans="4:10" x14ac:dyDescent="0.25">
      <c r="D16099">
        <v>0.25690000000000002</v>
      </c>
      <c r="E16099" s="4">
        <v>2.1700000000000001E-20</v>
      </c>
      <c r="F16099" s="3"/>
      <c r="G16099" s="3"/>
      <c r="H16099" s="3"/>
      <c r="I16099" s="3"/>
      <c r="J16099" s="3"/>
    </row>
    <row r="16100" spans="4:10" x14ac:dyDescent="0.25">
      <c r="D16100">
        <v>0.2571</v>
      </c>
      <c r="E16100" s="4">
        <v>2.1700000000000001E-20</v>
      </c>
      <c r="F16100" s="3"/>
      <c r="G16100" s="3"/>
      <c r="H16100" s="3"/>
      <c r="I16100" s="3"/>
      <c r="J16100" s="3"/>
    </row>
    <row r="16101" spans="4:10" x14ac:dyDescent="0.25">
      <c r="D16101">
        <v>0.25729999999999997</v>
      </c>
      <c r="E16101" s="4">
        <v>2.1700000000000001E-20</v>
      </c>
      <c r="F16101" s="3"/>
      <c r="G16101" s="3"/>
      <c r="H16101" s="3"/>
      <c r="I16101" s="3"/>
      <c r="J16101" s="3"/>
    </row>
    <row r="16102" spans="4:10" x14ac:dyDescent="0.25">
      <c r="D16102">
        <v>0.2576</v>
      </c>
      <c r="E16102" s="4">
        <v>2.1700000000000001E-20</v>
      </c>
      <c r="F16102" s="3"/>
      <c r="G16102" s="3"/>
      <c r="H16102" s="3"/>
      <c r="I16102" s="3"/>
      <c r="J16102" s="3"/>
    </row>
    <row r="16103" spans="4:10" x14ac:dyDescent="0.25">
      <c r="D16103">
        <v>0.25779999999999997</v>
      </c>
      <c r="E16103" s="4">
        <v>2.1700000000000001E-20</v>
      </c>
      <c r="F16103" s="3"/>
      <c r="G16103" s="3"/>
      <c r="H16103" s="3"/>
      <c r="I16103" s="3"/>
      <c r="J16103" s="3"/>
    </row>
    <row r="16104" spans="4:10" x14ac:dyDescent="0.25">
      <c r="D16104">
        <v>0.25800000000000001</v>
      </c>
      <c r="E16104" s="4">
        <v>2.1700000000000001E-20</v>
      </c>
      <c r="F16104" s="3"/>
      <c r="G16104" s="3"/>
      <c r="H16104" s="3"/>
      <c r="I16104" s="3"/>
      <c r="J16104" s="3"/>
    </row>
    <row r="16105" spans="4:10" x14ac:dyDescent="0.25">
      <c r="D16105">
        <v>0.25829999999999997</v>
      </c>
      <c r="E16105" s="4">
        <v>2.1700000000000001E-20</v>
      </c>
      <c r="F16105" s="3"/>
      <c r="G16105" s="3"/>
      <c r="H16105" s="3"/>
      <c r="I16105" s="3"/>
      <c r="J16105" s="3"/>
    </row>
    <row r="16106" spans="4:10" x14ac:dyDescent="0.25">
      <c r="D16106">
        <v>0.25850000000000001</v>
      </c>
      <c r="E16106" s="4">
        <v>2.1700000000000001E-20</v>
      </c>
      <c r="F16106" s="3"/>
      <c r="G16106" s="3"/>
      <c r="H16106" s="3"/>
      <c r="I16106" s="3"/>
      <c r="J16106" s="3"/>
    </row>
    <row r="16107" spans="4:10" x14ac:dyDescent="0.25">
      <c r="D16107">
        <v>0.25879999999999997</v>
      </c>
      <c r="E16107" s="4">
        <v>2.1700000000000001E-20</v>
      </c>
      <c r="F16107" s="3"/>
      <c r="G16107" s="3"/>
      <c r="H16107" s="3"/>
      <c r="I16107" s="3"/>
      <c r="J16107" s="3"/>
    </row>
    <row r="16108" spans="4:10" x14ac:dyDescent="0.25">
      <c r="D16108">
        <v>0.25900000000000001</v>
      </c>
      <c r="E16108" s="4">
        <v>2.1700000000000001E-20</v>
      </c>
      <c r="F16108" s="3"/>
      <c r="G16108" s="3"/>
      <c r="H16108" s="3"/>
      <c r="I16108" s="3"/>
      <c r="J16108" s="3"/>
    </row>
    <row r="16109" spans="4:10" x14ac:dyDescent="0.25">
      <c r="D16109">
        <v>0.25919999999999999</v>
      </c>
      <c r="E16109" s="4">
        <v>2.1700000000000001E-20</v>
      </c>
      <c r="F16109" s="3"/>
      <c r="G16109" s="3"/>
      <c r="H16109" s="3"/>
      <c r="I16109" s="3"/>
      <c r="J16109" s="3"/>
    </row>
    <row r="16110" spans="4:10" x14ac:dyDescent="0.25">
      <c r="D16110">
        <v>0.25950000000000001</v>
      </c>
      <c r="E16110" s="4">
        <v>2.1700000000000001E-20</v>
      </c>
      <c r="F16110" s="3"/>
      <c r="G16110" s="3"/>
      <c r="H16110" s="3"/>
      <c r="I16110" s="3"/>
      <c r="J16110" s="3"/>
    </row>
    <row r="16111" spans="4:10" x14ac:dyDescent="0.25">
      <c r="D16111">
        <v>0.25969999999999999</v>
      </c>
      <c r="E16111" s="4">
        <v>2.1700000000000001E-20</v>
      </c>
      <c r="F16111" s="3"/>
      <c r="G16111" s="3"/>
      <c r="H16111" s="3"/>
      <c r="I16111" s="3"/>
      <c r="J16111" s="3"/>
    </row>
    <row r="16112" spans="4:10" x14ac:dyDescent="0.25">
      <c r="D16112">
        <v>0.25990000000000002</v>
      </c>
      <c r="E16112" s="4">
        <v>2.1700000000000001E-20</v>
      </c>
      <c r="F16112" s="3"/>
      <c r="G16112" s="3"/>
      <c r="H16112" s="3"/>
      <c r="I16112" s="3"/>
      <c r="J16112" s="3"/>
    </row>
    <row r="16113" spans="4:10" x14ac:dyDescent="0.25">
      <c r="D16113">
        <v>0.26019999999999999</v>
      </c>
      <c r="E16113" s="4">
        <v>2.1700000000000001E-20</v>
      </c>
      <c r="F16113" s="3"/>
      <c r="G16113" s="3"/>
      <c r="H16113" s="3"/>
      <c r="I16113" s="3"/>
      <c r="J16113" s="3"/>
    </row>
    <row r="16114" spans="4:10" x14ac:dyDescent="0.25">
      <c r="D16114">
        <v>0.26040000000000002</v>
      </c>
      <c r="E16114" s="4">
        <v>2.1700000000000001E-20</v>
      </c>
      <c r="F16114" s="3"/>
      <c r="G16114" s="3"/>
      <c r="H16114" s="3"/>
      <c r="I16114" s="3"/>
      <c r="J16114" s="3"/>
    </row>
    <row r="16115" spans="4:10" x14ac:dyDescent="0.25">
      <c r="D16115">
        <v>0.2606</v>
      </c>
      <c r="E16115" s="4">
        <v>2.1700000000000001E-20</v>
      </c>
      <c r="F16115" s="3"/>
      <c r="G16115" s="3"/>
      <c r="H16115" s="3"/>
      <c r="I16115" s="3"/>
      <c r="J16115" s="3"/>
    </row>
    <row r="16116" spans="4:10" x14ac:dyDescent="0.25">
      <c r="D16116">
        <v>0.26090000000000002</v>
      </c>
      <c r="E16116" s="4">
        <v>2.1700000000000001E-20</v>
      </c>
      <c r="F16116" s="3"/>
      <c r="G16116" s="3"/>
      <c r="H16116" s="3"/>
      <c r="I16116" s="3"/>
      <c r="J16116" s="3"/>
    </row>
    <row r="16117" spans="4:10" x14ac:dyDescent="0.25">
      <c r="D16117">
        <v>0.2611</v>
      </c>
      <c r="E16117" s="4">
        <v>2.1700000000000001E-20</v>
      </c>
      <c r="F16117" s="3"/>
      <c r="G16117" s="3"/>
      <c r="H16117" s="3"/>
      <c r="I16117" s="3"/>
      <c r="J16117" s="3"/>
    </row>
    <row r="16118" spans="4:10" x14ac:dyDescent="0.25">
      <c r="D16118">
        <v>0.26140000000000002</v>
      </c>
      <c r="E16118" s="4">
        <v>2.1700000000000001E-20</v>
      </c>
      <c r="F16118" s="3"/>
      <c r="G16118" s="3"/>
      <c r="H16118" s="3"/>
      <c r="I16118" s="3"/>
      <c r="J16118" s="3"/>
    </row>
    <row r="16119" spans="4:10" x14ac:dyDescent="0.25">
      <c r="D16119">
        <v>0.2616</v>
      </c>
      <c r="E16119" s="4">
        <v>2.1700000000000001E-20</v>
      </c>
      <c r="F16119" s="3"/>
      <c r="G16119" s="3"/>
      <c r="H16119" s="3"/>
      <c r="I16119" s="3"/>
      <c r="J16119" s="3"/>
    </row>
    <row r="16120" spans="4:10" x14ac:dyDescent="0.25">
      <c r="D16120">
        <v>0.26179999999999998</v>
      </c>
      <c r="E16120" s="4">
        <v>2.1700000000000001E-20</v>
      </c>
      <c r="F16120" s="3"/>
      <c r="G16120" s="3"/>
      <c r="H16120" s="3"/>
      <c r="I16120" s="3"/>
      <c r="J16120" s="3"/>
    </row>
    <row r="16121" spans="4:10" x14ac:dyDescent="0.25">
      <c r="D16121">
        <v>0.2621</v>
      </c>
      <c r="E16121" s="4">
        <v>2.1700000000000001E-20</v>
      </c>
      <c r="F16121" s="3"/>
      <c r="G16121" s="3"/>
      <c r="H16121" s="3"/>
      <c r="I16121" s="3"/>
      <c r="J16121" s="3"/>
    </row>
    <row r="16122" spans="4:10" x14ac:dyDescent="0.25">
      <c r="D16122">
        <v>0.26229999999999998</v>
      </c>
      <c r="E16122" s="4">
        <v>2.1700000000000001E-20</v>
      </c>
      <c r="F16122" s="3"/>
      <c r="G16122" s="3"/>
      <c r="H16122" s="3"/>
      <c r="I16122" s="3"/>
      <c r="J16122" s="3"/>
    </row>
    <row r="16123" spans="4:10" x14ac:dyDescent="0.25">
      <c r="D16123">
        <v>0.26250000000000001</v>
      </c>
      <c r="E16123" s="4">
        <v>2.1700000000000001E-20</v>
      </c>
      <c r="F16123" s="3"/>
      <c r="G16123" s="3"/>
      <c r="H16123" s="3"/>
      <c r="I16123" s="3"/>
      <c r="J16123" s="3"/>
    </row>
    <row r="16124" spans="4:10" x14ac:dyDescent="0.25">
      <c r="D16124">
        <v>0.26279999999999998</v>
      </c>
      <c r="E16124" s="4">
        <v>2.1700000000000001E-20</v>
      </c>
      <c r="F16124" s="3"/>
      <c r="G16124" s="3"/>
      <c r="H16124" s="3"/>
      <c r="I16124" s="3"/>
      <c r="J16124" s="3"/>
    </row>
    <row r="16125" spans="4:10" x14ac:dyDescent="0.25">
      <c r="D16125">
        <v>0.26300000000000001</v>
      </c>
      <c r="E16125" s="4">
        <v>2.1700000000000001E-20</v>
      </c>
      <c r="F16125" s="3"/>
      <c r="G16125" s="3"/>
      <c r="H16125" s="3"/>
      <c r="I16125" s="3"/>
      <c r="J16125" s="3"/>
    </row>
    <row r="16126" spans="4:10" x14ac:dyDescent="0.25">
      <c r="D16126">
        <v>0.26319999999999999</v>
      </c>
      <c r="E16126" s="4">
        <v>2.1700000000000001E-20</v>
      </c>
      <c r="F16126" s="3"/>
      <c r="G16126" s="3"/>
      <c r="H16126" s="3"/>
      <c r="I16126" s="3"/>
      <c r="J16126" s="3"/>
    </row>
    <row r="16127" spans="4:10" x14ac:dyDescent="0.25">
      <c r="D16127">
        <v>0.26350000000000001</v>
      </c>
      <c r="E16127" s="4">
        <v>2.1700000000000001E-20</v>
      </c>
      <c r="F16127" s="3"/>
      <c r="G16127" s="3"/>
      <c r="H16127" s="3"/>
      <c r="I16127" s="3"/>
      <c r="J16127" s="3"/>
    </row>
    <row r="16128" spans="4:10" x14ac:dyDescent="0.25">
      <c r="D16128">
        <v>0.26369999999999999</v>
      </c>
      <c r="E16128" s="4">
        <v>2.1700000000000001E-20</v>
      </c>
      <c r="F16128" s="3"/>
      <c r="G16128" s="3"/>
      <c r="H16128" s="3"/>
      <c r="I16128" s="3"/>
      <c r="J16128" s="3"/>
    </row>
    <row r="16129" spans="4:10" x14ac:dyDescent="0.25">
      <c r="D16129">
        <v>0.26400000000000001</v>
      </c>
      <c r="E16129" s="4">
        <v>2.1700000000000001E-20</v>
      </c>
      <c r="F16129" s="3"/>
      <c r="G16129" s="3"/>
      <c r="H16129" s="3"/>
      <c r="I16129" s="3"/>
      <c r="J16129" s="3"/>
    </row>
    <row r="16130" spans="4:10" x14ac:dyDescent="0.25">
      <c r="D16130">
        <v>0.26419999999999999</v>
      </c>
      <c r="E16130" s="4">
        <v>2.1700000000000001E-20</v>
      </c>
      <c r="F16130" s="3"/>
      <c r="G16130" s="3"/>
      <c r="H16130" s="3"/>
      <c r="I16130" s="3"/>
      <c r="J16130" s="3"/>
    </row>
    <row r="16131" spans="4:10" x14ac:dyDescent="0.25">
      <c r="D16131">
        <v>0.26440000000000002</v>
      </c>
      <c r="E16131" s="4">
        <v>2.1700000000000001E-20</v>
      </c>
      <c r="F16131" s="3"/>
      <c r="G16131" s="3"/>
      <c r="H16131" s="3"/>
      <c r="I16131" s="3"/>
      <c r="J16131" s="3"/>
    </row>
    <row r="16132" spans="4:10" x14ac:dyDescent="0.25">
      <c r="D16132">
        <v>0.26469999999999999</v>
      </c>
      <c r="E16132" s="4">
        <v>2.1700000000000001E-20</v>
      </c>
      <c r="F16132" s="3"/>
      <c r="G16132" s="3"/>
      <c r="H16132" s="3"/>
      <c r="I16132" s="3"/>
      <c r="J16132" s="3"/>
    </row>
    <row r="16133" spans="4:10" x14ac:dyDescent="0.25">
      <c r="D16133">
        <v>0.26490000000000002</v>
      </c>
      <c r="E16133" s="4">
        <v>2.1700000000000001E-20</v>
      </c>
      <c r="F16133" s="3"/>
      <c r="G16133" s="3"/>
      <c r="H16133" s="3"/>
      <c r="I16133" s="3"/>
      <c r="J16133" s="3"/>
    </row>
    <row r="16134" spans="4:10" x14ac:dyDescent="0.25">
      <c r="D16134">
        <v>0.2651</v>
      </c>
      <c r="E16134" s="4">
        <v>2.1700000000000001E-20</v>
      </c>
      <c r="F16134" s="3"/>
      <c r="G16134" s="3"/>
      <c r="H16134" s="3"/>
      <c r="I16134" s="3"/>
      <c r="J16134" s="3"/>
    </row>
    <row r="16135" spans="4:10" x14ac:dyDescent="0.25">
      <c r="D16135">
        <v>0.26540000000000002</v>
      </c>
      <c r="E16135" s="4">
        <v>2.1700000000000001E-20</v>
      </c>
      <c r="F16135" s="3"/>
      <c r="G16135" s="3"/>
      <c r="H16135" s="3"/>
      <c r="I16135" s="3"/>
      <c r="J16135" s="3"/>
    </row>
    <row r="16136" spans="4:10" x14ac:dyDescent="0.25">
      <c r="D16136">
        <v>0.2656</v>
      </c>
      <c r="E16136" s="4">
        <v>2.1700000000000001E-20</v>
      </c>
      <c r="F16136" s="3"/>
      <c r="G16136" s="3"/>
      <c r="H16136" s="3"/>
      <c r="I16136" s="3"/>
      <c r="J16136" s="3"/>
    </row>
    <row r="16137" spans="4:10" x14ac:dyDescent="0.25">
      <c r="D16137">
        <v>0.26579999999999998</v>
      </c>
      <c r="E16137" s="4">
        <v>2.1700000000000001E-20</v>
      </c>
      <c r="F16137" s="3"/>
      <c r="G16137" s="3"/>
      <c r="H16137" s="3"/>
      <c r="I16137" s="3"/>
      <c r="J16137" s="3"/>
    </row>
    <row r="16138" spans="4:10" x14ac:dyDescent="0.25">
      <c r="D16138">
        <v>0.2661</v>
      </c>
      <c r="E16138" s="4">
        <v>2.1700000000000001E-20</v>
      </c>
      <c r="F16138" s="3"/>
      <c r="G16138" s="3"/>
      <c r="H16138" s="3"/>
      <c r="I16138" s="3"/>
      <c r="J16138" s="3"/>
    </row>
    <row r="16139" spans="4:10" x14ac:dyDescent="0.25">
      <c r="D16139">
        <v>0.26629999999999998</v>
      </c>
      <c r="E16139" s="4">
        <v>2.1700000000000001E-20</v>
      </c>
      <c r="F16139" s="3"/>
      <c r="G16139" s="3"/>
      <c r="H16139" s="3"/>
      <c r="I16139" s="3"/>
      <c r="J16139" s="3"/>
    </row>
    <row r="16140" spans="4:10" x14ac:dyDescent="0.25">
      <c r="D16140">
        <v>0.2666</v>
      </c>
      <c r="E16140" s="4">
        <v>2.1700000000000001E-20</v>
      </c>
      <c r="F16140" s="3"/>
      <c r="G16140" s="3"/>
      <c r="H16140" s="3"/>
      <c r="I16140" s="3"/>
      <c r="J16140" s="3"/>
    </row>
    <row r="16141" spans="4:10" x14ac:dyDescent="0.25">
      <c r="D16141">
        <v>0.26679999999999998</v>
      </c>
      <c r="E16141" s="4">
        <v>2.1700000000000001E-20</v>
      </c>
      <c r="F16141" s="3"/>
      <c r="G16141" s="3"/>
      <c r="H16141" s="3"/>
      <c r="I16141" s="3"/>
      <c r="J16141" s="3"/>
    </row>
    <row r="16142" spans="4:10" x14ac:dyDescent="0.25">
      <c r="D16142">
        <v>0.26700000000000002</v>
      </c>
      <c r="E16142" s="4">
        <v>2.1700000000000001E-20</v>
      </c>
      <c r="F16142" s="3"/>
      <c r="G16142" s="3"/>
      <c r="H16142" s="3"/>
      <c r="I16142" s="3"/>
      <c r="J16142" s="3"/>
    </row>
    <row r="16143" spans="4:10" x14ac:dyDescent="0.25">
      <c r="D16143">
        <v>0.26729999999999998</v>
      </c>
      <c r="E16143" s="4">
        <v>2.1700000000000001E-20</v>
      </c>
      <c r="F16143" s="3"/>
      <c r="G16143" s="3"/>
      <c r="H16143" s="3"/>
      <c r="I16143" s="3"/>
      <c r="J16143" s="3"/>
    </row>
    <row r="16144" spans="4:10" x14ac:dyDescent="0.25">
      <c r="D16144">
        <v>0.26750000000000002</v>
      </c>
      <c r="E16144" s="4">
        <v>2.1700000000000001E-20</v>
      </c>
      <c r="F16144" s="3"/>
      <c r="G16144" s="3"/>
      <c r="H16144" s="3"/>
      <c r="I16144" s="3"/>
      <c r="J16144" s="3"/>
    </row>
    <row r="16145" spans="4:10" x14ac:dyDescent="0.25">
      <c r="D16145">
        <v>0.26769999999999999</v>
      </c>
      <c r="E16145" s="4">
        <v>2.1700000000000001E-20</v>
      </c>
      <c r="F16145" s="3"/>
      <c r="G16145" s="3"/>
      <c r="H16145" s="3"/>
      <c r="I16145" s="3"/>
      <c r="J16145" s="3"/>
    </row>
    <row r="16146" spans="4:10" x14ac:dyDescent="0.25">
      <c r="D16146">
        <v>0.26800000000000002</v>
      </c>
      <c r="E16146" s="4">
        <v>2.1700000000000001E-20</v>
      </c>
      <c r="F16146" s="3"/>
      <c r="G16146" s="3"/>
      <c r="H16146" s="3"/>
      <c r="I16146" s="3"/>
      <c r="J16146" s="3"/>
    </row>
    <row r="16147" spans="4:10" x14ac:dyDescent="0.25">
      <c r="D16147">
        <v>0.26819999999999999</v>
      </c>
      <c r="E16147" s="4">
        <v>2.1700000000000001E-20</v>
      </c>
      <c r="F16147" s="3"/>
      <c r="G16147" s="3"/>
      <c r="H16147" s="3"/>
      <c r="I16147" s="3"/>
      <c r="J16147" s="3"/>
    </row>
    <row r="16148" spans="4:10" x14ac:dyDescent="0.25">
      <c r="D16148">
        <v>0.26840000000000003</v>
      </c>
      <c r="E16148" s="4">
        <v>2.1700000000000001E-20</v>
      </c>
      <c r="F16148" s="3"/>
      <c r="G16148" s="3"/>
      <c r="H16148" s="3"/>
      <c r="I16148" s="3"/>
      <c r="J16148" s="3"/>
    </row>
    <row r="16149" spans="4:10" x14ac:dyDescent="0.25">
      <c r="D16149">
        <v>0.26869999999999999</v>
      </c>
      <c r="E16149" s="4">
        <v>2.1700000000000001E-20</v>
      </c>
      <c r="F16149" s="3"/>
      <c r="G16149" s="3"/>
      <c r="H16149" s="3"/>
      <c r="I16149" s="3"/>
      <c r="J16149" s="3"/>
    </row>
    <row r="16150" spans="4:10" x14ac:dyDescent="0.25">
      <c r="D16150">
        <v>0.26889999999999997</v>
      </c>
      <c r="E16150" s="4">
        <v>2.1700000000000001E-20</v>
      </c>
      <c r="F16150" s="3"/>
      <c r="G16150" s="3"/>
      <c r="H16150" s="3"/>
      <c r="I16150" s="3"/>
      <c r="J16150" s="3"/>
    </row>
    <row r="16151" spans="4:10" x14ac:dyDescent="0.25">
      <c r="D16151">
        <v>0.26919999999999999</v>
      </c>
      <c r="E16151" s="4">
        <v>2.1700000000000001E-20</v>
      </c>
      <c r="F16151" s="3"/>
      <c r="G16151" s="3"/>
      <c r="H16151" s="3"/>
      <c r="I16151" s="3"/>
      <c r="J16151" s="3"/>
    </row>
    <row r="16152" spans="4:10" x14ac:dyDescent="0.25">
      <c r="D16152">
        <v>0.26939999999999997</v>
      </c>
      <c r="E16152" s="4">
        <v>2.1700000000000001E-20</v>
      </c>
      <c r="F16152" s="3"/>
      <c r="G16152" s="3"/>
      <c r="H16152" s="3"/>
      <c r="I16152" s="3"/>
      <c r="J16152" s="3"/>
    </row>
    <row r="16153" spans="4:10" x14ac:dyDescent="0.25">
      <c r="D16153">
        <v>0.26960000000000001</v>
      </c>
      <c r="E16153" s="4">
        <v>2.1700000000000001E-20</v>
      </c>
      <c r="F16153" s="3"/>
      <c r="G16153" s="3"/>
      <c r="H16153" s="3"/>
      <c r="I16153" s="3"/>
      <c r="J16153" s="3"/>
    </row>
    <row r="16154" spans="4:10" x14ac:dyDescent="0.25">
      <c r="D16154">
        <v>0.26989999999999997</v>
      </c>
      <c r="E16154" s="4">
        <v>2.1700000000000001E-20</v>
      </c>
      <c r="F16154" s="3"/>
      <c r="G16154" s="3"/>
      <c r="H16154" s="3"/>
      <c r="I16154" s="3"/>
      <c r="J16154" s="3"/>
    </row>
    <row r="16155" spans="4:10" x14ac:dyDescent="0.25">
      <c r="D16155">
        <v>0.27010000000000001</v>
      </c>
      <c r="E16155" s="4">
        <v>2.1700000000000001E-20</v>
      </c>
      <c r="F16155" s="3"/>
      <c r="G16155" s="3"/>
      <c r="H16155" s="3"/>
      <c r="I16155" s="3"/>
      <c r="J16155" s="3"/>
    </row>
    <row r="16156" spans="4:10" x14ac:dyDescent="0.25">
      <c r="D16156">
        <v>0.27029999999999998</v>
      </c>
      <c r="E16156" s="4">
        <v>2.1700000000000001E-20</v>
      </c>
      <c r="F16156" s="3"/>
      <c r="G16156" s="3"/>
      <c r="H16156" s="3"/>
      <c r="I16156" s="3"/>
      <c r="J16156" s="3"/>
    </row>
    <row r="16157" spans="4:10" x14ac:dyDescent="0.25">
      <c r="D16157">
        <v>0.27060000000000001</v>
      </c>
      <c r="E16157" s="4">
        <v>2.1700000000000001E-20</v>
      </c>
      <c r="F16157" s="3"/>
      <c r="G16157" s="3"/>
      <c r="H16157" s="3"/>
      <c r="I16157" s="3"/>
      <c r="J16157" s="3"/>
    </row>
    <row r="16158" spans="4:10" x14ac:dyDescent="0.25">
      <c r="D16158">
        <v>0.27079999999999999</v>
      </c>
      <c r="E16158" s="4">
        <v>2.1700000000000001E-20</v>
      </c>
      <c r="F16158" s="3"/>
      <c r="G16158" s="3"/>
      <c r="H16158" s="3"/>
      <c r="I16158" s="3"/>
      <c r="J16158" s="3"/>
    </row>
    <row r="16159" spans="4:10" x14ac:dyDescent="0.25">
      <c r="D16159">
        <v>0.27110000000000001</v>
      </c>
      <c r="E16159" s="4">
        <v>2.1700000000000001E-20</v>
      </c>
      <c r="F16159" s="3"/>
      <c r="G16159" s="3"/>
      <c r="H16159" s="3"/>
      <c r="I16159" s="3"/>
      <c r="J16159" s="3"/>
    </row>
    <row r="16160" spans="4:10" x14ac:dyDescent="0.25">
      <c r="D16160">
        <v>0.27129999999999999</v>
      </c>
      <c r="E16160" s="4">
        <v>2.1700000000000001E-20</v>
      </c>
      <c r="F16160" s="3"/>
      <c r="G16160" s="3"/>
      <c r="H16160" s="3"/>
      <c r="I16160" s="3"/>
      <c r="J16160" s="3"/>
    </row>
    <row r="16161" spans="4:10" x14ac:dyDescent="0.25">
      <c r="D16161">
        <v>0.27150000000000002</v>
      </c>
      <c r="E16161" s="4">
        <v>2.1700000000000001E-20</v>
      </c>
      <c r="F16161" s="3"/>
      <c r="G16161" s="3"/>
      <c r="H16161" s="3"/>
      <c r="I16161" s="3"/>
      <c r="J16161" s="3"/>
    </row>
    <row r="16162" spans="4:10" x14ac:dyDescent="0.25">
      <c r="D16162">
        <v>0.27179999999999999</v>
      </c>
      <c r="E16162" s="4">
        <v>2.1700000000000001E-20</v>
      </c>
      <c r="F16162" s="3"/>
      <c r="G16162" s="3"/>
      <c r="H16162" s="3"/>
      <c r="I16162" s="3"/>
      <c r="J16162" s="3"/>
    </row>
    <row r="16163" spans="4:10" x14ac:dyDescent="0.25">
      <c r="D16163">
        <v>0.27200000000000002</v>
      </c>
      <c r="E16163" s="4">
        <v>2.1700000000000001E-20</v>
      </c>
      <c r="F16163" s="3"/>
      <c r="G16163" s="3"/>
      <c r="H16163" s="3"/>
      <c r="I16163" s="3"/>
      <c r="J16163" s="3"/>
    </row>
    <row r="16164" spans="4:10" x14ac:dyDescent="0.25">
      <c r="D16164">
        <v>0.2722</v>
      </c>
      <c r="E16164" s="4">
        <v>2.1700000000000001E-20</v>
      </c>
      <c r="F16164" s="3"/>
      <c r="G16164" s="3"/>
      <c r="H16164" s="3"/>
      <c r="I16164" s="3"/>
      <c r="J16164" s="3"/>
    </row>
    <row r="16165" spans="4:10" x14ac:dyDescent="0.25">
      <c r="D16165">
        <v>0.27250000000000002</v>
      </c>
      <c r="E16165" s="4">
        <v>2.1700000000000001E-20</v>
      </c>
      <c r="F16165" s="3"/>
      <c r="G16165" s="3"/>
      <c r="H16165" s="3"/>
      <c r="I16165" s="3"/>
      <c r="J16165" s="3"/>
    </row>
    <row r="16166" spans="4:10" x14ac:dyDescent="0.25">
      <c r="D16166">
        <v>0.2727</v>
      </c>
      <c r="E16166" s="4">
        <v>2.1700000000000001E-20</v>
      </c>
      <c r="F16166" s="3"/>
      <c r="G16166" s="3"/>
      <c r="H16166" s="3"/>
      <c r="I16166" s="3"/>
      <c r="J16166" s="3"/>
    </row>
    <row r="16167" spans="4:10" x14ac:dyDescent="0.25">
      <c r="D16167">
        <v>0.27289999999999998</v>
      </c>
      <c r="E16167" s="4">
        <v>2.1700000000000001E-20</v>
      </c>
      <c r="F16167" s="3"/>
      <c r="G16167" s="3"/>
      <c r="H16167" s="3"/>
      <c r="I16167" s="3"/>
      <c r="J16167" s="3"/>
    </row>
    <row r="16168" spans="4:10" x14ac:dyDescent="0.25">
      <c r="D16168">
        <v>0.2732</v>
      </c>
      <c r="E16168" s="4">
        <v>2.1700000000000001E-20</v>
      </c>
      <c r="F16168" s="3"/>
      <c r="G16168" s="3"/>
      <c r="H16168" s="3"/>
      <c r="I16168" s="3"/>
      <c r="J16168" s="3"/>
    </row>
    <row r="16169" spans="4:10" x14ac:dyDescent="0.25">
      <c r="D16169">
        <v>0.27339999999999998</v>
      </c>
      <c r="E16169" s="4">
        <v>2.1700000000000001E-20</v>
      </c>
      <c r="F16169" s="3"/>
      <c r="G16169" s="3"/>
      <c r="H16169" s="3"/>
      <c r="I16169" s="3"/>
      <c r="J16169" s="3"/>
    </row>
    <row r="16170" spans="4:10" x14ac:dyDescent="0.25">
      <c r="D16170">
        <v>0.2737</v>
      </c>
      <c r="E16170" s="4">
        <v>2.1700000000000001E-20</v>
      </c>
      <c r="F16170" s="3"/>
      <c r="G16170" s="3"/>
      <c r="H16170" s="3"/>
      <c r="I16170" s="3"/>
      <c r="J16170" s="3"/>
    </row>
    <row r="16171" spans="4:10" x14ac:dyDescent="0.25">
      <c r="D16171">
        <v>0.27389999999999998</v>
      </c>
      <c r="E16171" s="4">
        <v>2.1700000000000001E-20</v>
      </c>
      <c r="F16171" s="3"/>
      <c r="G16171" s="3"/>
      <c r="H16171" s="3"/>
      <c r="I16171" s="3"/>
      <c r="J16171" s="3"/>
    </row>
    <row r="16172" spans="4:10" x14ac:dyDescent="0.25">
      <c r="D16172">
        <v>0.27410000000000001</v>
      </c>
      <c r="E16172" s="4">
        <v>2.1700000000000001E-20</v>
      </c>
      <c r="F16172" s="3"/>
      <c r="G16172" s="3"/>
      <c r="H16172" s="3"/>
      <c r="I16172" s="3"/>
      <c r="J16172" s="3"/>
    </row>
    <row r="16173" spans="4:10" x14ac:dyDescent="0.25">
      <c r="D16173">
        <v>0.27439999999999998</v>
      </c>
      <c r="E16173" s="4">
        <v>2.1700000000000001E-20</v>
      </c>
      <c r="F16173" s="3"/>
      <c r="G16173" s="3"/>
      <c r="H16173" s="3"/>
      <c r="I16173" s="3"/>
      <c r="J16173" s="3"/>
    </row>
    <row r="16174" spans="4:10" x14ac:dyDescent="0.25">
      <c r="D16174">
        <v>0.27460000000000001</v>
      </c>
      <c r="E16174" s="4">
        <v>2.1700000000000001E-20</v>
      </c>
      <c r="F16174" s="3"/>
      <c r="G16174" s="3"/>
      <c r="H16174" s="3"/>
      <c r="I16174" s="3"/>
      <c r="J16174" s="3"/>
    </row>
    <row r="16175" spans="4:10" x14ac:dyDescent="0.25">
      <c r="D16175">
        <v>0.27479999999999999</v>
      </c>
      <c r="E16175" s="4">
        <v>2.1700000000000001E-20</v>
      </c>
      <c r="F16175" s="3"/>
      <c r="G16175" s="3"/>
      <c r="H16175" s="3"/>
      <c r="I16175" s="3"/>
      <c r="J16175" s="3"/>
    </row>
    <row r="16176" spans="4:10" x14ac:dyDescent="0.25">
      <c r="D16176">
        <v>0.27510000000000001</v>
      </c>
      <c r="E16176" s="4">
        <v>2.1700000000000001E-20</v>
      </c>
      <c r="F16176" s="3"/>
      <c r="G16176" s="3"/>
      <c r="H16176" s="3"/>
      <c r="I16176" s="3"/>
      <c r="J16176" s="3"/>
    </row>
    <row r="16177" spans="4:10" x14ac:dyDescent="0.25">
      <c r="D16177">
        <v>0.27529999999999999</v>
      </c>
      <c r="E16177" s="4">
        <v>2.1700000000000001E-20</v>
      </c>
      <c r="F16177" s="3"/>
      <c r="G16177" s="3"/>
      <c r="H16177" s="3"/>
      <c r="I16177" s="3"/>
      <c r="J16177" s="3"/>
    </row>
    <row r="16178" spans="4:10" x14ac:dyDescent="0.25">
      <c r="D16178">
        <v>0.27550000000000002</v>
      </c>
      <c r="E16178" s="4">
        <v>2.1700000000000001E-20</v>
      </c>
      <c r="F16178" s="3"/>
      <c r="G16178" s="3"/>
      <c r="H16178" s="3"/>
      <c r="I16178" s="3"/>
      <c r="J16178" s="3"/>
    </row>
    <row r="16179" spans="4:10" x14ac:dyDescent="0.25">
      <c r="D16179">
        <v>0.27579999999999999</v>
      </c>
      <c r="E16179" s="4">
        <v>2.1700000000000001E-20</v>
      </c>
      <c r="F16179" s="3"/>
      <c r="G16179" s="3"/>
      <c r="H16179" s="3"/>
      <c r="I16179" s="3"/>
      <c r="J16179" s="3"/>
    </row>
    <row r="16180" spans="4:10" x14ac:dyDescent="0.25">
      <c r="D16180">
        <v>0.27600000000000002</v>
      </c>
      <c r="E16180" s="4">
        <v>2.1700000000000001E-20</v>
      </c>
      <c r="F16180" s="3"/>
      <c r="G16180" s="3"/>
      <c r="H16180" s="3"/>
      <c r="I16180" s="3"/>
      <c r="J16180" s="3"/>
    </row>
    <row r="16181" spans="4:10" x14ac:dyDescent="0.25">
      <c r="D16181">
        <v>0.27629999999999999</v>
      </c>
      <c r="E16181" s="4">
        <v>2.1700000000000001E-20</v>
      </c>
      <c r="F16181" s="3"/>
      <c r="G16181" s="3"/>
      <c r="H16181" s="3"/>
      <c r="I16181" s="3"/>
      <c r="J16181" s="3"/>
    </row>
    <row r="16182" spans="4:10" x14ac:dyDescent="0.25">
      <c r="D16182">
        <v>0.27650000000000002</v>
      </c>
      <c r="E16182" s="4">
        <v>2.1700000000000001E-20</v>
      </c>
      <c r="F16182" s="3"/>
      <c r="G16182" s="3"/>
      <c r="H16182" s="3"/>
      <c r="I16182" s="3"/>
      <c r="J16182" s="3"/>
    </row>
    <row r="16183" spans="4:10" x14ac:dyDescent="0.25">
      <c r="D16183">
        <v>0.2767</v>
      </c>
      <c r="E16183" s="4">
        <v>2.1700000000000001E-20</v>
      </c>
      <c r="F16183" s="3"/>
      <c r="G16183" s="3"/>
      <c r="H16183" s="3"/>
      <c r="I16183" s="3"/>
      <c r="J16183" s="3"/>
    </row>
    <row r="16184" spans="4:10" x14ac:dyDescent="0.25">
      <c r="D16184">
        <v>0.27700000000000002</v>
      </c>
      <c r="E16184" s="4">
        <v>2.1700000000000001E-20</v>
      </c>
      <c r="F16184" s="3"/>
      <c r="G16184" s="3"/>
      <c r="H16184" s="3"/>
      <c r="I16184" s="3"/>
      <c r="J16184" s="3"/>
    </row>
    <row r="16185" spans="4:10" x14ac:dyDescent="0.25">
      <c r="D16185">
        <v>0.2772</v>
      </c>
      <c r="E16185" s="4">
        <v>2.1700000000000001E-20</v>
      </c>
      <c r="F16185" s="3"/>
      <c r="G16185" s="3"/>
      <c r="H16185" s="3"/>
      <c r="I16185" s="3"/>
      <c r="J16185" s="3"/>
    </row>
    <row r="16186" spans="4:10" x14ac:dyDescent="0.25">
      <c r="D16186">
        <v>0.27739999999999998</v>
      </c>
      <c r="E16186" s="4">
        <v>2.1700000000000001E-20</v>
      </c>
      <c r="F16186" s="3"/>
      <c r="G16186" s="3"/>
      <c r="H16186" s="3"/>
      <c r="I16186" s="3"/>
      <c r="J16186" s="3"/>
    </row>
    <row r="16187" spans="4:10" x14ac:dyDescent="0.25">
      <c r="D16187">
        <v>0.2777</v>
      </c>
      <c r="E16187" s="4">
        <v>2.1700000000000001E-20</v>
      </c>
      <c r="F16187" s="3"/>
      <c r="G16187" s="3"/>
      <c r="H16187" s="3"/>
      <c r="I16187" s="3"/>
      <c r="J16187" s="3"/>
    </row>
    <row r="16188" spans="4:10" x14ac:dyDescent="0.25">
      <c r="D16188">
        <v>0.27789999999999998</v>
      </c>
      <c r="E16188" s="4">
        <v>2.1700000000000001E-20</v>
      </c>
      <c r="F16188" s="3"/>
      <c r="G16188" s="3"/>
      <c r="H16188" s="3"/>
      <c r="I16188" s="3"/>
      <c r="J16188" s="3"/>
    </row>
    <row r="16189" spans="4:10" x14ac:dyDescent="0.25">
      <c r="D16189">
        <v>0.27810000000000001</v>
      </c>
      <c r="E16189" s="4">
        <v>2.1700000000000001E-20</v>
      </c>
      <c r="F16189" s="3"/>
      <c r="G16189" s="3"/>
      <c r="H16189" s="3"/>
      <c r="I16189" s="3"/>
      <c r="J16189" s="3"/>
    </row>
    <row r="16190" spans="4:10" x14ac:dyDescent="0.25">
      <c r="D16190">
        <v>0.27839999999999998</v>
      </c>
      <c r="E16190" s="4">
        <v>2.1700000000000001E-20</v>
      </c>
      <c r="F16190" s="3"/>
      <c r="G16190" s="3"/>
      <c r="H16190" s="3"/>
      <c r="I16190" s="3"/>
      <c r="J16190" s="3"/>
    </row>
    <row r="16191" spans="4:10" x14ac:dyDescent="0.25">
      <c r="D16191">
        <v>0.27860000000000001</v>
      </c>
      <c r="E16191" s="4">
        <v>2.1700000000000001E-20</v>
      </c>
      <c r="F16191" s="3"/>
      <c r="G16191" s="3"/>
      <c r="H16191" s="3"/>
      <c r="I16191" s="3"/>
      <c r="J16191" s="3"/>
    </row>
    <row r="16192" spans="4:10" x14ac:dyDescent="0.25">
      <c r="D16192">
        <v>0.27889999999999998</v>
      </c>
      <c r="E16192" s="4">
        <v>2.1700000000000001E-20</v>
      </c>
      <c r="F16192" s="3"/>
      <c r="G16192" s="3"/>
      <c r="H16192" s="3"/>
      <c r="I16192" s="3"/>
      <c r="J16192" s="3"/>
    </row>
    <row r="16193" spans="4:10" x14ac:dyDescent="0.25">
      <c r="D16193">
        <v>0.27910000000000001</v>
      </c>
      <c r="E16193" s="4">
        <v>2.1700000000000001E-20</v>
      </c>
      <c r="F16193" s="3"/>
      <c r="G16193" s="3"/>
      <c r="H16193" s="3"/>
      <c r="I16193" s="3"/>
      <c r="J16193" s="3"/>
    </row>
    <row r="16194" spans="4:10" x14ac:dyDescent="0.25">
      <c r="D16194">
        <v>0.27929999999999999</v>
      </c>
      <c r="E16194" s="4">
        <v>2.1700000000000001E-20</v>
      </c>
      <c r="F16194" s="3"/>
      <c r="G16194" s="3"/>
      <c r="H16194" s="3"/>
      <c r="I16194" s="3"/>
      <c r="J16194" s="3"/>
    </row>
    <row r="16195" spans="4:10" x14ac:dyDescent="0.25">
      <c r="D16195">
        <v>0.27960000000000002</v>
      </c>
      <c r="E16195" s="4">
        <v>2.1700000000000001E-20</v>
      </c>
      <c r="F16195" s="3"/>
      <c r="G16195" s="3"/>
      <c r="H16195" s="3"/>
      <c r="I16195" s="3"/>
      <c r="J16195" s="3"/>
    </row>
    <row r="16196" spans="4:10" x14ac:dyDescent="0.25">
      <c r="D16196">
        <v>0.27979999999999999</v>
      </c>
      <c r="E16196" s="4">
        <v>2.1700000000000001E-20</v>
      </c>
      <c r="F16196" s="3"/>
      <c r="G16196" s="3"/>
      <c r="H16196" s="3"/>
      <c r="I16196" s="3"/>
      <c r="J16196" s="3"/>
    </row>
    <row r="16197" spans="4:10" x14ac:dyDescent="0.25">
      <c r="D16197">
        <v>0.28000000000000003</v>
      </c>
      <c r="E16197" s="4">
        <v>2.1700000000000001E-20</v>
      </c>
      <c r="F16197" s="3"/>
      <c r="G16197" s="3"/>
      <c r="H16197" s="3"/>
      <c r="I16197" s="3"/>
      <c r="J16197" s="3"/>
    </row>
    <row r="16198" spans="4:10" x14ac:dyDescent="0.25">
      <c r="D16198">
        <v>0.28029999999999999</v>
      </c>
      <c r="E16198" s="4">
        <v>2.1700000000000001E-20</v>
      </c>
      <c r="F16198" s="3"/>
      <c r="G16198" s="3"/>
      <c r="H16198" s="3"/>
      <c r="I16198" s="3"/>
      <c r="J16198" s="3"/>
    </row>
    <row r="16199" spans="4:10" x14ac:dyDescent="0.25">
      <c r="D16199">
        <v>0.28050000000000003</v>
      </c>
      <c r="E16199" s="4">
        <v>2.1700000000000001E-20</v>
      </c>
      <c r="F16199" s="3"/>
      <c r="G16199" s="3"/>
      <c r="H16199" s="3"/>
      <c r="I16199" s="3"/>
      <c r="J16199" s="3"/>
    </row>
    <row r="16200" spans="4:10" x14ac:dyDescent="0.25">
      <c r="D16200">
        <v>0.28070000000000001</v>
      </c>
      <c r="E16200" s="4">
        <v>2.1700000000000001E-20</v>
      </c>
      <c r="F16200" s="3"/>
      <c r="G16200" s="3"/>
      <c r="H16200" s="3"/>
      <c r="I16200" s="3"/>
      <c r="J16200" s="3"/>
    </row>
    <row r="16201" spans="4:10" x14ac:dyDescent="0.25">
      <c r="D16201">
        <v>0.28100000000000003</v>
      </c>
      <c r="E16201" s="4">
        <v>2.1700000000000001E-20</v>
      </c>
      <c r="F16201" s="3"/>
      <c r="G16201" s="3"/>
      <c r="H16201" s="3"/>
      <c r="I16201" s="3"/>
      <c r="J16201" s="3"/>
    </row>
    <row r="16202" spans="4:10" x14ac:dyDescent="0.25">
      <c r="D16202">
        <v>0.28120000000000001</v>
      </c>
      <c r="E16202" s="4">
        <v>2.1700000000000001E-20</v>
      </c>
      <c r="F16202" s="3"/>
      <c r="G16202" s="3"/>
      <c r="H16202" s="3"/>
      <c r="I16202" s="3"/>
      <c r="J16202" s="3"/>
    </row>
    <row r="16203" spans="4:10" x14ac:dyDescent="0.25">
      <c r="D16203">
        <v>0.28149999999999997</v>
      </c>
      <c r="E16203" s="4">
        <v>2.1700000000000001E-20</v>
      </c>
      <c r="F16203" s="3"/>
      <c r="G16203" s="3"/>
      <c r="H16203" s="3"/>
      <c r="I16203" s="3"/>
      <c r="J16203" s="3"/>
    </row>
    <row r="16204" spans="4:10" x14ac:dyDescent="0.25">
      <c r="D16204">
        <v>0.28170000000000001</v>
      </c>
      <c r="E16204" s="4">
        <v>2.1700000000000001E-20</v>
      </c>
      <c r="F16204" s="3"/>
      <c r="G16204" s="3"/>
      <c r="H16204" s="3"/>
      <c r="I16204" s="3"/>
      <c r="J16204" s="3"/>
    </row>
    <row r="16205" spans="4:10" x14ac:dyDescent="0.25">
      <c r="D16205">
        <v>0.28189999999999998</v>
      </c>
      <c r="E16205" s="4">
        <v>2.1700000000000001E-20</v>
      </c>
      <c r="F16205" s="3"/>
      <c r="G16205" s="3"/>
      <c r="H16205" s="3"/>
      <c r="I16205" s="3"/>
      <c r="J16205" s="3"/>
    </row>
    <row r="16206" spans="4:10" x14ac:dyDescent="0.25">
      <c r="D16206">
        <v>0.28220000000000001</v>
      </c>
      <c r="E16206" s="4">
        <v>2.1700000000000001E-20</v>
      </c>
      <c r="F16206" s="3"/>
      <c r="G16206" s="3"/>
      <c r="H16206" s="3"/>
      <c r="I16206" s="3"/>
      <c r="J16206" s="3"/>
    </row>
    <row r="16207" spans="4:10" x14ac:dyDescent="0.25">
      <c r="D16207">
        <v>0.28239999999999998</v>
      </c>
      <c r="E16207" s="4">
        <v>2.1700000000000001E-20</v>
      </c>
      <c r="F16207" s="3"/>
      <c r="G16207" s="3"/>
      <c r="H16207" s="3"/>
      <c r="I16207" s="3"/>
      <c r="J16207" s="3"/>
    </row>
    <row r="16208" spans="4:10" x14ac:dyDescent="0.25">
      <c r="D16208">
        <v>0.28260000000000002</v>
      </c>
      <c r="E16208" s="4">
        <v>2.1700000000000001E-20</v>
      </c>
      <c r="F16208" s="3"/>
      <c r="G16208" s="3"/>
      <c r="H16208" s="3"/>
      <c r="I16208" s="3"/>
      <c r="J16208" s="3"/>
    </row>
    <row r="16209" spans="4:10" x14ac:dyDescent="0.25">
      <c r="D16209">
        <v>0.28289999999999998</v>
      </c>
      <c r="E16209" s="4">
        <v>2.1700000000000001E-20</v>
      </c>
      <c r="F16209" s="3"/>
      <c r="G16209" s="3"/>
      <c r="H16209" s="3"/>
      <c r="I16209" s="3"/>
      <c r="J16209" s="3"/>
    </row>
    <row r="16210" spans="4:10" x14ac:dyDescent="0.25">
      <c r="D16210">
        <v>0.28310000000000002</v>
      </c>
      <c r="E16210" s="4">
        <v>2.1700000000000001E-20</v>
      </c>
      <c r="F16210" s="3"/>
      <c r="G16210" s="3"/>
      <c r="H16210" s="3"/>
      <c r="I16210" s="3"/>
      <c r="J16210" s="3"/>
    </row>
    <row r="16211" spans="4:10" x14ac:dyDescent="0.25">
      <c r="D16211">
        <v>0.2833</v>
      </c>
      <c r="E16211" s="4">
        <v>2.1700000000000001E-20</v>
      </c>
      <c r="F16211" s="3"/>
      <c r="G16211" s="3"/>
      <c r="H16211" s="3"/>
      <c r="I16211" s="3"/>
      <c r="J16211" s="3"/>
    </row>
    <row r="16212" spans="4:10" x14ac:dyDescent="0.25">
      <c r="D16212">
        <v>0.28360000000000002</v>
      </c>
      <c r="E16212" s="4">
        <v>2.1700000000000001E-20</v>
      </c>
      <c r="F16212" s="3"/>
      <c r="G16212" s="3"/>
      <c r="H16212" s="3"/>
      <c r="I16212" s="3"/>
      <c r="J16212" s="3"/>
    </row>
    <row r="16213" spans="4:10" x14ac:dyDescent="0.25">
      <c r="D16213">
        <v>0.2838</v>
      </c>
      <c r="E16213" s="4">
        <v>2.1700000000000001E-20</v>
      </c>
      <c r="F16213" s="3"/>
      <c r="G16213" s="3"/>
      <c r="H16213" s="3"/>
      <c r="I16213" s="3"/>
      <c r="J16213" s="3"/>
    </row>
    <row r="16214" spans="4:10" x14ac:dyDescent="0.25">
      <c r="D16214">
        <v>0.28410000000000002</v>
      </c>
      <c r="E16214" s="4">
        <v>2.1700000000000001E-20</v>
      </c>
      <c r="F16214" s="3"/>
      <c r="G16214" s="3"/>
      <c r="H16214" s="3"/>
      <c r="I16214" s="3"/>
      <c r="J16214" s="3"/>
    </row>
    <row r="16215" spans="4:10" x14ac:dyDescent="0.25">
      <c r="D16215">
        <v>0.2843</v>
      </c>
      <c r="E16215" s="4">
        <v>2.1700000000000001E-20</v>
      </c>
      <c r="F16215" s="3"/>
      <c r="G16215" s="3"/>
      <c r="H16215" s="3"/>
      <c r="I16215" s="3"/>
      <c r="J16215" s="3"/>
    </row>
    <row r="16216" spans="4:10" x14ac:dyDescent="0.25">
      <c r="D16216">
        <v>0.28449999999999998</v>
      </c>
      <c r="E16216" s="4">
        <v>2.1700000000000001E-20</v>
      </c>
      <c r="F16216" s="3"/>
      <c r="G16216" s="3"/>
      <c r="H16216" s="3"/>
      <c r="I16216" s="3"/>
      <c r="J16216" s="3"/>
    </row>
    <row r="16217" spans="4:10" x14ac:dyDescent="0.25">
      <c r="D16217">
        <v>0.2848</v>
      </c>
      <c r="E16217" s="4">
        <v>2.1700000000000001E-20</v>
      </c>
      <c r="F16217" s="3"/>
      <c r="G16217" s="3"/>
      <c r="H16217" s="3"/>
      <c r="I16217" s="3"/>
      <c r="J16217" s="3"/>
    </row>
    <row r="16218" spans="4:10" x14ac:dyDescent="0.25">
      <c r="D16218">
        <v>0.28499999999999998</v>
      </c>
      <c r="E16218" s="4">
        <v>2.1700000000000001E-20</v>
      </c>
      <c r="F16218" s="3"/>
      <c r="G16218" s="3"/>
      <c r="H16218" s="3"/>
      <c r="I16218" s="3"/>
      <c r="J16218" s="3"/>
    </row>
    <row r="16219" spans="4:10" x14ac:dyDescent="0.25">
      <c r="D16219">
        <v>0.28520000000000001</v>
      </c>
      <c r="E16219" s="4">
        <v>2.1700000000000001E-20</v>
      </c>
      <c r="F16219" s="3"/>
      <c r="G16219" s="3"/>
      <c r="H16219" s="3"/>
      <c r="I16219" s="3"/>
      <c r="J16219" s="3"/>
    </row>
    <row r="16220" spans="4:10" x14ac:dyDescent="0.25">
      <c r="D16220">
        <v>0.28549999999999998</v>
      </c>
      <c r="E16220" s="4">
        <v>2.1700000000000001E-20</v>
      </c>
      <c r="F16220" s="3"/>
      <c r="G16220" s="3"/>
      <c r="H16220" s="3"/>
      <c r="I16220" s="3"/>
      <c r="J16220" s="3"/>
    </row>
    <row r="16221" spans="4:10" x14ac:dyDescent="0.25">
      <c r="D16221">
        <v>0.28570000000000001</v>
      </c>
      <c r="E16221" s="4">
        <v>2.1700000000000001E-20</v>
      </c>
      <c r="F16221" s="3"/>
      <c r="G16221" s="3"/>
      <c r="H16221" s="3"/>
      <c r="I16221" s="3"/>
      <c r="J16221" s="3"/>
    </row>
    <row r="16222" spans="4:10" x14ac:dyDescent="0.25">
      <c r="D16222">
        <v>0.28599999999999998</v>
      </c>
      <c r="E16222" s="4">
        <v>2.1700000000000001E-20</v>
      </c>
      <c r="F16222" s="3"/>
      <c r="G16222" s="3"/>
      <c r="H16222" s="3"/>
      <c r="I16222" s="3"/>
      <c r="J16222" s="3"/>
    </row>
    <row r="16223" spans="4:10" x14ac:dyDescent="0.25">
      <c r="D16223">
        <v>0.28620000000000001</v>
      </c>
      <c r="E16223" s="4">
        <v>2.1700000000000001E-20</v>
      </c>
      <c r="F16223" s="3"/>
      <c r="G16223" s="3"/>
      <c r="H16223" s="3"/>
      <c r="I16223" s="3"/>
      <c r="J16223" s="3"/>
    </row>
    <row r="16224" spans="4:10" x14ac:dyDescent="0.25">
      <c r="D16224">
        <v>0.28639999999999999</v>
      </c>
      <c r="E16224" s="4">
        <v>2.1700000000000001E-20</v>
      </c>
      <c r="F16224" s="3"/>
      <c r="G16224" s="3"/>
      <c r="H16224" s="3"/>
      <c r="I16224" s="3"/>
      <c r="J16224" s="3"/>
    </row>
    <row r="16225" spans="4:10" x14ac:dyDescent="0.25">
      <c r="D16225">
        <v>0.28670000000000001</v>
      </c>
      <c r="E16225" s="4">
        <v>2.1700000000000001E-20</v>
      </c>
      <c r="F16225" s="3"/>
      <c r="G16225" s="3"/>
      <c r="H16225" s="3"/>
      <c r="I16225" s="3"/>
      <c r="J16225" s="3"/>
    </row>
    <row r="16226" spans="4:10" x14ac:dyDescent="0.25">
      <c r="D16226">
        <v>0.28689999999999999</v>
      </c>
      <c r="E16226" s="4">
        <v>2.1700000000000001E-20</v>
      </c>
      <c r="F16226" s="3"/>
      <c r="G16226" s="3"/>
      <c r="H16226" s="3"/>
      <c r="I16226" s="3"/>
      <c r="J16226" s="3"/>
    </row>
    <row r="16227" spans="4:10" x14ac:dyDescent="0.25">
      <c r="D16227">
        <v>0.28710000000000002</v>
      </c>
      <c r="E16227" s="4">
        <v>2.1700000000000001E-20</v>
      </c>
      <c r="F16227" s="3"/>
      <c r="G16227" s="3"/>
      <c r="H16227" s="3"/>
      <c r="I16227" s="3"/>
      <c r="J16227" s="3"/>
    </row>
    <row r="16228" spans="4:10" x14ac:dyDescent="0.25">
      <c r="D16228">
        <v>0.28739999999999999</v>
      </c>
      <c r="E16228" s="4">
        <v>2.1700000000000001E-20</v>
      </c>
      <c r="F16228" s="3"/>
      <c r="G16228" s="3"/>
      <c r="H16228" s="3"/>
      <c r="I16228" s="3"/>
      <c r="J16228" s="3"/>
    </row>
    <row r="16229" spans="4:10" x14ac:dyDescent="0.25">
      <c r="D16229">
        <v>0.28760000000000002</v>
      </c>
      <c r="E16229" s="4">
        <v>2.1700000000000001E-20</v>
      </c>
      <c r="F16229" s="3"/>
      <c r="G16229" s="3"/>
      <c r="H16229" s="3"/>
      <c r="I16229" s="3"/>
      <c r="J16229" s="3"/>
    </row>
    <row r="16230" spans="4:10" x14ac:dyDescent="0.25">
      <c r="D16230">
        <v>0.2878</v>
      </c>
      <c r="E16230" s="4">
        <v>2.1700000000000001E-20</v>
      </c>
      <c r="F16230" s="3"/>
      <c r="G16230" s="3"/>
      <c r="H16230" s="3"/>
      <c r="I16230" s="3"/>
      <c r="J16230" s="3"/>
    </row>
    <row r="16231" spans="4:10" x14ac:dyDescent="0.25">
      <c r="D16231">
        <v>0.28810000000000002</v>
      </c>
      <c r="E16231" s="4">
        <v>2.1700000000000001E-20</v>
      </c>
      <c r="F16231" s="3"/>
      <c r="G16231" s="3"/>
      <c r="H16231" s="3"/>
      <c r="I16231" s="3"/>
      <c r="J16231" s="3"/>
    </row>
    <row r="16232" spans="4:10" x14ac:dyDescent="0.25">
      <c r="D16232">
        <v>0.2883</v>
      </c>
      <c r="E16232" s="4">
        <v>2.1700000000000001E-20</v>
      </c>
      <c r="F16232" s="3"/>
      <c r="G16232" s="3"/>
      <c r="H16232" s="3"/>
      <c r="I16232" s="3"/>
      <c r="J16232" s="3"/>
    </row>
    <row r="16233" spans="4:10" x14ac:dyDescent="0.25">
      <c r="D16233">
        <v>0.28860000000000002</v>
      </c>
      <c r="E16233" s="4">
        <v>2.1700000000000001E-20</v>
      </c>
      <c r="F16233" s="3"/>
      <c r="G16233" s="3"/>
      <c r="H16233" s="3"/>
      <c r="I16233" s="3"/>
      <c r="J16233" s="3"/>
    </row>
    <row r="16234" spans="4:10" x14ac:dyDescent="0.25">
      <c r="D16234">
        <v>0.2888</v>
      </c>
      <c r="E16234" s="4">
        <v>2.1700000000000001E-20</v>
      </c>
      <c r="F16234" s="3"/>
      <c r="G16234" s="3"/>
      <c r="H16234" s="3"/>
      <c r="I16234" s="3"/>
      <c r="J16234" s="3"/>
    </row>
    <row r="16235" spans="4:10" x14ac:dyDescent="0.25">
      <c r="D16235">
        <v>0.28899999999999998</v>
      </c>
      <c r="E16235" s="4">
        <v>2.1700000000000001E-20</v>
      </c>
      <c r="F16235" s="3"/>
      <c r="G16235" s="3"/>
      <c r="H16235" s="3"/>
      <c r="I16235" s="3"/>
      <c r="J16235" s="3"/>
    </row>
    <row r="16236" spans="4:10" x14ac:dyDescent="0.25">
      <c r="D16236">
        <v>0.2893</v>
      </c>
      <c r="E16236" s="4">
        <v>2.1700000000000001E-20</v>
      </c>
      <c r="F16236" s="3"/>
      <c r="G16236" s="3"/>
      <c r="H16236" s="3"/>
      <c r="I16236" s="3"/>
      <c r="J16236" s="3"/>
    </row>
    <row r="16237" spans="4:10" x14ac:dyDescent="0.25">
      <c r="D16237">
        <v>0.28949999999999998</v>
      </c>
      <c r="E16237" s="4">
        <v>2.1700000000000001E-20</v>
      </c>
      <c r="F16237" s="3"/>
      <c r="G16237" s="3"/>
      <c r="H16237" s="3"/>
      <c r="I16237" s="3"/>
      <c r="J16237" s="3"/>
    </row>
    <row r="16238" spans="4:10" x14ac:dyDescent="0.25">
      <c r="D16238">
        <v>0.28970000000000001</v>
      </c>
      <c r="E16238" s="4">
        <v>2.1700000000000001E-20</v>
      </c>
      <c r="F16238" s="3"/>
      <c r="G16238" s="3"/>
      <c r="H16238" s="3"/>
      <c r="I16238" s="3"/>
      <c r="J16238" s="3"/>
    </row>
    <row r="16239" spans="4:10" x14ac:dyDescent="0.25">
      <c r="D16239">
        <v>0.28999999999999998</v>
      </c>
      <c r="E16239" s="4">
        <v>2.1700000000000001E-20</v>
      </c>
      <c r="F16239" s="3"/>
      <c r="G16239" s="3"/>
      <c r="H16239" s="3"/>
      <c r="I16239" s="3"/>
      <c r="J16239" s="3"/>
    </row>
    <row r="16240" spans="4:10" x14ac:dyDescent="0.25">
      <c r="D16240">
        <v>0.29020000000000001</v>
      </c>
      <c r="E16240" s="4">
        <v>2.1700000000000001E-20</v>
      </c>
      <c r="F16240" s="3"/>
      <c r="G16240" s="3"/>
      <c r="H16240" s="3"/>
      <c r="I16240" s="3"/>
      <c r="J16240" s="3"/>
    </row>
    <row r="16241" spans="4:10" x14ac:dyDescent="0.25">
      <c r="D16241">
        <v>0.29039999999999999</v>
      </c>
      <c r="E16241" s="4">
        <v>2.1700000000000001E-20</v>
      </c>
      <c r="F16241" s="3"/>
      <c r="G16241" s="3"/>
      <c r="H16241" s="3"/>
      <c r="I16241" s="3"/>
      <c r="J16241" s="3"/>
    </row>
    <row r="16242" spans="4:10" x14ac:dyDescent="0.25">
      <c r="D16242">
        <v>0.29070000000000001</v>
      </c>
      <c r="E16242" s="4">
        <v>2.1700000000000001E-20</v>
      </c>
      <c r="F16242" s="3"/>
      <c r="G16242" s="3"/>
      <c r="H16242" s="3"/>
      <c r="I16242" s="3"/>
      <c r="J16242" s="3"/>
    </row>
    <row r="16243" spans="4:10" x14ac:dyDescent="0.25">
      <c r="D16243">
        <v>0.29089999999999999</v>
      </c>
      <c r="E16243" s="4">
        <v>2.1700000000000001E-20</v>
      </c>
      <c r="F16243" s="3"/>
      <c r="G16243" s="3"/>
      <c r="H16243" s="3"/>
      <c r="I16243" s="3"/>
      <c r="J16243" s="3"/>
    </row>
    <row r="16244" spans="4:10" x14ac:dyDescent="0.25">
      <c r="D16244">
        <v>0.29120000000000001</v>
      </c>
      <c r="E16244" s="4">
        <v>2.1700000000000001E-20</v>
      </c>
      <c r="F16244" s="3"/>
      <c r="G16244" s="3"/>
      <c r="H16244" s="3"/>
      <c r="I16244" s="3"/>
      <c r="J16244" s="3"/>
    </row>
    <row r="16245" spans="4:10" x14ac:dyDescent="0.25">
      <c r="D16245">
        <v>0.29139999999999999</v>
      </c>
      <c r="E16245" s="4">
        <v>2.1700000000000001E-20</v>
      </c>
      <c r="F16245" s="3"/>
      <c r="G16245" s="3"/>
      <c r="H16245" s="3"/>
      <c r="I16245" s="3"/>
      <c r="J16245" s="3"/>
    </row>
    <row r="16246" spans="4:10" x14ac:dyDescent="0.25">
      <c r="D16246">
        <v>0.29160000000000003</v>
      </c>
      <c r="E16246" s="4">
        <v>2.1700000000000001E-20</v>
      </c>
      <c r="F16246" s="3"/>
      <c r="G16246" s="3"/>
      <c r="H16246" s="3"/>
      <c r="I16246" s="3"/>
      <c r="J16246" s="3"/>
    </row>
    <row r="16247" spans="4:10" x14ac:dyDescent="0.25">
      <c r="D16247">
        <v>0.29189999999999999</v>
      </c>
      <c r="E16247" s="4">
        <v>2.1700000000000001E-20</v>
      </c>
      <c r="F16247" s="3"/>
      <c r="G16247" s="3"/>
      <c r="H16247" s="3"/>
      <c r="I16247" s="3"/>
      <c r="J16247" s="3"/>
    </row>
    <row r="16248" spans="4:10" x14ac:dyDescent="0.25">
      <c r="D16248">
        <v>0.29210000000000003</v>
      </c>
      <c r="E16248" s="4">
        <v>2.1700000000000001E-20</v>
      </c>
      <c r="F16248" s="3"/>
      <c r="G16248" s="3"/>
      <c r="H16248" s="3"/>
      <c r="I16248" s="3"/>
      <c r="J16248" s="3"/>
    </row>
    <row r="16249" spans="4:10" x14ac:dyDescent="0.25">
      <c r="D16249">
        <v>0.2923</v>
      </c>
      <c r="E16249" s="4">
        <v>2.1700000000000001E-20</v>
      </c>
      <c r="F16249" s="3"/>
      <c r="G16249" s="3"/>
      <c r="H16249" s="3"/>
      <c r="I16249" s="3"/>
      <c r="J16249" s="3"/>
    </row>
    <row r="16250" spans="4:10" x14ac:dyDescent="0.25">
      <c r="D16250">
        <v>0.29260000000000003</v>
      </c>
      <c r="E16250" s="4">
        <v>2.1700000000000001E-20</v>
      </c>
      <c r="F16250" s="3"/>
      <c r="G16250" s="3"/>
      <c r="H16250" s="3"/>
      <c r="I16250" s="3"/>
      <c r="J16250" s="3"/>
    </row>
    <row r="16251" spans="4:10" x14ac:dyDescent="0.25">
      <c r="D16251">
        <v>0.2928</v>
      </c>
      <c r="E16251" s="4">
        <v>2.1700000000000001E-20</v>
      </c>
      <c r="F16251" s="3"/>
      <c r="G16251" s="3"/>
      <c r="H16251" s="3"/>
      <c r="I16251" s="3"/>
      <c r="J16251" s="3"/>
    </row>
    <row r="16252" spans="4:10" x14ac:dyDescent="0.25">
      <c r="D16252">
        <v>0.29299999999999998</v>
      </c>
      <c r="E16252" s="4">
        <v>2.1700000000000001E-20</v>
      </c>
      <c r="F16252" s="3"/>
      <c r="G16252" s="3"/>
      <c r="H16252" s="3"/>
      <c r="I16252" s="3"/>
      <c r="J16252" s="3"/>
    </row>
    <row r="16253" spans="4:10" x14ac:dyDescent="0.25">
      <c r="D16253">
        <v>0.29330000000000001</v>
      </c>
      <c r="E16253" s="4">
        <v>2.1700000000000001E-20</v>
      </c>
      <c r="F16253" s="3"/>
      <c r="G16253" s="3"/>
      <c r="H16253" s="3"/>
      <c r="I16253" s="3"/>
      <c r="J16253" s="3"/>
    </row>
    <row r="16254" spans="4:10" x14ac:dyDescent="0.25">
      <c r="D16254">
        <v>0.29349999999999998</v>
      </c>
      <c r="E16254" s="4">
        <v>2.1700000000000001E-20</v>
      </c>
      <c r="F16254" s="3"/>
      <c r="G16254" s="3"/>
      <c r="H16254" s="3"/>
      <c r="I16254" s="3"/>
      <c r="J16254" s="3"/>
    </row>
    <row r="16255" spans="4:10" x14ac:dyDescent="0.25">
      <c r="D16255">
        <v>0.29380000000000001</v>
      </c>
      <c r="E16255" s="4">
        <v>2.1700000000000001E-20</v>
      </c>
      <c r="F16255" s="3"/>
      <c r="G16255" s="3"/>
      <c r="H16255" s="3"/>
      <c r="I16255" s="3"/>
      <c r="J16255" s="3"/>
    </row>
    <row r="16256" spans="4:10" x14ac:dyDescent="0.25">
      <c r="D16256">
        <v>0.29399999999999998</v>
      </c>
      <c r="E16256" s="4">
        <v>2.1700000000000001E-20</v>
      </c>
      <c r="F16256" s="3"/>
      <c r="G16256" s="3"/>
      <c r="H16256" s="3"/>
      <c r="I16256" s="3"/>
      <c r="J16256" s="3"/>
    </row>
    <row r="16257" spans="4:10" x14ac:dyDescent="0.25">
      <c r="D16257">
        <v>0.29420000000000002</v>
      </c>
      <c r="E16257" s="4">
        <v>2.1700000000000001E-20</v>
      </c>
      <c r="F16257" s="3"/>
      <c r="G16257" s="3"/>
      <c r="H16257" s="3"/>
      <c r="I16257" s="3"/>
      <c r="J16257" s="3"/>
    </row>
    <row r="16258" spans="4:10" x14ac:dyDescent="0.25">
      <c r="D16258">
        <v>0.29449999999999998</v>
      </c>
      <c r="E16258" s="4">
        <v>2.1700000000000001E-20</v>
      </c>
      <c r="F16258" s="3"/>
      <c r="G16258" s="3"/>
      <c r="H16258" s="3"/>
      <c r="I16258" s="3"/>
      <c r="J16258" s="3"/>
    </row>
    <row r="16259" spans="4:10" x14ac:dyDescent="0.25">
      <c r="D16259">
        <v>0.29470000000000002</v>
      </c>
      <c r="E16259" s="4">
        <v>2.1700000000000001E-20</v>
      </c>
      <c r="F16259" s="3"/>
      <c r="G16259" s="3"/>
      <c r="H16259" s="3"/>
      <c r="I16259" s="3"/>
      <c r="J16259" s="3"/>
    </row>
    <row r="16260" spans="4:10" x14ac:dyDescent="0.25">
      <c r="D16260">
        <v>0.2949</v>
      </c>
      <c r="E16260" s="4">
        <v>2.1700000000000001E-20</v>
      </c>
      <c r="F16260" s="3"/>
      <c r="G16260" s="3"/>
      <c r="H16260" s="3"/>
      <c r="I16260" s="3"/>
      <c r="J16260" s="3"/>
    </row>
    <row r="16261" spans="4:10" x14ac:dyDescent="0.25">
      <c r="D16261">
        <v>0.29520000000000002</v>
      </c>
      <c r="E16261" s="4">
        <v>2.1700000000000001E-20</v>
      </c>
      <c r="F16261" s="3"/>
      <c r="G16261" s="3"/>
      <c r="H16261" s="3"/>
      <c r="I16261" s="3"/>
      <c r="J16261" s="3"/>
    </row>
    <row r="16262" spans="4:10" x14ac:dyDescent="0.25">
      <c r="D16262">
        <v>0.2954</v>
      </c>
      <c r="E16262" s="4">
        <v>2.1700000000000001E-20</v>
      </c>
      <c r="F16262" s="3"/>
      <c r="G16262" s="3"/>
      <c r="H16262" s="3"/>
      <c r="I16262" s="3"/>
      <c r="J16262" s="3"/>
    </row>
    <row r="16263" spans="4:10" x14ac:dyDescent="0.25">
      <c r="D16263">
        <v>0.29559999999999997</v>
      </c>
      <c r="E16263" s="4">
        <v>2.1700000000000001E-20</v>
      </c>
      <c r="F16263" s="3"/>
      <c r="G16263" s="3"/>
      <c r="H16263" s="3"/>
      <c r="I16263" s="3"/>
      <c r="J16263" s="3"/>
    </row>
    <row r="16264" spans="4:10" x14ac:dyDescent="0.25">
      <c r="D16264">
        <v>0.2959</v>
      </c>
      <c r="E16264" s="4">
        <v>2.1700000000000001E-20</v>
      </c>
      <c r="F16264" s="3"/>
      <c r="G16264" s="3"/>
      <c r="H16264" s="3"/>
      <c r="I16264" s="3"/>
      <c r="J16264" s="3"/>
    </row>
    <row r="16265" spans="4:10" x14ac:dyDescent="0.25">
      <c r="D16265">
        <v>0.29609999999999997</v>
      </c>
      <c r="E16265" s="4">
        <v>2.1700000000000001E-20</v>
      </c>
      <c r="F16265" s="3"/>
      <c r="G16265" s="3"/>
      <c r="H16265" s="3"/>
      <c r="I16265" s="3"/>
      <c r="J16265" s="3"/>
    </row>
    <row r="16266" spans="4:10" x14ac:dyDescent="0.25">
      <c r="D16266">
        <v>0.2964</v>
      </c>
      <c r="E16266" s="4">
        <v>2.1700000000000001E-20</v>
      </c>
      <c r="F16266" s="3"/>
      <c r="G16266" s="3"/>
      <c r="H16266" s="3"/>
      <c r="I16266" s="3"/>
      <c r="J16266" s="3"/>
    </row>
    <row r="16267" spans="4:10" x14ac:dyDescent="0.25">
      <c r="D16267">
        <v>0.29659999999999997</v>
      </c>
      <c r="E16267" s="4">
        <v>2.1700000000000001E-20</v>
      </c>
      <c r="F16267" s="3"/>
      <c r="G16267" s="3"/>
      <c r="H16267" s="3"/>
      <c r="I16267" s="3"/>
      <c r="J16267" s="3"/>
    </row>
    <row r="16268" spans="4:10" x14ac:dyDescent="0.25">
      <c r="D16268">
        <v>0.29680000000000001</v>
      </c>
      <c r="E16268" s="4">
        <v>2.1700000000000001E-20</v>
      </c>
      <c r="F16268" s="3"/>
      <c r="G16268" s="3"/>
      <c r="H16268" s="3"/>
      <c r="I16268" s="3"/>
      <c r="J16268" s="3"/>
    </row>
    <row r="16269" spans="4:10" x14ac:dyDescent="0.25">
      <c r="D16269">
        <v>0.29709999999999998</v>
      </c>
      <c r="E16269" s="4">
        <v>2.1700000000000001E-20</v>
      </c>
      <c r="F16269" s="3"/>
      <c r="G16269" s="3"/>
      <c r="H16269" s="3"/>
      <c r="I16269" s="3"/>
      <c r="J16269" s="3"/>
    </row>
    <row r="16270" spans="4:10" x14ac:dyDescent="0.25">
      <c r="D16270">
        <v>0.29730000000000001</v>
      </c>
      <c r="E16270" s="4">
        <v>2.1700000000000001E-20</v>
      </c>
      <c r="F16270" s="3"/>
      <c r="G16270" s="3"/>
      <c r="H16270" s="3"/>
      <c r="I16270" s="3"/>
      <c r="J16270" s="3"/>
    </row>
    <row r="16271" spans="4:10" x14ac:dyDescent="0.25">
      <c r="D16271">
        <v>0.29749999999999999</v>
      </c>
      <c r="E16271" s="4">
        <v>2.1700000000000001E-20</v>
      </c>
      <c r="F16271" s="3"/>
      <c r="G16271" s="3"/>
      <c r="H16271" s="3"/>
      <c r="I16271" s="3"/>
      <c r="J16271" s="3"/>
    </row>
    <row r="16272" spans="4:10" x14ac:dyDescent="0.25">
      <c r="D16272">
        <v>0.29780000000000001</v>
      </c>
      <c r="E16272" s="4">
        <v>2.1700000000000001E-20</v>
      </c>
      <c r="F16272" s="3"/>
      <c r="G16272" s="3"/>
      <c r="H16272" s="3"/>
      <c r="I16272" s="3"/>
      <c r="J16272" s="3"/>
    </row>
    <row r="16273" spans="4:10" x14ac:dyDescent="0.25">
      <c r="D16273">
        <v>0.29799999999999999</v>
      </c>
      <c r="E16273" s="4">
        <v>2.1700000000000001E-20</v>
      </c>
      <c r="F16273" s="3"/>
      <c r="G16273" s="3"/>
      <c r="H16273" s="3"/>
      <c r="I16273" s="3"/>
      <c r="J16273" s="3"/>
    </row>
    <row r="16274" spans="4:10" x14ac:dyDescent="0.25">
      <c r="D16274">
        <v>0.29820000000000002</v>
      </c>
      <c r="E16274" s="4">
        <v>2.1700000000000001E-20</v>
      </c>
      <c r="F16274" s="3"/>
      <c r="G16274" s="3"/>
      <c r="H16274" s="3"/>
      <c r="I16274" s="3"/>
      <c r="J16274" s="3"/>
    </row>
    <row r="16275" spans="4:10" x14ac:dyDescent="0.25">
      <c r="D16275">
        <v>0.29849999999999999</v>
      </c>
      <c r="E16275" s="4">
        <v>2.1700000000000001E-20</v>
      </c>
      <c r="F16275" s="3"/>
      <c r="G16275" s="3"/>
      <c r="H16275" s="3"/>
      <c r="I16275" s="3"/>
      <c r="J16275" s="3"/>
    </row>
    <row r="16276" spans="4:10" x14ac:dyDescent="0.25">
      <c r="D16276">
        <v>0.29870000000000002</v>
      </c>
      <c r="E16276" s="4">
        <v>2.1700000000000001E-20</v>
      </c>
      <c r="F16276" s="3"/>
      <c r="G16276" s="3"/>
      <c r="H16276" s="3"/>
      <c r="I16276" s="3"/>
      <c r="J16276" s="3"/>
    </row>
    <row r="16277" spans="4:10" x14ac:dyDescent="0.25">
      <c r="D16277">
        <v>0.29899999999999999</v>
      </c>
      <c r="E16277" s="4">
        <v>2.1700000000000001E-20</v>
      </c>
      <c r="F16277" s="3"/>
      <c r="G16277" s="3"/>
      <c r="H16277" s="3"/>
      <c r="I16277" s="3"/>
      <c r="J16277" s="3"/>
    </row>
    <row r="16278" spans="4:10" x14ac:dyDescent="0.25">
      <c r="D16278">
        <v>0.29920000000000002</v>
      </c>
      <c r="E16278" s="4">
        <v>2.1700000000000001E-20</v>
      </c>
      <c r="F16278" s="3"/>
      <c r="G16278" s="3"/>
      <c r="H16278" s="3"/>
      <c r="I16278" s="3"/>
      <c r="J16278" s="3"/>
    </row>
    <row r="16279" spans="4:10" x14ac:dyDescent="0.25">
      <c r="D16279">
        <v>0.2994</v>
      </c>
      <c r="E16279" s="4">
        <v>2.1700000000000001E-20</v>
      </c>
      <c r="F16279" s="3"/>
      <c r="G16279" s="3"/>
      <c r="H16279" s="3"/>
      <c r="I16279" s="3"/>
      <c r="J16279" s="3"/>
    </row>
    <row r="16280" spans="4:10" x14ac:dyDescent="0.25">
      <c r="D16280">
        <v>0.29970000000000002</v>
      </c>
      <c r="E16280" s="4">
        <v>2.1700000000000001E-20</v>
      </c>
      <c r="F16280" s="3"/>
      <c r="G16280" s="3"/>
      <c r="H16280" s="3"/>
      <c r="I16280" s="3"/>
      <c r="J16280" s="3"/>
    </row>
    <row r="16281" spans="4:10" x14ac:dyDescent="0.25">
      <c r="D16281">
        <v>0.2999</v>
      </c>
      <c r="E16281" s="4">
        <v>2.1700000000000001E-20</v>
      </c>
      <c r="F16281" s="3"/>
      <c r="G16281" s="3"/>
      <c r="H16281" s="3"/>
      <c r="I16281" s="3"/>
      <c r="J16281" s="3"/>
    </row>
    <row r="16282" spans="4:10" x14ac:dyDescent="0.25">
      <c r="D16282">
        <v>0.30009999999999998</v>
      </c>
      <c r="E16282" s="4">
        <v>2.1700000000000001E-20</v>
      </c>
      <c r="F16282" s="3"/>
      <c r="G16282" s="3"/>
      <c r="H16282" s="3"/>
      <c r="I16282" s="3"/>
      <c r="J16282" s="3"/>
    </row>
    <row r="16283" spans="4:10" x14ac:dyDescent="0.25">
      <c r="D16283">
        <v>0.3004</v>
      </c>
      <c r="E16283" s="4">
        <v>2.1700000000000001E-20</v>
      </c>
      <c r="F16283" s="3"/>
      <c r="G16283" s="3"/>
      <c r="H16283" s="3"/>
      <c r="I16283" s="3"/>
      <c r="J16283" s="3"/>
    </row>
    <row r="16284" spans="4:10" x14ac:dyDescent="0.25">
      <c r="D16284">
        <v>0.30059999999999998</v>
      </c>
      <c r="E16284" s="4">
        <v>2.1700000000000001E-20</v>
      </c>
      <c r="F16284" s="3"/>
      <c r="G16284" s="3"/>
      <c r="H16284" s="3"/>
      <c r="I16284" s="3"/>
      <c r="J16284" s="3"/>
    </row>
    <row r="16285" spans="4:10" x14ac:dyDescent="0.25">
      <c r="D16285">
        <v>0.3009</v>
      </c>
      <c r="E16285" s="4">
        <v>2.1700000000000001E-20</v>
      </c>
      <c r="F16285" s="3"/>
      <c r="G16285" s="3"/>
      <c r="H16285" s="3"/>
      <c r="I16285" s="3"/>
      <c r="J16285" s="3"/>
    </row>
    <row r="16286" spans="4:10" x14ac:dyDescent="0.25">
      <c r="D16286">
        <v>0.30109999999999998</v>
      </c>
      <c r="E16286" s="4">
        <v>2.1700000000000001E-20</v>
      </c>
      <c r="F16286" s="3"/>
      <c r="G16286" s="3"/>
      <c r="H16286" s="3"/>
      <c r="I16286" s="3"/>
      <c r="J16286" s="3"/>
    </row>
    <row r="16287" spans="4:10" x14ac:dyDescent="0.25">
      <c r="D16287">
        <v>0.30130000000000001</v>
      </c>
      <c r="E16287" s="4">
        <v>2.1700000000000001E-20</v>
      </c>
      <c r="F16287" s="3"/>
      <c r="G16287" s="3"/>
      <c r="H16287" s="3"/>
      <c r="I16287" s="3"/>
      <c r="J16287" s="3"/>
    </row>
    <row r="16288" spans="4:10" x14ac:dyDescent="0.25">
      <c r="D16288">
        <v>0.30159999999999998</v>
      </c>
      <c r="E16288" s="4">
        <v>2.1700000000000001E-20</v>
      </c>
      <c r="F16288" s="3"/>
      <c r="G16288" s="3"/>
      <c r="H16288" s="3"/>
      <c r="I16288" s="3"/>
      <c r="J16288" s="3"/>
    </row>
    <row r="16289" spans="4:10" x14ac:dyDescent="0.25">
      <c r="D16289">
        <v>0.30180000000000001</v>
      </c>
      <c r="E16289" s="4">
        <v>2.1700000000000001E-20</v>
      </c>
      <c r="F16289" s="3"/>
      <c r="G16289" s="3"/>
      <c r="H16289" s="3"/>
      <c r="I16289" s="3"/>
      <c r="J16289" s="3"/>
    </row>
    <row r="16290" spans="4:10" x14ac:dyDescent="0.25">
      <c r="D16290">
        <v>0.30199999999999999</v>
      </c>
      <c r="E16290" s="4">
        <v>2.1700000000000001E-20</v>
      </c>
      <c r="F16290" s="3"/>
      <c r="G16290" s="3"/>
      <c r="H16290" s="3"/>
      <c r="I16290" s="3"/>
      <c r="J16290" s="3"/>
    </row>
    <row r="16291" spans="4:10" x14ac:dyDescent="0.25">
      <c r="D16291">
        <v>0.30230000000000001</v>
      </c>
      <c r="E16291" s="4">
        <v>2.1700000000000001E-20</v>
      </c>
      <c r="F16291" s="3"/>
      <c r="G16291" s="3"/>
      <c r="H16291" s="3"/>
      <c r="I16291" s="3"/>
      <c r="J16291" s="3"/>
    </row>
    <row r="16292" spans="4:10" x14ac:dyDescent="0.25">
      <c r="D16292">
        <v>0.30249999999999999</v>
      </c>
      <c r="E16292" s="4">
        <v>2.1700000000000001E-20</v>
      </c>
      <c r="F16292" s="3"/>
      <c r="G16292" s="3"/>
      <c r="H16292" s="3"/>
      <c r="I16292" s="3"/>
      <c r="J16292" s="3"/>
    </row>
    <row r="16293" spans="4:10" x14ac:dyDescent="0.25">
      <c r="D16293">
        <v>0.30270000000000002</v>
      </c>
      <c r="E16293" s="4">
        <v>2.1700000000000001E-20</v>
      </c>
      <c r="F16293" s="3"/>
      <c r="G16293" s="3"/>
      <c r="H16293" s="3"/>
      <c r="I16293" s="3"/>
      <c r="J16293" s="3"/>
    </row>
    <row r="16294" spans="4:10" x14ac:dyDescent="0.25">
      <c r="D16294">
        <v>0.30299999999999999</v>
      </c>
      <c r="E16294" s="4">
        <v>2.1700000000000001E-20</v>
      </c>
      <c r="F16294" s="3"/>
      <c r="G16294" s="3"/>
      <c r="H16294" s="3"/>
      <c r="I16294" s="3"/>
      <c r="J16294" s="3"/>
    </row>
    <row r="16295" spans="4:10" x14ac:dyDescent="0.25">
      <c r="D16295">
        <v>0.30320000000000003</v>
      </c>
      <c r="E16295" s="4">
        <v>2.1700000000000001E-20</v>
      </c>
      <c r="F16295" s="3"/>
      <c r="G16295" s="3"/>
      <c r="H16295" s="3"/>
      <c r="I16295" s="3"/>
      <c r="J16295" s="3"/>
    </row>
    <row r="16296" spans="4:10" x14ac:dyDescent="0.25">
      <c r="D16296">
        <v>0.30349999999999999</v>
      </c>
      <c r="E16296" s="4">
        <v>2.1700000000000001E-20</v>
      </c>
      <c r="F16296" s="3"/>
      <c r="G16296" s="3"/>
      <c r="H16296" s="3"/>
      <c r="I16296" s="3"/>
      <c r="J16296" s="3"/>
    </row>
    <row r="16297" spans="4:10" x14ac:dyDescent="0.25">
      <c r="D16297">
        <v>0.30370000000000003</v>
      </c>
      <c r="E16297" s="4">
        <v>2.1700000000000001E-20</v>
      </c>
      <c r="F16297" s="3"/>
      <c r="G16297" s="3"/>
      <c r="H16297" s="3"/>
      <c r="I16297" s="3"/>
      <c r="J16297" s="3"/>
    </row>
    <row r="16298" spans="4:10" x14ac:dyDescent="0.25">
      <c r="D16298">
        <v>0.3039</v>
      </c>
      <c r="E16298" s="4">
        <v>2.1700000000000001E-20</v>
      </c>
      <c r="F16298" s="3"/>
      <c r="G16298" s="3"/>
      <c r="H16298" s="3"/>
      <c r="I16298" s="3"/>
      <c r="J16298" s="3"/>
    </row>
    <row r="16299" spans="4:10" x14ac:dyDescent="0.25">
      <c r="D16299">
        <v>0.30420000000000003</v>
      </c>
      <c r="E16299" s="4">
        <v>2.1700000000000001E-20</v>
      </c>
      <c r="F16299" s="3"/>
      <c r="G16299" s="3"/>
      <c r="H16299" s="3"/>
      <c r="I16299" s="3"/>
      <c r="J16299" s="3"/>
    </row>
    <row r="16300" spans="4:10" x14ac:dyDescent="0.25">
      <c r="D16300">
        <v>0.3044</v>
      </c>
      <c r="E16300" s="4">
        <v>2.1700000000000001E-20</v>
      </c>
      <c r="F16300" s="3"/>
      <c r="G16300" s="3"/>
      <c r="H16300" s="3"/>
      <c r="I16300" s="3"/>
      <c r="J16300" s="3"/>
    </row>
    <row r="16301" spans="4:10" x14ac:dyDescent="0.25">
      <c r="D16301">
        <v>0.30459999999999998</v>
      </c>
      <c r="E16301" s="4">
        <v>2.1700000000000001E-20</v>
      </c>
      <c r="F16301" s="3"/>
      <c r="G16301" s="3"/>
      <c r="H16301" s="3"/>
      <c r="I16301" s="3"/>
      <c r="J16301" s="3"/>
    </row>
    <row r="16302" spans="4:10" x14ac:dyDescent="0.25">
      <c r="D16302">
        <v>0.3049</v>
      </c>
      <c r="E16302" s="4">
        <v>2.1700000000000001E-20</v>
      </c>
      <c r="F16302" s="3"/>
      <c r="G16302" s="3"/>
      <c r="H16302" s="3"/>
      <c r="I16302" s="3"/>
      <c r="J16302" s="3"/>
    </row>
    <row r="16303" spans="4:10" x14ac:dyDescent="0.25">
      <c r="D16303">
        <v>0.30509999999999998</v>
      </c>
      <c r="E16303" s="4">
        <v>2.1700000000000001E-20</v>
      </c>
      <c r="F16303" s="3"/>
      <c r="G16303" s="3"/>
      <c r="H16303" s="3"/>
      <c r="I16303" s="3"/>
      <c r="J16303" s="3"/>
    </row>
    <row r="16304" spans="4:10" x14ac:dyDescent="0.25">
      <c r="D16304">
        <v>0.30530000000000002</v>
      </c>
      <c r="E16304" s="4">
        <v>2.1700000000000001E-20</v>
      </c>
      <c r="F16304" s="3"/>
      <c r="G16304" s="3"/>
      <c r="H16304" s="3"/>
      <c r="I16304" s="3"/>
      <c r="J16304" s="3"/>
    </row>
    <row r="16305" spans="4:10" x14ac:dyDescent="0.25">
      <c r="D16305">
        <v>0.30559999999999998</v>
      </c>
      <c r="E16305" s="4">
        <v>2.1700000000000001E-20</v>
      </c>
      <c r="F16305" s="3"/>
      <c r="G16305" s="3"/>
      <c r="H16305" s="3"/>
      <c r="I16305" s="3"/>
      <c r="J16305" s="3"/>
    </row>
    <row r="16306" spans="4:10" x14ac:dyDescent="0.25">
      <c r="D16306">
        <v>0.30580000000000002</v>
      </c>
      <c r="E16306" s="4">
        <v>2.1700000000000001E-20</v>
      </c>
      <c r="F16306" s="3"/>
      <c r="G16306" s="3"/>
      <c r="H16306" s="3"/>
      <c r="I16306" s="3"/>
      <c r="J16306" s="3"/>
    </row>
    <row r="16307" spans="4:10" x14ac:dyDescent="0.25">
      <c r="D16307">
        <v>0.30609999999999998</v>
      </c>
      <c r="E16307" s="4">
        <v>2.1700000000000001E-20</v>
      </c>
      <c r="F16307" s="3"/>
      <c r="G16307" s="3"/>
      <c r="H16307" s="3"/>
      <c r="I16307" s="3"/>
      <c r="J16307" s="3"/>
    </row>
    <row r="16308" spans="4:10" x14ac:dyDescent="0.25">
      <c r="D16308">
        <v>0.30630000000000002</v>
      </c>
      <c r="E16308" s="4">
        <v>2.1700000000000001E-20</v>
      </c>
      <c r="F16308" s="3"/>
      <c r="G16308" s="3"/>
      <c r="H16308" s="3"/>
      <c r="I16308" s="3"/>
      <c r="J16308" s="3"/>
    </row>
    <row r="16309" spans="4:10" x14ac:dyDescent="0.25">
      <c r="D16309">
        <v>0.30649999999999999</v>
      </c>
      <c r="E16309" s="4">
        <v>2.1700000000000001E-20</v>
      </c>
      <c r="F16309" s="3"/>
      <c r="G16309" s="3"/>
      <c r="H16309" s="3"/>
      <c r="I16309" s="3"/>
      <c r="J16309" s="3"/>
    </row>
    <row r="16310" spans="4:10" x14ac:dyDescent="0.25">
      <c r="D16310">
        <v>0.30680000000000002</v>
      </c>
      <c r="E16310" s="4">
        <v>2.1700000000000001E-20</v>
      </c>
      <c r="F16310" s="3"/>
      <c r="G16310" s="3"/>
      <c r="H16310" s="3"/>
      <c r="I16310" s="3"/>
      <c r="J16310" s="3"/>
    </row>
    <row r="16311" spans="4:10" x14ac:dyDescent="0.25">
      <c r="D16311">
        <v>0.307</v>
      </c>
      <c r="E16311" s="4">
        <v>2.1700000000000001E-20</v>
      </c>
      <c r="F16311" s="3"/>
      <c r="G16311" s="3"/>
      <c r="H16311" s="3"/>
      <c r="I16311" s="3"/>
      <c r="J16311" s="3"/>
    </row>
    <row r="16312" spans="4:10" x14ac:dyDescent="0.25">
      <c r="D16312">
        <v>0.30719999999999997</v>
      </c>
      <c r="E16312" s="4">
        <v>2.1700000000000001E-20</v>
      </c>
      <c r="F16312" s="3"/>
      <c r="G16312" s="3"/>
      <c r="H16312" s="3"/>
      <c r="I16312" s="3"/>
      <c r="J16312" s="3"/>
    </row>
    <row r="16313" spans="4:10" x14ac:dyDescent="0.25">
      <c r="D16313">
        <v>0.3075</v>
      </c>
      <c r="E16313" s="4">
        <v>2.1700000000000001E-20</v>
      </c>
      <c r="F16313" s="3"/>
      <c r="G16313" s="3"/>
      <c r="H16313" s="3"/>
      <c r="I16313" s="3"/>
      <c r="J16313" s="3"/>
    </row>
    <row r="16314" spans="4:10" x14ac:dyDescent="0.25">
      <c r="D16314">
        <v>0.30769999999999997</v>
      </c>
      <c r="E16314" s="4">
        <v>2.1700000000000001E-20</v>
      </c>
      <c r="F16314" s="3"/>
      <c r="G16314" s="3"/>
      <c r="H16314" s="3"/>
      <c r="I16314" s="3"/>
      <c r="J16314" s="3"/>
    </row>
    <row r="16315" spans="4:10" x14ac:dyDescent="0.25">
      <c r="D16315">
        <v>0.30790000000000001</v>
      </c>
      <c r="E16315" s="4">
        <v>2.1700000000000001E-20</v>
      </c>
      <c r="F16315" s="3"/>
      <c r="G16315" s="3"/>
      <c r="H16315" s="3"/>
      <c r="I16315" s="3"/>
      <c r="J16315" s="3"/>
    </row>
    <row r="16316" spans="4:10" x14ac:dyDescent="0.25">
      <c r="D16316">
        <v>0.30819999999999997</v>
      </c>
      <c r="E16316" s="4">
        <v>2.1700000000000001E-20</v>
      </c>
      <c r="F16316" s="3"/>
      <c r="G16316" s="3"/>
      <c r="H16316" s="3"/>
      <c r="I16316" s="3"/>
      <c r="J16316" s="3"/>
    </row>
    <row r="16317" spans="4:10" x14ac:dyDescent="0.25">
      <c r="D16317">
        <v>0.30840000000000001</v>
      </c>
      <c r="E16317" s="4">
        <v>2.1700000000000001E-20</v>
      </c>
      <c r="F16317" s="3"/>
      <c r="G16317" s="3"/>
      <c r="H16317" s="3"/>
      <c r="I16317" s="3"/>
      <c r="J16317" s="3"/>
    </row>
    <row r="16318" spans="4:10" x14ac:dyDescent="0.25">
      <c r="D16318">
        <v>0.30869999999999997</v>
      </c>
      <c r="E16318" s="4">
        <v>2.1700000000000001E-20</v>
      </c>
      <c r="F16318" s="3"/>
      <c r="G16318" s="3"/>
      <c r="H16318" s="3"/>
      <c r="I16318" s="3"/>
      <c r="J16318" s="3"/>
    </row>
    <row r="16319" spans="4:10" x14ac:dyDescent="0.25">
      <c r="D16319">
        <v>0.30890000000000001</v>
      </c>
      <c r="E16319" s="4">
        <v>2.1700000000000001E-20</v>
      </c>
      <c r="F16319" s="3"/>
      <c r="G16319" s="3"/>
      <c r="H16319" s="3"/>
      <c r="I16319" s="3"/>
      <c r="J16319" s="3"/>
    </row>
    <row r="16320" spans="4:10" x14ac:dyDescent="0.25">
      <c r="D16320">
        <v>0.30909999999999999</v>
      </c>
      <c r="E16320" s="4">
        <v>2.1700000000000001E-20</v>
      </c>
      <c r="F16320" s="3"/>
      <c r="G16320" s="3"/>
      <c r="H16320" s="3"/>
      <c r="I16320" s="3"/>
      <c r="J16320" s="3"/>
    </row>
    <row r="16321" spans="4:10" x14ac:dyDescent="0.25">
      <c r="D16321">
        <v>0.30940000000000001</v>
      </c>
      <c r="E16321" s="4">
        <v>2.1700000000000001E-20</v>
      </c>
      <c r="F16321" s="3"/>
      <c r="G16321" s="3"/>
      <c r="H16321" s="3"/>
      <c r="I16321" s="3"/>
      <c r="J16321" s="3"/>
    </row>
    <row r="16322" spans="4:10" x14ac:dyDescent="0.25">
      <c r="D16322">
        <v>0.30959999999999999</v>
      </c>
      <c r="E16322" s="4">
        <v>2.1700000000000001E-20</v>
      </c>
      <c r="F16322" s="3"/>
      <c r="G16322" s="3"/>
      <c r="H16322" s="3"/>
      <c r="I16322" s="3"/>
      <c r="J16322" s="3"/>
    </row>
    <row r="16323" spans="4:10" x14ac:dyDescent="0.25">
      <c r="D16323">
        <v>0.30980000000000002</v>
      </c>
      <c r="E16323" s="4">
        <v>2.1700000000000001E-20</v>
      </c>
      <c r="F16323" s="3"/>
      <c r="G16323" s="3"/>
      <c r="H16323" s="3"/>
      <c r="I16323" s="3"/>
      <c r="J16323" s="3"/>
    </row>
    <row r="16324" spans="4:10" x14ac:dyDescent="0.25">
      <c r="D16324">
        <v>0.31009999999999999</v>
      </c>
      <c r="E16324" s="4">
        <v>2.1700000000000001E-20</v>
      </c>
      <c r="F16324" s="3"/>
      <c r="G16324" s="3"/>
      <c r="H16324" s="3"/>
      <c r="I16324" s="3"/>
      <c r="J16324" s="3"/>
    </row>
    <row r="16325" spans="4:10" x14ac:dyDescent="0.25">
      <c r="D16325">
        <v>0.31030000000000002</v>
      </c>
      <c r="E16325" s="4">
        <v>2.1700000000000001E-20</v>
      </c>
      <c r="F16325" s="3"/>
      <c r="G16325" s="3"/>
      <c r="H16325" s="3"/>
      <c r="I16325" s="3"/>
      <c r="J16325" s="3"/>
    </row>
    <row r="16326" spans="4:10" x14ac:dyDescent="0.25">
      <c r="D16326">
        <v>0.3105</v>
      </c>
      <c r="E16326" s="4">
        <v>2.1700000000000001E-20</v>
      </c>
      <c r="F16326" s="3"/>
      <c r="G16326" s="3"/>
      <c r="H16326" s="3"/>
      <c r="I16326" s="3"/>
      <c r="J16326" s="3"/>
    </row>
    <row r="16327" spans="4:10" x14ac:dyDescent="0.25">
      <c r="D16327">
        <v>0.31080000000000002</v>
      </c>
      <c r="E16327" s="4">
        <v>2.1700000000000001E-20</v>
      </c>
      <c r="F16327" s="3"/>
      <c r="G16327" s="3"/>
      <c r="H16327" s="3"/>
      <c r="I16327" s="3"/>
      <c r="J16327" s="3"/>
    </row>
    <row r="16328" spans="4:10" x14ac:dyDescent="0.25">
      <c r="D16328">
        <v>0.311</v>
      </c>
      <c r="E16328" s="4">
        <v>2.1700000000000001E-20</v>
      </c>
      <c r="F16328" s="3"/>
      <c r="G16328" s="3"/>
      <c r="H16328" s="3"/>
      <c r="I16328" s="3"/>
      <c r="J16328" s="3"/>
    </row>
    <row r="16329" spans="4:10" x14ac:dyDescent="0.25">
      <c r="D16329">
        <v>0.31130000000000002</v>
      </c>
      <c r="E16329" s="4">
        <v>2.1700000000000001E-20</v>
      </c>
      <c r="F16329" s="3"/>
      <c r="G16329" s="3"/>
      <c r="H16329" s="3"/>
      <c r="I16329" s="3"/>
      <c r="J16329" s="3"/>
    </row>
    <row r="16330" spans="4:10" x14ac:dyDescent="0.25">
      <c r="D16330">
        <v>0.3115</v>
      </c>
      <c r="E16330" s="4">
        <v>2.1700000000000001E-20</v>
      </c>
      <c r="F16330" s="3"/>
      <c r="G16330" s="3"/>
      <c r="H16330" s="3"/>
      <c r="I16330" s="3"/>
      <c r="J16330" s="3"/>
    </row>
    <row r="16331" spans="4:10" x14ac:dyDescent="0.25">
      <c r="D16331">
        <v>0.31169999999999998</v>
      </c>
      <c r="E16331" s="4">
        <v>2.1700000000000001E-20</v>
      </c>
      <c r="F16331" s="3"/>
      <c r="G16331" s="3"/>
      <c r="H16331" s="3"/>
      <c r="I16331" s="3"/>
      <c r="J16331" s="3"/>
    </row>
    <row r="16332" spans="4:10" x14ac:dyDescent="0.25">
      <c r="D16332">
        <v>0.312</v>
      </c>
      <c r="E16332" s="4">
        <v>2.1700000000000001E-20</v>
      </c>
      <c r="F16332" s="3"/>
      <c r="G16332" s="3"/>
      <c r="H16332" s="3"/>
      <c r="I16332" s="3"/>
      <c r="J16332" s="3"/>
    </row>
    <row r="16333" spans="4:10" x14ac:dyDescent="0.25">
      <c r="D16333">
        <v>0.31219999999999998</v>
      </c>
      <c r="E16333" s="4">
        <v>2.1700000000000001E-20</v>
      </c>
      <c r="F16333" s="3"/>
      <c r="G16333" s="3"/>
      <c r="H16333" s="3"/>
      <c r="I16333" s="3"/>
      <c r="J16333" s="3"/>
    </row>
    <row r="16334" spans="4:10" x14ac:dyDescent="0.25">
      <c r="D16334">
        <v>0.31240000000000001</v>
      </c>
      <c r="E16334" s="4">
        <v>2.1700000000000001E-20</v>
      </c>
      <c r="F16334" s="3"/>
      <c r="G16334" s="3"/>
      <c r="H16334" s="3"/>
      <c r="I16334" s="3"/>
      <c r="J16334" s="3"/>
    </row>
    <row r="16335" spans="4:10" x14ac:dyDescent="0.25">
      <c r="D16335">
        <v>0.31269999999999998</v>
      </c>
      <c r="E16335" s="4">
        <v>2.1700000000000001E-20</v>
      </c>
      <c r="F16335" s="3"/>
      <c r="G16335" s="3"/>
      <c r="H16335" s="3"/>
      <c r="I16335" s="3"/>
      <c r="J16335" s="3"/>
    </row>
    <row r="16336" spans="4:10" x14ac:dyDescent="0.25">
      <c r="D16336">
        <v>0.31290000000000001</v>
      </c>
      <c r="E16336" s="4">
        <v>2.1700000000000001E-20</v>
      </c>
      <c r="F16336" s="3"/>
      <c r="G16336" s="3"/>
      <c r="H16336" s="3"/>
      <c r="I16336" s="3"/>
      <c r="J16336" s="3"/>
    </row>
    <row r="16337" spans="4:10" x14ac:dyDescent="0.25">
      <c r="D16337">
        <v>0.31319999999999998</v>
      </c>
      <c r="E16337" s="4">
        <v>2.1700000000000001E-20</v>
      </c>
      <c r="F16337" s="3"/>
      <c r="G16337" s="3"/>
      <c r="H16337" s="3"/>
      <c r="I16337" s="3"/>
      <c r="J16337" s="3"/>
    </row>
    <row r="16338" spans="4:10" x14ac:dyDescent="0.25">
      <c r="D16338">
        <v>0.31340000000000001</v>
      </c>
      <c r="E16338" s="4">
        <v>2.1700000000000001E-20</v>
      </c>
    </row>
    <row r="16339" spans="4:10" x14ac:dyDescent="0.25">
      <c r="D16339">
        <v>0.31359999999999999</v>
      </c>
      <c r="E16339" s="4">
        <v>2.1700000000000001E-20</v>
      </c>
    </row>
    <row r="16340" spans="4:10" x14ac:dyDescent="0.25">
      <c r="D16340">
        <v>0.31390000000000001</v>
      </c>
      <c r="E16340" s="4">
        <v>2.1700000000000001E-20</v>
      </c>
    </row>
    <row r="16341" spans="4:10" x14ac:dyDescent="0.25">
      <c r="D16341">
        <v>0.31409999999999999</v>
      </c>
      <c r="E16341" s="4">
        <v>2.1700000000000001E-20</v>
      </c>
    </row>
    <row r="16342" spans="4:10" x14ac:dyDescent="0.25">
      <c r="D16342">
        <v>0.31430000000000002</v>
      </c>
      <c r="E16342" s="4">
        <v>2.1700000000000001E-20</v>
      </c>
    </row>
    <row r="16343" spans="4:10" x14ac:dyDescent="0.25">
      <c r="D16343">
        <v>0.31459999999999999</v>
      </c>
      <c r="E16343" s="4">
        <v>2.1700000000000001E-20</v>
      </c>
      <c r="F16343" s="3"/>
      <c r="G16343" s="3"/>
      <c r="H16343" s="3"/>
      <c r="I16343" s="3"/>
      <c r="J16343" s="3"/>
    </row>
    <row r="16344" spans="4:10" x14ac:dyDescent="0.25">
      <c r="D16344">
        <v>0.31480000000000002</v>
      </c>
      <c r="E16344" s="4">
        <v>2.1700000000000001E-20</v>
      </c>
      <c r="F16344" s="3"/>
      <c r="G16344" s="3"/>
      <c r="H16344" s="3"/>
      <c r="I16344" s="3"/>
      <c r="J16344" s="3"/>
    </row>
    <row r="16345" spans="4:10" x14ac:dyDescent="0.25">
      <c r="D16345">
        <v>0.315</v>
      </c>
      <c r="E16345" s="4">
        <v>2.1700000000000001E-20</v>
      </c>
      <c r="F16345" s="3"/>
      <c r="G16345" s="3"/>
      <c r="H16345" s="3"/>
      <c r="I16345" s="3"/>
      <c r="J16345" s="3"/>
    </row>
    <row r="16346" spans="4:10" x14ac:dyDescent="0.25">
      <c r="D16346">
        <v>0.31530000000000002</v>
      </c>
      <c r="E16346" s="4">
        <v>2.1700000000000001E-20</v>
      </c>
      <c r="F16346" s="3"/>
      <c r="G16346" s="3"/>
      <c r="H16346" s="3"/>
      <c r="I16346" s="3"/>
      <c r="J16346" s="3"/>
    </row>
    <row r="16347" spans="4:10" x14ac:dyDescent="0.25">
      <c r="D16347">
        <v>0.3155</v>
      </c>
      <c r="E16347" s="4">
        <v>2.1700000000000001E-20</v>
      </c>
      <c r="F16347" s="3"/>
      <c r="G16347" s="3"/>
      <c r="H16347" s="3"/>
      <c r="I16347" s="3"/>
      <c r="J16347" s="3"/>
    </row>
    <row r="16348" spans="4:10" x14ac:dyDescent="0.25">
      <c r="D16348">
        <v>0.31580000000000003</v>
      </c>
      <c r="E16348" s="4">
        <v>2.1700000000000001E-20</v>
      </c>
      <c r="F16348" s="3"/>
      <c r="G16348" s="3"/>
      <c r="H16348" s="3"/>
      <c r="I16348" s="3"/>
      <c r="J16348" s="3"/>
    </row>
    <row r="16349" spans="4:10" x14ac:dyDescent="0.25">
      <c r="D16349">
        <v>0.316</v>
      </c>
      <c r="E16349" s="4">
        <v>2.1700000000000001E-20</v>
      </c>
      <c r="F16349" s="3"/>
      <c r="G16349" s="3"/>
      <c r="H16349" s="3"/>
      <c r="I16349" s="3"/>
      <c r="J16349" s="3"/>
    </row>
    <row r="16350" spans="4:10" x14ac:dyDescent="0.25">
      <c r="D16350">
        <v>0.31619999999999998</v>
      </c>
      <c r="E16350" s="4">
        <v>2.1700000000000001E-20</v>
      </c>
      <c r="F16350" s="3"/>
      <c r="G16350" s="3"/>
      <c r="H16350" s="3"/>
      <c r="I16350" s="3"/>
      <c r="J16350" s="3"/>
    </row>
    <row r="16351" spans="4:10" x14ac:dyDescent="0.25">
      <c r="D16351">
        <v>0.3165</v>
      </c>
      <c r="E16351" s="4">
        <v>2.1700000000000001E-20</v>
      </c>
      <c r="F16351" s="3"/>
      <c r="G16351" s="3"/>
      <c r="H16351" s="3"/>
      <c r="I16351" s="3"/>
      <c r="J16351" s="3"/>
    </row>
    <row r="16352" spans="4:10" x14ac:dyDescent="0.25">
      <c r="D16352">
        <v>0.31669999999999998</v>
      </c>
      <c r="E16352" s="4">
        <v>2.1700000000000001E-20</v>
      </c>
      <c r="F16352" s="3"/>
      <c r="G16352" s="3"/>
      <c r="H16352" s="3"/>
      <c r="I16352" s="3"/>
      <c r="J16352" s="3"/>
    </row>
    <row r="16353" spans="4:10" x14ac:dyDescent="0.25">
      <c r="D16353">
        <v>0.31690000000000002</v>
      </c>
      <c r="E16353" s="4">
        <v>2.1700000000000001E-20</v>
      </c>
      <c r="F16353" s="3"/>
      <c r="G16353" s="3"/>
      <c r="H16353" s="3"/>
      <c r="I16353" s="3"/>
      <c r="J16353" s="3"/>
    </row>
    <row r="16354" spans="4:10" x14ac:dyDescent="0.25">
      <c r="D16354">
        <v>0.31719999999999998</v>
      </c>
      <c r="E16354" s="4">
        <v>2.1700000000000001E-20</v>
      </c>
      <c r="F16354" s="3"/>
      <c r="G16354" s="3"/>
      <c r="H16354" s="3"/>
      <c r="I16354" s="3"/>
      <c r="J16354" s="3"/>
    </row>
    <row r="16355" spans="4:10" x14ac:dyDescent="0.25">
      <c r="D16355">
        <v>0.31740000000000002</v>
      </c>
      <c r="E16355" s="4">
        <v>2.1700000000000001E-20</v>
      </c>
      <c r="F16355" s="3"/>
      <c r="G16355" s="3"/>
      <c r="H16355" s="3"/>
      <c r="I16355" s="3"/>
      <c r="J16355" s="3"/>
    </row>
    <row r="16356" spans="4:10" x14ac:dyDescent="0.25">
      <c r="D16356">
        <v>0.31759999999999999</v>
      </c>
      <c r="E16356" s="4">
        <v>2.1700000000000001E-20</v>
      </c>
      <c r="F16356" s="3"/>
      <c r="G16356" s="3"/>
      <c r="H16356" s="3"/>
      <c r="I16356" s="3"/>
      <c r="J16356" s="3"/>
    </row>
    <row r="16357" spans="4:10" x14ac:dyDescent="0.25">
      <c r="D16357">
        <v>0.31790000000000002</v>
      </c>
      <c r="E16357" s="4">
        <v>2.1700000000000001E-20</v>
      </c>
      <c r="F16357" s="3"/>
      <c r="G16357" s="3"/>
      <c r="H16357" s="3"/>
      <c r="I16357" s="3"/>
      <c r="J16357" s="3"/>
    </row>
    <row r="16358" spans="4:10" x14ac:dyDescent="0.25">
      <c r="D16358">
        <v>0.31809999999999999</v>
      </c>
      <c r="E16358" s="4">
        <v>2.1700000000000001E-20</v>
      </c>
      <c r="F16358" s="3"/>
      <c r="G16358" s="3"/>
      <c r="H16358" s="3"/>
      <c r="I16358" s="3"/>
      <c r="J16358" s="3"/>
    </row>
    <row r="16359" spans="4:10" x14ac:dyDescent="0.25">
      <c r="D16359">
        <v>0.31840000000000002</v>
      </c>
      <c r="E16359" s="4">
        <v>2.1700000000000001E-20</v>
      </c>
      <c r="F16359" s="3"/>
      <c r="G16359" s="3"/>
      <c r="H16359" s="3"/>
      <c r="I16359" s="3"/>
      <c r="J16359" s="3"/>
    </row>
    <row r="16360" spans="4:10" x14ac:dyDescent="0.25">
      <c r="D16360">
        <v>0.31859999999999999</v>
      </c>
      <c r="E16360" s="4">
        <v>2.1700000000000001E-20</v>
      </c>
      <c r="F16360" s="3"/>
      <c r="G16360" s="3"/>
      <c r="H16360" s="3"/>
      <c r="I16360" s="3"/>
      <c r="J16360" s="3"/>
    </row>
    <row r="16361" spans="4:10" x14ac:dyDescent="0.25">
      <c r="D16361">
        <v>0.31879999999999997</v>
      </c>
      <c r="E16361" s="4">
        <v>2.1700000000000001E-20</v>
      </c>
      <c r="F16361" s="3"/>
      <c r="G16361" s="3"/>
      <c r="H16361" s="3"/>
      <c r="I16361" s="3"/>
      <c r="J16361" s="3"/>
    </row>
    <row r="16362" spans="4:10" x14ac:dyDescent="0.25">
      <c r="D16362">
        <v>0.31909999999999999</v>
      </c>
      <c r="E16362" s="4">
        <v>2.1700000000000001E-20</v>
      </c>
      <c r="F16362" s="3"/>
      <c r="G16362" s="3"/>
      <c r="H16362" s="3"/>
      <c r="I16362" s="3"/>
      <c r="J16362" s="3"/>
    </row>
    <row r="16363" spans="4:10" x14ac:dyDescent="0.25">
      <c r="D16363">
        <v>0.31929999999999997</v>
      </c>
      <c r="E16363" s="4">
        <v>2.1700000000000001E-20</v>
      </c>
      <c r="F16363" s="3"/>
      <c r="G16363" s="3"/>
      <c r="H16363" s="3"/>
      <c r="I16363" s="3"/>
      <c r="J16363" s="3"/>
    </row>
    <row r="16364" spans="4:10" x14ac:dyDescent="0.25">
      <c r="D16364">
        <v>0.31950000000000001</v>
      </c>
      <c r="E16364" s="4">
        <v>2.1700000000000001E-20</v>
      </c>
      <c r="F16364" s="3"/>
      <c r="G16364" s="3"/>
      <c r="H16364" s="3"/>
      <c r="I16364" s="3"/>
      <c r="J16364" s="3"/>
    </row>
    <row r="16365" spans="4:10" x14ac:dyDescent="0.25">
      <c r="D16365">
        <v>0.31979999999999997</v>
      </c>
      <c r="E16365" s="4">
        <v>2.1700000000000001E-20</v>
      </c>
      <c r="F16365" s="3"/>
      <c r="G16365" s="3"/>
      <c r="H16365" s="3"/>
      <c r="I16365" s="3"/>
      <c r="J16365" s="3"/>
    </row>
    <row r="16366" spans="4:10" x14ac:dyDescent="0.25">
      <c r="D16366">
        <v>0.32</v>
      </c>
      <c r="E16366" s="4">
        <v>2.1700000000000001E-20</v>
      </c>
      <c r="F16366" s="3"/>
      <c r="G16366" s="3"/>
      <c r="H16366" s="3"/>
      <c r="I16366" s="3"/>
      <c r="J16366" s="3"/>
    </row>
    <row r="16367" spans="4:10" x14ac:dyDescent="0.25">
      <c r="D16367">
        <v>0.32019999999999998</v>
      </c>
      <c r="E16367" s="4">
        <v>2.1700000000000001E-20</v>
      </c>
      <c r="F16367" s="3"/>
      <c r="G16367" s="3"/>
      <c r="H16367" s="3"/>
      <c r="I16367" s="3"/>
      <c r="J16367" s="3"/>
    </row>
    <row r="16368" spans="4:10" x14ac:dyDescent="0.25">
      <c r="D16368">
        <v>0.32050000000000001</v>
      </c>
      <c r="E16368" s="4">
        <v>2.1700000000000001E-20</v>
      </c>
      <c r="F16368" s="3"/>
      <c r="G16368" s="3"/>
      <c r="H16368" s="3"/>
      <c r="I16368" s="3"/>
      <c r="J16368" s="3"/>
    </row>
    <row r="16369" spans="4:10" x14ac:dyDescent="0.25">
      <c r="D16369">
        <v>0.32069999999999999</v>
      </c>
      <c r="E16369" s="4">
        <v>2.1700000000000001E-20</v>
      </c>
      <c r="F16369" s="3"/>
      <c r="G16369" s="3"/>
      <c r="H16369" s="3"/>
      <c r="I16369" s="3"/>
      <c r="J16369" s="3"/>
    </row>
    <row r="16370" spans="4:10" x14ac:dyDescent="0.25">
      <c r="D16370">
        <v>0.32100000000000001</v>
      </c>
      <c r="E16370" s="4">
        <v>2.1700000000000001E-20</v>
      </c>
      <c r="F16370" s="3"/>
      <c r="G16370" s="3"/>
      <c r="H16370" s="3"/>
      <c r="I16370" s="3"/>
      <c r="J16370" s="3"/>
    </row>
    <row r="16371" spans="4:10" x14ac:dyDescent="0.25">
      <c r="D16371">
        <v>0.32119999999999999</v>
      </c>
      <c r="E16371" s="4">
        <v>2.1700000000000001E-20</v>
      </c>
      <c r="F16371" s="3"/>
      <c r="G16371" s="3"/>
      <c r="H16371" s="3"/>
      <c r="I16371" s="3"/>
      <c r="J16371" s="3"/>
    </row>
    <row r="16372" spans="4:10" x14ac:dyDescent="0.25">
      <c r="D16372">
        <v>0.32140000000000002</v>
      </c>
      <c r="E16372" s="4">
        <v>2.1700000000000001E-20</v>
      </c>
      <c r="F16372" s="3"/>
      <c r="G16372" s="3"/>
      <c r="H16372" s="3"/>
      <c r="I16372" s="3"/>
      <c r="J16372" s="3"/>
    </row>
    <row r="16373" spans="4:10" x14ac:dyDescent="0.25">
      <c r="D16373">
        <v>0.32169999999999999</v>
      </c>
      <c r="E16373" s="4">
        <v>2.1700000000000001E-20</v>
      </c>
      <c r="F16373" s="3"/>
      <c r="G16373" s="3"/>
      <c r="H16373" s="3"/>
      <c r="I16373" s="3"/>
      <c r="J16373" s="3"/>
    </row>
    <row r="16374" spans="4:10" x14ac:dyDescent="0.25">
      <c r="D16374">
        <v>0.32190000000000002</v>
      </c>
      <c r="E16374" s="4">
        <v>2.1700000000000001E-20</v>
      </c>
      <c r="F16374" s="3"/>
      <c r="G16374" s="3"/>
      <c r="H16374" s="3"/>
      <c r="I16374" s="3"/>
      <c r="J16374" s="3"/>
    </row>
    <row r="16375" spans="4:10" x14ac:dyDescent="0.25">
      <c r="D16375">
        <v>0.3221</v>
      </c>
      <c r="E16375" s="4">
        <v>2.1700000000000001E-20</v>
      </c>
      <c r="F16375" s="3"/>
      <c r="G16375" s="3"/>
      <c r="H16375" s="3"/>
      <c r="I16375" s="3"/>
      <c r="J16375" s="3"/>
    </row>
    <row r="16376" spans="4:10" x14ac:dyDescent="0.25">
      <c r="D16376">
        <v>0.32240000000000002</v>
      </c>
      <c r="E16376" s="4">
        <v>2.1700000000000001E-20</v>
      </c>
      <c r="F16376" s="3"/>
      <c r="G16376" s="3"/>
      <c r="H16376" s="3"/>
      <c r="I16376" s="3"/>
      <c r="J16376" s="3"/>
    </row>
    <row r="16377" spans="4:10" x14ac:dyDescent="0.25">
      <c r="D16377">
        <v>0.3226</v>
      </c>
      <c r="E16377" s="4">
        <v>2.1700000000000001E-20</v>
      </c>
      <c r="F16377" s="3"/>
      <c r="G16377" s="3"/>
      <c r="H16377" s="3"/>
      <c r="I16377" s="3"/>
      <c r="J16377" s="3"/>
    </row>
    <row r="16378" spans="4:10" x14ac:dyDescent="0.25">
      <c r="D16378">
        <v>0.32279999999999998</v>
      </c>
      <c r="E16378" s="4">
        <v>2.1700000000000001E-20</v>
      </c>
      <c r="F16378" s="3"/>
      <c r="G16378" s="3"/>
      <c r="H16378" s="3"/>
      <c r="I16378" s="3"/>
      <c r="J16378" s="3"/>
    </row>
    <row r="16379" spans="4:10" x14ac:dyDescent="0.25">
      <c r="D16379">
        <v>0.3231</v>
      </c>
      <c r="E16379" s="4">
        <v>2.1700000000000001E-20</v>
      </c>
      <c r="F16379" s="3"/>
      <c r="G16379" s="3"/>
      <c r="H16379" s="3"/>
      <c r="I16379" s="3"/>
      <c r="J16379" s="3"/>
    </row>
    <row r="16380" spans="4:10" x14ac:dyDescent="0.25">
      <c r="D16380">
        <v>0.32329999999999998</v>
      </c>
      <c r="E16380" s="4">
        <v>2.1700000000000001E-20</v>
      </c>
      <c r="F16380" s="3"/>
      <c r="G16380" s="3"/>
      <c r="H16380" s="3"/>
      <c r="I16380" s="3"/>
      <c r="J16380" s="3"/>
    </row>
    <row r="16381" spans="4:10" x14ac:dyDescent="0.25">
      <c r="D16381">
        <v>0.3236</v>
      </c>
      <c r="E16381" s="4">
        <v>2.1700000000000001E-20</v>
      </c>
      <c r="F16381" s="3"/>
      <c r="G16381" s="3"/>
      <c r="H16381" s="3"/>
      <c r="I16381" s="3"/>
      <c r="J16381" s="3"/>
    </row>
    <row r="16382" spans="4:10" x14ac:dyDescent="0.25">
      <c r="D16382">
        <v>0.32379999999999998</v>
      </c>
      <c r="E16382" s="4">
        <v>2.1700000000000001E-20</v>
      </c>
      <c r="F16382" s="3"/>
      <c r="G16382" s="3"/>
      <c r="H16382" s="3"/>
      <c r="I16382" s="3"/>
      <c r="J16382" s="3"/>
    </row>
    <row r="16383" spans="4:10" x14ac:dyDescent="0.25">
      <c r="D16383">
        <v>0.32400000000000001</v>
      </c>
      <c r="E16383" s="4">
        <v>2.1700000000000001E-20</v>
      </c>
      <c r="F16383" s="3"/>
      <c r="G16383" s="3"/>
      <c r="H16383" s="3"/>
      <c r="I16383" s="3"/>
      <c r="J16383" s="3"/>
    </row>
    <row r="16384" spans="4:10" x14ac:dyDescent="0.25">
      <c r="D16384">
        <v>0.32429999999999998</v>
      </c>
      <c r="E16384" s="4">
        <v>2.1700000000000001E-20</v>
      </c>
      <c r="F16384" s="3"/>
      <c r="G16384" s="3"/>
      <c r="H16384" s="3"/>
      <c r="I16384" s="3"/>
      <c r="J16384" s="3"/>
    </row>
    <row r="16385" spans="4:10" x14ac:dyDescent="0.25">
      <c r="D16385">
        <v>0.32450000000000001</v>
      </c>
      <c r="E16385" s="4">
        <v>2.1700000000000001E-20</v>
      </c>
      <c r="F16385" s="3"/>
      <c r="G16385" s="3"/>
      <c r="H16385" s="3"/>
      <c r="I16385" s="3"/>
      <c r="J16385" s="3"/>
    </row>
    <row r="16386" spans="4:10" x14ac:dyDescent="0.25">
      <c r="D16386">
        <v>0.32469999999999999</v>
      </c>
      <c r="E16386" s="4">
        <v>2.1700000000000001E-20</v>
      </c>
      <c r="F16386" s="3"/>
      <c r="G16386" s="3"/>
      <c r="H16386" s="3"/>
      <c r="I16386" s="3"/>
      <c r="J16386" s="3"/>
    </row>
    <row r="16387" spans="4:10" x14ac:dyDescent="0.25">
      <c r="D16387">
        <v>0.32500000000000001</v>
      </c>
      <c r="E16387" s="4">
        <v>2.1700000000000001E-20</v>
      </c>
      <c r="F16387" s="3"/>
      <c r="G16387" s="3"/>
      <c r="H16387" s="3"/>
      <c r="I16387" s="3"/>
      <c r="J16387" s="3"/>
    </row>
    <row r="16388" spans="4:10" x14ac:dyDescent="0.25">
      <c r="D16388">
        <v>0.32519999999999999</v>
      </c>
      <c r="E16388" s="4">
        <v>2.1700000000000001E-20</v>
      </c>
      <c r="F16388" s="3"/>
      <c r="G16388" s="3"/>
      <c r="H16388" s="3"/>
      <c r="I16388" s="3"/>
      <c r="J16388" s="3"/>
    </row>
    <row r="16389" spans="4:10" x14ac:dyDescent="0.25">
      <c r="D16389">
        <v>0.32540000000000002</v>
      </c>
      <c r="E16389" s="4">
        <v>2.1700000000000001E-20</v>
      </c>
      <c r="F16389" s="3"/>
      <c r="G16389" s="3"/>
      <c r="H16389" s="3"/>
      <c r="I16389" s="3"/>
      <c r="J16389" s="3"/>
    </row>
    <row r="16390" spans="4:10" x14ac:dyDescent="0.25">
      <c r="D16390">
        <v>0.32569999999999999</v>
      </c>
      <c r="E16390" s="4">
        <v>2.1700000000000001E-20</v>
      </c>
      <c r="F16390" s="3"/>
      <c r="G16390" s="3"/>
      <c r="H16390" s="3"/>
      <c r="I16390" s="3"/>
      <c r="J16390" s="3"/>
    </row>
    <row r="16391" spans="4:10" x14ac:dyDescent="0.25">
      <c r="D16391">
        <v>0.32590000000000002</v>
      </c>
      <c r="E16391" s="4">
        <v>2.1700000000000001E-20</v>
      </c>
      <c r="F16391" s="3"/>
      <c r="G16391" s="3"/>
      <c r="H16391" s="3"/>
      <c r="I16391" s="3"/>
      <c r="J16391" s="3"/>
    </row>
    <row r="16392" spans="4:10" x14ac:dyDescent="0.25">
      <c r="D16392">
        <v>0.32619999999999999</v>
      </c>
      <c r="E16392" s="4">
        <v>2.1700000000000001E-20</v>
      </c>
      <c r="F16392" s="3"/>
      <c r="G16392" s="3"/>
      <c r="H16392" s="3"/>
      <c r="I16392" s="3"/>
      <c r="J16392" s="3"/>
    </row>
    <row r="16393" spans="4:10" x14ac:dyDescent="0.25">
      <c r="D16393">
        <v>0.32640000000000002</v>
      </c>
      <c r="E16393" s="4">
        <v>2.1700000000000001E-20</v>
      </c>
      <c r="F16393" s="3"/>
      <c r="G16393" s="3"/>
      <c r="H16393" s="3"/>
      <c r="I16393" s="3"/>
      <c r="J16393" s="3"/>
    </row>
    <row r="16394" spans="4:10" x14ac:dyDescent="0.25">
      <c r="D16394">
        <v>0.3266</v>
      </c>
      <c r="E16394" s="4">
        <v>2.1700000000000001E-20</v>
      </c>
      <c r="F16394" s="3"/>
      <c r="G16394" s="3"/>
      <c r="H16394" s="3"/>
      <c r="I16394" s="3"/>
      <c r="J16394" s="3"/>
    </row>
    <row r="16395" spans="4:10" x14ac:dyDescent="0.25">
      <c r="D16395">
        <v>0.32690000000000002</v>
      </c>
      <c r="E16395" s="4">
        <v>2.1700000000000001E-20</v>
      </c>
      <c r="F16395" s="3"/>
      <c r="G16395" s="3"/>
      <c r="H16395" s="3"/>
      <c r="I16395" s="3"/>
      <c r="J16395" s="3"/>
    </row>
    <row r="16396" spans="4:10" x14ac:dyDescent="0.25">
      <c r="D16396">
        <v>0.3271</v>
      </c>
      <c r="E16396" s="4">
        <v>2.1700000000000001E-20</v>
      </c>
      <c r="F16396" s="3"/>
      <c r="G16396" s="3"/>
      <c r="H16396" s="3"/>
      <c r="I16396" s="3"/>
      <c r="J16396" s="3"/>
    </row>
    <row r="16397" spans="4:10" x14ac:dyDescent="0.25">
      <c r="D16397">
        <v>0.32729999999999998</v>
      </c>
      <c r="E16397" s="4">
        <v>2.1700000000000001E-20</v>
      </c>
      <c r="F16397" s="3"/>
      <c r="G16397" s="3"/>
      <c r="H16397" s="3"/>
      <c r="I16397" s="3"/>
      <c r="J16397" s="3"/>
    </row>
    <row r="16398" spans="4:10" x14ac:dyDescent="0.25">
      <c r="D16398">
        <v>0.3276</v>
      </c>
      <c r="E16398" s="4">
        <v>2.1700000000000001E-20</v>
      </c>
      <c r="F16398" s="3"/>
      <c r="G16398" s="3"/>
      <c r="H16398" s="3"/>
      <c r="I16398" s="3"/>
      <c r="J16398" s="3"/>
    </row>
    <row r="16399" spans="4:10" x14ac:dyDescent="0.25">
      <c r="D16399">
        <v>0.32779999999999998</v>
      </c>
      <c r="E16399" s="4">
        <v>2.1700000000000001E-20</v>
      </c>
      <c r="F16399" s="3"/>
      <c r="G16399" s="3"/>
      <c r="H16399" s="3"/>
      <c r="I16399" s="3"/>
      <c r="J16399" s="3"/>
    </row>
    <row r="16400" spans="4:10" x14ac:dyDescent="0.25">
      <c r="D16400">
        <v>0.3281</v>
      </c>
      <c r="E16400" s="4">
        <v>2.1700000000000001E-20</v>
      </c>
      <c r="F16400" s="3"/>
      <c r="G16400" s="3"/>
      <c r="H16400" s="3"/>
      <c r="I16400" s="3"/>
      <c r="J16400" s="3"/>
    </row>
    <row r="16401" spans="4:10" x14ac:dyDescent="0.25">
      <c r="D16401">
        <v>0.32829999999999998</v>
      </c>
      <c r="E16401" s="4">
        <v>2.1700000000000001E-20</v>
      </c>
      <c r="F16401" s="3"/>
      <c r="G16401" s="3"/>
      <c r="H16401" s="3"/>
      <c r="I16401" s="3"/>
      <c r="J16401" s="3"/>
    </row>
    <row r="16402" spans="4:10" x14ac:dyDescent="0.25">
      <c r="D16402">
        <v>0.32850000000000001</v>
      </c>
      <c r="E16402" s="4">
        <v>2.1700000000000001E-20</v>
      </c>
      <c r="F16402" s="3"/>
      <c r="G16402" s="3"/>
      <c r="H16402" s="3"/>
      <c r="I16402" s="3"/>
      <c r="J16402" s="3"/>
    </row>
    <row r="16403" spans="4:10" x14ac:dyDescent="0.25">
      <c r="D16403">
        <v>0.32879999999999998</v>
      </c>
      <c r="E16403" s="4">
        <v>2.1700000000000001E-20</v>
      </c>
      <c r="F16403" s="3"/>
      <c r="G16403" s="3"/>
      <c r="H16403" s="3"/>
      <c r="I16403" s="3"/>
      <c r="J16403" s="3"/>
    </row>
    <row r="16404" spans="4:10" x14ac:dyDescent="0.25">
      <c r="D16404">
        <v>0.32900000000000001</v>
      </c>
      <c r="E16404" s="4">
        <v>2.1700000000000001E-20</v>
      </c>
      <c r="F16404" s="3"/>
      <c r="G16404" s="3"/>
      <c r="H16404" s="3"/>
      <c r="I16404" s="3"/>
      <c r="J16404" s="3"/>
    </row>
    <row r="16405" spans="4:10" x14ac:dyDescent="0.25">
      <c r="D16405">
        <v>0.32919999999999999</v>
      </c>
      <c r="E16405" s="4">
        <v>2.1700000000000001E-20</v>
      </c>
      <c r="F16405" s="3"/>
      <c r="G16405" s="3"/>
      <c r="H16405" s="3"/>
      <c r="I16405" s="3"/>
      <c r="J16405" s="3"/>
    </row>
    <row r="16406" spans="4:10" x14ac:dyDescent="0.25">
      <c r="D16406">
        <v>0.32950000000000002</v>
      </c>
      <c r="E16406" s="4">
        <v>2.1700000000000001E-20</v>
      </c>
      <c r="F16406" s="3"/>
      <c r="G16406" s="3"/>
      <c r="H16406" s="3"/>
      <c r="I16406" s="3"/>
      <c r="J16406" s="3"/>
    </row>
    <row r="16407" spans="4:10" x14ac:dyDescent="0.25">
      <c r="D16407">
        <v>0.32969999999999999</v>
      </c>
      <c r="E16407" s="4">
        <v>2.1700000000000001E-20</v>
      </c>
      <c r="F16407" s="3"/>
      <c r="G16407" s="3"/>
      <c r="H16407" s="3"/>
      <c r="I16407" s="3"/>
      <c r="J16407" s="3"/>
    </row>
    <row r="16408" spans="4:10" x14ac:dyDescent="0.25">
      <c r="D16408">
        <v>0.32990000000000003</v>
      </c>
      <c r="E16408" s="4">
        <v>2.1700000000000001E-20</v>
      </c>
      <c r="F16408" s="3"/>
      <c r="G16408" s="3"/>
      <c r="H16408" s="3"/>
      <c r="I16408" s="3"/>
      <c r="J16408" s="3"/>
    </row>
    <row r="16409" spans="4:10" x14ac:dyDescent="0.25">
      <c r="D16409">
        <v>0.33019999999999999</v>
      </c>
      <c r="E16409" s="4">
        <v>2.1700000000000001E-20</v>
      </c>
      <c r="F16409" s="3"/>
      <c r="G16409" s="3"/>
      <c r="H16409" s="3"/>
      <c r="I16409" s="3"/>
      <c r="J16409" s="3"/>
    </row>
    <row r="16410" spans="4:10" x14ac:dyDescent="0.25">
      <c r="D16410">
        <v>0.33040000000000003</v>
      </c>
      <c r="E16410" s="4">
        <v>2.1700000000000001E-20</v>
      </c>
      <c r="F16410" s="3"/>
      <c r="G16410" s="3"/>
      <c r="H16410" s="3"/>
      <c r="I16410" s="3"/>
      <c r="J16410" s="3"/>
    </row>
    <row r="16411" spans="4:10" x14ac:dyDescent="0.25">
      <c r="D16411">
        <v>0.33069999999999999</v>
      </c>
      <c r="E16411" s="4">
        <v>2.1700000000000001E-20</v>
      </c>
      <c r="F16411" s="3"/>
      <c r="G16411" s="3"/>
      <c r="H16411" s="3"/>
      <c r="I16411" s="3"/>
      <c r="J16411" s="3"/>
    </row>
    <row r="16412" spans="4:10" x14ac:dyDescent="0.25">
      <c r="D16412">
        <v>0.33090000000000003</v>
      </c>
      <c r="E16412" s="4">
        <v>2.1700000000000001E-20</v>
      </c>
      <c r="F16412" s="3"/>
      <c r="G16412" s="3"/>
      <c r="H16412" s="3"/>
      <c r="I16412" s="3"/>
      <c r="J16412" s="3"/>
    </row>
    <row r="16413" spans="4:10" x14ac:dyDescent="0.25">
      <c r="D16413">
        <v>0.33110000000000001</v>
      </c>
      <c r="E16413" s="4">
        <v>2.1700000000000001E-20</v>
      </c>
      <c r="F16413" s="3"/>
      <c r="G16413" s="3"/>
      <c r="H16413" s="3"/>
      <c r="I16413" s="3"/>
      <c r="J16413" s="3"/>
    </row>
    <row r="16414" spans="4:10" x14ac:dyDescent="0.25">
      <c r="D16414">
        <v>0.33139999999999997</v>
      </c>
      <c r="E16414" s="4">
        <v>2.1700000000000001E-20</v>
      </c>
      <c r="F16414" s="3"/>
      <c r="G16414" s="3"/>
      <c r="H16414" s="3"/>
      <c r="I16414" s="3"/>
      <c r="J16414" s="3"/>
    </row>
    <row r="16415" spans="4:10" x14ac:dyDescent="0.25">
      <c r="D16415">
        <v>0.33160000000000001</v>
      </c>
      <c r="E16415" s="4">
        <v>2.1700000000000001E-20</v>
      </c>
      <c r="F16415" s="3"/>
      <c r="G16415" s="3"/>
      <c r="H16415" s="3"/>
      <c r="I16415" s="3"/>
      <c r="J16415" s="3"/>
    </row>
    <row r="16416" spans="4:10" x14ac:dyDescent="0.25">
      <c r="D16416">
        <v>0.33179999999999998</v>
      </c>
      <c r="E16416" s="4">
        <v>2.1700000000000001E-20</v>
      </c>
      <c r="F16416" s="3"/>
      <c r="G16416" s="3"/>
      <c r="H16416" s="3"/>
      <c r="I16416" s="3"/>
      <c r="J16416" s="3"/>
    </row>
    <row r="16417" spans="4:10" x14ac:dyDescent="0.25">
      <c r="D16417">
        <v>0.33210000000000001</v>
      </c>
      <c r="E16417" s="4">
        <v>2.1700000000000001E-20</v>
      </c>
      <c r="F16417" s="3"/>
      <c r="G16417" s="3"/>
      <c r="H16417" s="3"/>
      <c r="I16417" s="3"/>
      <c r="J16417" s="3"/>
    </row>
    <row r="16418" spans="4:10" x14ac:dyDescent="0.25">
      <c r="D16418">
        <v>0.33229999999999998</v>
      </c>
      <c r="E16418" s="4">
        <v>2.1700000000000001E-20</v>
      </c>
      <c r="F16418" s="3"/>
      <c r="G16418" s="3"/>
      <c r="H16418" s="3"/>
      <c r="I16418" s="3"/>
      <c r="J16418" s="3"/>
    </row>
    <row r="16419" spans="4:10" x14ac:dyDescent="0.25">
      <c r="D16419">
        <v>0.33250000000000002</v>
      </c>
      <c r="E16419" s="4">
        <v>2.1700000000000001E-20</v>
      </c>
      <c r="F16419" s="3"/>
      <c r="G16419" s="3"/>
      <c r="H16419" s="3"/>
      <c r="I16419" s="3"/>
      <c r="J16419" s="3"/>
    </row>
    <row r="16420" spans="4:10" x14ac:dyDescent="0.25">
      <c r="D16420">
        <v>0.33279999999999998</v>
      </c>
      <c r="E16420" s="4">
        <v>2.1700000000000001E-20</v>
      </c>
      <c r="F16420" s="3"/>
      <c r="G16420" s="3"/>
      <c r="H16420" s="3"/>
      <c r="I16420" s="3"/>
      <c r="J16420" s="3"/>
    </row>
    <row r="16421" spans="4:10" x14ac:dyDescent="0.25">
      <c r="D16421">
        <v>0.33300000000000002</v>
      </c>
      <c r="E16421" s="4">
        <v>2.1700000000000001E-20</v>
      </c>
      <c r="F16421" s="3"/>
      <c r="G16421" s="3"/>
      <c r="H16421" s="3"/>
      <c r="I16421" s="3"/>
      <c r="J16421" s="3"/>
    </row>
    <row r="16422" spans="4:10" x14ac:dyDescent="0.25">
      <c r="D16422">
        <v>0.33329999999999999</v>
      </c>
      <c r="E16422" s="4">
        <v>2.1700000000000001E-20</v>
      </c>
      <c r="F16422" s="3"/>
      <c r="G16422" s="3"/>
      <c r="H16422" s="3"/>
      <c r="I16422" s="3"/>
      <c r="J16422" s="3"/>
    </row>
    <row r="16423" spans="4:10" x14ac:dyDescent="0.25">
      <c r="D16423">
        <v>0.33350000000000002</v>
      </c>
      <c r="E16423" s="4">
        <v>2.1700000000000001E-20</v>
      </c>
      <c r="F16423" s="3"/>
      <c r="G16423" s="3"/>
      <c r="H16423" s="3"/>
      <c r="I16423" s="3"/>
      <c r="J16423" s="3"/>
    </row>
    <row r="16424" spans="4:10" x14ac:dyDescent="0.25">
      <c r="D16424">
        <v>0.3337</v>
      </c>
      <c r="E16424" s="4">
        <v>2.1700000000000001E-20</v>
      </c>
      <c r="F16424" s="3"/>
      <c r="G16424" s="3"/>
      <c r="H16424" s="3"/>
      <c r="I16424" s="3"/>
      <c r="J16424" s="3"/>
    </row>
    <row r="16425" spans="4:10" x14ac:dyDescent="0.25">
      <c r="D16425">
        <v>0.33400000000000002</v>
      </c>
      <c r="E16425" s="4">
        <v>2.1700000000000001E-20</v>
      </c>
      <c r="F16425" s="3"/>
      <c r="G16425" s="3"/>
      <c r="H16425" s="3"/>
      <c r="I16425" s="3"/>
      <c r="J16425" s="3"/>
    </row>
    <row r="16426" spans="4:10" x14ac:dyDescent="0.25">
      <c r="D16426">
        <v>0.3342</v>
      </c>
      <c r="E16426" s="4">
        <v>2.1700000000000001E-20</v>
      </c>
      <c r="F16426" s="3"/>
      <c r="G16426" s="3"/>
      <c r="H16426" s="3"/>
      <c r="I16426" s="3"/>
      <c r="J16426" s="3"/>
    </row>
    <row r="16427" spans="4:10" x14ac:dyDescent="0.25">
      <c r="D16427">
        <v>0.33439999999999998</v>
      </c>
      <c r="E16427" s="4">
        <v>2.1700000000000001E-20</v>
      </c>
      <c r="F16427" s="3"/>
      <c r="G16427" s="3"/>
      <c r="H16427" s="3"/>
      <c r="I16427" s="3"/>
      <c r="J16427" s="3"/>
    </row>
    <row r="16428" spans="4:10" x14ac:dyDescent="0.25">
      <c r="D16428">
        <v>0.3347</v>
      </c>
      <c r="E16428" s="4">
        <v>2.1700000000000001E-20</v>
      </c>
      <c r="F16428" s="3"/>
      <c r="G16428" s="3"/>
      <c r="H16428" s="3"/>
      <c r="I16428" s="3"/>
      <c r="J16428" s="3"/>
    </row>
    <row r="16429" spans="4:10" x14ac:dyDescent="0.25">
      <c r="D16429">
        <v>0.33489999999999998</v>
      </c>
      <c r="E16429" s="4">
        <v>2.1700000000000001E-20</v>
      </c>
      <c r="F16429" s="3"/>
      <c r="G16429" s="3"/>
      <c r="H16429" s="3"/>
      <c r="I16429" s="3"/>
      <c r="J16429" s="3"/>
    </row>
    <row r="16430" spans="4:10" x14ac:dyDescent="0.25">
      <c r="D16430">
        <v>0.33510000000000001</v>
      </c>
      <c r="E16430" s="4">
        <v>2.1700000000000001E-20</v>
      </c>
      <c r="F16430" s="3"/>
      <c r="G16430" s="3"/>
      <c r="H16430" s="3"/>
      <c r="I16430" s="3"/>
      <c r="J16430" s="3"/>
    </row>
    <row r="16431" spans="4:10" x14ac:dyDescent="0.25">
      <c r="D16431">
        <v>0.33539999999999998</v>
      </c>
      <c r="E16431" s="4">
        <v>2.1700000000000001E-20</v>
      </c>
      <c r="F16431" s="3"/>
      <c r="G16431" s="3"/>
      <c r="H16431" s="3"/>
      <c r="I16431" s="3"/>
      <c r="J16431" s="3"/>
    </row>
    <row r="16432" spans="4:10" x14ac:dyDescent="0.25">
      <c r="D16432">
        <v>0.33560000000000001</v>
      </c>
      <c r="E16432" s="4">
        <v>2.1700000000000001E-20</v>
      </c>
      <c r="F16432" s="3"/>
      <c r="G16432" s="3"/>
      <c r="H16432" s="3"/>
      <c r="I16432" s="3"/>
      <c r="J16432" s="3"/>
    </row>
    <row r="16433" spans="4:10" x14ac:dyDescent="0.25">
      <c r="D16433">
        <v>0.33589999999999998</v>
      </c>
      <c r="E16433" s="4">
        <v>2.1700000000000001E-20</v>
      </c>
      <c r="F16433" s="3"/>
      <c r="G16433" s="3"/>
      <c r="H16433" s="3"/>
      <c r="I16433" s="3"/>
      <c r="J16433" s="3"/>
    </row>
    <row r="16434" spans="4:10" x14ac:dyDescent="0.25">
      <c r="D16434">
        <v>0.33610000000000001</v>
      </c>
      <c r="E16434" s="4">
        <v>2.1700000000000001E-20</v>
      </c>
      <c r="F16434" s="3"/>
      <c r="G16434" s="3"/>
      <c r="H16434" s="3"/>
      <c r="I16434" s="3"/>
      <c r="J16434" s="3"/>
    </row>
    <row r="16435" spans="4:10" x14ac:dyDescent="0.25">
      <c r="D16435">
        <v>0.33629999999999999</v>
      </c>
      <c r="E16435" s="4">
        <v>2.1700000000000001E-20</v>
      </c>
      <c r="F16435" s="3"/>
      <c r="G16435" s="3"/>
      <c r="H16435" s="3"/>
      <c r="I16435" s="3"/>
      <c r="J16435" s="3"/>
    </row>
    <row r="16436" spans="4:10" x14ac:dyDescent="0.25">
      <c r="D16436">
        <v>0.33660000000000001</v>
      </c>
      <c r="E16436" s="4">
        <v>2.1700000000000001E-20</v>
      </c>
      <c r="F16436" s="3"/>
      <c r="G16436" s="3"/>
      <c r="H16436" s="3"/>
      <c r="I16436" s="3"/>
      <c r="J16436" s="3"/>
    </row>
    <row r="16437" spans="4:10" x14ac:dyDescent="0.25">
      <c r="D16437">
        <v>0.33679999999999999</v>
      </c>
      <c r="E16437" s="4">
        <v>2.1700000000000001E-20</v>
      </c>
      <c r="F16437" s="3"/>
      <c r="G16437" s="3"/>
      <c r="H16437" s="3"/>
      <c r="I16437" s="3"/>
      <c r="J16437" s="3"/>
    </row>
    <row r="16438" spans="4:10" x14ac:dyDescent="0.25">
      <c r="D16438">
        <v>0.33700000000000002</v>
      </c>
      <c r="E16438" s="4">
        <v>2.1700000000000001E-20</v>
      </c>
      <c r="F16438" s="3"/>
      <c r="G16438" s="3"/>
      <c r="H16438" s="3"/>
      <c r="I16438" s="3"/>
      <c r="J16438" s="3"/>
    </row>
    <row r="16439" spans="4:10" x14ac:dyDescent="0.25">
      <c r="D16439">
        <v>0.33729999999999999</v>
      </c>
      <c r="E16439" s="4">
        <v>2.1700000000000001E-20</v>
      </c>
      <c r="F16439" s="3"/>
      <c r="G16439" s="3"/>
      <c r="H16439" s="3"/>
      <c r="I16439" s="3"/>
      <c r="J16439" s="3"/>
    </row>
    <row r="16440" spans="4:10" x14ac:dyDescent="0.25">
      <c r="D16440">
        <v>0.33750000000000002</v>
      </c>
      <c r="E16440" s="4">
        <v>2.1700000000000001E-20</v>
      </c>
      <c r="F16440" s="3"/>
      <c r="G16440" s="3"/>
      <c r="H16440" s="3"/>
      <c r="I16440" s="3"/>
      <c r="J16440" s="3"/>
    </row>
    <row r="16441" spans="4:10" x14ac:dyDescent="0.25">
      <c r="D16441">
        <v>0.3377</v>
      </c>
      <c r="E16441" s="4">
        <v>2.1700000000000001E-20</v>
      </c>
      <c r="F16441" s="3"/>
      <c r="G16441" s="3"/>
      <c r="H16441" s="3"/>
      <c r="I16441" s="3"/>
      <c r="J16441" s="3"/>
    </row>
    <row r="16442" spans="4:10" x14ac:dyDescent="0.25">
      <c r="D16442">
        <v>0.33800000000000002</v>
      </c>
      <c r="E16442" s="4">
        <v>2.1700000000000001E-20</v>
      </c>
      <c r="F16442" s="3"/>
      <c r="G16442" s="3"/>
      <c r="H16442" s="3"/>
      <c r="I16442" s="3"/>
      <c r="J16442" s="3"/>
    </row>
    <row r="16443" spans="4:10" x14ac:dyDescent="0.25">
      <c r="D16443">
        <v>0.3382</v>
      </c>
      <c r="E16443" s="4">
        <v>2.1700000000000001E-20</v>
      </c>
      <c r="F16443" s="3"/>
      <c r="G16443" s="3"/>
      <c r="H16443" s="3"/>
      <c r="I16443" s="3"/>
      <c r="J16443" s="3"/>
    </row>
    <row r="16444" spans="4:10" x14ac:dyDescent="0.25">
      <c r="D16444">
        <v>0.33850000000000002</v>
      </c>
      <c r="E16444" s="4">
        <v>2.1700000000000001E-20</v>
      </c>
      <c r="F16444" s="3"/>
      <c r="G16444" s="3"/>
      <c r="H16444" s="3"/>
      <c r="I16444" s="3"/>
      <c r="J16444" s="3"/>
    </row>
    <row r="16445" spans="4:10" x14ac:dyDescent="0.25">
      <c r="D16445">
        <v>0.3387</v>
      </c>
      <c r="E16445" s="4">
        <v>2.1700000000000001E-20</v>
      </c>
      <c r="F16445" s="3"/>
      <c r="G16445" s="3"/>
      <c r="H16445" s="3"/>
      <c r="I16445" s="3"/>
      <c r="J16445" s="3"/>
    </row>
    <row r="16446" spans="4:10" x14ac:dyDescent="0.25">
      <c r="D16446">
        <v>0.33889999999999998</v>
      </c>
      <c r="E16446" s="4">
        <v>2.1700000000000001E-20</v>
      </c>
      <c r="F16446" s="3"/>
      <c r="G16446" s="3"/>
      <c r="H16446" s="3"/>
      <c r="I16446" s="3"/>
      <c r="J16446" s="3"/>
    </row>
    <row r="16447" spans="4:10" x14ac:dyDescent="0.25">
      <c r="D16447">
        <v>0.3392</v>
      </c>
      <c r="E16447" s="4">
        <v>2.1700000000000001E-20</v>
      </c>
      <c r="F16447" s="3"/>
      <c r="G16447" s="3"/>
      <c r="H16447" s="3"/>
      <c r="I16447" s="3"/>
      <c r="J16447" s="3"/>
    </row>
    <row r="16448" spans="4:10" x14ac:dyDescent="0.25">
      <c r="D16448">
        <v>0.33939999999999998</v>
      </c>
      <c r="E16448" s="4">
        <v>2.1700000000000001E-20</v>
      </c>
      <c r="F16448" s="3"/>
      <c r="G16448" s="3"/>
      <c r="H16448" s="3"/>
      <c r="I16448" s="3"/>
      <c r="J16448" s="3"/>
    </row>
    <row r="16449" spans="4:10" x14ac:dyDescent="0.25">
      <c r="D16449">
        <v>0.33960000000000001</v>
      </c>
      <c r="E16449" s="4">
        <v>2.1700000000000001E-20</v>
      </c>
      <c r="F16449" s="3"/>
      <c r="G16449" s="3"/>
      <c r="H16449" s="3"/>
      <c r="I16449" s="3"/>
      <c r="J16449" s="3"/>
    </row>
    <row r="16450" spans="4:10" x14ac:dyDescent="0.25">
      <c r="D16450">
        <v>0.33989999999999998</v>
      </c>
      <c r="E16450" s="4">
        <v>2.1700000000000001E-20</v>
      </c>
      <c r="F16450" s="3"/>
      <c r="G16450" s="3"/>
      <c r="H16450" s="3"/>
      <c r="I16450" s="3"/>
      <c r="J16450" s="3"/>
    </row>
    <row r="16451" spans="4:10" x14ac:dyDescent="0.25">
      <c r="D16451">
        <v>0.34010000000000001</v>
      </c>
      <c r="E16451" s="4">
        <v>2.1700000000000001E-20</v>
      </c>
      <c r="F16451" s="3"/>
      <c r="G16451" s="3"/>
      <c r="H16451" s="3"/>
      <c r="I16451" s="3"/>
      <c r="J16451" s="3"/>
    </row>
    <row r="16452" spans="4:10" x14ac:dyDescent="0.25">
      <c r="D16452">
        <v>0.34039999999999998</v>
      </c>
      <c r="E16452" s="4">
        <v>2.1700000000000001E-20</v>
      </c>
      <c r="F16452" s="3"/>
      <c r="G16452" s="3"/>
      <c r="H16452" s="3"/>
      <c r="I16452" s="3"/>
      <c r="J16452" s="3"/>
    </row>
    <row r="16453" spans="4:10" x14ac:dyDescent="0.25">
      <c r="D16453">
        <v>0.34060000000000001</v>
      </c>
      <c r="E16453" s="4">
        <v>2.1700000000000001E-20</v>
      </c>
      <c r="F16453" s="3"/>
      <c r="G16453" s="3"/>
      <c r="H16453" s="3"/>
      <c r="I16453" s="3"/>
      <c r="J16453" s="3"/>
    </row>
    <row r="16454" spans="4:10" x14ac:dyDescent="0.25">
      <c r="D16454">
        <v>0.34079999999999999</v>
      </c>
      <c r="E16454" s="4">
        <v>2.1700000000000001E-20</v>
      </c>
      <c r="F16454" s="3"/>
      <c r="G16454" s="3"/>
      <c r="H16454" s="3"/>
      <c r="I16454" s="3"/>
      <c r="J16454" s="3"/>
    </row>
    <row r="16455" spans="4:10" x14ac:dyDescent="0.25">
      <c r="D16455">
        <v>0.34110000000000001</v>
      </c>
      <c r="E16455" s="4">
        <v>2.1700000000000001E-20</v>
      </c>
      <c r="F16455" s="3"/>
      <c r="G16455" s="3"/>
      <c r="H16455" s="3"/>
      <c r="I16455" s="3"/>
      <c r="J16455" s="3"/>
    </row>
    <row r="16456" spans="4:10" x14ac:dyDescent="0.25">
      <c r="D16456">
        <v>0.34129999999999999</v>
      </c>
      <c r="E16456" s="4">
        <v>2.1700000000000001E-20</v>
      </c>
      <c r="F16456" s="3"/>
      <c r="G16456" s="3"/>
      <c r="H16456" s="3"/>
      <c r="I16456" s="3"/>
      <c r="J16456" s="3"/>
    </row>
    <row r="16457" spans="4:10" x14ac:dyDescent="0.25">
      <c r="D16457">
        <v>0.34150000000000003</v>
      </c>
      <c r="E16457" s="4">
        <v>2.1700000000000001E-20</v>
      </c>
      <c r="F16457" s="3"/>
      <c r="G16457" s="3"/>
      <c r="H16457" s="3"/>
      <c r="I16457" s="3"/>
      <c r="J16457" s="3"/>
    </row>
    <row r="16458" spans="4:10" x14ac:dyDescent="0.25">
      <c r="D16458">
        <v>0.34179999999999999</v>
      </c>
      <c r="E16458" s="4">
        <v>2.1700000000000001E-20</v>
      </c>
      <c r="F16458" s="3"/>
      <c r="G16458" s="3"/>
      <c r="H16458" s="3"/>
      <c r="I16458" s="3"/>
      <c r="J16458" s="3"/>
    </row>
    <row r="16459" spans="4:10" x14ac:dyDescent="0.25">
      <c r="D16459">
        <v>0.34200000000000003</v>
      </c>
      <c r="E16459" s="4">
        <v>2.1700000000000001E-20</v>
      </c>
      <c r="F16459" s="3"/>
      <c r="G16459" s="3"/>
      <c r="H16459" s="3"/>
      <c r="I16459" s="3"/>
      <c r="J16459" s="3"/>
    </row>
    <row r="16460" spans="4:10" x14ac:dyDescent="0.25">
      <c r="D16460">
        <v>0.3422</v>
      </c>
      <c r="E16460" s="4">
        <v>2.1700000000000001E-20</v>
      </c>
      <c r="F16460" s="3"/>
      <c r="G16460" s="3"/>
      <c r="H16460" s="3"/>
      <c r="I16460" s="3"/>
      <c r="J16460" s="3"/>
    </row>
    <row r="16461" spans="4:10" x14ac:dyDescent="0.25">
      <c r="D16461">
        <v>0.34250000000000003</v>
      </c>
      <c r="E16461" s="4">
        <v>2.1700000000000001E-20</v>
      </c>
      <c r="F16461" s="3"/>
      <c r="G16461" s="3"/>
      <c r="H16461" s="3"/>
      <c r="I16461" s="3"/>
      <c r="J16461" s="3"/>
    </row>
    <row r="16462" spans="4:10" x14ac:dyDescent="0.25">
      <c r="D16462">
        <v>0.3427</v>
      </c>
      <c r="E16462" s="4">
        <v>2.1700000000000001E-20</v>
      </c>
      <c r="F16462" s="3"/>
      <c r="G16462" s="3"/>
      <c r="H16462" s="3"/>
      <c r="I16462" s="3"/>
      <c r="J16462" s="3"/>
    </row>
    <row r="16463" spans="4:10" x14ac:dyDescent="0.25">
      <c r="D16463">
        <v>0.34300000000000003</v>
      </c>
      <c r="E16463" s="4">
        <v>2.1700000000000001E-20</v>
      </c>
      <c r="F16463" s="3"/>
      <c r="G16463" s="3"/>
      <c r="H16463" s="3"/>
      <c r="I16463" s="3"/>
      <c r="J16463" s="3"/>
    </row>
    <row r="16464" spans="4:10" x14ac:dyDescent="0.25">
      <c r="D16464">
        <v>0.34320000000000001</v>
      </c>
      <c r="E16464" s="4">
        <v>2.1700000000000001E-20</v>
      </c>
      <c r="F16464" s="3"/>
      <c r="G16464" s="3"/>
      <c r="H16464" s="3"/>
      <c r="I16464" s="3"/>
      <c r="J16464" s="3"/>
    </row>
    <row r="16465" spans="4:10" x14ac:dyDescent="0.25">
      <c r="D16465">
        <v>0.34339999999999998</v>
      </c>
      <c r="E16465" s="4">
        <v>2.1700000000000001E-20</v>
      </c>
      <c r="F16465" s="3"/>
      <c r="G16465" s="3"/>
      <c r="H16465" s="3"/>
      <c r="I16465" s="3"/>
      <c r="J16465" s="3"/>
    </row>
    <row r="16466" spans="4:10" x14ac:dyDescent="0.25">
      <c r="D16466">
        <v>0.34370000000000001</v>
      </c>
      <c r="E16466" s="4">
        <v>2.1700000000000001E-20</v>
      </c>
      <c r="F16466" s="3"/>
      <c r="G16466" s="3"/>
      <c r="H16466" s="3"/>
      <c r="I16466" s="3"/>
      <c r="J16466" s="3"/>
    </row>
    <row r="16467" spans="4:10" x14ac:dyDescent="0.25">
      <c r="D16467">
        <v>0.34389999999999998</v>
      </c>
      <c r="E16467" s="4">
        <v>2.1700000000000001E-20</v>
      </c>
      <c r="F16467" s="3"/>
      <c r="G16467" s="3"/>
      <c r="H16467" s="3"/>
      <c r="I16467" s="3"/>
      <c r="J16467" s="3"/>
    </row>
    <row r="16468" spans="4:10" x14ac:dyDescent="0.25">
      <c r="D16468">
        <v>0.34410000000000002</v>
      </c>
      <c r="E16468" s="4">
        <v>2.1700000000000001E-20</v>
      </c>
      <c r="F16468" s="3"/>
      <c r="G16468" s="3"/>
      <c r="H16468" s="3"/>
      <c r="I16468" s="3"/>
      <c r="J16468" s="3"/>
    </row>
    <row r="16469" spans="4:10" x14ac:dyDescent="0.25">
      <c r="D16469">
        <v>0.34439999999999998</v>
      </c>
      <c r="E16469" s="4">
        <v>2.1700000000000001E-20</v>
      </c>
      <c r="F16469" s="3"/>
      <c r="G16469" s="3"/>
      <c r="H16469" s="3"/>
      <c r="I16469" s="3"/>
      <c r="J16469" s="3"/>
    </row>
    <row r="16470" spans="4:10" x14ac:dyDescent="0.25">
      <c r="D16470">
        <v>0.34460000000000002</v>
      </c>
      <c r="E16470" s="4">
        <v>2.1700000000000001E-20</v>
      </c>
      <c r="F16470" s="3"/>
      <c r="G16470" s="3"/>
      <c r="H16470" s="3"/>
      <c r="I16470" s="3"/>
      <c r="J16470" s="3"/>
    </row>
    <row r="16471" spans="4:10" x14ac:dyDescent="0.25">
      <c r="D16471">
        <v>0.3448</v>
      </c>
      <c r="E16471" s="4">
        <v>2.1700000000000001E-20</v>
      </c>
      <c r="F16471" s="3"/>
      <c r="G16471" s="3"/>
      <c r="H16471" s="3"/>
      <c r="I16471" s="3"/>
      <c r="J16471" s="3"/>
    </row>
    <row r="16472" spans="4:10" x14ac:dyDescent="0.25">
      <c r="D16472">
        <v>0.34510000000000002</v>
      </c>
      <c r="E16472" s="4">
        <v>2.1700000000000001E-20</v>
      </c>
      <c r="F16472" s="3"/>
      <c r="G16472" s="3"/>
      <c r="H16472" s="3"/>
      <c r="I16472" s="3"/>
      <c r="J16472" s="3"/>
    </row>
    <row r="16473" spans="4:10" x14ac:dyDescent="0.25">
      <c r="D16473">
        <v>0.3453</v>
      </c>
      <c r="E16473" s="4">
        <v>2.1700000000000001E-20</v>
      </c>
      <c r="F16473" s="3"/>
      <c r="G16473" s="3"/>
      <c r="H16473" s="3"/>
      <c r="I16473" s="3"/>
      <c r="J16473" s="3"/>
    </row>
    <row r="16474" spans="4:10" x14ac:dyDescent="0.25">
      <c r="D16474">
        <v>0.34560000000000002</v>
      </c>
      <c r="E16474" s="4">
        <v>2.1700000000000001E-20</v>
      </c>
      <c r="F16474" s="3"/>
      <c r="G16474" s="3"/>
      <c r="H16474" s="3"/>
      <c r="I16474" s="3"/>
      <c r="J16474" s="3"/>
    </row>
    <row r="16475" spans="4:10" x14ac:dyDescent="0.25">
      <c r="D16475">
        <v>0.3458</v>
      </c>
      <c r="E16475" s="4">
        <v>2.1700000000000001E-20</v>
      </c>
      <c r="F16475" s="3"/>
      <c r="G16475" s="3"/>
      <c r="H16475" s="3"/>
      <c r="I16475" s="3"/>
      <c r="J16475" s="3"/>
    </row>
    <row r="16476" spans="4:10" x14ac:dyDescent="0.25">
      <c r="D16476">
        <v>0.34599999999999997</v>
      </c>
      <c r="E16476" s="4">
        <v>2.1700000000000001E-20</v>
      </c>
      <c r="F16476" s="3"/>
      <c r="G16476" s="3"/>
      <c r="H16476" s="3"/>
      <c r="I16476" s="3"/>
      <c r="J16476" s="3"/>
    </row>
    <row r="16477" spans="4:10" x14ac:dyDescent="0.25">
      <c r="D16477">
        <v>0.3463</v>
      </c>
      <c r="E16477" s="4">
        <v>2.1700000000000001E-20</v>
      </c>
      <c r="F16477" s="3"/>
      <c r="G16477" s="3"/>
      <c r="H16477" s="3"/>
      <c r="I16477" s="3"/>
      <c r="J16477" s="3"/>
    </row>
    <row r="16478" spans="4:10" x14ac:dyDescent="0.25">
      <c r="D16478">
        <v>0.34649999999999997</v>
      </c>
      <c r="E16478" s="4">
        <v>2.1700000000000001E-20</v>
      </c>
      <c r="F16478" s="3"/>
      <c r="G16478" s="3"/>
      <c r="H16478" s="3"/>
      <c r="I16478" s="3"/>
      <c r="J16478" s="3"/>
    </row>
    <row r="16479" spans="4:10" x14ac:dyDescent="0.25">
      <c r="D16479">
        <v>0.34670000000000001</v>
      </c>
      <c r="E16479" s="4">
        <v>2.1700000000000001E-20</v>
      </c>
      <c r="F16479" s="3"/>
      <c r="G16479" s="3"/>
      <c r="H16479" s="3"/>
      <c r="I16479" s="3"/>
      <c r="J16479" s="3"/>
    </row>
    <row r="16480" spans="4:10" x14ac:dyDescent="0.25">
      <c r="D16480">
        <v>0.34699999999999998</v>
      </c>
      <c r="E16480" s="4">
        <v>2.1700000000000001E-20</v>
      </c>
      <c r="F16480" s="3"/>
      <c r="G16480" s="3"/>
      <c r="H16480" s="3"/>
      <c r="I16480" s="3"/>
      <c r="J16480" s="3"/>
    </row>
    <row r="16481" spans="4:10" x14ac:dyDescent="0.25">
      <c r="D16481">
        <v>0.34720000000000001</v>
      </c>
      <c r="E16481" s="4">
        <v>2.1700000000000001E-20</v>
      </c>
      <c r="F16481" s="3"/>
      <c r="G16481" s="3"/>
      <c r="H16481" s="3"/>
      <c r="I16481" s="3"/>
      <c r="J16481" s="3"/>
    </row>
    <row r="16482" spans="4:10" x14ac:dyDescent="0.25">
      <c r="D16482">
        <v>0.34739999999999999</v>
      </c>
      <c r="E16482" s="4">
        <v>2.1700000000000001E-20</v>
      </c>
      <c r="F16482" s="3"/>
      <c r="G16482" s="3"/>
      <c r="H16482" s="3"/>
      <c r="I16482" s="3"/>
      <c r="J16482" s="3"/>
    </row>
    <row r="16483" spans="4:10" x14ac:dyDescent="0.25">
      <c r="D16483">
        <v>0.34770000000000001</v>
      </c>
      <c r="E16483" s="4">
        <v>2.1700000000000001E-20</v>
      </c>
      <c r="F16483" s="3"/>
      <c r="G16483" s="3"/>
      <c r="H16483" s="3"/>
      <c r="I16483" s="3"/>
      <c r="J16483" s="3"/>
    </row>
    <row r="16484" spans="4:10" x14ac:dyDescent="0.25">
      <c r="D16484">
        <v>0.34789999999999999</v>
      </c>
      <c r="E16484" s="4">
        <v>2.1700000000000001E-20</v>
      </c>
      <c r="F16484" s="3"/>
      <c r="G16484" s="3"/>
      <c r="H16484" s="3"/>
      <c r="I16484" s="3"/>
      <c r="J16484" s="3"/>
    </row>
    <row r="16485" spans="4:10" x14ac:dyDescent="0.25">
      <c r="D16485">
        <v>0.34820000000000001</v>
      </c>
      <c r="E16485" s="4">
        <v>2.1700000000000001E-20</v>
      </c>
      <c r="F16485" s="3"/>
      <c r="G16485" s="3"/>
      <c r="H16485" s="3"/>
      <c r="I16485" s="3"/>
      <c r="J16485" s="3"/>
    </row>
    <row r="16486" spans="4:10" x14ac:dyDescent="0.25">
      <c r="D16486">
        <v>0.34839999999999999</v>
      </c>
      <c r="E16486" s="4">
        <v>2.1700000000000001E-20</v>
      </c>
      <c r="F16486" s="3"/>
      <c r="G16486" s="3"/>
      <c r="H16486" s="3"/>
      <c r="I16486" s="3"/>
      <c r="J16486" s="3"/>
    </row>
    <row r="16487" spans="4:10" x14ac:dyDescent="0.25">
      <c r="D16487">
        <v>0.34860000000000002</v>
      </c>
      <c r="E16487" s="4">
        <v>2.1700000000000001E-20</v>
      </c>
      <c r="F16487" s="3"/>
      <c r="G16487" s="3"/>
      <c r="H16487" s="3"/>
      <c r="I16487" s="3"/>
      <c r="J16487" s="3"/>
    </row>
    <row r="16488" spans="4:10" x14ac:dyDescent="0.25">
      <c r="D16488">
        <v>0.34889999999999999</v>
      </c>
      <c r="E16488" s="4">
        <v>2.1700000000000001E-20</v>
      </c>
      <c r="F16488" s="3"/>
      <c r="G16488" s="3"/>
      <c r="H16488" s="3"/>
      <c r="I16488" s="3"/>
      <c r="J16488" s="3"/>
    </row>
    <row r="16489" spans="4:10" x14ac:dyDescent="0.25">
      <c r="D16489">
        <v>0.34910000000000002</v>
      </c>
      <c r="E16489" s="4">
        <v>2.1700000000000001E-20</v>
      </c>
      <c r="F16489" s="3"/>
      <c r="G16489" s="3"/>
      <c r="H16489" s="3"/>
      <c r="I16489" s="3"/>
      <c r="J16489" s="3"/>
    </row>
    <row r="16490" spans="4:10" x14ac:dyDescent="0.25">
      <c r="D16490">
        <v>0.3493</v>
      </c>
      <c r="E16490" s="4">
        <v>2.1700000000000001E-20</v>
      </c>
      <c r="F16490" s="3"/>
      <c r="G16490" s="3"/>
      <c r="H16490" s="3"/>
      <c r="I16490" s="3"/>
      <c r="J16490" s="3"/>
    </row>
    <row r="16491" spans="4:10" x14ac:dyDescent="0.25">
      <c r="D16491">
        <v>0.34960000000000002</v>
      </c>
      <c r="E16491" s="4">
        <v>2.1700000000000001E-20</v>
      </c>
      <c r="F16491" s="3"/>
      <c r="G16491" s="3"/>
      <c r="H16491" s="3"/>
      <c r="I16491" s="3"/>
      <c r="J16491" s="3"/>
    </row>
    <row r="16492" spans="4:10" x14ac:dyDescent="0.25">
      <c r="D16492">
        <v>0.3498</v>
      </c>
      <c r="E16492" s="4">
        <v>2.1700000000000001E-20</v>
      </c>
      <c r="F16492" s="3"/>
      <c r="G16492" s="3"/>
      <c r="H16492" s="3"/>
      <c r="I16492" s="3"/>
      <c r="J16492" s="3"/>
    </row>
    <row r="16493" spans="4:10" x14ac:dyDescent="0.25">
      <c r="D16493">
        <v>0.35</v>
      </c>
      <c r="E16493" s="4">
        <v>2.1700000000000001E-20</v>
      </c>
      <c r="F16493" s="3"/>
      <c r="G16493" s="3"/>
      <c r="H16493" s="3"/>
      <c r="I16493" s="3"/>
      <c r="J16493" s="3"/>
    </row>
    <row r="16494" spans="4:10" x14ac:dyDescent="0.25">
      <c r="D16494">
        <v>0.3503</v>
      </c>
      <c r="E16494" s="4">
        <v>2.1700000000000001E-20</v>
      </c>
      <c r="F16494" s="3"/>
      <c r="G16494" s="3"/>
      <c r="H16494" s="3"/>
      <c r="I16494" s="3"/>
      <c r="J16494" s="3"/>
    </row>
    <row r="16495" spans="4:10" x14ac:dyDescent="0.25">
      <c r="D16495">
        <v>0.35049999999999998</v>
      </c>
      <c r="E16495" s="4">
        <v>2.1700000000000001E-20</v>
      </c>
      <c r="F16495" s="3"/>
      <c r="G16495" s="3"/>
      <c r="H16495" s="3"/>
      <c r="I16495" s="3"/>
      <c r="J16495" s="3"/>
    </row>
    <row r="16496" spans="4:10" x14ac:dyDescent="0.25">
      <c r="D16496">
        <v>0.3508</v>
      </c>
      <c r="E16496" s="4">
        <v>2.1700000000000001E-20</v>
      </c>
      <c r="F16496" s="3"/>
      <c r="G16496" s="3"/>
      <c r="H16496" s="3"/>
      <c r="I16496" s="3"/>
      <c r="J16496" s="3"/>
    </row>
    <row r="16497" spans="4:10" x14ac:dyDescent="0.25">
      <c r="D16497">
        <v>0.35099999999999998</v>
      </c>
      <c r="E16497" s="4">
        <v>2.1700000000000001E-20</v>
      </c>
      <c r="F16497" s="3"/>
      <c r="G16497" s="3"/>
      <c r="H16497" s="3"/>
      <c r="I16497" s="3"/>
      <c r="J16497" s="3"/>
    </row>
    <row r="16498" spans="4:10" x14ac:dyDescent="0.25">
      <c r="D16498">
        <v>0.35120000000000001</v>
      </c>
      <c r="E16498" s="4">
        <v>2.1700000000000001E-20</v>
      </c>
      <c r="F16498" s="3"/>
      <c r="G16498" s="3"/>
      <c r="H16498" s="3"/>
      <c r="I16498" s="3"/>
      <c r="J16498" s="3"/>
    </row>
    <row r="16499" spans="4:10" x14ac:dyDescent="0.25">
      <c r="D16499">
        <v>0.35149999999999998</v>
      </c>
      <c r="E16499" s="4">
        <v>2.1700000000000001E-20</v>
      </c>
      <c r="F16499" s="3"/>
      <c r="G16499" s="3"/>
      <c r="H16499" s="3"/>
      <c r="I16499" s="3"/>
      <c r="J16499" s="3"/>
    </row>
    <row r="16500" spans="4:10" x14ac:dyDescent="0.25">
      <c r="D16500">
        <v>0.35170000000000001</v>
      </c>
      <c r="E16500" s="4">
        <v>2.1700000000000001E-20</v>
      </c>
      <c r="F16500" s="3"/>
      <c r="G16500" s="3"/>
      <c r="H16500" s="3"/>
      <c r="I16500" s="3"/>
      <c r="J16500" s="3"/>
    </row>
    <row r="16501" spans="4:10" x14ac:dyDescent="0.25">
      <c r="D16501">
        <v>0.35189999999999999</v>
      </c>
      <c r="E16501" s="4">
        <v>2.1700000000000001E-20</v>
      </c>
      <c r="F16501" s="3"/>
      <c r="G16501" s="3"/>
      <c r="H16501" s="3"/>
      <c r="I16501" s="3"/>
      <c r="J16501" s="3"/>
    </row>
    <row r="16502" spans="4:10" x14ac:dyDescent="0.25">
      <c r="D16502">
        <v>0.35220000000000001</v>
      </c>
      <c r="E16502" s="4">
        <v>2.1700000000000001E-20</v>
      </c>
      <c r="F16502" s="3"/>
      <c r="G16502" s="3"/>
      <c r="H16502" s="3"/>
      <c r="I16502" s="3"/>
      <c r="J16502" s="3"/>
    </row>
    <row r="16503" spans="4:10" x14ac:dyDescent="0.25">
      <c r="D16503">
        <v>0.35239999999999999</v>
      </c>
      <c r="E16503" s="4">
        <v>2.1700000000000001E-20</v>
      </c>
      <c r="F16503" s="3"/>
      <c r="G16503" s="3"/>
      <c r="H16503" s="3"/>
      <c r="I16503" s="3"/>
      <c r="J16503" s="3"/>
    </row>
    <row r="16504" spans="4:10" x14ac:dyDescent="0.25">
      <c r="D16504">
        <v>0.35260000000000002</v>
      </c>
      <c r="E16504" s="4">
        <v>2.1700000000000001E-20</v>
      </c>
      <c r="F16504" s="3"/>
      <c r="G16504" s="3"/>
      <c r="H16504" s="3"/>
      <c r="I16504" s="3"/>
      <c r="J16504" s="3"/>
    </row>
    <row r="16505" spans="4:10" x14ac:dyDescent="0.25">
      <c r="D16505">
        <v>0.35289999999999999</v>
      </c>
      <c r="E16505" s="4">
        <v>2.1700000000000001E-20</v>
      </c>
      <c r="F16505" s="3"/>
      <c r="G16505" s="3"/>
      <c r="H16505" s="3"/>
      <c r="I16505" s="3"/>
      <c r="J16505" s="3"/>
    </row>
    <row r="16506" spans="4:10" x14ac:dyDescent="0.25">
      <c r="D16506">
        <v>0.35310000000000002</v>
      </c>
      <c r="E16506" s="4">
        <v>2.1700000000000001E-20</v>
      </c>
      <c r="F16506" s="3"/>
      <c r="G16506" s="3"/>
      <c r="H16506" s="3"/>
      <c r="I16506" s="3"/>
      <c r="J16506" s="3"/>
    </row>
    <row r="16507" spans="4:10" x14ac:dyDescent="0.25">
      <c r="D16507">
        <v>0.35339999999999999</v>
      </c>
      <c r="E16507" s="4">
        <v>2.1700000000000001E-20</v>
      </c>
      <c r="F16507" s="3"/>
      <c r="G16507" s="3"/>
      <c r="H16507" s="3"/>
      <c r="I16507" s="3"/>
      <c r="J16507" s="3"/>
    </row>
    <row r="16508" spans="4:10" x14ac:dyDescent="0.25">
      <c r="D16508">
        <v>0.35360000000000003</v>
      </c>
      <c r="E16508" s="4">
        <v>2.1700000000000001E-20</v>
      </c>
      <c r="F16508" s="3"/>
      <c r="G16508" s="3"/>
      <c r="H16508" s="3"/>
      <c r="I16508" s="3"/>
      <c r="J16508" s="3"/>
    </row>
    <row r="16509" spans="4:10" x14ac:dyDescent="0.25">
      <c r="D16509">
        <v>0.3538</v>
      </c>
      <c r="E16509" s="4">
        <v>2.1700000000000001E-20</v>
      </c>
      <c r="F16509" s="3"/>
      <c r="G16509" s="3"/>
      <c r="H16509" s="3"/>
      <c r="I16509" s="3"/>
      <c r="J16509" s="3"/>
    </row>
    <row r="16510" spans="4:10" x14ac:dyDescent="0.25">
      <c r="D16510">
        <v>0.35410000000000003</v>
      </c>
      <c r="E16510" s="4">
        <v>2.1700000000000001E-20</v>
      </c>
      <c r="F16510" s="3"/>
      <c r="G16510" s="3"/>
      <c r="H16510" s="3"/>
      <c r="I16510" s="3"/>
      <c r="J16510" s="3"/>
    </row>
    <row r="16511" spans="4:10" x14ac:dyDescent="0.25">
      <c r="D16511">
        <v>0.3543</v>
      </c>
      <c r="E16511" s="4">
        <v>2.1700000000000001E-20</v>
      </c>
      <c r="F16511" s="3"/>
      <c r="G16511" s="3"/>
      <c r="H16511" s="3"/>
      <c r="I16511" s="3"/>
      <c r="J16511" s="3"/>
    </row>
    <row r="16512" spans="4:10" x14ac:dyDescent="0.25">
      <c r="D16512">
        <v>0.35449999999999998</v>
      </c>
      <c r="E16512" s="4">
        <v>2.1700000000000001E-20</v>
      </c>
      <c r="F16512" s="3"/>
      <c r="G16512" s="3"/>
      <c r="H16512" s="3"/>
      <c r="I16512" s="3"/>
      <c r="J16512" s="3"/>
    </row>
    <row r="16513" spans="4:10" x14ac:dyDescent="0.25">
      <c r="D16513">
        <v>0.3548</v>
      </c>
      <c r="E16513" s="4">
        <v>2.1700000000000001E-20</v>
      </c>
      <c r="F16513" s="3"/>
      <c r="G16513" s="3"/>
      <c r="H16513" s="3"/>
      <c r="I16513" s="3"/>
      <c r="J16513" s="3"/>
    </row>
    <row r="16514" spans="4:10" x14ac:dyDescent="0.25">
      <c r="D16514">
        <v>0.35499999999999998</v>
      </c>
      <c r="E16514" s="4">
        <v>2.1700000000000001E-20</v>
      </c>
      <c r="F16514" s="3"/>
      <c r="G16514" s="3"/>
      <c r="H16514" s="3"/>
      <c r="I16514" s="3"/>
      <c r="J16514" s="3"/>
    </row>
    <row r="16515" spans="4:10" x14ac:dyDescent="0.25">
      <c r="D16515">
        <v>0.3553</v>
      </c>
      <c r="E16515" s="4">
        <v>2.1700000000000001E-20</v>
      </c>
      <c r="F16515" s="3"/>
      <c r="G16515" s="3"/>
      <c r="H16515" s="3"/>
      <c r="I16515" s="3"/>
      <c r="J16515" s="3"/>
    </row>
    <row r="16516" spans="4:10" x14ac:dyDescent="0.25">
      <c r="D16516">
        <v>0.35549999999999998</v>
      </c>
      <c r="E16516" s="4">
        <v>2.1700000000000001E-20</v>
      </c>
      <c r="F16516" s="3"/>
      <c r="G16516" s="3"/>
      <c r="H16516" s="3"/>
      <c r="I16516" s="3"/>
      <c r="J16516" s="3"/>
    </row>
    <row r="16517" spans="4:10" x14ac:dyDescent="0.25">
      <c r="D16517">
        <v>0.35570000000000002</v>
      </c>
      <c r="E16517" s="4">
        <v>2.1700000000000001E-20</v>
      </c>
      <c r="F16517" s="3"/>
      <c r="G16517" s="3"/>
      <c r="H16517" s="3"/>
      <c r="I16517" s="3"/>
      <c r="J16517" s="3"/>
    </row>
    <row r="16518" spans="4:10" x14ac:dyDescent="0.25">
      <c r="D16518">
        <v>0.35599999999999998</v>
      </c>
      <c r="E16518" s="4">
        <v>2.1700000000000001E-20</v>
      </c>
      <c r="F16518" s="3"/>
      <c r="G16518" s="3"/>
      <c r="H16518" s="3"/>
      <c r="I16518" s="3"/>
      <c r="J16518" s="3"/>
    </row>
    <row r="16519" spans="4:10" x14ac:dyDescent="0.25">
      <c r="D16519">
        <v>0.35620000000000002</v>
      </c>
      <c r="E16519" s="4">
        <v>2.1700000000000001E-20</v>
      </c>
      <c r="F16519" s="3"/>
      <c r="G16519" s="3"/>
      <c r="H16519" s="3"/>
      <c r="I16519" s="3"/>
      <c r="J16519" s="3"/>
    </row>
    <row r="16520" spans="4:10" x14ac:dyDescent="0.25">
      <c r="D16520">
        <v>0.35639999999999999</v>
      </c>
      <c r="E16520" s="4">
        <v>2.1700000000000001E-20</v>
      </c>
      <c r="F16520" s="3"/>
      <c r="G16520" s="3"/>
      <c r="H16520" s="3"/>
      <c r="I16520" s="3"/>
      <c r="J16520" s="3"/>
    </row>
    <row r="16521" spans="4:10" x14ac:dyDescent="0.25">
      <c r="D16521">
        <v>0.35670000000000002</v>
      </c>
      <c r="E16521" s="4">
        <v>2.1700000000000001E-20</v>
      </c>
      <c r="F16521" s="3"/>
      <c r="G16521" s="3"/>
      <c r="H16521" s="3"/>
      <c r="I16521" s="3"/>
      <c r="J16521" s="3"/>
    </row>
    <row r="16522" spans="4:10" x14ac:dyDescent="0.25">
      <c r="D16522">
        <v>0.3569</v>
      </c>
      <c r="E16522" s="4">
        <v>2.1700000000000001E-20</v>
      </c>
      <c r="F16522" s="3"/>
      <c r="G16522" s="3"/>
      <c r="H16522" s="3"/>
      <c r="I16522" s="3"/>
      <c r="J16522" s="3"/>
    </row>
    <row r="16523" spans="4:10" x14ac:dyDescent="0.25">
      <c r="D16523">
        <v>0.35709999999999997</v>
      </c>
      <c r="E16523" s="4">
        <v>2.1700000000000001E-20</v>
      </c>
      <c r="F16523" s="3"/>
      <c r="G16523" s="3"/>
      <c r="H16523" s="3"/>
      <c r="I16523" s="3"/>
      <c r="J16523" s="3"/>
    </row>
    <row r="16524" spans="4:10" x14ac:dyDescent="0.25">
      <c r="D16524">
        <v>0.3574</v>
      </c>
      <c r="E16524" s="4">
        <v>2.1700000000000001E-20</v>
      </c>
      <c r="F16524" s="3"/>
      <c r="G16524" s="3"/>
      <c r="H16524" s="3"/>
      <c r="I16524" s="3"/>
      <c r="J16524" s="3"/>
    </row>
    <row r="16525" spans="4:10" x14ac:dyDescent="0.25">
      <c r="D16525">
        <v>0.35759999999999997</v>
      </c>
      <c r="E16525" s="4">
        <v>2.1700000000000001E-20</v>
      </c>
      <c r="F16525" s="3"/>
      <c r="G16525" s="3"/>
      <c r="H16525" s="3"/>
      <c r="I16525" s="3"/>
      <c r="J16525" s="3"/>
    </row>
    <row r="16526" spans="4:10" x14ac:dyDescent="0.25">
      <c r="D16526">
        <v>0.3579</v>
      </c>
      <c r="E16526" s="4">
        <v>2.1700000000000001E-20</v>
      </c>
      <c r="F16526" s="3"/>
      <c r="G16526" s="3"/>
      <c r="H16526" s="3"/>
      <c r="I16526" s="3"/>
      <c r="J16526" s="3"/>
    </row>
    <row r="16527" spans="4:10" x14ac:dyDescent="0.25">
      <c r="D16527">
        <v>0.35809999999999997</v>
      </c>
      <c r="E16527" s="4">
        <v>2.1700000000000001E-20</v>
      </c>
      <c r="F16527" s="3"/>
      <c r="G16527" s="3"/>
      <c r="H16527" s="3"/>
      <c r="I16527" s="3"/>
      <c r="J16527" s="3"/>
    </row>
    <row r="16528" spans="4:10" x14ac:dyDescent="0.25">
      <c r="D16528">
        <v>0.35830000000000001</v>
      </c>
      <c r="E16528" s="4">
        <v>2.1700000000000001E-20</v>
      </c>
      <c r="F16528" s="3"/>
      <c r="G16528" s="3"/>
      <c r="H16528" s="3"/>
      <c r="I16528" s="3"/>
      <c r="J16528" s="3"/>
    </row>
    <row r="16529" spans="4:10" x14ac:dyDescent="0.25">
      <c r="D16529">
        <v>0.35859999999999997</v>
      </c>
      <c r="E16529" s="4">
        <v>2.1700000000000001E-20</v>
      </c>
      <c r="F16529" s="3"/>
      <c r="G16529" s="3"/>
      <c r="H16529" s="3"/>
      <c r="I16529" s="3"/>
      <c r="J16529" s="3"/>
    </row>
    <row r="16530" spans="4:10" x14ac:dyDescent="0.25">
      <c r="D16530">
        <v>0.35880000000000001</v>
      </c>
      <c r="E16530" s="4">
        <v>2.1700000000000001E-20</v>
      </c>
      <c r="F16530" s="3"/>
      <c r="G16530" s="3"/>
      <c r="H16530" s="3"/>
      <c r="I16530" s="3"/>
      <c r="J16530" s="3"/>
    </row>
    <row r="16531" spans="4:10" x14ac:dyDescent="0.25">
      <c r="D16531">
        <v>0.35899999999999999</v>
      </c>
      <c r="E16531" s="4">
        <v>2.1700000000000001E-20</v>
      </c>
      <c r="F16531" s="3"/>
      <c r="G16531" s="3"/>
      <c r="H16531" s="3"/>
      <c r="I16531" s="3"/>
      <c r="J16531" s="3"/>
    </row>
    <row r="16532" spans="4:10" x14ac:dyDescent="0.25">
      <c r="D16532">
        <v>0.35930000000000001</v>
      </c>
      <c r="E16532" s="4">
        <v>2.1700000000000001E-20</v>
      </c>
      <c r="F16532" s="3"/>
      <c r="G16532" s="3"/>
      <c r="H16532" s="3"/>
      <c r="I16532" s="3"/>
      <c r="J16532" s="3"/>
    </row>
    <row r="16533" spans="4:10" x14ac:dyDescent="0.25">
      <c r="D16533">
        <v>0.35949999999999999</v>
      </c>
      <c r="E16533" s="4">
        <v>2.1700000000000001E-20</v>
      </c>
      <c r="F16533" s="3"/>
      <c r="G16533" s="3"/>
      <c r="H16533" s="3"/>
      <c r="I16533" s="3"/>
      <c r="J16533" s="3"/>
    </row>
    <row r="16534" spans="4:10" x14ac:dyDescent="0.25">
      <c r="D16534">
        <v>0.35970000000000002</v>
      </c>
      <c r="E16534" s="4">
        <v>2.1700000000000001E-20</v>
      </c>
      <c r="F16534" s="3"/>
      <c r="G16534" s="3"/>
      <c r="H16534" s="3"/>
      <c r="I16534" s="3"/>
      <c r="J16534" s="3"/>
    </row>
    <row r="16535" spans="4:10" x14ac:dyDescent="0.25">
      <c r="D16535">
        <v>0.36</v>
      </c>
      <c r="E16535" s="4">
        <v>2.1700000000000001E-20</v>
      </c>
      <c r="F16535" s="3"/>
      <c r="G16535" s="3"/>
      <c r="H16535" s="3"/>
      <c r="I16535" s="3"/>
      <c r="J16535" s="3"/>
    </row>
    <row r="16536" spans="4:10" x14ac:dyDescent="0.25">
      <c r="D16536">
        <v>0.36020000000000002</v>
      </c>
      <c r="E16536" s="4">
        <v>2.1700000000000001E-20</v>
      </c>
      <c r="F16536" s="3"/>
      <c r="G16536" s="3"/>
      <c r="H16536" s="3"/>
      <c r="I16536" s="3"/>
      <c r="J16536" s="3"/>
    </row>
    <row r="16537" spans="4:10" x14ac:dyDescent="0.25">
      <c r="D16537">
        <v>0.36049999999999999</v>
      </c>
      <c r="E16537" s="4">
        <v>2.1700000000000001E-20</v>
      </c>
      <c r="F16537" s="3"/>
      <c r="G16537" s="3"/>
      <c r="H16537" s="3"/>
      <c r="I16537" s="3"/>
      <c r="J16537" s="3"/>
    </row>
    <row r="16538" spans="4:10" x14ac:dyDescent="0.25">
      <c r="D16538">
        <v>0.36070000000000002</v>
      </c>
      <c r="E16538" s="4">
        <v>2.1700000000000001E-20</v>
      </c>
      <c r="F16538" s="3"/>
      <c r="G16538" s="3"/>
      <c r="H16538" s="3"/>
      <c r="I16538" s="3"/>
      <c r="J16538" s="3"/>
    </row>
    <row r="16539" spans="4:10" x14ac:dyDescent="0.25">
      <c r="D16539">
        <v>0.3609</v>
      </c>
      <c r="E16539" s="4">
        <v>2.1700000000000001E-20</v>
      </c>
      <c r="F16539" s="3"/>
      <c r="G16539" s="3"/>
      <c r="H16539" s="3"/>
      <c r="I16539" s="3"/>
      <c r="J16539" s="3"/>
    </row>
    <row r="16540" spans="4:10" x14ac:dyDescent="0.25">
      <c r="D16540">
        <v>0.36120000000000002</v>
      </c>
      <c r="E16540" s="4">
        <v>2.1700000000000001E-20</v>
      </c>
      <c r="F16540" s="3"/>
      <c r="G16540" s="3"/>
      <c r="H16540" s="3"/>
      <c r="I16540" s="3"/>
      <c r="J16540" s="3"/>
    </row>
    <row r="16541" spans="4:10" x14ac:dyDescent="0.25">
      <c r="D16541">
        <v>0.3614</v>
      </c>
      <c r="E16541" s="4">
        <v>2.1700000000000001E-20</v>
      </c>
      <c r="F16541" s="3"/>
      <c r="G16541" s="3"/>
      <c r="H16541" s="3"/>
      <c r="I16541" s="3"/>
      <c r="J16541" s="3"/>
    </row>
    <row r="16542" spans="4:10" x14ac:dyDescent="0.25">
      <c r="D16542">
        <v>0.36159999999999998</v>
      </c>
      <c r="E16542" s="4">
        <v>2.1700000000000001E-20</v>
      </c>
      <c r="F16542" s="3"/>
      <c r="G16542" s="3"/>
      <c r="H16542" s="3"/>
      <c r="I16542" s="3"/>
      <c r="J16542" s="3"/>
    </row>
    <row r="16543" spans="4:10" x14ac:dyDescent="0.25">
      <c r="D16543">
        <v>0.3619</v>
      </c>
      <c r="E16543" s="4">
        <v>2.1700000000000001E-20</v>
      </c>
      <c r="F16543" s="3"/>
      <c r="G16543" s="3"/>
      <c r="H16543" s="3"/>
      <c r="I16543" s="3"/>
      <c r="J16543" s="3"/>
    </row>
    <row r="16544" spans="4:10" x14ac:dyDescent="0.25">
      <c r="D16544">
        <v>0.36209999999999998</v>
      </c>
      <c r="E16544" s="4">
        <v>2.1700000000000001E-20</v>
      </c>
      <c r="F16544" s="3"/>
      <c r="G16544" s="3"/>
      <c r="H16544" s="3"/>
      <c r="I16544" s="3"/>
      <c r="J16544" s="3"/>
    </row>
    <row r="16545" spans="4:10" x14ac:dyDescent="0.25">
      <c r="D16545">
        <v>0.36230000000000001</v>
      </c>
      <c r="E16545" s="4">
        <v>2.1700000000000001E-20</v>
      </c>
      <c r="F16545" s="3"/>
      <c r="G16545" s="3"/>
      <c r="H16545" s="3"/>
      <c r="I16545" s="3"/>
      <c r="J16545" s="3"/>
    </row>
    <row r="16546" spans="4:10" x14ac:dyDescent="0.25">
      <c r="D16546">
        <v>0.36259999999999998</v>
      </c>
      <c r="E16546" s="4">
        <v>2.1700000000000001E-20</v>
      </c>
      <c r="F16546" s="3"/>
      <c r="G16546" s="3"/>
      <c r="H16546" s="3"/>
      <c r="I16546" s="3"/>
      <c r="J16546" s="3"/>
    </row>
    <row r="16547" spans="4:10" x14ac:dyDescent="0.25">
      <c r="D16547">
        <v>0.36280000000000001</v>
      </c>
      <c r="E16547" s="4">
        <v>2.1700000000000001E-20</v>
      </c>
      <c r="F16547" s="3"/>
      <c r="G16547" s="3"/>
      <c r="H16547" s="3"/>
      <c r="I16547" s="3"/>
      <c r="J16547" s="3"/>
    </row>
    <row r="16548" spans="4:10" x14ac:dyDescent="0.25">
      <c r="D16548">
        <v>0.36309999999999998</v>
      </c>
      <c r="E16548" s="4">
        <v>2.1700000000000001E-20</v>
      </c>
      <c r="F16548" s="3"/>
      <c r="G16548" s="3"/>
      <c r="H16548" s="3"/>
      <c r="I16548" s="3"/>
      <c r="J16548" s="3"/>
    </row>
    <row r="16549" spans="4:10" x14ac:dyDescent="0.25">
      <c r="D16549">
        <v>0.36330000000000001</v>
      </c>
      <c r="E16549" s="4">
        <v>2.1700000000000001E-20</v>
      </c>
      <c r="F16549" s="3"/>
      <c r="G16549" s="3"/>
      <c r="H16549" s="3"/>
      <c r="I16549" s="3"/>
      <c r="J16549" s="3"/>
    </row>
    <row r="16550" spans="4:10" x14ac:dyDescent="0.25">
      <c r="D16550">
        <v>0.36349999999999999</v>
      </c>
      <c r="E16550" s="4">
        <v>2.1700000000000001E-20</v>
      </c>
      <c r="F16550" s="3"/>
      <c r="G16550" s="3"/>
      <c r="H16550" s="3"/>
      <c r="I16550" s="3"/>
      <c r="J16550" s="3"/>
    </row>
    <row r="16551" spans="4:10" x14ac:dyDescent="0.25">
      <c r="D16551">
        <v>0.36380000000000001</v>
      </c>
      <c r="E16551" s="4">
        <v>2.1700000000000001E-20</v>
      </c>
      <c r="F16551" s="3"/>
      <c r="G16551" s="3"/>
      <c r="H16551" s="3"/>
      <c r="I16551" s="3"/>
      <c r="J16551" s="3"/>
    </row>
    <row r="16552" spans="4:10" x14ac:dyDescent="0.25">
      <c r="D16552">
        <v>0.36399999999999999</v>
      </c>
      <c r="E16552" s="4">
        <v>2.1700000000000001E-20</v>
      </c>
      <c r="F16552" s="3"/>
      <c r="G16552" s="3"/>
      <c r="H16552" s="3"/>
      <c r="I16552" s="3"/>
      <c r="J16552" s="3"/>
    </row>
    <row r="16553" spans="4:10" x14ac:dyDescent="0.25">
      <c r="D16553">
        <v>0.36420000000000002</v>
      </c>
      <c r="E16553" s="4">
        <v>2.1700000000000001E-20</v>
      </c>
      <c r="F16553" s="3"/>
      <c r="G16553" s="3"/>
      <c r="H16553" s="3"/>
      <c r="I16553" s="3"/>
      <c r="J16553" s="3"/>
    </row>
    <row r="16554" spans="4:10" x14ac:dyDescent="0.25">
      <c r="D16554">
        <v>0.36449999999999999</v>
      </c>
      <c r="E16554" s="4">
        <v>2.1700000000000001E-20</v>
      </c>
      <c r="F16554" s="3"/>
      <c r="G16554" s="3"/>
      <c r="H16554" s="3"/>
      <c r="I16554" s="3"/>
      <c r="J16554" s="3"/>
    </row>
    <row r="16555" spans="4:10" x14ac:dyDescent="0.25">
      <c r="D16555">
        <v>0.36470000000000002</v>
      </c>
      <c r="E16555" s="4">
        <v>2.1700000000000001E-20</v>
      </c>
      <c r="F16555" s="3"/>
      <c r="G16555" s="3"/>
      <c r="H16555" s="3"/>
      <c r="I16555" s="3"/>
      <c r="J16555" s="3"/>
    </row>
    <row r="16556" spans="4:10" x14ac:dyDescent="0.25">
      <c r="D16556">
        <v>0.3649</v>
      </c>
      <c r="E16556" s="4">
        <v>2.1700000000000001E-20</v>
      </c>
      <c r="F16556" s="3"/>
      <c r="G16556" s="3"/>
      <c r="H16556" s="3"/>
      <c r="I16556" s="3"/>
      <c r="J16556" s="3"/>
    </row>
    <row r="16557" spans="4:10" x14ac:dyDescent="0.25">
      <c r="D16557">
        <v>0.36520000000000002</v>
      </c>
      <c r="E16557" s="4">
        <v>2.1700000000000001E-20</v>
      </c>
      <c r="F16557" s="3"/>
      <c r="G16557" s="3"/>
      <c r="H16557" s="3"/>
      <c r="I16557" s="3"/>
      <c r="J16557" s="3"/>
    </row>
    <row r="16558" spans="4:10" x14ac:dyDescent="0.25">
      <c r="D16558">
        <v>0.3654</v>
      </c>
      <c r="E16558" s="4">
        <v>2.1700000000000001E-20</v>
      </c>
      <c r="F16558" s="3"/>
      <c r="G16558" s="3"/>
      <c r="H16558" s="3"/>
      <c r="I16558" s="3"/>
      <c r="J16558" s="3"/>
    </row>
    <row r="16559" spans="4:10" x14ac:dyDescent="0.25">
      <c r="D16559">
        <v>0.36570000000000003</v>
      </c>
      <c r="E16559" s="4">
        <v>2.1700000000000001E-20</v>
      </c>
      <c r="F16559" s="3"/>
      <c r="G16559" s="3"/>
      <c r="H16559" s="3"/>
      <c r="I16559" s="3"/>
      <c r="J16559" s="3"/>
    </row>
    <row r="16560" spans="4:10" x14ac:dyDescent="0.25">
      <c r="D16560">
        <v>0.3659</v>
      </c>
      <c r="E16560" s="4">
        <v>2.1700000000000001E-20</v>
      </c>
      <c r="F16560" s="3"/>
      <c r="G16560" s="3"/>
      <c r="H16560" s="3"/>
      <c r="I16560" s="3"/>
      <c r="J16560" s="3"/>
    </row>
    <row r="16561" spans="4:10" x14ac:dyDescent="0.25">
      <c r="D16561">
        <v>0.36609999999999998</v>
      </c>
      <c r="E16561" s="4">
        <v>2.1700000000000001E-20</v>
      </c>
      <c r="F16561" s="3"/>
      <c r="G16561" s="3"/>
      <c r="H16561" s="3"/>
      <c r="I16561" s="3"/>
      <c r="J16561" s="3"/>
    </row>
    <row r="16562" spans="4:10" x14ac:dyDescent="0.25">
      <c r="D16562">
        <v>0.3664</v>
      </c>
      <c r="E16562" s="4">
        <v>2.1700000000000001E-20</v>
      </c>
      <c r="F16562" s="3"/>
      <c r="G16562" s="3"/>
      <c r="H16562" s="3"/>
      <c r="I16562" s="3"/>
      <c r="J16562" s="3"/>
    </row>
    <row r="16563" spans="4:10" x14ac:dyDescent="0.25">
      <c r="D16563">
        <v>0.36659999999999998</v>
      </c>
      <c r="E16563" s="4">
        <v>2.1700000000000001E-20</v>
      </c>
      <c r="F16563" s="3"/>
      <c r="G16563" s="3"/>
      <c r="H16563" s="3"/>
      <c r="I16563" s="3"/>
      <c r="J16563" s="3"/>
    </row>
    <row r="16564" spans="4:10" x14ac:dyDescent="0.25">
      <c r="D16564">
        <v>0.36680000000000001</v>
      </c>
      <c r="E16564" s="4">
        <v>2.1700000000000001E-20</v>
      </c>
      <c r="F16564" s="3"/>
      <c r="G16564" s="3"/>
      <c r="H16564" s="3"/>
      <c r="I16564" s="3"/>
      <c r="J16564" s="3"/>
    </row>
    <row r="16565" spans="4:10" x14ac:dyDescent="0.25">
      <c r="D16565">
        <v>0.36709999999999998</v>
      </c>
      <c r="E16565" s="4">
        <v>2.1700000000000001E-20</v>
      </c>
      <c r="F16565" s="3"/>
      <c r="G16565" s="3"/>
      <c r="H16565" s="3"/>
      <c r="I16565" s="3"/>
      <c r="J16565" s="3"/>
    </row>
    <row r="16566" spans="4:10" x14ac:dyDescent="0.25">
      <c r="D16566">
        <v>0.36730000000000002</v>
      </c>
      <c r="E16566" s="4">
        <v>2.1700000000000001E-20</v>
      </c>
      <c r="F16566" s="3"/>
      <c r="G16566" s="3"/>
      <c r="H16566" s="3"/>
      <c r="I16566" s="3"/>
      <c r="J16566" s="3"/>
    </row>
    <row r="16567" spans="4:10" x14ac:dyDescent="0.25">
      <c r="D16567">
        <v>0.36749999999999999</v>
      </c>
      <c r="E16567" s="4">
        <v>2.1700000000000001E-20</v>
      </c>
      <c r="F16567" s="3"/>
      <c r="G16567" s="3"/>
      <c r="H16567" s="3"/>
      <c r="I16567" s="3"/>
      <c r="J16567" s="3"/>
    </row>
    <row r="16568" spans="4:10" x14ac:dyDescent="0.25">
      <c r="D16568">
        <v>0.36780000000000002</v>
      </c>
      <c r="E16568" s="4">
        <v>2.1700000000000001E-20</v>
      </c>
      <c r="F16568" s="3"/>
      <c r="G16568" s="3"/>
      <c r="H16568" s="3"/>
      <c r="I16568" s="3"/>
      <c r="J16568" s="3"/>
    </row>
    <row r="16569" spans="4:10" x14ac:dyDescent="0.25">
      <c r="D16569">
        <v>0.36799999999999999</v>
      </c>
      <c r="E16569" s="4">
        <v>2.1700000000000001E-20</v>
      </c>
      <c r="F16569" s="3"/>
      <c r="G16569" s="3"/>
      <c r="H16569" s="3"/>
      <c r="I16569" s="3"/>
      <c r="J16569" s="3"/>
    </row>
    <row r="16570" spans="4:10" x14ac:dyDescent="0.25">
      <c r="D16570">
        <v>0.36830000000000002</v>
      </c>
      <c r="E16570" s="4">
        <v>2.1700000000000001E-20</v>
      </c>
      <c r="F16570" s="3"/>
      <c r="G16570" s="3"/>
      <c r="H16570" s="3"/>
      <c r="I16570" s="3"/>
      <c r="J16570" s="3"/>
    </row>
    <row r="16571" spans="4:10" x14ac:dyDescent="0.25">
      <c r="D16571">
        <v>0.36849999999999999</v>
      </c>
      <c r="E16571" s="4">
        <v>2.1700000000000001E-20</v>
      </c>
      <c r="F16571" s="3"/>
      <c r="G16571" s="3"/>
      <c r="H16571" s="3"/>
      <c r="I16571" s="3"/>
      <c r="J16571" s="3"/>
    </row>
    <row r="16572" spans="4:10" x14ac:dyDescent="0.25">
      <c r="D16572">
        <v>0.36870000000000003</v>
      </c>
      <c r="E16572" s="4">
        <v>2.1700000000000001E-20</v>
      </c>
      <c r="F16572" s="3"/>
      <c r="G16572" s="3"/>
      <c r="H16572" s="3"/>
      <c r="I16572" s="3"/>
      <c r="J16572" s="3"/>
    </row>
    <row r="16573" spans="4:10" x14ac:dyDescent="0.25">
      <c r="D16573">
        <v>0.36899999999999999</v>
      </c>
      <c r="E16573" s="4">
        <v>2.1700000000000001E-20</v>
      </c>
      <c r="F16573" s="3"/>
      <c r="G16573" s="3"/>
      <c r="H16573" s="3"/>
      <c r="I16573" s="3"/>
      <c r="J16573" s="3"/>
    </row>
    <row r="16574" spans="4:10" x14ac:dyDescent="0.25">
      <c r="D16574">
        <v>0.36919999999999997</v>
      </c>
      <c r="E16574" s="4">
        <v>2.1700000000000001E-20</v>
      </c>
      <c r="F16574" s="3"/>
      <c r="G16574" s="3"/>
      <c r="H16574" s="3"/>
      <c r="I16574" s="3"/>
      <c r="J16574" s="3"/>
    </row>
    <row r="16575" spans="4:10" x14ac:dyDescent="0.25">
      <c r="D16575">
        <v>0.36940000000000001</v>
      </c>
      <c r="E16575" s="4">
        <v>2.1700000000000001E-20</v>
      </c>
      <c r="F16575" s="3"/>
      <c r="G16575" s="3"/>
      <c r="H16575" s="3"/>
      <c r="I16575" s="3"/>
      <c r="J16575" s="3"/>
    </row>
    <row r="16576" spans="4:10" x14ac:dyDescent="0.25">
      <c r="D16576">
        <v>0.36969999999999997</v>
      </c>
      <c r="E16576" s="4">
        <v>2.1700000000000001E-20</v>
      </c>
      <c r="F16576" s="3"/>
      <c r="G16576" s="3"/>
      <c r="H16576" s="3"/>
      <c r="I16576" s="3"/>
      <c r="J16576" s="3"/>
    </row>
    <row r="16577" spans="4:10" x14ac:dyDescent="0.25">
      <c r="D16577">
        <v>0.36990000000000001</v>
      </c>
      <c r="E16577" s="4">
        <v>2.1700000000000001E-20</v>
      </c>
      <c r="F16577" s="3"/>
      <c r="G16577" s="3"/>
      <c r="H16577" s="3"/>
      <c r="I16577" s="3"/>
      <c r="J16577" s="3"/>
    </row>
    <row r="16578" spans="4:10" x14ac:dyDescent="0.25">
      <c r="D16578">
        <v>0.37019999999999997</v>
      </c>
      <c r="E16578" s="4">
        <v>2.1700000000000001E-20</v>
      </c>
      <c r="F16578" s="3"/>
      <c r="G16578" s="3"/>
      <c r="H16578" s="3"/>
      <c r="I16578" s="3"/>
      <c r="J16578" s="3"/>
    </row>
    <row r="16579" spans="4:10" x14ac:dyDescent="0.25">
      <c r="D16579">
        <v>0.37040000000000001</v>
      </c>
      <c r="E16579" s="4">
        <v>2.1700000000000001E-20</v>
      </c>
      <c r="F16579" s="3"/>
      <c r="G16579" s="3"/>
      <c r="H16579" s="3"/>
      <c r="I16579" s="3"/>
      <c r="J16579" s="3"/>
    </row>
    <row r="16580" spans="4:10" x14ac:dyDescent="0.25">
      <c r="D16580">
        <v>0.37059999999999998</v>
      </c>
      <c r="E16580" s="4">
        <v>2.1700000000000001E-20</v>
      </c>
      <c r="F16580" s="3"/>
      <c r="G16580" s="3"/>
      <c r="H16580" s="3"/>
      <c r="I16580" s="3"/>
      <c r="J16580" s="3"/>
    </row>
    <row r="16581" spans="4:10" x14ac:dyDescent="0.25">
      <c r="D16581">
        <v>0.37090000000000001</v>
      </c>
      <c r="E16581" s="4">
        <v>2.1700000000000001E-20</v>
      </c>
      <c r="F16581" s="3"/>
      <c r="G16581" s="3"/>
      <c r="H16581" s="3"/>
      <c r="I16581" s="3"/>
      <c r="J16581" s="3"/>
    </row>
    <row r="16582" spans="4:10" x14ac:dyDescent="0.25">
      <c r="D16582">
        <v>0.37109999999999999</v>
      </c>
      <c r="E16582" s="4">
        <v>2.1700000000000001E-20</v>
      </c>
      <c r="F16582" s="3"/>
      <c r="G16582" s="3"/>
      <c r="H16582" s="3"/>
      <c r="I16582" s="3"/>
      <c r="J16582" s="3"/>
    </row>
    <row r="16583" spans="4:10" x14ac:dyDescent="0.25">
      <c r="D16583">
        <v>0.37130000000000002</v>
      </c>
      <c r="E16583" s="4">
        <v>2.1700000000000001E-20</v>
      </c>
      <c r="F16583" s="3"/>
      <c r="G16583" s="3"/>
      <c r="H16583" s="3"/>
      <c r="I16583" s="3"/>
      <c r="J16583" s="3"/>
    </row>
    <row r="16584" spans="4:10" x14ac:dyDescent="0.25">
      <c r="D16584">
        <v>0.37159999999999999</v>
      </c>
      <c r="E16584" s="4">
        <v>2.1700000000000001E-20</v>
      </c>
      <c r="F16584" s="3"/>
      <c r="G16584" s="3"/>
      <c r="H16584" s="3"/>
      <c r="I16584" s="3"/>
      <c r="J16584" s="3"/>
    </row>
    <row r="16585" spans="4:10" x14ac:dyDescent="0.25">
      <c r="D16585">
        <v>0.37180000000000002</v>
      </c>
      <c r="E16585" s="4">
        <v>2.1700000000000001E-20</v>
      </c>
      <c r="F16585" s="3"/>
      <c r="G16585" s="3"/>
      <c r="H16585" s="3"/>
      <c r="I16585" s="3"/>
      <c r="J16585" s="3"/>
    </row>
    <row r="16586" spans="4:10" x14ac:dyDescent="0.25">
      <c r="D16586">
        <v>0.372</v>
      </c>
      <c r="E16586" s="4">
        <v>2.1700000000000001E-20</v>
      </c>
      <c r="F16586" s="3"/>
      <c r="G16586" s="3"/>
      <c r="H16586" s="3"/>
      <c r="I16586" s="3"/>
      <c r="J16586" s="3"/>
    </row>
    <row r="16587" spans="4:10" x14ac:dyDescent="0.25">
      <c r="D16587">
        <v>0.37230000000000002</v>
      </c>
      <c r="E16587" s="4">
        <v>2.1700000000000001E-20</v>
      </c>
      <c r="F16587" s="3"/>
      <c r="G16587" s="3"/>
      <c r="H16587" s="3"/>
      <c r="I16587" s="3"/>
      <c r="J16587" s="3"/>
    </row>
    <row r="16588" spans="4:10" x14ac:dyDescent="0.25">
      <c r="D16588">
        <v>0.3725</v>
      </c>
      <c r="E16588" s="4">
        <v>2.1700000000000001E-20</v>
      </c>
      <c r="F16588" s="3"/>
      <c r="G16588" s="3"/>
      <c r="H16588" s="3"/>
      <c r="I16588" s="3"/>
      <c r="J16588" s="3"/>
    </row>
    <row r="16589" spans="4:10" x14ac:dyDescent="0.25">
      <c r="D16589">
        <v>0.37280000000000002</v>
      </c>
      <c r="E16589" s="4">
        <v>2.1700000000000001E-20</v>
      </c>
      <c r="F16589" s="3"/>
      <c r="G16589" s="3"/>
      <c r="H16589" s="3"/>
      <c r="I16589" s="3"/>
      <c r="J16589" s="3"/>
    </row>
    <row r="16590" spans="4:10" x14ac:dyDescent="0.25">
      <c r="D16590">
        <v>0.373</v>
      </c>
      <c r="E16590" s="4">
        <v>2.1700000000000001E-20</v>
      </c>
      <c r="F16590" s="3"/>
      <c r="G16590" s="3"/>
      <c r="H16590" s="3"/>
      <c r="I16590" s="3"/>
      <c r="J16590" s="3"/>
    </row>
    <row r="16591" spans="4:10" x14ac:dyDescent="0.25">
      <c r="D16591">
        <v>0.37319999999999998</v>
      </c>
      <c r="E16591" s="4">
        <v>2.1700000000000001E-20</v>
      </c>
      <c r="F16591" s="3"/>
      <c r="G16591" s="3"/>
      <c r="H16591" s="3"/>
      <c r="I16591" s="3"/>
      <c r="J16591" s="3"/>
    </row>
    <row r="16592" spans="4:10" x14ac:dyDescent="0.25">
      <c r="D16592">
        <v>0.3735</v>
      </c>
      <c r="E16592" s="4">
        <v>2.1700000000000001E-20</v>
      </c>
      <c r="F16592" s="3"/>
      <c r="G16592" s="3"/>
      <c r="H16592" s="3"/>
      <c r="I16592" s="3"/>
      <c r="J16592" s="3"/>
    </row>
    <row r="16593" spans="4:10" x14ac:dyDescent="0.25">
      <c r="D16593">
        <v>0.37369999999999998</v>
      </c>
      <c r="E16593" s="4">
        <v>2.1700000000000001E-20</v>
      </c>
      <c r="F16593" s="3"/>
      <c r="G16593" s="3"/>
      <c r="H16593" s="3"/>
      <c r="I16593" s="3"/>
      <c r="J16593" s="3"/>
    </row>
    <row r="16594" spans="4:10" x14ac:dyDescent="0.25">
      <c r="D16594">
        <v>0.37390000000000001</v>
      </c>
      <c r="E16594" s="4">
        <v>2.1700000000000001E-20</v>
      </c>
      <c r="F16594" s="3"/>
      <c r="G16594" s="3"/>
      <c r="H16594" s="3"/>
      <c r="I16594" s="3"/>
      <c r="J16594" s="3"/>
    </row>
    <row r="16595" spans="4:10" x14ac:dyDescent="0.25">
      <c r="D16595">
        <v>0.37419999999999998</v>
      </c>
      <c r="E16595" s="4">
        <v>2.1700000000000001E-20</v>
      </c>
      <c r="F16595" s="3"/>
      <c r="G16595" s="3"/>
      <c r="H16595" s="3"/>
      <c r="I16595" s="3"/>
      <c r="J16595" s="3"/>
    </row>
    <row r="16596" spans="4:10" x14ac:dyDescent="0.25">
      <c r="D16596">
        <v>0.37440000000000001</v>
      </c>
      <c r="E16596" s="4">
        <v>2.1700000000000001E-20</v>
      </c>
      <c r="F16596" s="3"/>
      <c r="G16596" s="3"/>
      <c r="H16596" s="3"/>
      <c r="I16596" s="3"/>
      <c r="J16596" s="3"/>
    </row>
    <row r="16597" spans="4:10" x14ac:dyDescent="0.25">
      <c r="D16597">
        <v>0.37459999999999999</v>
      </c>
      <c r="E16597" s="4">
        <v>2.1700000000000001E-20</v>
      </c>
      <c r="F16597" s="3"/>
      <c r="G16597" s="3"/>
      <c r="H16597" s="3"/>
      <c r="I16597" s="3"/>
      <c r="J16597" s="3"/>
    </row>
    <row r="16598" spans="4:10" x14ac:dyDescent="0.25">
      <c r="D16598">
        <v>0.37490000000000001</v>
      </c>
      <c r="E16598" s="4">
        <v>2.1700000000000001E-20</v>
      </c>
      <c r="F16598" s="3"/>
      <c r="G16598" s="3"/>
      <c r="H16598" s="3"/>
      <c r="I16598" s="3"/>
      <c r="J16598" s="3"/>
    </row>
    <row r="16599" spans="4:10" x14ac:dyDescent="0.25">
      <c r="D16599">
        <v>0.37509999999999999</v>
      </c>
      <c r="E16599" s="4">
        <v>2.1700000000000001E-20</v>
      </c>
      <c r="F16599" s="3"/>
      <c r="G16599" s="3"/>
      <c r="H16599" s="3"/>
      <c r="I16599" s="3"/>
      <c r="J16599" s="3"/>
    </row>
    <row r="16600" spans="4:10" x14ac:dyDescent="0.25">
      <c r="D16600">
        <v>0.37540000000000001</v>
      </c>
      <c r="E16600" s="4">
        <v>2.1700000000000001E-20</v>
      </c>
      <c r="F16600" s="3"/>
      <c r="G16600" s="3"/>
      <c r="H16600" s="3"/>
      <c r="I16600" s="3"/>
      <c r="J16600" s="3"/>
    </row>
    <row r="16601" spans="4:10" x14ac:dyDescent="0.25">
      <c r="D16601">
        <v>0.37559999999999999</v>
      </c>
      <c r="E16601" s="4">
        <v>2.1700000000000001E-20</v>
      </c>
      <c r="F16601" s="3"/>
      <c r="G16601" s="3"/>
      <c r="H16601" s="3"/>
      <c r="I16601" s="3"/>
      <c r="J16601" s="3"/>
    </row>
    <row r="16602" spans="4:10" x14ac:dyDescent="0.25">
      <c r="D16602">
        <v>0.37580000000000002</v>
      </c>
      <c r="E16602" s="4">
        <v>2.1700000000000001E-20</v>
      </c>
      <c r="F16602" s="3"/>
      <c r="G16602" s="3"/>
      <c r="H16602" s="3"/>
      <c r="I16602" s="3"/>
      <c r="J16602" s="3"/>
    </row>
    <row r="16603" spans="4:10" x14ac:dyDescent="0.25">
      <c r="D16603">
        <v>0.37609999999999999</v>
      </c>
      <c r="E16603" s="4">
        <v>2.1700000000000001E-20</v>
      </c>
      <c r="F16603" s="3"/>
      <c r="G16603" s="3"/>
      <c r="H16603" s="3"/>
      <c r="I16603" s="3"/>
      <c r="J16603" s="3"/>
    </row>
    <row r="16604" spans="4:10" x14ac:dyDescent="0.25">
      <c r="D16604">
        <v>0.37630000000000002</v>
      </c>
      <c r="E16604" s="4">
        <v>2.1700000000000001E-20</v>
      </c>
      <c r="F16604" s="3"/>
      <c r="G16604" s="3"/>
      <c r="H16604" s="3"/>
      <c r="I16604" s="3"/>
      <c r="J16604" s="3"/>
    </row>
    <row r="16605" spans="4:10" x14ac:dyDescent="0.25">
      <c r="D16605">
        <v>0.3765</v>
      </c>
      <c r="E16605" s="4">
        <v>2.1700000000000001E-20</v>
      </c>
      <c r="F16605" s="3"/>
      <c r="G16605" s="3"/>
      <c r="H16605" s="3"/>
      <c r="I16605" s="3"/>
      <c r="J16605" s="3"/>
    </row>
    <row r="16606" spans="4:10" x14ac:dyDescent="0.25">
      <c r="D16606">
        <v>0.37680000000000002</v>
      </c>
      <c r="E16606" s="4">
        <v>2.1700000000000001E-20</v>
      </c>
      <c r="F16606" s="3"/>
      <c r="G16606" s="3"/>
      <c r="H16606" s="3"/>
      <c r="I16606" s="3"/>
      <c r="J16606" s="3"/>
    </row>
    <row r="16607" spans="4:10" x14ac:dyDescent="0.25">
      <c r="D16607">
        <v>0.377</v>
      </c>
      <c r="E16607" s="4">
        <v>2.1700000000000001E-20</v>
      </c>
      <c r="F16607" s="3"/>
      <c r="G16607" s="3"/>
      <c r="H16607" s="3"/>
      <c r="I16607" s="3"/>
      <c r="J16607" s="3"/>
    </row>
    <row r="16608" spans="4:10" x14ac:dyDescent="0.25">
      <c r="D16608">
        <v>0.37719999999999998</v>
      </c>
      <c r="E16608" s="4">
        <v>2.1700000000000001E-20</v>
      </c>
      <c r="F16608" s="3"/>
      <c r="G16608" s="3"/>
      <c r="H16608" s="3"/>
      <c r="I16608" s="3"/>
      <c r="J16608" s="3"/>
    </row>
    <row r="16609" spans="4:10" x14ac:dyDescent="0.25">
      <c r="D16609">
        <v>0.3775</v>
      </c>
      <c r="E16609" s="4">
        <v>2.1700000000000001E-20</v>
      </c>
      <c r="F16609" s="3"/>
      <c r="G16609" s="3"/>
      <c r="H16609" s="3"/>
      <c r="I16609" s="3"/>
      <c r="J16609" s="3"/>
    </row>
    <row r="16610" spans="4:10" x14ac:dyDescent="0.25">
      <c r="D16610">
        <v>0.37769999999999998</v>
      </c>
      <c r="E16610" s="4">
        <v>2.1700000000000001E-20</v>
      </c>
      <c r="F16610" s="3"/>
      <c r="G16610" s="3"/>
      <c r="H16610" s="3"/>
      <c r="I16610" s="3"/>
      <c r="J16610" s="3"/>
    </row>
    <row r="16611" spans="4:10" x14ac:dyDescent="0.25">
      <c r="D16611">
        <v>0.378</v>
      </c>
      <c r="E16611" s="4">
        <v>2.1700000000000001E-20</v>
      </c>
      <c r="F16611" s="3"/>
      <c r="G16611" s="3"/>
      <c r="H16611" s="3"/>
      <c r="I16611" s="3"/>
      <c r="J16611" s="3"/>
    </row>
    <row r="16612" spans="4:10" x14ac:dyDescent="0.25">
      <c r="D16612">
        <v>0.37819999999999998</v>
      </c>
      <c r="E16612" s="4">
        <v>2.1700000000000001E-20</v>
      </c>
      <c r="F16612" s="3"/>
      <c r="G16612" s="3"/>
      <c r="H16612" s="3"/>
      <c r="I16612" s="3"/>
      <c r="J16612" s="3"/>
    </row>
    <row r="16613" spans="4:10" x14ac:dyDescent="0.25">
      <c r="D16613">
        <v>0.37840000000000001</v>
      </c>
      <c r="E16613" s="4">
        <v>2.1700000000000001E-20</v>
      </c>
      <c r="F16613" s="3"/>
      <c r="G16613" s="3"/>
      <c r="H16613" s="3"/>
      <c r="I16613" s="3"/>
      <c r="J16613" s="3"/>
    </row>
    <row r="16614" spans="4:10" x14ac:dyDescent="0.25">
      <c r="D16614">
        <v>0.37869999999999998</v>
      </c>
      <c r="E16614" s="4">
        <v>2.1700000000000001E-20</v>
      </c>
      <c r="F16614" s="3"/>
      <c r="G16614" s="3"/>
      <c r="H16614" s="3"/>
      <c r="I16614" s="3"/>
      <c r="J16614" s="3"/>
    </row>
    <row r="16615" spans="4:10" x14ac:dyDescent="0.25">
      <c r="D16615">
        <v>0.37890000000000001</v>
      </c>
      <c r="E16615" s="4">
        <v>2.1700000000000001E-20</v>
      </c>
      <c r="F16615" s="3"/>
      <c r="G16615" s="3"/>
      <c r="H16615" s="3"/>
      <c r="I16615" s="3"/>
      <c r="J16615" s="3"/>
    </row>
    <row r="16616" spans="4:10" x14ac:dyDescent="0.25">
      <c r="D16616">
        <v>0.37909999999999999</v>
      </c>
      <c r="E16616" s="4">
        <v>2.1700000000000001E-20</v>
      </c>
      <c r="F16616" s="3"/>
      <c r="G16616" s="3"/>
      <c r="H16616" s="3"/>
      <c r="I16616" s="3"/>
      <c r="J16616" s="3"/>
    </row>
    <row r="16617" spans="4:10" x14ac:dyDescent="0.25">
      <c r="D16617">
        <v>0.37940000000000002</v>
      </c>
      <c r="E16617" s="4">
        <v>2.1700000000000001E-20</v>
      </c>
      <c r="F16617" s="3"/>
      <c r="G16617" s="3"/>
      <c r="H16617" s="3"/>
      <c r="I16617" s="3"/>
      <c r="J16617" s="3"/>
    </row>
    <row r="16618" spans="4:10" x14ac:dyDescent="0.25">
      <c r="D16618">
        <v>0.37959999999999999</v>
      </c>
      <c r="E16618" s="4">
        <v>2.1700000000000001E-20</v>
      </c>
      <c r="F16618" s="3"/>
      <c r="G16618" s="3"/>
      <c r="H16618" s="3"/>
      <c r="I16618" s="3"/>
      <c r="J16618" s="3"/>
    </row>
    <row r="16619" spans="4:10" x14ac:dyDescent="0.25">
      <c r="D16619">
        <v>0.37980000000000003</v>
      </c>
      <c r="E16619" s="4">
        <v>2.1700000000000001E-20</v>
      </c>
      <c r="F16619" s="3"/>
      <c r="G16619" s="3"/>
      <c r="H16619" s="3"/>
      <c r="I16619" s="3"/>
      <c r="J16619" s="3"/>
    </row>
    <row r="16620" spans="4:10" x14ac:dyDescent="0.25">
      <c r="D16620">
        <v>0.38009999999999999</v>
      </c>
      <c r="E16620" s="4">
        <v>2.1700000000000001E-20</v>
      </c>
      <c r="F16620" s="3"/>
      <c r="G16620" s="3"/>
      <c r="H16620" s="3"/>
      <c r="I16620" s="3"/>
      <c r="J16620" s="3"/>
    </row>
    <row r="16621" spans="4:10" x14ac:dyDescent="0.25">
      <c r="D16621">
        <v>0.38030000000000003</v>
      </c>
      <c r="E16621" s="4">
        <v>2.1700000000000001E-20</v>
      </c>
      <c r="F16621" s="3"/>
      <c r="G16621" s="3"/>
      <c r="H16621" s="3"/>
      <c r="I16621" s="3"/>
      <c r="J16621" s="3"/>
    </row>
    <row r="16622" spans="4:10" x14ac:dyDescent="0.25">
      <c r="D16622">
        <v>0.38059999999999999</v>
      </c>
      <c r="E16622" s="4">
        <v>2.1700000000000001E-20</v>
      </c>
      <c r="F16622" s="3"/>
      <c r="G16622" s="3"/>
      <c r="H16622" s="3"/>
      <c r="I16622" s="3"/>
      <c r="J16622" s="3"/>
    </row>
    <row r="16623" spans="4:10" x14ac:dyDescent="0.25">
      <c r="D16623">
        <v>0.38080000000000003</v>
      </c>
      <c r="E16623" s="4">
        <v>2.1700000000000001E-20</v>
      </c>
      <c r="F16623" s="3"/>
      <c r="G16623" s="3"/>
      <c r="H16623" s="3"/>
      <c r="I16623" s="3"/>
      <c r="J16623" s="3"/>
    </row>
    <row r="16624" spans="4:10" x14ac:dyDescent="0.25">
      <c r="D16624">
        <v>0.38100000000000001</v>
      </c>
      <c r="E16624" s="4">
        <v>2.1700000000000001E-20</v>
      </c>
      <c r="F16624" s="3"/>
      <c r="G16624" s="3"/>
      <c r="H16624" s="3"/>
      <c r="I16624" s="3"/>
      <c r="J16624" s="3"/>
    </row>
    <row r="16625" spans="4:10" x14ac:dyDescent="0.25">
      <c r="D16625">
        <v>0.38129999999999997</v>
      </c>
      <c r="E16625" s="4">
        <v>2.1700000000000001E-20</v>
      </c>
      <c r="F16625" s="3"/>
      <c r="G16625" s="3"/>
      <c r="H16625" s="3"/>
      <c r="I16625" s="3"/>
      <c r="J16625" s="3"/>
    </row>
    <row r="16626" spans="4:10" x14ac:dyDescent="0.25">
      <c r="D16626">
        <v>0.38150000000000001</v>
      </c>
      <c r="E16626" s="4">
        <v>2.1700000000000001E-20</v>
      </c>
      <c r="F16626" s="3"/>
      <c r="G16626" s="3"/>
      <c r="H16626" s="3"/>
      <c r="I16626" s="3"/>
      <c r="J16626" s="3"/>
    </row>
    <row r="16627" spans="4:10" x14ac:dyDescent="0.25">
      <c r="D16627">
        <v>0.38169999999999998</v>
      </c>
      <c r="E16627" s="4">
        <v>2.1700000000000001E-20</v>
      </c>
      <c r="F16627" s="3"/>
      <c r="G16627" s="3"/>
      <c r="H16627" s="3"/>
      <c r="I16627" s="3"/>
      <c r="J16627" s="3"/>
    </row>
    <row r="16628" spans="4:10" x14ac:dyDescent="0.25">
      <c r="D16628">
        <v>0.38200000000000001</v>
      </c>
      <c r="E16628" s="4">
        <v>2.1700000000000001E-20</v>
      </c>
      <c r="F16628" s="3"/>
      <c r="G16628" s="3"/>
      <c r="H16628" s="3"/>
      <c r="I16628" s="3"/>
      <c r="J16628" s="3"/>
    </row>
    <row r="16629" spans="4:10" x14ac:dyDescent="0.25">
      <c r="D16629">
        <v>0.38219999999999998</v>
      </c>
      <c r="E16629" s="4">
        <v>2.1700000000000001E-20</v>
      </c>
      <c r="F16629" s="3"/>
      <c r="G16629" s="3"/>
      <c r="H16629" s="3"/>
      <c r="I16629" s="3"/>
      <c r="J16629" s="3"/>
    </row>
    <row r="16630" spans="4:10" x14ac:dyDescent="0.25">
      <c r="D16630">
        <v>0.38250000000000001</v>
      </c>
      <c r="E16630" s="4">
        <v>2.1700000000000001E-20</v>
      </c>
      <c r="F16630" s="3"/>
      <c r="G16630" s="3"/>
      <c r="H16630" s="3"/>
      <c r="I16630" s="3"/>
      <c r="J16630" s="3"/>
    </row>
    <row r="16631" spans="4:10" x14ac:dyDescent="0.25">
      <c r="D16631">
        <v>0.38269999999999998</v>
      </c>
      <c r="E16631" s="4">
        <v>2.1700000000000001E-20</v>
      </c>
      <c r="F16631" s="3"/>
      <c r="G16631" s="3"/>
      <c r="H16631" s="3"/>
      <c r="I16631" s="3"/>
      <c r="J16631" s="3"/>
    </row>
    <row r="16632" spans="4:10" x14ac:dyDescent="0.25">
      <c r="D16632">
        <v>0.38290000000000002</v>
      </c>
      <c r="E16632" s="4">
        <v>2.1700000000000001E-20</v>
      </c>
      <c r="F16632" s="3"/>
      <c r="G16632" s="3"/>
      <c r="H16632" s="3"/>
      <c r="I16632" s="3"/>
      <c r="J16632" s="3"/>
    </row>
    <row r="16633" spans="4:10" x14ac:dyDescent="0.25">
      <c r="D16633">
        <v>0.38319999999999999</v>
      </c>
      <c r="E16633" s="4">
        <v>2.1700000000000001E-20</v>
      </c>
      <c r="F16633" s="3"/>
      <c r="G16633" s="3"/>
      <c r="H16633" s="3"/>
      <c r="I16633" s="3"/>
      <c r="J16633" s="3"/>
    </row>
    <row r="16634" spans="4:10" x14ac:dyDescent="0.25">
      <c r="D16634">
        <v>0.38340000000000002</v>
      </c>
      <c r="E16634" s="4">
        <v>2.1700000000000001E-20</v>
      </c>
      <c r="F16634" s="3"/>
      <c r="G16634" s="3"/>
      <c r="H16634" s="3"/>
      <c r="I16634" s="3"/>
      <c r="J16634" s="3"/>
    </row>
    <row r="16635" spans="4:10" x14ac:dyDescent="0.25">
      <c r="D16635">
        <v>0.3836</v>
      </c>
      <c r="E16635" s="4">
        <v>2.1700000000000001E-20</v>
      </c>
      <c r="F16635" s="3"/>
      <c r="G16635" s="3"/>
      <c r="H16635" s="3"/>
      <c r="I16635" s="3"/>
      <c r="J16635" s="3"/>
    </row>
    <row r="16636" spans="4:10" x14ac:dyDescent="0.25">
      <c r="D16636">
        <v>0.38390000000000002</v>
      </c>
      <c r="E16636" s="4">
        <v>2.1700000000000001E-20</v>
      </c>
      <c r="F16636" s="3"/>
      <c r="G16636" s="3"/>
      <c r="H16636" s="3"/>
      <c r="I16636" s="3"/>
      <c r="J16636" s="3"/>
    </row>
    <row r="16637" spans="4:10" x14ac:dyDescent="0.25">
      <c r="D16637">
        <v>0.3841</v>
      </c>
      <c r="E16637" s="4">
        <v>2.1700000000000001E-20</v>
      </c>
      <c r="F16637" s="3"/>
      <c r="G16637" s="3"/>
      <c r="H16637" s="3"/>
      <c r="I16637" s="3"/>
      <c r="J16637" s="3"/>
    </row>
    <row r="16638" spans="4:10" x14ac:dyDescent="0.25">
      <c r="D16638">
        <v>0.38429999999999997</v>
      </c>
      <c r="E16638" s="4">
        <v>2.1700000000000001E-20</v>
      </c>
      <c r="F16638" s="3"/>
      <c r="G16638" s="3"/>
      <c r="H16638" s="3"/>
      <c r="I16638" s="3"/>
      <c r="J16638" s="3"/>
    </row>
    <row r="16639" spans="4:10" x14ac:dyDescent="0.25">
      <c r="D16639">
        <v>0.3846</v>
      </c>
      <c r="E16639" s="4">
        <v>2.1700000000000001E-20</v>
      </c>
      <c r="F16639" s="3"/>
      <c r="G16639" s="3"/>
      <c r="H16639" s="3"/>
      <c r="I16639" s="3"/>
      <c r="J16639" s="3"/>
    </row>
    <row r="16640" spans="4:10" x14ac:dyDescent="0.25">
      <c r="D16640">
        <v>0.38479999999999998</v>
      </c>
      <c r="E16640" s="4">
        <v>2.1700000000000001E-20</v>
      </c>
      <c r="F16640" s="3"/>
      <c r="G16640" s="3"/>
      <c r="H16640" s="3"/>
      <c r="I16640" s="3"/>
      <c r="J16640" s="3"/>
    </row>
    <row r="16641" spans="4:10" x14ac:dyDescent="0.25">
      <c r="D16641">
        <v>0.3851</v>
      </c>
      <c r="E16641" s="4">
        <v>2.1700000000000001E-20</v>
      </c>
      <c r="F16641" s="3"/>
      <c r="G16641" s="3"/>
      <c r="H16641" s="3"/>
      <c r="I16641" s="3"/>
      <c r="J16641" s="3"/>
    </row>
    <row r="16642" spans="4:10" x14ac:dyDescent="0.25">
      <c r="D16642">
        <v>0.38529999999999998</v>
      </c>
      <c r="E16642" s="4">
        <v>2.1700000000000001E-20</v>
      </c>
      <c r="F16642" s="3"/>
      <c r="G16642" s="3"/>
      <c r="H16642" s="3"/>
      <c r="I16642" s="3"/>
      <c r="J16642" s="3"/>
    </row>
    <row r="16643" spans="4:10" x14ac:dyDescent="0.25">
      <c r="D16643">
        <v>0.38550000000000001</v>
      </c>
      <c r="E16643" s="4">
        <v>2.1700000000000001E-20</v>
      </c>
      <c r="F16643" s="3"/>
      <c r="G16643" s="3"/>
      <c r="H16643" s="3"/>
      <c r="I16643" s="3"/>
      <c r="J16643" s="3"/>
    </row>
    <row r="16644" spans="4:10" x14ac:dyDescent="0.25">
      <c r="D16644">
        <v>0.38579999999999998</v>
      </c>
      <c r="E16644" s="4">
        <v>2.1700000000000001E-20</v>
      </c>
      <c r="F16644" s="3"/>
      <c r="G16644" s="3"/>
      <c r="H16644" s="3"/>
      <c r="I16644" s="3"/>
      <c r="J16644" s="3"/>
    </row>
    <row r="16645" spans="4:10" x14ac:dyDescent="0.25">
      <c r="D16645">
        <v>0.38600000000000001</v>
      </c>
      <c r="E16645" s="4">
        <v>2.1700000000000001E-20</v>
      </c>
      <c r="F16645" s="3"/>
      <c r="G16645" s="3"/>
      <c r="H16645" s="3"/>
      <c r="I16645" s="3"/>
      <c r="J16645" s="3"/>
    </row>
    <row r="16646" spans="4:10" x14ac:dyDescent="0.25">
      <c r="D16646">
        <v>0.38619999999999999</v>
      </c>
      <c r="E16646" s="4">
        <v>2.1700000000000001E-20</v>
      </c>
      <c r="F16646" s="3"/>
      <c r="G16646" s="3"/>
      <c r="H16646" s="3"/>
      <c r="I16646" s="3"/>
      <c r="J16646" s="3"/>
    </row>
    <row r="16647" spans="4:10" x14ac:dyDescent="0.25">
      <c r="D16647">
        <v>0.38650000000000001</v>
      </c>
      <c r="E16647" s="4">
        <v>2.1700000000000001E-20</v>
      </c>
      <c r="F16647" s="3"/>
      <c r="G16647" s="3"/>
      <c r="H16647" s="3"/>
      <c r="I16647" s="3"/>
      <c r="J16647" s="3"/>
    </row>
    <row r="16648" spans="4:10" x14ac:dyDescent="0.25">
      <c r="D16648">
        <v>0.38669999999999999</v>
      </c>
      <c r="E16648" s="4">
        <v>2.1700000000000001E-20</v>
      </c>
      <c r="F16648" s="3"/>
      <c r="G16648" s="3"/>
      <c r="H16648" s="3"/>
      <c r="I16648" s="3"/>
      <c r="J16648" s="3"/>
    </row>
    <row r="16649" spans="4:10" x14ac:dyDescent="0.25">
      <c r="D16649">
        <v>0.38690000000000002</v>
      </c>
      <c r="E16649" s="4">
        <v>2.1700000000000001E-20</v>
      </c>
      <c r="F16649" s="3"/>
      <c r="G16649" s="3"/>
      <c r="H16649" s="3"/>
      <c r="I16649" s="3"/>
      <c r="J16649" s="3"/>
    </row>
    <row r="16650" spans="4:10" x14ac:dyDescent="0.25">
      <c r="D16650">
        <v>0.38719999999999999</v>
      </c>
      <c r="E16650" s="4">
        <v>2.1700000000000001E-20</v>
      </c>
      <c r="F16650" s="3"/>
      <c r="G16650" s="3"/>
      <c r="H16650" s="3"/>
      <c r="I16650" s="3"/>
      <c r="J16650" s="3"/>
    </row>
    <row r="16651" spans="4:10" x14ac:dyDescent="0.25">
      <c r="D16651">
        <v>0.38740000000000002</v>
      </c>
      <c r="E16651" s="4">
        <v>2.1700000000000001E-20</v>
      </c>
      <c r="F16651" s="3"/>
      <c r="G16651" s="3"/>
      <c r="H16651" s="3"/>
      <c r="I16651" s="3"/>
      <c r="J16651" s="3"/>
    </row>
    <row r="16652" spans="4:10" x14ac:dyDescent="0.25">
      <c r="D16652">
        <v>0.38769999999999999</v>
      </c>
      <c r="E16652" s="4">
        <v>2.1700000000000001E-20</v>
      </c>
      <c r="F16652" s="3"/>
      <c r="G16652" s="3"/>
      <c r="H16652" s="3"/>
      <c r="I16652" s="3"/>
      <c r="J16652" s="3"/>
    </row>
    <row r="16653" spans="4:10" x14ac:dyDescent="0.25">
      <c r="D16653">
        <v>0.38790000000000002</v>
      </c>
      <c r="E16653" s="4">
        <v>2.1700000000000001E-20</v>
      </c>
      <c r="F16653" s="3"/>
      <c r="G16653" s="3"/>
      <c r="H16653" s="3"/>
      <c r="I16653" s="3"/>
      <c r="J16653" s="3"/>
    </row>
    <row r="16654" spans="4:10" x14ac:dyDescent="0.25">
      <c r="D16654">
        <v>0.3881</v>
      </c>
      <c r="E16654" s="4">
        <v>2.1700000000000001E-20</v>
      </c>
      <c r="F16654" s="3"/>
      <c r="G16654" s="3"/>
      <c r="H16654" s="3"/>
      <c r="I16654" s="3"/>
      <c r="J16654" s="3"/>
    </row>
    <row r="16655" spans="4:10" x14ac:dyDescent="0.25">
      <c r="D16655">
        <v>0.38840000000000002</v>
      </c>
      <c r="E16655" s="4">
        <v>2.1700000000000001E-20</v>
      </c>
      <c r="F16655" s="3"/>
      <c r="G16655" s="3"/>
      <c r="H16655" s="3"/>
      <c r="I16655" s="3"/>
      <c r="J16655" s="3"/>
    </row>
    <row r="16656" spans="4:10" x14ac:dyDescent="0.25">
      <c r="D16656">
        <v>0.3886</v>
      </c>
      <c r="E16656" s="4">
        <v>2.1700000000000001E-20</v>
      </c>
      <c r="F16656" s="3"/>
      <c r="G16656" s="3"/>
      <c r="H16656" s="3"/>
      <c r="I16656" s="3"/>
      <c r="J16656" s="3"/>
    </row>
    <row r="16657" spans="4:10" x14ac:dyDescent="0.25">
      <c r="D16657">
        <v>0.38879999999999998</v>
      </c>
      <c r="E16657" s="4">
        <v>2.1700000000000001E-20</v>
      </c>
      <c r="F16657" s="3"/>
      <c r="G16657" s="3"/>
      <c r="H16657" s="3"/>
      <c r="I16657" s="3"/>
      <c r="J16657" s="3"/>
    </row>
    <row r="16658" spans="4:10" x14ac:dyDescent="0.25">
      <c r="D16658">
        <v>0.3891</v>
      </c>
      <c r="E16658" s="4">
        <v>2.1700000000000001E-20</v>
      </c>
      <c r="F16658" s="3"/>
      <c r="G16658" s="3"/>
      <c r="H16658" s="3"/>
      <c r="I16658" s="3"/>
      <c r="J16658" s="3"/>
    </row>
    <row r="16659" spans="4:10" x14ac:dyDescent="0.25">
      <c r="D16659">
        <v>0.38929999999999998</v>
      </c>
      <c r="E16659" s="4">
        <v>2.1700000000000001E-20</v>
      </c>
      <c r="F16659" s="3"/>
      <c r="G16659" s="3"/>
      <c r="H16659" s="3"/>
      <c r="I16659" s="3"/>
      <c r="J16659" s="3"/>
    </row>
    <row r="16660" spans="4:10" x14ac:dyDescent="0.25">
      <c r="D16660">
        <v>0.38950000000000001</v>
      </c>
      <c r="E16660" s="4">
        <v>2.1700000000000001E-20</v>
      </c>
      <c r="F16660" s="3"/>
      <c r="G16660" s="3"/>
      <c r="H16660" s="3"/>
      <c r="I16660" s="3"/>
      <c r="J16660" s="3"/>
    </row>
    <row r="16661" spans="4:10" x14ac:dyDescent="0.25">
      <c r="D16661">
        <v>0.38979999999999998</v>
      </c>
      <c r="E16661" s="4">
        <v>2.1700000000000001E-20</v>
      </c>
      <c r="F16661" s="3"/>
      <c r="G16661" s="3"/>
      <c r="H16661" s="3"/>
      <c r="I16661" s="3"/>
      <c r="J16661" s="3"/>
    </row>
    <row r="16662" spans="4:10" x14ac:dyDescent="0.25">
      <c r="D16662">
        <v>0.39</v>
      </c>
      <c r="E16662" s="4">
        <v>2.1700000000000001E-20</v>
      </c>
      <c r="F16662" s="3"/>
      <c r="G16662" s="3"/>
      <c r="H16662" s="3"/>
      <c r="I16662" s="3"/>
      <c r="J16662" s="3"/>
    </row>
    <row r="16663" spans="4:10" x14ac:dyDescent="0.25">
      <c r="D16663">
        <v>0.39029999999999998</v>
      </c>
      <c r="E16663" s="4">
        <v>2.1700000000000001E-20</v>
      </c>
      <c r="F16663" s="3"/>
      <c r="G16663" s="3"/>
      <c r="H16663" s="3"/>
      <c r="I16663" s="3"/>
      <c r="J16663" s="3"/>
    </row>
    <row r="16664" spans="4:10" x14ac:dyDescent="0.25">
      <c r="D16664">
        <v>0.39050000000000001</v>
      </c>
      <c r="E16664" s="4">
        <v>2.1700000000000001E-20</v>
      </c>
      <c r="F16664" s="3"/>
      <c r="G16664" s="3"/>
      <c r="H16664" s="3"/>
      <c r="I16664" s="3"/>
      <c r="J16664" s="3"/>
    </row>
    <row r="16665" spans="4:10" x14ac:dyDescent="0.25">
      <c r="D16665">
        <v>0.39069999999999999</v>
      </c>
      <c r="E16665" s="4">
        <v>2.1700000000000001E-20</v>
      </c>
      <c r="F16665" s="3"/>
      <c r="G16665" s="3"/>
      <c r="H16665" s="3"/>
      <c r="I16665" s="3"/>
      <c r="J16665" s="3"/>
    </row>
    <row r="16666" spans="4:10" x14ac:dyDescent="0.25">
      <c r="D16666">
        <v>0.39100000000000001</v>
      </c>
      <c r="E16666" s="4">
        <v>2.1700000000000001E-20</v>
      </c>
      <c r="F16666" s="3"/>
      <c r="G16666" s="3"/>
      <c r="H16666" s="3"/>
      <c r="I16666" s="3"/>
      <c r="J16666" s="3"/>
    </row>
    <row r="16667" spans="4:10" x14ac:dyDescent="0.25">
      <c r="D16667">
        <v>0.39119999999999999</v>
      </c>
      <c r="E16667" s="4">
        <v>2.1700000000000001E-20</v>
      </c>
      <c r="F16667" s="3"/>
      <c r="G16667" s="3"/>
      <c r="H16667" s="3"/>
      <c r="I16667" s="3"/>
      <c r="J16667" s="3"/>
    </row>
    <row r="16668" spans="4:10" x14ac:dyDescent="0.25">
      <c r="D16668">
        <v>0.39140000000000003</v>
      </c>
      <c r="E16668" s="4">
        <v>2.1700000000000001E-20</v>
      </c>
      <c r="F16668" s="3"/>
      <c r="G16668" s="3"/>
      <c r="H16668" s="3"/>
      <c r="I16668" s="3"/>
      <c r="J16668" s="3"/>
    </row>
    <row r="16669" spans="4:10" x14ac:dyDescent="0.25">
      <c r="D16669">
        <v>0.39169999999999999</v>
      </c>
      <c r="E16669" s="4">
        <v>2.1700000000000001E-20</v>
      </c>
      <c r="F16669" s="3"/>
      <c r="G16669" s="3"/>
      <c r="H16669" s="3"/>
      <c r="I16669" s="3"/>
      <c r="J16669" s="3"/>
    </row>
    <row r="16670" spans="4:10" x14ac:dyDescent="0.25">
      <c r="D16670">
        <v>0.39190000000000003</v>
      </c>
      <c r="E16670" s="4">
        <v>2.1700000000000001E-20</v>
      </c>
      <c r="F16670" s="3"/>
      <c r="G16670" s="3"/>
      <c r="H16670" s="3"/>
      <c r="I16670" s="3"/>
      <c r="J16670" s="3"/>
    </row>
    <row r="16671" spans="4:10" x14ac:dyDescent="0.25">
      <c r="D16671">
        <v>0.3921</v>
      </c>
      <c r="E16671" s="4">
        <v>2.1700000000000001E-20</v>
      </c>
      <c r="F16671" s="3"/>
      <c r="G16671" s="3"/>
      <c r="H16671" s="3"/>
      <c r="I16671" s="3"/>
      <c r="J16671" s="3"/>
    </row>
    <row r="16672" spans="4:10" x14ac:dyDescent="0.25">
      <c r="D16672">
        <v>0.39240000000000003</v>
      </c>
      <c r="E16672" s="4">
        <v>2.1700000000000001E-20</v>
      </c>
      <c r="F16672" s="3"/>
      <c r="G16672" s="3"/>
      <c r="H16672" s="3"/>
      <c r="I16672" s="3"/>
      <c r="J16672" s="3"/>
    </row>
    <row r="16673" spans="4:10" x14ac:dyDescent="0.25">
      <c r="D16673">
        <v>0.3926</v>
      </c>
      <c r="E16673" s="4">
        <v>2.1700000000000001E-20</v>
      </c>
      <c r="F16673" s="3"/>
      <c r="G16673" s="3"/>
      <c r="H16673" s="3"/>
      <c r="I16673" s="3"/>
      <c r="J16673" s="3"/>
    </row>
    <row r="16674" spans="4:10" x14ac:dyDescent="0.25">
      <c r="D16674">
        <v>0.39290000000000003</v>
      </c>
      <c r="E16674" s="4">
        <v>2.1700000000000001E-20</v>
      </c>
      <c r="F16674" s="3"/>
      <c r="G16674" s="3"/>
      <c r="H16674" s="3"/>
      <c r="I16674" s="3"/>
      <c r="J16674" s="3"/>
    </row>
    <row r="16675" spans="4:10" x14ac:dyDescent="0.25">
      <c r="D16675">
        <v>0.3931</v>
      </c>
      <c r="E16675" s="4">
        <v>2.1700000000000001E-20</v>
      </c>
      <c r="F16675" s="3"/>
      <c r="G16675" s="3"/>
      <c r="H16675" s="3"/>
      <c r="I16675" s="3"/>
      <c r="J16675" s="3"/>
    </row>
    <row r="16676" spans="4:10" x14ac:dyDescent="0.25">
      <c r="D16676">
        <v>0.39329999999999998</v>
      </c>
      <c r="E16676" s="4">
        <v>2.1700000000000001E-20</v>
      </c>
      <c r="F16676" s="3"/>
      <c r="G16676" s="3"/>
      <c r="H16676" s="3"/>
      <c r="I16676" s="3"/>
      <c r="J16676" s="3"/>
    </row>
    <row r="16677" spans="4:10" x14ac:dyDescent="0.25">
      <c r="D16677">
        <v>0.39360000000000001</v>
      </c>
      <c r="E16677" s="4">
        <v>2.1700000000000001E-20</v>
      </c>
      <c r="F16677" s="3"/>
      <c r="G16677" s="3"/>
      <c r="H16677" s="3"/>
      <c r="I16677" s="3"/>
      <c r="J16677" s="3"/>
    </row>
    <row r="16678" spans="4:10" x14ac:dyDescent="0.25">
      <c r="D16678">
        <v>0.39379999999999998</v>
      </c>
      <c r="E16678" s="4">
        <v>2.1700000000000001E-20</v>
      </c>
      <c r="F16678" s="3"/>
      <c r="G16678" s="3"/>
      <c r="H16678" s="3"/>
      <c r="I16678" s="3"/>
      <c r="J16678" s="3"/>
    </row>
    <row r="16679" spans="4:10" x14ac:dyDescent="0.25">
      <c r="D16679">
        <v>0.39400000000000002</v>
      </c>
      <c r="E16679" s="4">
        <v>2.1700000000000001E-20</v>
      </c>
      <c r="F16679" s="3"/>
      <c r="G16679" s="3"/>
      <c r="H16679" s="3"/>
      <c r="I16679" s="3"/>
      <c r="J16679" s="3"/>
    </row>
    <row r="16680" spans="4:10" x14ac:dyDescent="0.25">
      <c r="D16680">
        <v>0.39429999999999998</v>
      </c>
      <c r="E16680" s="4">
        <v>2.1700000000000001E-20</v>
      </c>
      <c r="F16680" s="3"/>
      <c r="G16680" s="3"/>
      <c r="H16680" s="3"/>
      <c r="I16680" s="3"/>
      <c r="J16680" s="3"/>
    </row>
    <row r="16681" spans="4:10" x14ac:dyDescent="0.25">
      <c r="D16681">
        <v>0.39450000000000002</v>
      </c>
      <c r="E16681" s="4">
        <v>2.1700000000000001E-20</v>
      </c>
      <c r="F16681" s="3"/>
      <c r="G16681" s="3"/>
      <c r="H16681" s="3"/>
      <c r="I16681" s="3"/>
      <c r="J16681" s="3"/>
    </row>
    <row r="16682" spans="4:10" x14ac:dyDescent="0.25">
      <c r="D16682">
        <v>0.3947</v>
      </c>
      <c r="E16682" s="4">
        <v>2.1700000000000001E-20</v>
      </c>
      <c r="F16682" s="3"/>
      <c r="G16682" s="3"/>
      <c r="H16682" s="3"/>
      <c r="I16682" s="3"/>
      <c r="J16682" s="3"/>
    </row>
    <row r="16683" spans="4:10" x14ac:dyDescent="0.25">
      <c r="D16683">
        <v>0.39500000000000002</v>
      </c>
      <c r="E16683" s="4">
        <v>2.1700000000000001E-20</v>
      </c>
      <c r="F16683" s="3"/>
      <c r="G16683" s="3"/>
      <c r="H16683" s="3"/>
      <c r="I16683" s="3"/>
      <c r="J16683" s="3"/>
    </row>
    <row r="16684" spans="4:10" x14ac:dyDescent="0.25">
      <c r="D16684">
        <v>0.3952</v>
      </c>
      <c r="E16684" s="4">
        <v>2.1700000000000001E-20</v>
      </c>
      <c r="F16684" s="3"/>
      <c r="G16684" s="3"/>
      <c r="H16684" s="3"/>
      <c r="I16684" s="3"/>
      <c r="J16684" s="3"/>
    </row>
    <row r="16685" spans="4:10" x14ac:dyDescent="0.25">
      <c r="D16685">
        <v>0.39550000000000002</v>
      </c>
      <c r="E16685" s="4">
        <v>2.1700000000000001E-20</v>
      </c>
      <c r="F16685" s="3"/>
      <c r="G16685" s="3"/>
      <c r="H16685" s="3"/>
      <c r="I16685" s="3"/>
      <c r="J16685" s="3"/>
    </row>
    <row r="16686" spans="4:10" x14ac:dyDescent="0.25">
      <c r="D16686">
        <v>0.3957</v>
      </c>
      <c r="E16686" s="4">
        <v>2.1700000000000001E-20</v>
      </c>
      <c r="F16686" s="3"/>
      <c r="G16686" s="3"/>
      <c r="H16686" s="3"/>
      <c r="I16686" s="3"/>
      <c r="J16686" s="3"/>
    </row>
    <row r="16687" spans="4:10" x14ac:dyDescent="0.25">
      <c r="D16687">
        <v>0.39589999999999997</v>
      </c>
      <c r="E16687" s="4">
        <v>2.1700000000000001E-20</v>
      </c>
      <c r="F16687" s="3"/>
      <c r="G16687" s="3"/>
      <c r="H16687" s="3"/>
      <c r="I16687" s="3"/>
      <c r="J16687" s="3"/>
    </row>
    <row r="16688" spans="4:10" x14ac:dyDescent="0.25">
      <c r="D16688">
        <v>0.3962</v>
      </c>
      <c r="E16688" s="4">
        <v>2.1700000000000001E-20</v>
      </c>
      <c r="F16688" s="3"/>
      <c r="G16688" s="3"/>
      <c r="H16688" s="3"/>
      <c r="I16688" s="3"/>
      <c r="J16688" s="3"/>
    </row>
    <row r="16689" spans="4:10" x14ac:dyDescent="0.25">
      <c r="D16689">
        <v>0.39639999999999997</v>
      </c>
      <c r="E16689" s="4">
        <v>2.1700000000000001E-20</v>
      </c>
      <c r="F16689" s="3"/>
      <c r="G16689" s="3"/>
      <c r="H16689" s="3"/>
      <c r="I16689" s="3"/>
      <c r="J16689" s="3"/>
    </row>
    <row r="16690" spans="4:10" x14ac:dyDescent="0.25">
      <c r="D16690">
        <v>0.39660000000000001</v>
      </c>
      <c r="E16690" s="4">
        <v>2.1700000000000001E-20</v>
      </c>
      <c r="F16690" s="3"/>
      <c r="G16690" s="3"/>
      <c r="H16690" s="3"/>
      <c r="I16690" s="3"/>
      <c r="J16690" s="3"/>
    </row>
    <row r="16691" spans="4:10" x14ac:dyDescent="0.25">
      <c r="D16691">
        <v>0.39689999999999998</v>
      </c>
      <c r="E16691" s="4">
        <v>2.1700000000000001E-20</v>
      </c>
      <c r="F16691" s="3"/>
      <c r="G16691" s="3"/>
      <c r="H16691" s="3"/>
      <c r="I16691" s="3"/>
      <c r="J16691" s="3"/>
    </row>
    <row r="16692" spans="4:10" x14ac:dyDescent="0.25">
      <c r="D16692">
        <v>0.39710000000000001</v>
      </c>
      <c r="E16692" s="4">
        <v>2.1700000000000001E-20</v>
      </c>
      <c r="F16692" s="3"/>
      <c r="G16692" s="3"/>
      <c r="H16692" s="3"/>
      <c r="I16692" s="3"/>
      <c r="J16692" s="3"/>
    </row>
    <row r="16693" spans="4:10" x14ac:dyDescent="0.25">
      <c r="D16693">
        <v>0.39739999999999998</v>
      </c>
      <c r="E16693" s="4">
        <v>2.1700000000000001E-20</v>
      </c>
    </row>
    <row r="16694" spans="4:10" x14ac:dyDescent="0.25">
      <c r="D16694">
        <v>0.39760000000000001</v>
      </c>
      <c r="E16694" s="4">
        <v>2.1700000000000001E-20</v>
      </c>
    </row>
    <row r="16695" spans="4:10" x14ac:dyDescent="0.25">
      <c r="D16695">
        <v>0.39779999999999999</v>
      </c>
      <c r="E16695" s="4">
        <v>2.1700000000000001E-20</v>
      </c>
    </row>
    <row r="16696" spans="4:10" x14ac:dyDescent="0.25">
      <c r="D16696">
        <v>0.39810000000000001</v>
      </c>
      <c r="E16696" s="4">
        <v>2.1700000000000001E-20</v>
      </c>
    </row>
    <row r="16697" spans="4:10" x14ac:dyDescent="0.25">
      <c r="D16697">
        <v>0.39829999999999999</v>
      </c>
      <c r="E16697" s="4">
        <v>2.1700000000000001E-20</v>
      </c>
    </row>
    <row r="16698" spans="4:10" x14ac:dyDescent="0.25">
      <c r="D16698">
        <v>0.39850000000000002</v>
      </c>
      <c r="E16698" s="4">
        <v>2.1700000000000001E-20</v>
      </c>
      <c r="F16698" s="3"/>
      <c r="G16698" s="3"/>
      <c r="H16698" s="3"/>
      <c r="I16698" s="3"/>
      <c r="J16698" s="3"/>
    </row>
    <row r="16699" spans="4:10" x14ac:dyDescent="0.25">
      <c r="D16699">
        <v>0.39879999999999999</v>
      </c>
      <c r="E16699" s="4">
        <v>2.1700000000000001E-20</v>
      </c>
      <c r="F16699" s="3"/>
      <c r="G16699" s="3"/>
      <c r="H16699" s="3"/>
      <c r="I16699" s="3"/>
      <c r="J16699" s="3"/>
    </row>
    <row r="16700" spans="4:10" x14ac:dyDescent="0.25">
      <c r="D16700">
        <v>0.39900000000000002</v>
      </c>
      <c r="E16700" s="4">
        <v>2.1700000000000001E-20</v>
      </c>
      <c r="F16700" s="3"/>
      <c r="G16700" s="3"/>
      <c r="H16700" s="3"/>
      <c r="I16700" s="3"/>
      <c r="J16700" s="3"/>
    </row>
    <row r="16701" spans="4:10" x14ac:dyDescent="0.25">
      <c r="D16701">
        <v>0.3992</v>
      </c>
      <c r="E16701" s="4">
        <v>2.1700000000000001E-20</v>
      </c>
      <c r="F16701" s="3"/>
      <c r="G16701" s="3"/>
      <c r="H16701" s="3"/>
      <c r="I16701" s="3"/>
      <c r="J16701" s="3"/>
    </row>
    <row r="16702" spans="4:10" x14ac:dyDescent="0.25">
      <c r="D16702">
        <v>0.39950000000000002</v>
      </c>
      <c r="E16702" s="4">
        <v>2.1700000000000001E-20</v>
      </c>
      <c r="F16702" s="3"/>
      <c r="G16702" s="3"/>
      <c r="H16702" s="3"/>
      <c r="I16702" s="3"/>
      <c r="J16702" s="3"/>
    </row>
    <row r="16703" spans="4:10" x14ac:dyDescent="0.25">
      <c r="D16703">
        <v>0.3997</v>
      </c>
      <c r="E16703" s="4">
        <v>2.1700000000000001E-20</v>
      </c>
      <c r="F16703" s="3"/>
      <c r="G16703" s="3"/>
      <c r="H16703" s="3"/>
      <c r="I16703" s="3"/>
      <c r="J16703" s="3"/>
    </row>
    <row r="16704" spans="4:10" x14ac:dyDescent="0.25">
      <c r="D16704">
        <v>0.4</v>
      </c>
      <c r="E16704" s="4">
        <v>2.1700000000000001E-20</v>
      </c>
      <c r="F16704" s="3"/>
      <c r="G16704" s="3"/>
      <c r="H16704" s="3"/>
      <c r="I16704" s="3"/>
      <c r="J16704" s="3"/>
    </row>
    <row r="16705" spans="4:10" x14ac:dyDescent="0.25">
      <c r="D16705">
        <v>0.4002</v>
      </c>
      <c r="E16705" s="4">
        <v>2.1700000000000001E-20</v>
      </c>
      <c r="F16705" s="3"/>
      <c r="G16705" s="3"/>
      <c r="H16705" s="3"/>
      <c r="I16705" s="3"/>
      <c r="J16705" s="3"/>
    </row>
    <row r="16706" spans="4:10" x14ac:dyDescent="0.25">
      <c r="D16706">
        <v>0.40039999999999998</v>
      </c>
      <c r="E16706" s="4">
        <v>2.1700000000000001E-20</v>
      </c>
      <c r="F16706" s="3"/>
      <c r="G16706" s="3"/>
      <c r="H16706" s="3"/>
      <c r="I16706" s="3"/>
      <c r="J16706" s="3"/>
    </row>
    <row r="16707" spans="4:10" x14ac:dyDescent="0.25">
      <c r="D16707">
        <v>0.4007</v>
      </c>
      <c r="E16707" s="4">
        <v>2.1700000000000001E-20</v>
      </c>
      <c r="F16707" s="3"/>
      <c r="G16707" s="3"/>
      <c r="H16707" s="3"/>
      <c r="I16707" s="3"/>
      <c r="J16707" s="3"/>
    </row>
    <row r="16708" spans="4:10" x14ac:dyDescent="0.25">
      <c r="D16708">
        <v>0.40089999999999998</v>
      </c>
      <c r="E16708" s="4">
        <v>2.1700000000000001E-20</v>
      </c>
      <c r="F16708" s="3"/>
      <c r="G16708" s="3"/>
      <c r="H16708" s="3"/>
      <c r="I16708" s="3"/>
      <c r="J16708" s="3"/>
    </row>
    <row r="16709" spans="4:10" x14ac:dyDescent="0.25">
      <c r="D16709">
        <v>0.40110000000000001</v>
      </c>
      <c r="E16709" s="4">
        <v>2.1700000000000001E-20</v>
      </c>
      <c r="F16709" s="3"/>
      <c r="G16709" s="3"/>
      <c r="H16709" s="3"/>
      <c r="I16709" s="3"/>
      <c r="J16709" s="3"/>
    </row>
    <row r="16710" spans="4:10" x14ac:dyDescent="0.25">
      <c r="D16710">
        <v>0.40139999999999998</v>
      </c>
      <c r="E16710" s="4">
        <v>2.1700000000000001E-20</v>
      </c>
      <c r="F16710" s="3"/>
      <c r="G16710" s="3"/>
      <c r="H16710" s="3"/>
      <c r="I16710" s="3"/>
      <c r="J16710" s="3"/>
    </row>
    <row r="16711" spans="4:10" x14ac:dyDescent="0.25">
      <c r="D16711">
        <v>0.40160000000000001</v>
      </c>
      <c r="E16711" s="4">
        <v>2.1700000000000001E-20</v>
      </c>
      <c r="F16711" s="3"/>
      <c r="G16711" s="3"/>
      <c r="H16711" s="3"/>
      <c r="I16711" s="3"/>
      <c r="J16711" s="3"/>
    </row>
    <row r="16712" spans="4:10" x14ac:dyDescent="0.25">
      <c r="D16712">
        <v>0.40179999999999999</v>
      </c>
      <c r="E16712" s="4">
        <v>2.1700000000000001E-20</v>
      </c>
      <c r="F16712" s="3"/>
      <c r="G16712" s="3"/>
      <c r="H16712" s="3"/>
      <c r="I16712" s="3"/>
      <c r="J16712" s="3"/>
    </row>
    <row r="16713" spans="4:10" x14ac:dyDescent="0.25">
      <c r="D16713">
        <v>0.40210000000000001</v>
      </c>
      <c r="E16713" s="4">
        <v>2.1700000000000001E-20</v>
      </c>
      <c r="F16713" s="3"/>
      <c r="G16713" s="3"/>
      <c r="H16713" s="3"/>
      <c r="I16713" s="3"/>
      <c r="J16713" s="3"/>
    </row>
    <row r="16714" spans="4:10" x14ac:dyDescent="0.25">
      <c r="D16714">
        <v>0.40229999999999999</v>
      </c>
      <c r="E16714" s="4">
        <v>2.1700000000000001E-20</v>
      </c>
      <c r="F16714" s="3"/>
      <c r="G16714" s="3"/>
      <c r="H16714" s="3"/>
      <c r="I16714" s="3"/>
      <c r="J16714" s="3"/>
    </row>
    <row r="16715" spans="4:10" x14ac:dyDescent="0.25">
      <c r="D16715">
        <v>0.40260000000000001</v>
      </c>
      <c r="E16715" s="4">
        <v>2.1700000000000001E-20</v>
      </c>
      <c r="F16715" s="3"/>
      <c r="G16715" s="3"/>
      <c r="H16715" s="3"/>
      <c r="I16715" s="3"/>
      <c r="J16715" s="3"/>
    </row>
    <row r="16716" spans="4:10" x14ac:dyDescent="0.25">
      <c r="D16716">
        <v>0.40279999999999999</v>
      </c>
      <c r="E16716" s="4">
        <v>2.1700000000000001E-20</v>
      </c>
      <c r="F16716" s="3"/>
      <c r="G16716" s="3"/>
      <c r="H16716" s="3"/>
      <c r="I16716" s="3"/>
      <c r="J16716" s="3"/>
    </row>
    <row r="16717" spans="4:10" x14ac:dyDescent="0.25">
      <c r="D16717">
        <v>0.40300000000000002</v>
      </c>
      <c r="E16717" s="4">
        <v>2.1700000000000001E-20</v>
      </c>
      <c r="F16717" s="3"/>
      <c r="G16717" s="3"/>
      <c r="H16717" s="3"/>
      <c r="I16717" s="3"/>
      <c r="J16717" s="3"/>
    </row>
    <row r="16718" spans="4:10" x14ac:dyDescent="0.25">
      <c r="D16718">
        <v>0.40329999999999999</v>
      </c>
      <c r="E16718" s="4">
        <v>2.1700000000000001E-20</v>
      </c>
      <c r="F16718" s="3"/>
      <c r="G16718" s="3"/>
      <c r="H16718" s="3"/>
      <c r="I16718" s="3"/>
      <c r="J16718" s="3"/>
    </row>
    <row r="16719" spans="4:10" x14ac:dyDescent="0.25">
      <c r="D16719">
        <v>0.40350000000000003</v>
      </c>
      <c r="E16719" s="4">
        <v>2.1700000000000001E-20</v>
      </c>
      <c r="F16719" s="3"/>
      <c r="G16719" s="3"/>
      <c r="H16719" s="3"/>
      <c r="I16719" s="3"/>
      <c r="J16719" s="3"/>
    </row>
    <row r="16720" spans="4:10" x14ac:dyDescent="0.25">
      <c r="D16720">
        <v>0.4037</v>
      </c>
      <c r="E16720" s="4">
        <v>2.1700000000000001E-20</v>
      </c>
      <c r="F16720" s="3"/>
      <c r="G16720" s="3"/>
      <c r="H16720" s="3"/>
      <c r="I16720" s="3"/>
      <c r="J16720" s="3"/>
    </row>
    <row r="16721" spans="4:10" x14ac:dyDescent="0.25">
      <c r="D16721">
        <v>0.40400000000000003</v>
      </c>
      <c r="E16721" s="4">
        <v>2.1700000000000001E-20</v>
      </c>
      <c r="F16721" s="3"/>
      <c r="G16721" s="3"/>
      <c r="H16721" s="3"/>
      <c r="I16721" s="3"/>
      <c r="J16721" s="3"/>
    </row>
    <row r="16722" spans="4:10" x14ac:dyDescent="0.25">
      <c r="D16722">
        <v>0.4042</v>
      </c>
      <c r="E16722" s="4">
        <v>2.1700000000000001E-20</v>
      </c>
      <c r="F16722" s="3"/>
      <c r="G16722" s="3"/>
      <c r="H16722" s="3"/>
      <c r="I16722" s="3"/>
      <c r="J16722" s="3"/>
    </row>
    <row r="16723" spans="4:10" x14ac:dyDescent="0.25">
      <c r="D16723">
        <v>0.40439999999999998</v>
      </c>
      <c r="E16723" s="4">
        <v>2.1700000000000001E-20</v>
      </c>
      <c r="F16723" s="3"/>
      <c r="G16723" s="3"/>
      <c r="H16723" s="3"/>
      <c r="I16723" s="3"/>
      <c r="J16723" s="3"/>
    </row>
    <row r="16724" spans="4:10" x14ac:dyDescent="0.25">
      <c r="D16724">
        <v>0.4047</v>
      </c>
      <c r="E16724" s="4">
        <v>2.1700000000000001E-20</v>
      </c>
      <c r="F16724" s="3"/>
      <c r="G16724" s="3"/>
      <c r="H16724" s="3"/>
      <c r="I16724" s="3"/>
      <c r="J16724" s="3"/>
    </row>
    <row r="16725" spans="4:10" x14ac:dyDescent="0.25">
      <c r="D16725">
        <v>0.40489999999999998</v>
      </c>
      <c r="E16725" s="4">
        <v>2.1700000000000001E-20</v>
      </c>
      <c r="F16725" s="3"/>
      <c r="G16725" s="3"/>
      <c r="H16725" s="3"/>
      <c r="I16725" s="3"/>
      <c r="J16725" s="3"/>
    </row>
    <row r="16726" spans="4:10" x14ac:dyDescent="0.25">
      <c r="D16726">
        <v>0.4052</v>
      </c>
      <c r="E16726" s="4">
        <v>2.1700000000000001E-20</v>
      </c>
      <c r="F16726" s="3"/>
      <c r="G16726" s="3"/>
      <c r="H16726" s="3"/>
      <c r="I16726" s="3"/>
      <c r="J16726" s="3"/>
    </row>
    <row r="16727" spans="4:10" x14ac:dyDescent="0.25">
      <c r="D16727">
        <v>0.40539999999999998</v>
      </c>
      <c r="E16727" s="4">
        <v>2.1700000000000001E-20</v>
      </c>
      <c r="F16727" s="3"/>
      <c r="G16727" s="3"/>
      <c r="H16727" s="3"/>
      <c r="I16727" s="3"/>
      <c r="J16727" s="3"/>
    </row>
    <row r="16728" spans="4:10" x14ac:dyDescent="0.25">
      <c r="D16728">
        <v>0.40560000000000002</v>
      </c>
      <c r="E16728" s="4">
        <v>2.1700000000000001E-20</v>
      </c>
      <c r="F16728" s="3"/>
      <c r="G16728" s="3"/>
      <c r="H16728" s="3"/>
      <c r="I16728" s="3"/>
      <c r="J16728" s="3"/>
    </row>
    <row r="16729" spans="4:10" x14ac:dyDescent="0.25">
      <c r="D16729">
        <v>0.40589999999999998</v>
      </c>
      <c r="E16729" s="4">
        <v>2.1700000000000001E-20</v>
      </c>
      <c r="F16729" s="3"/>
      <c r="G16729" s="3"/>
      <c r="H16729" s="3"/>
      <c r="I16729" s="3"/>
      <c r="J16729" s="3"/>
    </row>
    <row r="16730" spans="4:10" x14ac:dyDescent="0.25">
      <c r="D16730">
        <v>0.40610000000000002</v>
      </c>
      <c r="E16730" s="4">
        <v>2.1700000000000001E-20</v>
      </c>
      <c r="F16730" s="3"/>
      <c r="G16730" s="3"/>
      <c r="H16730" s="3"/>
      <c r="I16730" s="3"/>
      <c r="J16730" s="3"/>
    </row>
    <row r="16731" spans="4:10" x14ac:dyDescent="0.25">
      <c r="D16731">
        <v>0.40629999999999999</v>
      </c>
      <c r="E16731" s="4">
        <v>2.1700000000000001E-20</v>
      </c>
      <c r="F16731" s="3"/>
      <c r="G16731" s="3"/>
      <c r="H16731" s="3"/>
      <c r="I16731" s="3"/>
      <c r="J16731" s="3"/>
    </row>
    <row r="16732" spans="4:10" x14ac:dyDescent="0.25">
      <c r="D16732">
        <v>0.40660000000000002</v>
      </c>
      <c r="E16732" s="4">
        <v>2.1700000000000001E-20</v>
      </c>
      <c r="F16732" s="3"/>
      <c r="G16732" s="3"/>
      <c r="H16732" s="3"/>
      <c r="I16732" s="3"/>
      <c r="J16732" s="3"/>
    </row>
    <row r="16733" spans="4:10" x14ac:dyDescent="0.25">
      <c r="D16733">
        <v>0.40679999999999999</v>
      </c>
      <c r="E16733" s="4">
        <v>2.1700000000000001E-20</v>
      </c>
      <c r="F16733" s="3"/>
      <c r="G16733" s="3"/>
      <c r="H16733" s="3"/>
      <c r="I16733" s="3"/>
      <c r="J16733" s="3"/>
    </row>
    <row r="16734" spans="4:10" x14ac:dyDescent="0.25">
      <c r="D16734">
        <v>0.40699999999999997</v>
      </c>
      <c r="E16734" s="4">
        <v>2.1700000000000001E-20</v>
      </c>
      <c r="F16734" s="3"/>
      <c r="G16734" s="3"/>
      <c r="H16734" s="3"/>
      <c r="I16734" s="3"/>
      <c r="J16734" s="3"/>
    </row>
    <row r="16735" spans="4:10" x14ac:dyDescent="0.25">
      <c r="D16735">
        <v>0.4073</v>
      </c>
      <c r="E16735" s="4">
        <v>2.1700000000000001E-20</v>
      </c>
      <c r="F16735" s="3"/>
      <c r="G16735" s="3"/>
      <c r="H16735" s="3"/>
      <c r="I16735" s="3"/>
      <c r="J16735" s="3"/>
    </row>
    <row r="16736" spans="4:10" x14ac:dyDescent="0.25">
      <c r="D16736">
        <v>0.40749999999999997</v>
      </c>
      <c r="E16736" s="4">
        <v>2.1700000000000001E-20</v>
      </c>
      <c r="F16736" s="3"/>
      <c r="G16736" s="3"/>
      <c r="H16736" s="3"/>
      <c r="I16736" s="3"/>
      <c r="J16736" s="3"/>
    </row>
    <row r="16737" spans="4:10" x14ac:dyDescent="0.25">
      <c r="D16737">
        <v>0.4078</v>
      </c>
      <c r="E16737" s="4">
        <v>2.1700000000000001E-20</v>
      </c>
      <c r="F16737" s="3"/>
      <c r="G16737" s="3"/>
      <c r="H16737" s="3"/>
      <c r="I16737" s="3"/>
      <c r="J16737" s="3"/>
    </row>
    <row r="16738" spans="4:10" x14ac:dyDescent="0.25">
      <c r="D16738">
        <v>0.40799999999999997</v>
      </c>
      <c r="E16738" s="4">
        <v>2.1700000000000001E-20</v>
      </c>
      <c r="F16738" s="3"/>
      <c r="G16738" s="3"/>
      <c r="H16738" s="3"/>
      <c r="I16738" s="3"/>
      <c r="J16738" s="3"/>
    </row>
    <row r="16739" spans="4:10" x14ac:dyDescent="0.25">
      <c r="D16739">
        <v>0.40820000000000001</v>
      </c>
      <c r="E16739" s="4">
        <v>2.1700000000000001E-20</v>
      </c>
      <c r="F16739" s="3"/>
      <c r="G16739" s="3"/>
      <c r="H16739" s="3"/>
      <c r="I16739" s="3"/>
      <c r="J16739" s="3"/>
    </row>
    <row r="16740" spans="4:10" x14ac:dyDescent="0.25">
      <c r="D16740">
        <v>0.40849999999999997</v>
      </c>
      <c r="E16740" s="4">
        <v>2.1700000000000001E-20</v>
      </c>
      <c r="F16740" s="3"/>
      <c r="G16740" s="3"/>
      <c r="H16740" s="3"/>
      <c r="I16740" s="3"/>
      <c r="J16740" s="3"/>
    </row>
    <row r="16741" spans="4:10" x14ac:dyDescent="0.25">
      <c r="D16741">
        <v>0.40870000000000001</v>
      </c>
      <c r="E16741" s="4">
        <v>2.1700000000000001E-20</v>
      </c>
      <c r="F16741" s="3"/>
      <c r="G16741" s="3"/>
      <c r="H16741" s="3"/>
      <c r="I16741" s="3"/>
      <c r="J16741" s="3"/>
    </row>
    <row r="16742" spans="4:10" x14ac:dyDescent="0.25">
      <c r="D16742">
        <v>0.40889999999999999</v>
      </c>
      <c r="E16742" s="4">
        <v>2.1700000000000001E-20</v>
      </c>
      <c r="F16742" s="3"/>
      <c r="G16742" s="3"/>
      <c r="H16742" s="3"/>
      <c r="I16742" s="3"/>
      <c r="J16742" s="3"/>
    </row>
    <row r="16743" spans="4:10" x14ac:dyDescent="0.25">
      <c r="D16743">
        <v>0.40920000000000001</v>
      </c>
      <c r="E16743" s="4">
        <v>2.1700000000000001E-20</v>
      </c>
      <c r="F16743" s="3"/>
      <c r="G16743" s="3"/>
      <c r="H16743" s="3"/>
      <c r="I16743" s="3"/>
      <c r="J16743" s="3"/>
    </row>
    <row r="16744" spans="4:10" x14ac:dyDescent="0.25">
      <c r="D16744">
        <v>0.40939999999999999</v>
      </c>
      <c r="E16744" s="4">
        <v>2.1700000000000001E-20</v>
      </c>
      <c r="F16744" s="3"/>
      <c r="G16744" s="3"/>
      <c r="H16744" s="3"/>
      <c r="I16744" s="3"/>
      <c r="J16744" s="3"/>
    </row>
    <row r="16745" spans="4:10" x14ac:dyDescent="0.25">
      <c r="D16745">
        <v>0.40960000000000002</v>
      </c>
      <c r="E16745" s="4">
        <v>2.1700000000000001E-20</v>
      </c>
      <c r="F16745" s="3"/>
      <c r="G16745" s="3"/>
      <c r="H16745" s="3"/>
      <c r="I16745" s="3"/>
      <c r="J16745" s="3"/>
    </row>
    <row r="16746" spans="4:10" x14ac:dyDescent="0.25">
      <c r="D16746">
        <v>0.40989999999999999</v>
      </c>
      <c r="E16746" s="4">
        <v>2.1700000000000001E-20</v>
      </c>
      <c r="F16746" s="3"/>
      <c r="G16746" s="3"/>
      <c r="H16746" s="3"/>
      <c r="I16746" s="3"/>
      <c r="J16746" s="3"/>
    </row>
    <row r="16747" spans="4:10" x14ac:dyDescent="0.25">
      <c r="D16747">
        <v>0.41010000000000002</v>
      </c>
      <c r="E16747" s="4">
        <v>2.1700000000000001E-20</v>
      </c>
      <c r="F16747" s="3"/>
      <c r="G16747" s="3"/>
      <c r="H16747" s="3"/>
      <c r="I16747" s="3"/>
      <c r="J16747" s="3"/>
    </row>
    <row r="16748" spans="4:10" x14ac:dyDescent="0.25">
      <c r="D16748">
        <v>0.41039999999999999</v>
      </c>
      <c r="E16748" s="4">
        <v>2.1700000000000001E-20</v>
      </c>
      <c r="F16748" s="3"/>
      <c r="G16748" s="3"/>
      <c r="H16748" s="3"/>
      <c r="I16748" s="3"/>
      <c r="J16748" s="3"/>
    </row>
    <row r="16749" spans="4:10" x14ac:dyDescent="0.25">
      <c r="D16749">
        <v>0.41060000000000002</v>
      </c>
      <c r="E16749" s="4">
        <v>2.1700000000000001E-20</v>
      </c>
      <c r="F16749" s="3"/>
      <c r="G16749" s="3"/>
      <c r="H16749" s="3"/>
      <c r="I16749" s="3"/>
      <c r="J16749" s="3"/>
    </row>
    <row r="16750" spans="4:10" x14ac:dyDescent="0.25">
      <c r="D16750">
        <v>0.4108</v>
      </c>
      <c r="E16750" s="4">
        <v>2.1700000000000001E-20</v>
      </c>
      <c r="F16750" s="3"/>
      <c r="G16750" s="3"/>
      <c r="H16750" s="3"/>
      <c r="I16750" s="3"/>
      <c r="J16750" s="3"/>
    </row>
    <row r="16751" spans="4:10" x14ac:dyDescent="0.25">
      <c r="D16751">
        <v>0.41110000000000002</v>
      </c>
      <c r="E16751" s="4">
        <v>2.1700000000000001E-20</v>
      </c>
      <c r="F16751" s="3"/>
      <c r="G16751" s="3"/>
      <c r="H16751" s="3"/>
      <c r="I16751" s="3"/>
      <c r="J16751" s="3"/>
    </row>
    <row r="16752" spans="4:10" x14ac:dyDescent="0.25">
      <c r="D16752">
        <v>0.4113</v>
      </c>
      <c r="E16752" s="4">
        <v>2.1700000000000001E-20</v>
      </c>
      <c r="F16752" s="3"/>
      <c r="G16752" s="3"/>
      <c r="H16752" s="3"/>
      <c r="I16752" s="3"/>
      <c r="J16752" s="3"/>
    </row>
    <row r="16753" spans="4:10" x14ac:dyDescent="0.25">
      <c r="D16753">
        <v>0.41149999999999998</v>
      </c>
      <c r="E16753" s="4">
        <v>2.1700000000000001E-20</v>
      </c>
      <c r="F16753" s="3"/>
      <c r="G16753" s="3"/>
      <c r="H16753" s="3"/>
      <c r="I16753" s="3"/>
      <c r="J16753" s="3"/>
    </row>
    <row r="16754" spans="4:10" x14ac:dyDescent="0.25">
      <c r="D16754">
        <v>0.4118</v>
      </c>
      <c r="E16754" s="4">
        <v>2.1700000000000001E-20</v>
      </c>
      <c r="F16754" s="3"/>
      <c r="G16754" s="3"/>
      <c r="H16754" s="3"/>
      <c r="I16754" s="3"/>
      <c r="J16754" s="3"/>
    </row>
    <row r="16755" spans="4:10" x14ac:dyDescent="0.25">
      <c r="D16755">
        <v>0.41199999999999998</v>
      </c>
      <c r="E16755" s="4">
        <v>2.1700000000000001E-20</v>
      </c>
      <c r="F16755" s="3"/>
      <c r="G16755" s="3"/>
      <c r="H16755" s="3"/>
      <c r="I16755" s="3"/>
      <c r="J16755" s="3"/>
    </row>
    <row r="16756" spans="4:10" x14ac:dyDescent="0.25">
      <c r="D16756">
        <v>0.4123</v>
      </c>
      <c r="E16756" s="4">
        <v>2.1700000000000001E-20</v>
      </c>
      <c r="F16756" s="3"/>
      <c r="G16756" s="3"/>
      <c r="H16756" s="3"/>
      <c r="I16756" s="3"/>
      <c r="J16756" s="3"/>
    </row>
    <row r="16757" spans="4:10" x14ac:dyDescent="0.25">
      <c r="D16757">
        <v>0.41249999999999998</v>
      </c>
      <c r="E16757" s="4">
        <v>2.1700000000000001E-20</v>
      </c>
      <c r="F16757" s="3"/>
      <c r="G16757" s="3"/>
      <c r="H16757" s="3"/>
      <c r="I16757" s="3"/>
      <c r="J16757" s="3"/>
    </row>
    <row r="16758" spans="4:10" x14ac:dyDescent="0.25">
      <c r="D16758">
        <v>0.41270000000000001</v>
      </c>
      <c r="E16758" s="4">
        <v>2.1700000000000001E-20</v>
      </c>
      <c r="F16758" s="3"/>
      <c r="G16758" s="3"/>
      <c r="H16758" s="3"/>
      <c r="I16758" s="3"/>
      <c r="J16758" s="3"/>
    </row>
    <row r="16759" spans="4:10" x14ac:dyDescent="0.25">
      <c r="D16759">
        <v>0.41299999999999998</v>
      </c>
      <c r="E16759" s="4">
        <v>2.1700000000000001E-20</v>
      </c>
      <c r="F16759" s="3"/>
      <c r="G16759" s="3"/>
      <c r="H16759" s="3"/>
      <c r="I16759" s="3"/>
      <c r="J16759" s="3"/>
    </row>
    <row r="16760" spans="4:10" x14ac:dyDescent="0.25">
      <c r="D16760">
        <v>0.41320000000000001</v>
      </c>
      <c r="E16760" s="4">
        <v>2.1700000000000001E-20</v>
      </c>
      <c r="F16760" s="3"/>
      <c r="G16760" s="3"/>
      <c r="H16760" s="3"/>
      <c r="I16760" s="3"/>
      <c r="J16760" s="3"/>
    </row>
    <row r="16761" spans="4:10" x14ac:dyDescent="0.25">
      <c r="D16761">
        <v>0.41339999999999999</v>
      </c>
      <c r="E16761" s="4">
        <v>2.1700000000000001E-20</v>
      </c>
      <c r="F16761" s="3"/>
      <c r="G16761" s="3"/>
      <c r="H16761" s="3"/>
      <c r="I16761" s="3"/>
      <c r="J16761" s="3"/>
    </row>
    <row r="16762" spans="4:10" x14ac:dyDescent="0.25">
      <c r="D16762">
        <v>0.41370000000000001</v>
      </c>
      <c r="E16762" s="4">
        <v>2.1700000000000001E-20</v>
      </c>
      <c r="F16762" s="3"/>
      <c r="G16762" s="3"/>
      <c r="H16762" s="3"/>
      <c r="I16762" s="3"/>
      <c r="J16762" s="3"/>
    </row>
    <row r="16763" spans="4:10" x14ac:dyDescent="0.25">
      <c r="D16763">
        <v>0.41389999999999999</v>
      </c>
      <c r="E16763" s="4">
        <v>2.1700000000000001E-20</v>
      </c>
      <c r="F16763" s="3"/>
      <c r="G16763" s="3"/>
      <c r="H16763" s="3"/>
      <c r="I16763" s="3"/>
      <c r="J16763" s="3"/>
    </row>
    <row r="16764" spans="4:10" x14ac:dyDescent="0.25">
      <c r="D16764">
        <v>0.41410000000000002</v>
      </c>
      <c r="E16764" s="4">
        <v>2.1700000000000001E-20</v>
      </c>
      <c r="F16764" s="3"/>
      <c r="G16764" s="3"/>
      <c r="H16764" s="3"/>
      <c r="I16764" s="3"/>
      <c r="J16764" s="3"/>
    </row>
    <row r="16765" spans="4:10" x14ac:dyDescent="0.25">
      <c r="D16765">
        <v>0.41439999999999999</v>
      </c>
      <c r="E16765" s="4">
        <v>2.1700000000000001E-20</v>
      </c>
      <c r="F16765" s="3"/>
      <c r="G16765" s="3"/>
      <c r="H16765" s="3"/>
      <c r="I16765" s="3"/>
      <c r="J16765" s="3"/>
    </row>
    <row r="16766" spans="4:10" x14ac:dyDescent="0.25">
      <c r="D16766">
        <v>0.41460000000000002</v>
      </c>
      <c r="E16766" s="4">
        <v>2.1700000000000001E-20</v>
      </c>
      <c r="F16766" s="3"/>
      <c r="G16766" s="3"/>
      <c r="H16766" s="3"/>
      <c r="I16766" s="3"/>
      <c r="J16766" s="3"/>
    </row>
    <row r="16767" spans="4:10" x14ac:dyDescent="0.25">
      <c r="D16767">
        <v>0.41489999999999999</v>
      </c>
      <c r="E16767" s="4">
        <v>2.1700000000000001E-20</v>
      </c>
      <c r="F16767" s="3"/>
      <c r="G16767" s="3"/>
      <c r="H16767" s="3"/>
      <c r="I16767" s="3"/>
      <c r="J16767" s="3"/>
    </row>
    <row r="16768" spans="4:10" x14ac:dyDescent="0.25">
      <c r="D16768">
        <v>0.41510000000000002</v>
      </c>
      <c r="E16768" s="4">
        <v>2.1700000000000001E-20</v>
      </c>
      <c r="F16768" s="3"/>
      <c r="G16768" s="3"/>
      <c r="H16768" s="3"/>
      <c r="I16768" s="3"/>
      <c r="J16768" s="3"/>
    </row>
    <row r="16769" spans="4:10" x14ac:dyDescent="0.25">
      <c r="D16769">
        <v>0.4153</v>
      </c>
      <c r="E16769" s="4">
        <v>2.1700000000000001E-20</v>
      </c>
      <c r="F16769" s="3"/>
      <c r="G16769" s="3"/>
      <c r="H16769" s="3"/>
      <c r="I16769" s="3"/>
      <c r="J16769" s="3"/>
    </row>
    <row r="16770" spans="4:10" x14ac:dyDescent="0.25">
      <c r="D16770">
        <v>0.41560000000000002</v>
      </c>
      <c r="E16770" s="4">
        <v>2.1700000000000001E-20</v>
      </c>
      <c r="F16770" s="3"/>
      <c r="G16770" s="3"/>
      <c r="H16770" s="3"/>
      <c r="I16770" s="3"/>
      <c r="J16770" s="3"/>
    </row>
    <row r="16771" spans="4:10" x14ac:dyDescent="0.25">
      <c r="D16771">
        <v>0.4158</v>
      </c>
      <c r="E16771" s="4">
        <v>2.1700000000000001E-20</v>
      </c>
      <c r="F16771" s="3"/>
      <c r="G16771" s="3"/>
      <c r="H16771" s="3"/>
      <c r="I16771" s="3"/>
      <c r="J16771" s="3"/>
    </row>
    <row r="16772" spans="4:10" x14ac:dyDescent="0.25">
      <c r="D16772">
        <v>0.41599999999999998</v>
      </c>
      <c r="E16772" s="4">
        <v>2.1700000000000001E-20</v>
      </c>
      <c r="F16772" s="3"/>
      <c r="G16772" s="3"/>
      <c r="H16772" s="3"/>
      <c r="I16772" s="3"/>
      <c r="J16772" s="3"/>
    </row>
    <row r="16773" spans="4:10" x14ac:dyDescent="0.25">
      <c r="D16773">
        <v>0.4163</v>
      </c>
      <c r="E16773" s="4">
        <v>2.1700000000000001E-20</v>
      </c>
      <c r="F16773" s="3"/>
      <c r="G16773" s="3"/>
      <c r="H16773" s="3"/>
      <c r="I16773" s="3"/>
      <c r="J16773" s="3"/>
    </row>
    <row r="16774" spans="4:10" x14ac:dyDescent="0.25">
      <c r="D16774">
        <v>0.41649999999999998</v>
      </c>
      <c r="E16774" s="4">
        <v>2.1700000000000001E-20</v>
      </c>
      <c r="F16774" s="3"/>
      <c r="G16774" s="3"/>
      <c r="H16774" s="3"/>
      <c r="I16774" s="3"/>
      <c r="J16774" s="3"/>
    </row>
    <row r="16775" spans="4:10" x14ac:dyDescent="0.25">
      <c r="D16775">
        <v>0.41670000000000001</v>
      </c>
      <c r="E16775" s="4">
        <v>2.1700000000000001E-20</v>
      </c>
      <c r="F16775" s="3"/>
      <c r="G16775" s="3"/>
      <c r="H16775" s="3"/>
      <c r="I16775" s="3"/>
      <c r="J16775" s="3"/>
    </row>
    <row r="16776" spans="4:10" x14ac:dyDescent="0.25">
      <c r="D16776">
        <v>0.41699999999999998</v>
      </c>
      <c r="E16776" s="4">
        <v>2.1700000000000001E-20</v>
      </c>
      <c r="F16776" s="3"/>
      <c r="G16776" s="3"/>
      <c r="H16776" s="3"/>
      <c r="I16776" s="3"/>
      <c r="J16776" s="3"/>
    </row>
    <row r="16777" spans="4:10" x14ac:dyDescent="0.25">
      <c r="D16777">
        <v>0.41720000000000002</v>
      </c>
      <c r="E16777" s="4">
        <v>2.1700000000000001E-20</v>
      </c>
      <c r="F16777" s="3"/>
      <c r="G16777" s="3"/>
      <c r="H16777" s="3"/>
      <c r="I16777" s="3"/>
      <c r="J16777" s="3"/>
    </row>
    <row r="16778" spans="4:10" x14ac:dyDescent="0.25">
      <c r="D16778">
        <v>0.41749999999999998</v>
      </c>
      <c r="E16778" s="4">
        <v>2.1700000000000001E-20</v>
      </c>
      <c r="F16778" s="3"/>
      <c r="G16778" s="3"/>
      <c r="H16778" s="3"/>
      <c r="I16778" s="3"/>
      <c r="J16778" s="3"/>
    </row>
    <row r="16779" spans="4:10" x14ac:dyDescent="0.25">
      <c r="D16779">
        <v>0.41770000000000002</v>
      </c>
      <c r="E16779" s="4">
        <v>2.1700000000000001E-20</v>
      </c>
      <c r="F16779" s="3"/>
      <c r="G16779" s="3"/>
      <c r="H16779" s="3"/>
      <c r="I16779" s="3"/>
      <c r="J16779" s="3"/>
    </row>
    <row r="16780" spans="4:10" x14ac:dyDescent="0.25">
      <c r="D16780">
        <v>0.41789999999999999</v>
      </c>
      <c r="E16780" s="4">
        <v>2.1700000000000001E-20</v>
      </c>
      <c r="F16780" s="3"/>
      <c r="G16780" s="3"/>
      <c r="H16780" s="3"/>
      <c r="I16780" s="3"/>
      <c r="J16780" s="3"/>
    </row>
    <row r="16781" spans="4:10" x14ac:dyDescent="0.25">
      <c r="D16781">
        <v>0.41820000000000002</v>
      </c>
      <c r="E16781" s="4">
        <v>2.1700000000000001E-20</v>
      </c>
      <c r="F16781" s="3"/>
      <c r="G16781" s="3"/>
      <c r="H16781" s="3"/>
      <c r="I16781" s="3"/>
      <c r="J16781" s="3"/>
    </row>
    <row r="16782" spans="4:10" x14ac:dyDescent="0.25">
      <c r="D16782">
        <v>0.41839999999999999</v>
      </c>
      <c r="E16782" s="4">
        <v>2.1700000000000001E-20</v>
      </c>
      <c r="F16782" s="3"/>
      <c r="G16782" s="3"/>
      <c r="H16782" s="3"/>
      <c r="I16782" s="3"/>
      <c r="J16782" s="3"/>
    </row>
    <row r="16783" spans="4:10" x14ac:dyDescent="0.25">
      <c r="D16783">
        <v>0.41860000000000003</v>
      </c>
      <c r="E16783" s="4">
        <v>2.1700000000000001E-20</v>
      </c>
      <c r="F16783" s="3"/>
      <c r="G16783" s="3"/>
      <c r="H16783" s="3"/>
      <c r="I16783" s="3"/>
      <c r="J16783" s="3"/>
    </row>
    <row r="16784" spans="4:10" x14ac:dyDescent="0.25">
      <c r="D16784">
        <v>0.41889999999999999</v>
      </c>
      <c r="E16784" s="4">
        <v>2.1700000000000001E-20</v>
      </c>
      <c r="F16784" s="3"/>
      <c r="G16784" s="3"/>
      <c r="H16784" s="3"/>
      <c r="I16784" s="3"/>
      <c r="J16784" s="3"/>
    </row>
    <row r="16785" spans="4:10" x14ac:dyDescent="0.25">
      <c r="D16785">
        <v>0.41909999999999997</v>
      </c>
      <c r="E16785" s="4">
        <v>2.1700000000000001E-20</v>
      </c>
      <c r="F16785" s="3"/>
      <c r="G16785" s="3"/>
      <c r="H16785" s="3"/>
      <c r="I16785" s="3"/>
      <c r="J16785" s="3"/>
    </row>
    <row r="16786" spans="4:10" x14ac:dyDescent="0.25">
      <c r="D16786">
        <v>0.41930000000000001</v>
      </c>
      <c r="E16786" s="4">
        <v>2.1700000000000001E-20</v>
      </c>
      <c r="F16786" s="3"/>
      <c r="G16786" s="3"/>
      <c r="H16786" s="3"/>
      <c r="I16786" s="3"/>
      <c r="J16786" s="3"/>
    </row>
    <row r="16787" spans="4:10" x14ac:dyDescent="0.25">
      <c r="D16787">
        <v>0.41959999999999997</v>
      </c>
      <c r="E16787" s="4">
        <v>2.1700000000000001E-20</v>
      </c>
      <c r="F16787" s="3"/>
      <c r="G16787" s="3"/>
      <c r="H16787" s="3"/>
      <c r="I16787" s="3"/>
      <c r="J16787" s="3"/>
    </row>
    <row r="16788" spans="4:10" x14ac:dyDescent="0.25">
      <c r="D16788">
        <v>0.41980000000000001</v>
      </c>
      <c r="E16788" s="4">
        <v>2.1700000000000001E-20</v>
      </c>
      <c r="F16788" s="3"/>
      <c r="G16788" s="3"/>
      <c r="H16788" s="3"/>
      <c r="I16788" s="3"/>
      <c r="J16788" s="3"/>
    </row>
    <row r="16789" spans="4:10" x14ac:dyDescent="0.25">
      <c r="D16789">
        <v>0.42009999999999997</v>
      </c>
      <c r="E16789" s="4">
        <v>2.1700000000000001E-20</v>
      </c>
      <c r="F16789" s="3"/>
      <c r="G16789" s="3"/>
      <c r="H16789" s="3"/>
      <c r="I16789" s="3"/>
      <c r="J16789" s="3"/>
    </row>
    <row r="16790" spans="4:10" x14ac:dyDescent="0.25">
      <c r="D16790">
        <v>0.42030000000000001</v>
      </c>
      <c r="E16790" s="4">
        <v>2.1700000000000001E-20</v>
      </c>
      <c r="F16790" s="3"/>
      <c r="G16790" s="3"/>
      <c r="H16790" s="3"/>
      <c r="I16790" s="3"/>
      <c r="J16790" s="3"/>
    </row>
    <row r="16791" spans="4:10" x14ac:dyDescent="0.25">
      <c r="D16791">
        <v>0.42049999999999998</v>
      </c>
      <c r="E16791" s="4">
        <v>2.1700000000000001E-20</v>
      </c>
      <c r="F16791" s="3"/>
      <c r="G16791" s="3"/>
      <c r="H16791" s="3"/>
      <c r="I16791" s="3"/>
      <c r="J16791" s="3"/>
    </row>
    <row r="16792" spans="4:10" x14ac:dyDescent="0.25">
      <c r="D16792">
        <v>0.42080000000000001</v>
      </c>
      <c r="E16792" s="4">
        <v>2.1700000000000001E-20</v>
      </c>
      <c r="F16792" s="3"/>
      <c r="G16792" s="3"/>
      <c r="H16792" s="3"/>
      <c r="I16792" s="3"/>
      <c r="J16792" s="3"/>
    </row>
    <row r="16793" spans="4:10" x14ac:dyDescent="0.25">
      <c r="D16793">
        <v>0.42099999999999999</v>
      </c>
      <c r="E16793" s="4">
        <v>2.1700000000000001E-20</v>
      </c>
      <c r="F16793" s="3"/>
      <c r="G16793" s="3"/>
      <c r="H16793" s="3"/>
      <c r="I16793" s="3"/>
      <c r="J16793" s="3"/>
    </row>
    <row r="16794" spans="4:10" x14ac:dyDescent="0.25">
      <c r="D16794">
        <v>0.42120000000000002</v>
      </c>
      <c r="E16794" s="4">
        <v>2.1700000000000001E-20</v>
      </c>
      <c r="F16794" s="3"/>
      <c r="G16794" s="3"/>
      <c r="H16794" s="3"/>
      <c r="I16794" s="3"/>
      <c r="J16794" s="3"/>
    </row>
    <row r="16795" spans="4:10" x14ac:dyDescent="0.25">
      <c r="D16795">
        <v>0.42149999999999999</v>
      </c>
      <c r="E16795" s="4">
        <v>2.1700000000000001E-20</v>
      </c>
      <c r="F16795" s="3"/>
      <c r="G16795" s="3"/>
      <c r="H16795" s="3"/>
      <c r="I16795" s="3"/>
      <c r="J16795" s="3"/>
    </row>
    <row r="16796" spans="4:10" x14ac:dyDescent="0.25">
      <c r="D16796">
        <v>0.42170000000000002</v>
      </c>
      <c r="E16796" s="4">
        <v>2.1700000000000001E-20</v>
      </c>
      <c r="F16796" s="3"/>
      <c r="G16796" s="3"/>
      <c r="H16796" s="3"/>
      <c r="I16796" s="3"/>
      <c r="J16796" s="3"/>
    </row>
    <row r="16797" spans="4:10" x14ac:dyDescent="0.25">
      <c r="D16797">
        <v>0.4219</v>
      </c>
      <c r="E16797" s="4">
        <v>2.1700000000000001E-20</v>
      </c>
      <c r="F16797" s="3"/>
      <c r="G16797" s="3"/>
      <c r="H16797" s="3"/>
      <c r="I16797" s="3"/>
      <c r="J16797" s="3"/>
    </row>
    <row r="16798" spans="4:10" x14ac:dyDescent="0.25">
      <c r="D16798">
        <v>0.42220000000000002</v>
      </c>
      <c r="E16798" s="4">
        <v>2.1700000000000001E-20</v>
      </c>
      <c r="F16798" s="3"/>
      <c r="G16798" s="3"/>
      <c r="H16798" s="3"/>
      <c r="I16798" s="3"/>
      <c r="J16798" s="3"/>
    </row>
    <row r="16799" spans="4:10" x14ac:dyDescent="0.25">
      <c r="D16799">
        <v>0.4224</v>
      </c>
      <c r="E16799" s="4">
        <v>2.1700000000000001E-20</v>
      </c>
      <c r="F16799" s="3"/>
      <c r="G16799" s="3"/>
      <c r="H16799" s="3"/>
      <c r="I16799" s="3"/>
      <c r="J16799" s="3"/>
    </row>
    <row r="16800" spans="4:10" x14ac:dyDescent="0.25">
      <c r="D16800">
        <v>0.42270000000000002</v>
      </c>
      <c r="E16800" s="4">
        <v>2.1700000000000001E-20</v>
      </c>
      <c r="F16800" s="3"/>
      <c r="G16800" s="3"/>
      <c r="H16800" s="3"/>
      <c r="I16800" s="3"/>
      <c r="J16800" s="3"/>
    </row>
    <row r="16801" spans="4:10" x14ac:dyDescent="0.25">
      <c r="D16801">
        <v>0.4229</v>
      </c>
      <c r="E16801" s="4">
        <v>2.1700000000000001E-20</v>
      </c>
      <c r="F16801" s="3"/>
      <c r="G16801" s="3"/>
      <c r="H16801" s="3"/>
      <c r="I16801" s="3"/>
      <c r="J16801" s="3"/>
    </row>
    <row r="16802" spans="4:10" x14ac:dyDescent="0.25">
      <c r="D16802">
        <v>0.42309999999999998</v>
      </c>
      <c r="E16802" s="4">
        <v>2.1700000000000001E-20</v>
      </c>
      <c r="F16802" s="3"/>
      <c r="G16802" s="3"/>
      <c r="H16802" s="3"/>
      <c r="I16802" s="3"/>
      <c r="J16802" s="3"/>
    </row>
    <row r="16803" spans="4:10" x14ac:dyDescent="0.25">
      <c r="D16803">
        <v>0.4234</v>
      </c>
      <c r="E16803" s="4">
        <v>2.1700000000000001E-20</v>
      </c>
      <c r="F16803" s="3"/>
      <c r="G16803" s="3"/>
      <c r="H16803" s="3"/>
      <c r="I16803" s="3"/>
      <c r="J16803" s="3"/>
    </row>
    <row r="16804" spans="4:10" x14ac:dyDescent="0.25">
      <c r="D16804">
        <v>0.42359999999999998</v>
      </c>
      <c r="E16804" s="4">
        <v>2.1700000000000001E-20</v>
      </c>
      <c r="F16804" s="3"/>
      <c r="G16804" s="3"/>
      <c r="H16804" s="3"/>
      <c r="I16804" s="3"/>
      <c r="J16804" s="3"/>
    </row>
    <row r="16805" spans="4:10" x14ac:dyDescent="0.25">
      <c r="D16805">
        <v>0.42380000000000001</v>
      </c>
      <c r="E16805" s="4">
        <v>2.1700000000000001E-20</v>
      </c>
      <c r="F16805" s="3"/>
      <c r="G16805" s="3"/>
      <c r="H16805" s="3"/>
      <c r="I16805" s="3"/>
      <c r="J16805" s="3"/>
    </row>
    <row r="16806" spans="4:10" x14ac:dyDescent="0.25">
      <c r="D16806">
        <v>0.42409999999999998</v>
      </c>
      <c r="E16806" s="4">
        <v>2.1700000000000001E-20</v>
      </c>
      <c r="F16806" s="3"/>
      <c r="G16806" s="3"/>
      <c r="H16806" s="3"/>
      <c r="I16806" s="3"/>
      <c r="J16806" s="3"/>
    </row>
    <row r="16807" spans="4:10" x14ac:dyDescent="0.25">
      <c r="D16807">
        <v>0.42430000000000001</v>
      </c>
      <c r="E16807" s="4">
        <v>2.1700000000000001E-20</v>
      </c>
      <c r="F16807" s="3"/>
      <c r="G16807" s="3"/>
      <c r="H16807" s="3"/>
      <c r="I16807" s="3"/>
      <c r="J16807" s="3"/>
    </row>
    <row r="16808" spans="4:10" x14ac:dyDescent="0.25">
      <c r="D16808">
        <v>0.42459999999999998</v>
      </c>
      <c r="E16808" s="4">
        <v>2.1700000000000001E-20</v>
      </c>
      <c r="F16808" s="3"/>
      <c r="G16808" s="3"/>
      <c r="H16808" s="3"/>
      <c r="I16808" s="3"/>
      <c r="J16808" s="3"/>
    </row>
    <row r="16809" spans="4:10" x14ac:dyDescent="0.25">
      <c r="D16809">
        <v>0.42480000000000001</v>
      </c>
      <c r="E16809" s="4">
        <v>2.1700000000000001E-20</v>
      </c>
      <c r="F16809" s="3"/>
      <c r="G16809" s="3"/>
      <c r="H16809" s="3"/>
      <c r="I16809" s="3"/>
      <c r="J16809" s="3"/>
    </row>
    <row r="16810" spans="4:10" x14ac:dyDescent="0.25">
      <c r="D16810">
        <v>0.42499999999999999</v>
      </c>
      <c r="E16810" s="4">
        <v>2.1700000000000001E-20</v>
      </c>
      <c r="F16810" s="3"/>
      <c r="G16810" s="3"/>
      <c r="H16810" s="3"/>
      <c r="I16810" s="3"/>
      <c r="J16810" s="3"/>
    </row>
    <row r="16811" spans="4:10" x14ac:dyDescent="0.25">
      <c r="D16811">
        <v>0.42530000000000001</v>
      </c>
      <c r="E16811" s="4">
        <v>2.1700000000000001E-20</v>
      </c>
      <c r="F16811" s="3"/>
      <c r="G16811" s="3"/>
      <c r="H16811" s="3"/>
      <c r="I16811" s="3"/>
      <c r="J16811" s="3"/>
    </row>
    <row r="16812" spans="4:10" x14ac:dyDescent="0.25">
      <c r="D16812">
        <v>0.42549999999999999</v>
      </c>
      <c r="E16812" s="4">
        <v>2.1700000000000001E-20</v>
      </c>
      <c r="F16812" s="3"/>
      <c r="G16812" s="3"/>
      <c r="H16812" s="3"/>
      <c r="I16812" s="3"/>
      <c r="J16812" s="3"/>
    </row>
    <row r="16813" spans="4:10" x14ac:dyDescent="0.25">
      <c r="D16813">
        <v>0.42570000000000002</v>
      </c>
      <c r="E16813" s="4">
        <v>2.1700000000000001E-20</v>
      </c>
      <c r="F16813" s="3"/>
      <c r="G16813" s="3"/>
      <c r="H16813" s="3"/>
      <c r="I16813" s="3"/>
      <c r="J16813" s="3"/>
    </row>
    <row r="16814" spans="4:10" x14ac:dyDescent="0.25">
      <c r="D16814">
        <v>0.42599999999999999</v>
      </c>
      <c r="E16814" s="4">
        <v>2.1700000000000001E-20</v>
      </c>
      <c r="F16814" s="3"/>
      <c r="G16814" s="3"/>
      <c r="H16814" s="3"/>
      <c r="I16814" s="3"/>
      <c r="J16814" s="3"/>
    </row>
    <row r="16815" spans="4:10" x14ac:dyDescent="0.25">
      <c r="D16815">
        <v>0.42620000000000002</v>
      </c>
      <c r="E16815" s="4">
        <v>2.1700000000000001E-20</v>
      </c>
      <c r="F16815" s="3"/>
      <c r="G16815" s="3"/>
      <c r="H16815" s="3"/>
      <c r="I16815" s="3"/>
      <c r="J16815" s="3"/>
    </row>
    <row r="16816" spans="4:10" x14ac:dyDescent="0.25">
      <c r="D16816">
        <v>0.4264</v>
      </c>
      <c r="E16816" s="4">
        <v>2.1700000000000001E-20</v>
      </c>
      <c r="F16816" s="3"/>
      <c r="G16816" s="3"/>
      <c r="H16816" s="3"/>
      <c r="I16816" s="3"/>
      <c r="J16816" s="3"/>
    </row>
    <row r="16817" spans="4:10" x14ac:dyDescent="0.25">
      <c r="D16817">
        <v>0.42670000000000002</v>
      </c>
      <c r="E16817" s="4">
        <v>2.1700000000000001E-20</v>
      </c>
      <c r="F16817" s="3"/>
      <c r="G16817" s="3"/>
      <c r="H16817" s="3"/>
      <c r="I16817" s="3"/>
      <c r="J16817" s="3"/>
    </row>
    <row r="16818" spans="4:10" x14ac:dyDescent="0.25">
      <c r="D16818">
        <v>0.4269</v>
      </c>
      <c r="E16818" s="4">
        <v>2.1700000000000001E-20</v>
      </c>
      <c r="F16818" s="3"/>
      <c r="G16818" s="3"/>
      <c r="H16818" s="3"/>
      <c r="I16818" s="3"/>
      <c r="J16818" s="3"/>
    </row>
    <row r="16819" spans="4:10" x14ac:dyDescent="0.25">
      <c r="D16819">
        <v>0.42720000000000002</v>
      </c>
      <c r="E16819" s="4">
        <v>2.1700000000000001E-20</v>
      </c>
      <c r="F16819" s="3"/>
      <c r="G16819" s="3"/>
      <c r="H16819" s="3"/>
      <c r="I16819" s="3"/>
      <c r="J16819" s="3"/>
    </row>
    <row r="16820" spans="4:10" x14ac:dyDescent="0.25">
      <c r="D16820">
        <v>0.4274</v>
      </c>
      <c r="E16820" s="4">
        <v>2.1700000000000001E-20</v>
      </c>
      <c r="F16820" s="3"/>
      <c r="G16820" s="3"/>
      <c r="H16820" s="3"/>
      <c r="I16820" s="3"/>
      <c r="J16820" s="3"/>
    </row>
    <row r="16821" spans="4:10" x14ac:dyDescent="0.25">
      <c r="D16821">
        <v>0.42759999999999998</v>
      </c>
      <c r="E16821" s="4">
        <v>2.1700000000000001E-20</v>
      </c>
      <c r="F16821" s="3"/>
      <c r="G16821" s="3"/>
      <c r="H16821" s="3"/>
      <c r="I16821" s="3"/>
      <c r="J16821" s="3"/>
    </row>
    <row r="16822" spans="4:10" x14ac:dyDescent="0.25">
      <c r="D16822">
        <v>0.4279</v>
      </c>
      <c r="E16822" s="4">
        <v>2.1700000000000001E-20</v>
      </c>
      <c r="F16822" s="3"/>
      <c r="G16822" s="3"/>
      <c r="H16822" s="3"/>
      <c r="I16822" s="3"/>
      <c r="J16822" s="3"/>
    </row>
    <row r="16823" spans="4:10" x14ac:dyDescent="0.25">
      <c r="D16823">
        <v>0.42809999999999998</v>
      </c>
      <c r="E16823" s="4">
        <v>2.1700000000000001E-20</v>
      </c>
      <c r="F16823" s="3"/>
      <c r="G16823" s="3"/>
      <c r="H16823" s="3"/>
      <c r="I16823" s="3"/>
      <c r="J16823" s="3"/>
    </row>
    <row r="16824" spans="4:10" x14ac:dyDescent="0.25">
      <c r="D16824">
        <v>0.42830000000000001</v>
      </c>
      <c r="E16824" s="4">
        <v>2.1700000000000001E-20</v>
      </c>
      <c r="F16824" s="3"/>
      <c r="G16824" s="3"/>
      <c r="H16824" s="3"/>
      <c r="I16824" s="3"/>
      <c r="J16824" s="3"/>
    </row>
    <row r="16825" spans="4:10" x14ac:dyDescent="0.25">
      <c r="D16825">
        <v>0.42859999999999998</v>
      </c>
      <c r="E16825" s="4">
        <v>2.1700000000000001E-20</v>
      </c>
      <c r="F16825" s="3"/>
      <c r="G16825" s="3"/>
      <c r="H16825" s="3"/>
      <c r="I16825" s="3"/>
      <c r="J16825" s="3"/>
    </row>
    <row r="16826" spans="4:10" x14ac:dyDescent="0.25">
      <c r="D16826">
        <v>0.42880000000000001</v>
      </c>
      <c r="E16826" s="4">
        <v>2.1700000000000001E-20</v>
      </c>
      <c r="F16826" s="3"/>
      <c r="G16826" s="3"/>
      <c r="H16826" s="3"/>
      <c r="I16826" s="3"/>
      <c r="J16826" s="3"/>
    </row>
    <row r="16827" spans="4:10" x14ac:dyDescent="0.25">
      <c r="D16827">
        <v>0.42899999999999999</v>
      </c>
      <c r="E16827" s="4">
        <v>2.1700000000000001E-20</v>
      </c>
      <c r="F16827" s="3"/>
      <c r="G16827" s="3"/>
      <c r="H16827" s="3"/>
      <c r="I16827" s="3"/>
      <c r="J16827" s="3"/>
    </row>
    <row r="16828" spans="4:10" x14ac:dyDescent="0.25">
      <c r="D16828">
        <v>0.42930000000000001</v>
      </c>
      <c r="E16828" s="4">
        <v>2.1700000000000001E-20</v>
      </c>
      <c r="F16828" s="3"/>
      <c r="G16828" s="3"/>
      <c r="H16828" s="3"/>
      <c r="I16828" s="3"/>
      <c r="J16828" s="3"/>
    </row>
    <row r="16829" spans="4:10" x14ac:dyDescent="0.25">
      <c r="D16829">
        <v>0.42949999999999999</v>
      </c>
      <c r="E16829" s="4">
        <v>2.1700000000000001E-20</v>
      </c>
      <c r="F16829" s="3"/>
      <c r="G16829" s="3"/>
      <c r="H16829" s="3"/>
      <c r="I16829" s="3"/>
      <c r="J16829" s="3"/>
    </row>
    <row r="16830" spans="4:10" x14ac:dyDescent="0.25">
      <c r="D16830">
        <v>0.42980000000000002</v>
      </c>
      <c r="E16830" s="4">
        <v>2.1700000000000001E-20</v>
      </c>
      <c r="F16830" s="3"/>
      <c r="G16830" s="3"/>
      <c r="H16830" s="3"/>
      <c r="I16830" s="3"/>
      <c r="J16830" s="3"/>
    </row>
    <row r="16831" spans="4:10" x14ac:dyDescent="0.25">
      <c r="D16831">
        <v>0.43</v>
      </c>
      <c r="E16831" s="4">
        <v>2.1700000000000001E-20</v>
      </c>
      <c r="F16831" s="3"/>
      <c r="G16831" s="3"/>
      <c r="H16831" s="3"/>
      <c r="I16831" s="3"/>
      <c r="J16831" s="3"/>
    </row>
    <row r="16832" spans="4:10" x14ac:dyDescent="0.25">
      <c r="D16832">
        <v>0.43020000000000003</v>
      </c>
      <c r="E16832" s="4">
        <v>2.1700000000000001E-20</v>
      </c>
      <c r="F16832" s="3"/>
      <c r="G16832" s="3"/>
      <c r="H16832" s="3"/>
      <c r="I16832" s="3"/>
      <c r="J16832" s="3"/>
    </row>
    <row r="16833" spans="4:10" x14ac:dyDescent="0.25">
      <c r="D16833">
        <v>0.43049999999999999</v>
      </c>
      <c r="E16833" s="4">
        <v>2.1700000000000001E-20</v>
      </c>
      <c r="F16833" s="3"/>
      <c r="G16833" s="3"/>
      <c r="H16833" s="3"/>
      <c r="I16833" s="3"/>
      <c r="J16833" s="3"/>
    </row>
    <row r="16834" spans="4:10" x14ac:dyDescent="0.25">
      <c r="D16834">
        <v>0.43070000000000003</v>
      </c>
      <c r="E16834" s="4">
        <v>2.1700000000000001E-20</v>
      </c>
      <c r="F16834" s="3"/>
      <c r="G16834" s="3"/>
      <c r="H16834" s="3"/>
      <c r="I16834" s="3"/>
      <c r="J16834" s="3"/>
    </row>
    <row r="16835" spans="4:10" x14ac:dyDescent="0.25">
      <c r="D16835">
        <v>0.43090000000000001</v>
      </c>
      <c r="E16835" s="4">
        <v>2.1700000000000001E-20</v>
      </c>
      <c r="F16835" s="3"/>
      <c r="G16835" s="3"/>
      <c r="H16835" s="3"/>
      <c r="I16835" s="3"/>
      <c r="J16835" s="3"/>
    </row>
    <row r="16836" spans="4:10" x14ac:dyDescent="0.25">
      <c r="D16836">
        <v>0.43120000000000003</v>
      </c>
      <c r="E16836" s="4">
        <v>2.1700000000000001E-20</v>
      </c>
      <c r="F16836" s="3"/>
      <c r="G16836" s="3"/>
      <c r="H16836" s="3"/>
      <c r="I16836" s="3"/>
      <c r="J16836" s="3"/>
    </row>
    <row r="16837" spans="4:10" x14ac:dyDescent="0.25">
      <c r="D16837">
        <v>0.43140000000000001</v>
      </c>
      <c r="E16837" s="4">
        <v>2.1700000000000001E-20</v>
      </c>
      <c r="F16837" s="3"/>
      <c r="G16837" s="3"/>
      <c r="H16837" s="3"/>
      <c r="I16837" s="3"/>
      <c r="J16837" s="3"/>
    </row>
    <row r="16838" spans="4:10" x14ac:dyDescent="0.25">
      <c r="D16838">
        <v>0.43159999999999998</v>
      </c>
      <c r="E16838" s="4">
        <v>2.1700000000000001E-20</v>
      </c>
      <c r="F16838" s="3"/>
      <c r="G16838" s="3"/>
      <c r="H16838" s="3"/>
      <c r="I16838" s="3"/>
      <c r="J16838" s="3"/>
    </row>
    <row r="16839" spans="4:10" x14ac:dyDescent="0.25">
      <c r="D16839">
        <v>0.43190000000000001</v>
      </c>
      <c r="E16839" s="4">
        <v>2.1700000000000001E-20</v>
      </c>
      <c r="F16839" s="3"/>
      <c r="G16839" s="3"/>
      <c r="H16839" s="3"/>
      <c r="I16839" s="3"/>
      <c r="J16839" s="3"/>
    </row>
    <row r="16840" spans="4:10" x14ac:dyDescent="0.25">
      <c r="D16840">
        <v>0.43209999999999998</v>
      </c>
      <c r="E16840" s="4">
        <v>2.1700000000000001E-20</v>
      </c>
      <c r="F16840" s="3"/>
      <c r="G16840" s="3"/>
      <c r="H16840" s="3"/>
      <c r="I16840" s="3"/>
      <c r="J16840" s="3"/>
    </row>
    <row r="16841" spans="4:10" x14ac:dyDescent="0.25">
      <c r="D16841">
        <v>0.43240000000000001</v>
      </c>
      <c r="E16841" s="4">
        <v>2.1700000000000001E-20</v>
      </c>
      <c r="F16841" s="3"/>
      <c r="G16841" s="3"/>
      <c r="H16841" s="3"/>
      <c r="I16841" s="3"/>
      <c r="J16841" s="3"/>
    </row>
    <row r="16842" spans="4:10" x14ac:dyDescent="0.25">
      <c r="D16842">
        <v>0.43259999999999998</v>
      </c>
      <c r="E16842" s="4">
        <v>2.1700000000000001E-20</v>
      </c>
      <c r="F16842" s="3"/>
      <c r="G16842" s="3"/>
      <c r="H16842" s="3"/>
      <c r="I16842" s="3"/>
      <c r="J16842" s="3"/>
    </row>
    <row r="16843" spans="4:10" x14ac:dyDescent="0.25">
      <c r="D16843">
        <v>0.43280000000000002</v>
      </c>
      <c r="E16843" s="4">
        <v>2.1700000000000001E-20</v>
      </c>
      <c r="F16843" s="3"/>
      <c r="G16843" s="3"/>
      <c r="H16843" s="3"/>
      <c r="I16843" s="3"/>
      <c r="J16843" s="3"/>
    </row>
    <row r="16844" spans="4:10" x14ac:dyDescent="0.25">
      <c r="D16844">
        <v>0.43309999999999998</v>
      </c>
      <c r="E16844" s="4">
        <v>2.1700000000000001E-20</v>
      </c>
      <c r="F16844" s="3"/>
      <c r="G16844" s="3"/>
      <c r="H16844" s="3"/>
      <c r="I16844" s="3"/>
      <c r="J16844" s="3"/>
    </row>
    <row r="16845" spans="4:10" x14ac:dyDescent="0.25">
      <c r="D16845">
        <v>0.43330000000000002</v>
      </c>
      <c r="E16845" s="4">
        <v>2.1700000000000001E-20</v>
      </c>
      <c r="F16845" s="3"/>
      <c r="G16845" s="3"/>
      <c r="H16845" s="3"/>
      <c r="I16845" s="3"/>
      <c r="J16845" s="3"/>
    </row>
    <row r="16846" spans="4:10" x14ac:dyDescent="0.25">
      <c r="D16846">
        <v>0.4335</v>
      </c>
      <c r="E16846" s="4">
        <v>2.1700000000000001E-20</v>
      </c>
      <c r="F16846" s="3"/>
      <c r="G16846" s="3"/>
      <c r="H16846" s="3"/>
      <c r="I16846" s="3"/>
      <c r="J16846" s="3"/>
    </row>
    <row r="16847" spans="4:10" x14ac:dyDescent="0.25">
      <c r="D16847">
        <v>0.43380000000000002</v>
      </c>
      <c r="E16847" s="4">
        <v>2.1700000000000001E-20</v>
      </c>
      <c r="F16847" s="3"/>
      <c r="G16847" s="3"/>
      <c r="H16847" s="3"/>
      <c r="I16847" s="3"/>
      <c r="J16847" s="3"/>
    </row>
    <row r="16848" spans="4:10" x14ac:dyDescent="0.25">
      <c r="D16848">
        <v>0.434</v>
      </c>
      <c r="E16848" s="4">
        <v>2.1700000000000001E-20</v>
      </c>
      <c r="F16848" s="3"/>
      <c r="G16848" s="3"/>
      <c r="H16848" s="3"/>
      <c r="I16848" s="3"/>
      <c r="J16848" s="3"/>
    </row>
    <row r="16849" spans="4:10" x14ac:dyDescent="0.25">
      <c r="D16849">
        <v>0.43419999999999997</v>
      </c>
      <c r="E16849" s="4">
        <v>2.1700000000000001E-20</v>
      </c>
      <c r="F16849" s="3"/>
      <c r="G16849" s="3"/>
      <c r="H16849" s="3"/>
      <c r="I16849" s="3"/>
      <c r="J16849" s="3"/>
    </row>
    <row r="16850" spans="4:10" x14ac:dyDescent="0.25">
      <c r="D16850">
        <v>0.4345</v>
      </c>
      <c r="E16850" s="4">
        <v>2.1700000000000001E-20</v>
      </c>
      <c r="F16850" s="3"/>
      <c r="G16850" s="3"/>
      <c r="H16850" s="3"/>
      <c r="I16850" s="3"/>
      <c r="J16850" s="3"/>
    </row>
    <row r="16851" spans="4:10" x14ac:dyDescent="0.25">
      <c r="D16851">
        <v>0.43469999999999998</v>
      </c>
      <c r="E16851" s="4">
        <v>2.1700000000000001E-20</v>
      </c>
      <c r="F16851" s="3"/>
      <c r="G16851" s="3"/>
      <c r="H16851" s="3"/>
      <c r="I16851" s="3"/>
      <c r="J16851" s="3"/>
    </row>
    <row r="16852" spans="4:10" x14ac:dyDescent="0.25">
      <c r="D16852">
        <v>0.435</v>
      </c>
      <c r="E16852" s="4">
        <v>2.1700000000000001E-20</v>
      </c>
      <c r="F16852" s="3"/>
      <c r="G16852" s="3"/>
      <c r="H16852" s="3"/>
      <c r="I16852" s="3"/>
      <c r="J16852" s="3"/>
    </row>
    <row r="16853" spans="4:10" x14ac:dyDescent="0.25">
      <c r="D16853">
        <v>0.43519999999999998</v>
      </c>
      <c r="E16853" s="4">
        <v>2.1700000000000001E-20</v>
      </c>
      <c r="F16853" s="3"/>
      <c r="G16853" s="3"/>
      <c r="H16853" s="3"/>
      <c r="I16853" s="3"/>
      <c r="J16853" s="3"/>
    </row>
    <row r="16854" spans="4:10" x14ac:dyDescent="0.25">
      <c r="D16854">
        <v>0.43540000000000001</v>
      </c>
      <c r="E16854" s="4">
        <v>2.1700000000000001E-20</v>
      </c>
      <c r="F16854" s="3"/>
      <c r="G16854" s="3"/>
      <c r="H16854" s="3"/>
      <c r="I16854" s="3"/>
      <c r="J16854" s="3"/>
    </row>
    <row r="16855" spans="4:10" x14ac:dyDescent="0.25">
      <c r="D16855">
        <v>0.43569999999999998</v>
      </c>
      <c r="E16855" s="4">
        <v>2.1700000000000001E-20</v>
      </c>
      <c r="F16855" s="3"/>
      <c r="G16855" s="3"/>
      <c r="H16855" s="3"/>
      <c r="I16855" s="3"/>
      <c r="J16855" s="3"/>
    </row>
    <row r="16856" spans="4:10" x14ac:dyDescent="0.25">
      <c r="D16856">
        <v>0.43590000000000001</v>
      </c>
      <c r="E16856" s="4">
        <v>2.1700000000000001E-20</v>
      </c>
      <c r="F16856" s="3"/>
      <c r="G16856" s="3"/>
      <c r="H16856" s="3"/>
      <c r="I16856" s="3"/>
      <c r="J16856" s="3"/>
    </row>
    <row r="16857" spans="4:10" x14ac:dyDescent="0.25">
      <c r="D16857">
        <v>0.43609999999999999</v>
      </c>
      <c r="E16857" s="4">
        <v>2.1700000000000001E-20</v>
      </c>
      <c r="F16857" s="3"/>
      <c r="G16857" s="3"/>
      <c r="H16857" s="3"/>
      <c r="I16857" s="3"/>
      <c r="J16857" s="3"/>
    </row>
    <row r="16858" spans="4:10" x14ac:dyDescent="0.25">
      <c r="D16858">
        <v>0.43640000000000001</v>
      </c>
      <c r="E16858" s="4">
        <v>2.1700000000000001E-20</v>
      </c>
      <c r="F16858" s="3"/>
      <c r="G16858" s="3"/>
      <c r="H16858" s="3"/>
      <c r="I16858" s="3"/>
      <c r="J16858" s="3"/>
    </row>
    <row r="16859" spans="4:10" x14ac:dyDescent="0.25">
      <c r="D16859">
        <v>0.43659999999999999</v>
      </c>
      <c r="E16859" s="4">
        <v>2.1700000000000001E-20</v>
      </c>
      <c r="F16859" s="3"/>
      <c r="G16859" s="3"/>
      <c r="H16859" s="3"/>
      <c r="I16859" s="3"/>
      <c r="J16859" s="3"/>
    </row>
    <row r="16860" spans="4:10" x14ac:dyDescent="0.25">
      <c r="D16860">
        <v>0.43680000000000002</v>
      </c>
      <c r="E16860" s="4">
        <v>2.1700000000000001E-20</v>
      </c>
      <c r="F16860" s="3"/>
      <c r="G16860" s="3"/>
      <c r="H16860" s="3"/>
      <c r="I16860" s="3"/>
      <c r="J16860" s="3"/>
    </row>
    <row r="16861" spans="4:10" x14ac:dyDescent="0.25">
      <c r="D16861">
        <v>0.43709999999999999</v>
      </c>
      <c r="E16861" s="4">
        <v>2.1700000000000001E-20</v>
      </c>
      <c r="F16861" s="3"/>
      <c r="G16861" s="3"/>
      <c r="H16861" s="3"/>
      <c r="I16861" s="3"/>
      <c r="J16861" s="3"/>
    </row>
    <row r="16862" spans="4:10" x14ac:dyDescent="0.25">
      <c r="D16862">
        <v>0.43730000000000002</v>
      </c>
      <c r="E16862" s="4">
        <v>2.1700000000000001E-20</v>
      </c>
      <c r="F16862" s="3"/>
      <c r="G16862" s="3"/>
      <c r="H16862" s="3"/>
      <c r="I16862" s="3"/>
      <c r="J16862" s="3"/>
    </row>
    <row r="16863" spans="4:10" x14ac:dyDescent="0.25">
      <c r="D16863">
        <v>0.43759999999999999</v>
      </c>
      <c r="E16863" s="4">
        <v>2.1700000000000001E-20</v>
      </c>
      <c r="F16863" s="3"/>
      <c r="G16863" s="3"/>
      <c r="H16863" s="3"/>
      <c r="I16863" s="3"/>
      <c r="J16863" s="3"/>
    </row>
    <row r="16864" spans="4:10" x14ac:dyDescent="0.25">
      <c r="D16864">
        <v>0.43780000000000002</v>
      </c>
      <c r="E16864" s="4">
        <v>2.1700000000000001E-20</v>
      </c>
      <c r="F16864" s="3"/>
      <c r="G16864" s="3"/>
      <c r="H16864" s="3"/>
      <c r="I16864" s="3"/>
      <c r="J16864" s="3"/>
    </row>
    <row r="16865" spans="4:10" x14ac:dyDescent="0.25">
      <c r="D16865">
        <v>0.438</v>
      </c>
      <c r="E16865" s="4">
        <v>2.1700000000000001E-20</v>
      </c>
      <c r="F16865" s="3"/>
      <c r="G16865" s="3"/>
      <c r="H16865" s="3"/>
      <c r="I16865" s="3"/>
      <c r="J16865" s="3"/>
    </row>
    <row r="16866" spans="4:10" x14ac:dyDescent="0.25">
      <c r="D16866">
        <v>0.43830000000000002</v>
      </c>
      <c r="E16866" s="4">
        <v>2.1700000000000001E-20</v>
      </c>
      <c r="F16866" s="3"/>
      <c r="G16866" s="3"/>
      <c r="H16866" s="3"/>
      <c r="I16866" s="3"/>
      <c r="J16866" s="3"/>
    </row>
    <row r="16867" spans="4:10" x14ac:dyDescent="0.25">
      <c r="D16867">
        <v>0.4385</v>
      </c>
      <c r="E16867" s="4">
        <v>2.1700000000000001E-20</v>
      </c>
      <c r="F16867" s="3"/>
      <c r="G16867" s="3"/>
      <c r="H16867" s="3"/>
      <c r="I16867" s="3"/>
      <c r="J16867" s="3"/>
    </row>
    <row r="16868" spans="4:10" x14ac:dyDescent="0.25">
      <c r="D16868">
        <v>0.43869999999999998</v>
      </c>
      <c r="E16868" s="4">
        <v>2.1700000000000001E-20</v>
      </c>
      <c r="F16868" s="3"/>
      <c r="G16868" s="3"/>
      <c r="H16868" s="3"/>
      <c r="I16868" s="3"/>
      <c r="J16868" s="3"/>
    </row>
    <row r="16869" spans="4:10" x14ac:dyDescent="0.25">
      <c r="D16869">
        <v>0.439</v>
      </c>
      <c r="E16869" s="4">
        <v>2.1700000000000001E-20</v>
      </c>
      <c r="F16869" s="3"/>
      <c r="G16869" s="3"/>
      <c r="H16869" s="3"/>
      <c r="I16869" s="3"/>
      <c r="J16869" s="3"/>
    </row>
    <row r="16870" spans="4:10" x14ac:dyDescent="0.25">
      <c r="D16870">
        <v>0.43919999999999998</v>
      </c>
      <c r="E16870" s="4">
        <v>2.1700000000000001E-20</v>
      </c>
      <c r="F16870" s="3"/>
      <c r="G16870" s="3"/>
      <c r="H16870" s="3"/>
      <c r="I16870" s="3"/>
      <c r="J16870" s="3"/>
    </row>
    <row r="16871" spans="4:10" x14ac:dyDescent="0.25">
      <c r="D16871">
        <v>0.4395</v>
      </c>
      <c r="E16871" s="4">
        <v>2.1700000000000001E-20</v>
      </c>
      <c r="F16871" s="3"/>
      <c r="G16871" s="3"/>
      <c r="H16871" s="3"/>
      <c r="I16871" s="3"/>
      <c r="J16871" s="3"/>
    </row>
    <row r="16872" spans="4:10" x14ac:dyDescent="0.25">
      <c r="D16872">
        <v>0.43969999999999998</v>
      </c>
      <c r="E16872" s="4">
        <v>2.1700000000000001E-20</v>
      </c>
      <c r="F16872" s="3"/>
      <c r="G16872" s="3"/>
      <c r="H16872" s="3"/>
      <c r="I16872" s="3"/>
      <c r="J16872" s="3"/>
    </row>
    <row r="16873" spans="4:10" x14ac:dyDescent="0.25">
      <c r="D16873">
        <v>0.43990000000000001</v>
      </c>
      <c r="E16873" s="4">
        <v>2.1700000000000001E-20</v>
      </c>
      <c r="F16873" s="3"/>
      <c r="G16873" s="3"/>
      <c r="H16873" s="3"/>
      <c r="I16873" s="3"/>
      <c r="J16873" s="3"/>
    </row>
    <row r="16874" spans="4:10" x14ac:dyDescent="0.25">
      <c r="D16874">
        <v>0.44019999999999998</v>
      </c>
      <c r="E16874" s="4">
        <v>2.1700000000000001E-20</v>
      </c>
      <c r="F16874" s="3"/>
      <c r="G16874" s="3"/>
      <c r="H16874" s="3"/>
      <c r="I16874" s="3"/>
      <c r="J16874" s="3"/>
    </row>
    <row r="16875" spans="4:10" x14ac:dyDescent="0.25">
      <c r="D16875">
        <v>0.44040000000000001</v>
      </c>
      <c r="E16875" s="4">
        <v>2.1700000000000001E-20</v>
      </c>
      <c r="F16875" s="3"/>
      <c r="G16875" s="3"/>
      <c r="H16875" s="3"/>
      <c r="I16875" s="3"/>
      <c r="J16875" s="3"/>
    </row>
    <row r="16876" spans="4:10" x14ac:dyDescent="0.25">
      <c r="D16876">
        <v>0.44059999999999999</v>
      </c>
      <c r="E16876" s="4">
        <v>2.1700000000000001E-20</v>
      </c>
      <c r="F16876" s="3"/>
      <c r="G16876" s="3"/>
      <c r="H16876" s="3"/>
      <c r="I16876" s="3"/>
      <c r="J16876" s="3"/>
    </row>
    <row r="16877" spans="4:10" x14ac:dyDescent="0.25">
      <c r="D16877">
        <v>0.44090000000000001</v>
      </c>
      <c r="E16877" s="4">
        <v>2.1700000000000001E-20</v>
      </c>
      <c r="F16877" s="3"/>
      <c r="G16877" s="3"/>
      <c r="H16877" s="3"/>
      <c r="I16877" s="3"/>
      <c r="J16877" s="3"/>
    </row>
    <row r="16878" spans="4:10" x14ac:dyDescent="0.25">
      <c r="D16878">
        <v>0.44109999999999999</v>
      </c>
      <c r="E16878" s="4">
        <v>2.1700000000000001E-20</v>
      </c>
      <c r="F16878" s="3"/>
      <c r="G16878" s="3"/>
      <c r="H16878" s="3"/>
      <c r="I16878" s="3"/>
      <c r="J16878" s="3"/>
    </row>
    <row r="16879" spans="4:10" x14ac:dyDescent="0.25">
      <c r="D16879">
        <v>0.44130000000000003</v>
      </c>
      <c r="E16879" s="4">
        <v>2.1700000000000001E-20</v>
      </c>
      <c r="F16879" s="3"/>
      <c r="G16879" s="3"/>
      <c r="H16879" s="3"/>
      <c r="I16879" s="3"/>
      <c r="J16879" s="3"/>
    </row>
    <row r="16880" spans="4:10" x14ac:dyDescent="0.25">
      <c r="D16880">
        <v>0.44159999999999999</v>
      </c>
      <c r="E16880" s="4">
        <v>2.1700000000000001E-20</v>
      </c>
      <c r="F16880" s="3"/>
      <c r="G16880" s="3"/>
      <c r="H16880" s="3"/>
      <c r="I16880" s="3"/>
      <c r="J16880" s="3"/>
    </row>
    <row r="16881" spans="4:10" x14ac:dyDescent="0.25">
      <c r="D16881">
        <v>0.44180000000000003</v>
      </c>
      <c r="E16881" s="4">
        <v>2.1700000000000001E-20</v>
      </c>
      <c r="F16881" s="3"/>
      <c r="G16881" s="3"/>
      <c r="H16881" s="3"/>
      <c r="I16881" s="3"/>
      <c r="J16881" s="3"/>
    </row>
    <row r="16882" spans="4:10" x14ac:dyDescent="0.25">
      <c r="D16882">
        <v>0.44209999999999999</v>
      </c>
      <c r="E16882" s="4">
        <v>2.1700000000000001E-20</v>
      </c>
      <c r="F16882" s="3"/>
      <c r="G16882" s="3"/>
      <c r="H16882" s="3"/>
      <c r="I16882" s="3"/>
      <c r="J16882" s="3"/>
    </row>
    <row r="16883" spans="4:10" x14ac:dyDescent="0.25">
      <c r="D16883">
        <v>0.44230000000000003</v>
      </c>
      <c r="E16883" s="4">
        <v>2.1700000000000001E-20</v>
      </c>
      <c r="F16883" s="3"/>
      <c r="G16883" s="3"/>
      <c r="H16883" s="3"/>
      <c r="I16883" s="3"/>
      <c r="J16883" s="3"/>
    </row>
    <row r="16884" spans="4:10" x14ac:dyDescent="0.25">
      <c r="D16884">
        <v>0.4425</v>
      </c>
      <c r="E16884" s="4">
        <v>2.1700000000000001E-20</v>
      </c>
      <c r="F16884" s="3"/>
      <c r="G16884" s="3"/>
      <c r="H16884" s="3"/>
      <c r="I16884" s="3"/>
      <c r="J16884" s="3"/>
    </row>
    <row r="16885" spans="4:10" x14ac:dyDescent="0.25">
      <c r="D16885">
        <v>0.44280000000000003</v>
      </c>
      <c r="E16885" s="4">
        <v>2.1700000000000001E-20</v>
      </c>
      <c r="F16885" s="3"/>
      <c r="G16885" s="3"/>
      <c r="H16885" s="3"/>
      <c r="I16885" s="3"/>
      <c r="J16885" s="3"/>
    </row>
    <row r="16886" spans="4:10" x14ac:dyDescent="0.25">
      <c r="D16886">
        <v>0.443</v>
      </c>
      <c r="E16886" s="4">
        <v>2.1700000000000001E-20</v>
      </c>
      <c r="F16886" s="3"/>
      <c r="G16886" s="3"/>
      <c r="H16886" s="3"/>
      <c r="I16886" s="3"/>
      <c r="J16886" s="3"/>
    </row>
    <row r="16887" spans="4:10" x14ac:dyDescent="0.25">
      <c r="D16887">
        <v>0.44319999999999998</v>
      </c>
      <c r="E16887" s="4">
        <v>2.1700000000000001E-20</v>
      </c>
      <c r="F16887" s="3"/>
      <c r="G16887" s="3"/>
      <c r="H16887" s="3"/>
      <c r="I16887" s="3"/>
      <c r="J16887" s="3"/>
    </row>
    <row r="16888" spans="4:10" x14ac:dyDescent="0.25">
      <c r="D16888">
        <v>0.44350000000000001</v>
      </c>
      <c r="E16888" s="4">
        <v>2.1700000000000001E-20</v>
      </c>
      <c r="F16888" s="3"/>
      <c r="G16888" s="3"/>
      <c r="H16888" s="3"/>
      <c r="I16888" s="3"/>
      <c r="J16888" s="3"/>
    </row>
    <row r="16889" spans="4:10" x14ac:dyDescent="0.25">
      <c r="D16889">
        <v>0.44369999999999998</v>
      </c>
      <c r="E16889" s="4">
        <v>2.1700000000000001E-20</v>
      </c>
      <c r="F16889" s="3"/>
      <c r="G16889" s="3"/>
      <c r="H16889" s="3"/>
      <c r="I16889" s="3"/>
      <c r="J16889" s="3"/>
    </row>
    <row r="16890" spans="4:10" x14ac:dyDescent="0.25">
      <c r="D16890">
        <v>0.44390000000000002</v>
      </c>
      <c r="E16890" s="4">
        <v>2.1700000000000001E-20</v>
      </c>
      <c r="F16890" s="3"/>
      <c r="G16890" s="3"/>
      <c r="H16890" s="3"/>
      <c r="I16890" s="3"/>
      <c r="J16890" s="3"/>
    </row>
    <row r="16891" spans="4:10" x14ac:dyDescent="0.25">
      <c r="D16891">
        <v>0.44419999999999998</v>
      </c>
      <c r="E16891" s="4">
        <v>2.1700000000000001E-20</v>
      </c>
      <c r="F16891" s="3"/>
      <c r="G16891" s="3"/>
      <c r="H16891" s="3"/>
      <c r="I16891" s="3"/>
      <c r="J16891" s="3"/>
    </row>
    <row r="16892" spans="4:10" x14ac:dyDescent="0.25">
      <c r="D16892">
        <v>0.44440000000000002</v>
      </c>
      <c r="E16892" s="4">
        <v>2.1700000000000001E-20</v>
      </c>
      <c r="F16892" s="3"/>
      <c r="G16892" s="3"/>
      <c r="H16892" s="3"/>
      <c r="I16892" s="3"/>
      <c r="J16892" s="3"/>
    </row>
    <row r="16893" spans="4:10" x14ac:dyDescent="0.25">
      <c r="D16893">
        <v>0.44469999999999998</v>
      </c>
      <c r="E16893" s="4">
        <v>2.1700000000000001E-20</v>
      </c>
      <c r="F16893" s="3"/>
      <c r="G16893" s="3"/>
      <c r="H16893" s="3"/>
      <c r="I16893" s="3"/>
      <c r="J16893" s="3"/>
    </row>
    <row r="16894" spans="4:10" x14ac:dyDescent="0.25">
      <c r="D16894">
        <v>0.44490000000000002</v>
      </c>
      <c r="E16894" s="4">
        <v>2.1700000000000001E-20</v>
      </c>
      <c r="F16894" s="3"/>
      <c r="G16894" s="3"/>
      <c r="H16894" s="3"/>
      <c r="I16894" s="3"/>
      <c r="J16894" s="3"/>
    </row>
    <row r="16895" spans="4:10" x14ac:dyDescent="0.25">
      <c r="D16895">
        <v>0.4451</v>
      </c>
      <c r="E16895" s="4">
        <v>2.1700000000000001E-20</v>
      </c>
      <c r="F16895" s="3"/>
      <c r="G16895" s="3"/>
      <c r="H16895" s="3"/>
      <c r="I16895" s="3"/>
      <c r="J16895" s="3"/>
    </row>
    <row r="16896" spans="4:10" x14ac:dyDescent="0.25">
      <c r="D16896">
        <v>0.44540000000000002</v>
      </c>
      <c r="E16896" s="4">
        <v>2.1700000000000001E-20</v>
      </c>
      <c r="F16896" s="3"/>
      <c r="G16896" s="3"/>
      <c r="H16896" s="3"/>
      <c r="I16896" s="3"/>
      <c r="J16896" s="3"/>
    </row>
    <row r="16897" spans="4:10" x14ac:dyDescent="0.25">
      <c r="D16897">
        <v>0.4456</v>
      </c>
      <c r="E16897" s="4">
        <v>2.1700000000000001E-20</v>
      </c>
      <c r="F16897" s="3"/>
      <c r="G16897" s="3"/>
      <c r="H16897" s="3"/>
      <c r="I16897" s="3"/>
      <c r="J16897" s="3"/>
    </row>
    <row r="16898" spans="4:10" x14ac:dyDescent="0.25">
      <c r="D16898">
        <v>0.44579999999999997</v>
      </c>
      <c r="E16898" s="4">
        <v>2.1700000000000001E-20</v>
      </c>
      <c r="F16898" s="3"/>
      <c r="G16898" s="3"/>
      <c r="H16898" s="3"/>
      <c r="I16898" s="3"/>
      <c r="J16898" s="3"/>
    </row>
    <row r="16899" spans="4:10" x14ac:dyDescent="0.25">
      <c r="D16899">
        <v>0.4461</v>
      </c>
      <c r="E16899" s="4">
        <v>2.1700000000000001E-20</v>
      </c>
      <c r="F16899" s="3"/>
      <c r="G16899" s="3"/>
      <c r="H16899" s="3"/>
      <c r="I16899" s="3"/>
      <c r="J16899" s="3"/>
    </row>
    <row r="16900" spans="4:10" x14ac:dyDescent="0.25">
      <c r="D16900">
        <v>0.44629999999999997</v>
      </c>
      <c r="E16900" s="4">
        <v>2.1700000000000001E-20</v>
      </c>
      <c r="F16900" s="3"/>
      <c r="G16900" s="3"/>
      <c r="H16900" s="3"/>
      <c r="I16900" s="3"/>
      <c r="J16900" s="3"/>
    </row>
    <row r="16901" spans="4:10" x14ac:dyDescent="0.25">
      <c r="D16901">
        <v>0.44650000000000001</v>
      </c>
      <c r="E16901" s="4">
        <v>2.1700000000000001E-20</v>
      </c>
      <c r="F16901" s="3"/>
      <c r="G16901" s="3"/>
      <c r="H16901" s="3"/>
      <c r="I16901" s="3"/>
      <c r="J16901" s="3"/>
    </row>
    <row r="16902" spans="4:10" x14ac:dyDescent="0.25">
      <c r="D16902">
        <v>0.44679999999999997</v>
      </c>
      <c r="E16902" s="4">
        <v>2.1700000000000001E-20</v>
      </c>
      <c r="F16902" s="3"/>
      <c r="G16902" s="3"/>
      <c r="H16902" s="3"/>
      <c r="I16902" s="3"/>
      <c r="J16902" s="3"/>
    </row>
    <row r="16903" spans="4:10" x14ac:dyDescent="0.25">
      <c r="D16903">
        <v>0.44700000000000001</v>
      </c>
      <c r="E16903" s="4">
        <v>2.1700000000000001E-20</v>
      </c>
      <c r="F16903" s="3"/>
      <c r="G16903" s="3"/>
      <c r="H16903" s="3"/>
      <c r="I16903" s="3"/>
      <c r="J16903" s="3"/>
    </row>
    <row r="16904" spans="4:10" x14ac:dyDescent="0.25">
      <c r="D16904">
        <v>0.44729999999999998</v>
      </c>
      <c r="E16904" s="4">
        <v>2.1700000000000001E-20</v>
      </c>
      <c r="F16904" s="3"/>
      <c r="G16904" s="3"/>
      <c r="H16904" s="3"/>
      <c r="I16904" s="3"/>
      <c r="J16904" s="3"/>
    </row>
    <row r="16905" spans="4:10" x14ac:dyDescent="0.25">
      <c r="D16905">
        <v>0.44750000000000001</v>
      </c>
      <c r="E16905" s="4">
        <v>2.1700000000000001E-20</v>
      </c>
      <c r="F16905" s="3"/>
      <c r="G16905" s="3"/>
      <c r="H16905" s="3"/>
      <c r="I16905" s="3"/>
      <c r="J16905" s="3"/>
    </row>
    <row r="16906" spans="4:10" x14ac:dyDescent="0.25">
      <c r="D16906">
        <v>0.44769999999999999</v>
      </c>
      <c r="E16906" s="4">
        <v>2.1700000000000001E-20</v>
      </c>
      <c r="F16906" s="3"/>
      <c r="G16906" s="3"/>
      <c r="H16906" s="3"/>
      <c r="I16906" s="3"/>
      <c r="J16906" s="3"/>
    </row>
    <row r="16907" spans="4:10" x14ac:dyDescent="0.25">
      <c r="D16907">
        <v>0.44800000000000001</v>
      </c>
      <c r="E16907" s="4">
        <v>2.1700000000000001E-20</v>
      </c>
      <c r="F16907" s="3"/>
      <c r="G16907" s="3"/>
      <c r="H16907" s="3"/>
      <c r="I16907" s="3"/>
      <c r="J16907" s="3"/>
    </row>
    <row r="16908" spans="4:10" x14ac:dyDescent="0.25">
      <c r="D16908">
        <v>0.44819999999999999</v>
      </c>
      <c r="E16908" s="4">
        <v>2.1700000000000001E-20</v>
      </c>
      <c r="F16908" s="3"/>
      <c r="G16908" s="3"/>
      <c r="H16908" s="3"/>
      <c r="I16908" s="3"/>
      <c r="J16908" s="3"/>
    </row>
    <row r="16909" spans="4:10" x14ac:dyDescent="0.25">
      <c r="D16909">
        <v>0.44840000000000002</v>
      </c>
      <c r="E16909" s="4">
        <v>2.1700000000000001E-20</v>
      </c>
      <c r="F16909" s="3"/>
      <c r="G16909" s="3"/>
      <c r="H16909" s="3"/>
      <c r="I16909" s="3"/>
      <c r="J16909" s="3"/>
    </row>
    <row r="16910" spans="4:10" x14ac:dyDescent="0.25">
      <c r="D16910">
        <v>0.44869999999999999</v>
      </c>
      <c r="E16910" s="4">
        <v>2.1700000000000001E-20</v>
      </c>
      <c r="F16910" s="3"/>
      <c r="G16910" s="3"/>
      <c r="H16910" s="3"/>
      <c r="I16910" s="3"/>
      <c r="J16910" s="3"/>
    </row>
    <row r="16911" spans="4:10" x14ac:dyDescent="0.25">
      <c r="D16911">
        <v>0.44890000000000002</v>
      </c>
      <c r="E16911" s="4">
        <v>2.1700000000000001E-20</v>
      </c>
      <c r="F16911" s="3"/>
      <c r="G16911" s="3"/>
      <c r="H16911" s="3"/>
      <c r="I16911" s="3"/>
      <c r="J16911" s="3"/>
    </row>
    <row r="16912" spans="4:10" x14ac:dyDescent="0.25">
      <c r="D16912">
        <v>0.4491</v>
      </c>
      <c r="E16912" s="4">
        <v>2.1700000000000001E-20</v>
      </c>
      <c r="F16912" s="3"/>
      <c r="G16912" s="3"/>
      <c r="H16912" s="3"/>
      <c r="I16912" s="3"/>
      <c r="J16912" s="3"/>
    </row>
    <row r="16913" spans="4:10" x14ac:dyDescent="0.25">
      <c r="D16913">
        <v>0.44940000000000002</v>
      </c>
      <c r="E16913" s="4">
        <v>2.1700000000000001E-20</v>
      </c>
      <c r="F16913" s="3"/>
      <c r="G16913" s="3"/>
      <c r="H16913" s="3"/>
      <c r="I16913" s="3"/>
      <c r="J16913" s="3"/>
    </row>
    <row r="16914" spans="4:10" x14ac:dyDescent="0.25">
      <c r="D16914">
        <v>0.4496</v>
      </c>
      <c r="E16914" s="4">
        <v>2.1700000000000001E-20</v>
      </c>
      <c r="F16914" s="3"/>
      <c r="G16914" s="3"/>
      <c r="H16914" s="3"/>
      <c r="I16914" s="3"/>
      <c r="J16914" s="3"/>
    </row>
    <row r="16915" spans="4:10" x14ac:dyDescent="0.25">
      <c r="D16915">
        <v>0.44990000000000002</v>
      </c>
      <c r="E16915" s="4">
        <v>2.1700000000000001E-20</v>
      </c>
      <c r="F16915" s="3"/>
      <c r="G16915" s="3"/>
      <c r="H16915" s="3"/>
      <c r="I16915" s="3"/>
      <c r="J16915" s="3"/>
    </row>
    <row r="16916" spans="4:10" x14ac:dyDescent="0.25">
      <c r="D16916">
        <v>0.4501</v>
      </c>
      <c r="E16916" s="4">
        <v>2.1700000000000001E-20</v>
      </c>
      <c r="F16916" s="3"/>
      <c r="G16916" s="3"/>
      <c r="H16916" s="3"/>
      <c r="I16916" s="3"/>
      <c r="J16916" s="3"/>
    </row>
    <row r="16917" spans="4:10" x14ac:dyDescent="0.25">
      <c r="D16917">
        <v>0.45029999999999998</v>
      </c>
      <c r="E16917" s="4">
        <v>2.1700000000000001E-20</v>
      </c>
      <c r="F16917" s="3"/>
      <c r="G16917" s="3"/>
      <c r="H16917" s="3"/>
      <c r="I16917" s="3"/>
      <c r="J16917" s="3"/>
    </row>
    <row r="16918" spans="4:10" x14ac:dyDescent="0.25">
      <c r="D16918">
        <v>0.4506</v>
      </c>
      <c r="E16918" s="4">
        <v>2.1700000000000001E-20</v>
      </c>
      <c r="F16918" s="3"/>
      <c r="G16918" s="3"/>
      <c r="H16918" s="3"/>
      <c r="I16918" s="3"/>
      <c r="J16918" s="3"/>
    </row>
    <row r="16919" spans="4:10" x14ac:dyDescent="0.25">
      <c r="D16919">
        <v>0.45079999999999998</v>
      </c>
      <c r="E16919" s="4">
        <v>2.1700000000000001E-20</v>
      </c>
      <c r="F16919" s="3"/>
      <c r="G16919" s="3"/>
      <c r="H16919" s="3"/>
      <c r="I16919" s="3"/>
      <c r="J16919" s="3"/>
    </row>
    <row r="16920" spans="4:10" x14ac:dyDescent="0.25">
      <c r="D16920">
        <v>0.45100000000000001</v>
      </c>
      <c r="E16920" s="4">
        <v>2.1700000000000001E-20</v>
      </c>
      <c r="F16920" s="3"/>
      <c r="G16920" s="3"/>
      <c r="H16920" s="3"/>
      <c r="I16920" s="3"/>
      <c r="J16920" s="3"/>
    </row>
    <row r="16921" spans="4:10" x14ac:dyDescent="0.25">
      <c r="D16921">
        <v>0.45129999999999998</v>
      </c>
      <c r="E16921" s="4">
        <v>2.1700000000000001E-20</v>
      </c>
      <c r="F16921" s="3"/>
      <c r="G16921" s="3"/>
      <c r="H16921" s="3"/>
      <c r="I16921" s="3"/>
      <c r="J16921" s="3"/>
    </row>
    <row r="16922" spans="4:10" x14ac:dyDescent="0.25">
      <c r="D16922">
        <v>0.45150000000000001</v>
      </c>
      <c r="E16922" s="4">
        <v>2.1700000000000001E-20</v>
      </c>
      <c r="F16922" s="3"/>
      <c r="G16922" s="3"/>
      <c r="H16922" s="3"/>
      <c r="I16922" s="3"/>
      <c r="J16922" s="3"/>
    </row>
    <row r="16923" spans="4:10" x14ac:dyDescent="0.25">
      <c r="D16923">
        <v>0.45179999999999998</v>
      </c>
      <c r="E16923" s="4">
        <v>2.1700000000000001E-20</v>
      </c>
      <c r="F16923" s="3"/>
      <c r="G16923" s="3"/>
      <c r="H16923" s="3"/>
      <c r="I16923" s="3"/>
      <c r="J16923" s="3"/>
    </row>
    <row r="16924" spans="4:10" x14ac:dyDescent="0.25">
      <c r="D16924">
        <v>0.45200000000000001</v>
      </c>
      <c r="E16924" s="4">
        <v>2.1700000000000001E-20</v>
      </c>
      <c r="F16924" s="3"/>
      <c r="G16924" s="3"/>
      <c r="H16924" s="3"/>
      <c r="I16924" s="3"/>
      <c r="J16924" s="3"/>
    </row>
    <row r="16925" spans="4:10" x14ac:dyDescent="0.25">
      <c r="D16925">
        <v>0.45219999999999999</v>
      </c>
      <c r="E16925" s="4">
        <v>2.1700000000000001E-20</v>
      </c>
      <c r="F16925" s="3"/>
      <c r="G16925" s="3"/>
      <c r="H16925" s="3"/>
      <c r="I16925" s="3"/>
      <c r="J16925" s="3"/>
    </row>
    <row r="16926" spans="4:10" x14ac:dyDescent="0.25">
      <c r="D16926">
        <v>0.45250000000000001</v>
      </c>
      <c r="E16926" s="4">
        <v>2.1700000000000001E-20</v>
      </c>
      <c r="F16926" s="3"/>
      <c r="G16926" s="3"/>
      <c r="H16926" s="3"/>
      <c r="I16926" s="3"/>
      <c r="J16926" s="3"/>
    </row>
    <row r="16927" spans="4:10" x14ac:dyDescent="0.25">
      <c r="D16927">
        <v>0.45269999999999999</v>
      </c>
      <c r="E16927" s="4">
        <v>2.1700000000000001E-20</v>
      </c>
      <c r="F16927" s="3"/>
      <c r="G16927" s="3"/>
      <c r="H16927" s="3"/>
      <c r="I16927" s="3"/>
      <c r="J16927" s="3"/>
    </row>
    <row r="16928" spans="4:10" x14ac:dyDescent="0.25">
      <c r="D16928">
        <v>0.45290000000000002</v>
      </c>
      <c r="E16928" s="4">
        <v>2.1700000000000001E-20</v>
      </c>
      <c r="F16928" s="3"/>
      <c r="G16928" s="3"/>
      <c r="H16928" s="3"/>
      <c r="I16928" s="3"/>
      <c r="J16928" s="3"/>
    </row>
    <row r="16929" spans="4:10" x14ac:dyDescent="0.25">
      <c r="D16929">
        <v>0.45319999999999999</v>
      </c>
      <c r="E16929" s="4">
        <v>2.1700000000000001E-20</v>
      </c>
      <c r="F16929" s="3"/>
      <c r="G16929" s="3"/>
      <c r="H16929" s="3"/>
      <c r="I16929" s="3"/>
      <c r="J16929" s="3"/>
    </row>
    <row r="16930" spans="4:10" x14ac:dyDescent="0.25">
      <c r="D16930">
        <v>0.45340000000000003</v>
      </c>
      <c r="E16930" s="4">
        <v>2.1700000000000001E-20</v>
      </c>
      <c r="F16930" s="3"/>
      <c r="G16930" s="3"/>
      <c r="H16930" s="3"/>
      <c r="I16930" s="3"/>
      <c r="J16930" s="3"/>
    </row>
    <row r="16931" spans="4:10" x14ac:dyDescent="0.25">
      <c r="D16931">
        <v>0.4536</v>
      </c>
      <c r="E16931" s="4">
        <v>2.1700000000000001E-20</v>
      </c>
      <c r="F16931" s="3"/>
      <c r="G16931" s="3"/>
      <c r="H16931" s="3"/>
      <c r="I16931" s="3"/>
      <c r="J16931" s="3"/>
    </row>
    <row r="16932" spans="4:10" x14ac:dyDescent="0.25">
      <c r="D16932">
        <v>0.45390000000000003</v>
      </c>
      <c r="E16932" s="4">
        <v>2.1700000000000001E-20</v>
      </c>
      <c r="F16932" s="3"/>
      <c r="G16932" s="3"/>
      <c r="H16932" s="3"/>
      <c r="I16932" s="3"/>
      <c r="J16932" s="3"/>
    </row>
    <row r="16933" spans="4:10" x14ac:dyDescent="0.25">
      <c r="D16933">
        <v>0.4541</v>
      </c>
      <c r="E16933" s="4">
        <v>2.1700000000000001E-20</v>
      </c>
      <c r="F16933" s="3"/>
      <c r="G16933" s="3"/>
      <c r="H16933" s="3"/>
      <c r="I16933" s="3"/>
      <c r="J16933" s="3"/>
    </row>
    <row r="16934" spans="4:10" x14ac:dyDescent="0.25">
      <c r="D16934">
        <v>0.45440000000000003</v>
      </c>
      <c r="E16934" s="4">
        <v>2.1700000000000001E-20</v>
      </c>
      <c r="F16934" s="3"/>
      <c r="G16934" s="3"/>
      <c r="H16934" s="3"/>
      <c r="I16934" s="3"/>
      <c r="J16934" s="3"/>
    </row>
    <row r="16935" spans="4:10" x14ac:dyDescent="0.25">
      <c r="D16935">
        <v>0.4546</v>
      </c>
      <c r="E16935" s="4">
        <v>2.1700000000000001E-20</v>
      </c>
      <c r="F16935" s="3"/>
      <c r="G16935" s="3"/>
      <c r="H16935" s="3"/>
      <c r="I16935" s="3"/>
      <c r="J16935" s="3"/>
    </row>
    <row r="16936" spans="4:10" x14ac:dyDescent="0.25">
      <c r="D16936">
        <v>0.45479999999999998</v>
      </c>
      <c r="E16936" s="4">
        <v>2.1700000000000001E-20</v>
      </c>
      <c r="F16936" s="3"/>
      <c r="G16936" s="3"/>
      <c r="H16936" s="3"/>
      <c r="I16936" s="3"/>
      <c r="J16936" s="3"/>
    </row>
    <row r="16937" spans="4:10" x14ac:dyDescent="0.25">
      <c r="D16937">
        <v>0.4551</v>
      </c>
      <c r="E16937" s="4">
        <v>2.1700000000000001E-20</v>
      </c>
      <c r="F16937" s="3"/>
      <c r="G16937" s="3"/>
      <c r="H16937" s="3"/>
      <c r="I16937" s="3"/>
      <c r="J16937" s="3"/>
    </row>
    <row r="16938" spans="4:10" x14ac:dyDescent="0.25">
      <c r="D16938">
        <v>0.45529999999999998</v>
      </c>
      <c r="E16938" s="4">
        <v>2.1700000000000001E-20</v>
      </c>
      <c r="F16938" s="3"/>
      <c r="G16938" s="3"/>
      <c r="H16938" s="3"/>
      <c r="I16938" s="3"/>
      <c r="J16938" s="3"/>
    </row>
    <row r="16939" spans="4:10" x14ac:dyDescent="0.25">
      <c r="D16939">
        <v>0.45550000000000002</v>
      </c>
      <c r="E16939" s="4">
        <v>2.1700000000000001E-20</v>
      </c>
      <c r="F16939" s="3"/>
      <c r="G16939" s="3"/>
      <c r="H16939" s="3"/>
      <c r="I16939" s="3"/>
      <c r="J16939" s="3"/>
    </row>
    <row r="16940" spans="4:10" x14ac:dyDescent="0.25">
      <c r="D16940">
        <v>0.45579999999999998</v>
      </c>
      <c r="E16940" s="4">
        <v>2.1700000000000001E-20</v>
      </c>
      <c r="F16940" s="3"/>
      <c r="G16940" s="3"/>
      <c r="H16940" s="3"/>
      <c r="I16940" s="3"/>
      <c r="J16940" s="3"/>
    </row>
    <row r="16941" spans="4:10" x14ac:dyDescent="0.25">
      <c r="D16941">
        <v>0.45600000000000002</v>
      </c>
      <c r="E16941" s="4">
        <v>2.1700000000000001E-20</v>
      </c>
      <c r="F16941" s="3"/>
      <c r="G16941" s="3"/>
      <c r="H16941" s="3"/>
      <c r="I16941" s="3"/>
      <c r="J16941" s="3"/>
    </row>
    <row r="16942" spans="4:10" x14ac:dyDescent="0.25">
      <c r="D16942">
        <v>0.45619999999999999</v>
      </c>
      <c r="E16942" s="4">
        <v>2.1700000000000001E-20</v>
      </c>
      <c r="F16942" s="3"/>
      <c r="G16942" s="3"/>
      <c r="H16942" s="3"/>
      <c r="I16942" s="3"/>
      <c r="J16942" s="3"/>
    </row>
    <row r="16943" spans="4:10" x14ac:dyDescent="0.25">
      <c r="D16943">
        <v>0.45650000000000002</v>
      </c>
      <c r="E16943" s="4">
        <v>2.1700000000000001E-20</v>
      </c>
      <c r="F16943" s="3"/>
      <c r="G16943" s="3"/>
      <c r="H16943" s="3"/>
      <c r="I16943" s="3"/>
      <c r="J16943" s="3"/>
    </row>
    <row r="16944" spans="4:10" x14ac:dyDescent="0.25">
      <c r="D16944">
        <v>0.45669999999999999</v>
      </c>
      <c r="E16944" s="4">
        <v>2.1700000000000001E-20</v>
      </c>
      <c r="F16944" s="3"/>
      <c r="G16944" s="3"/>
      <c r="H16944" s="3"/>
      <c r="I16944" s="3"/>
      <c r="J16944" s="3"/>
    </row>
    <row r="16945" spans="4:10" x14ac:dyDescent="0.25">
      <c r="D16945">
        <v>0.45700000000000002</v>
      </c>
      <c r="E16945" s="4">
        <v>2.1700000000000001E-20</v>
      </c>
      <c r="F16945" s="3"/>
      <c r="G16945" s="3"/>
      <c r="H16945" s="3"/>
      <c r="I16945" s="3"/>
      <c r="J16945" s="3"/>
    </row>
    <row r="16946" spans="4:10" x14ac:dyDescent="0.25">
      <c r="D16946">
        <v>0.4572</v>
      </c>
      <c r="E16946" s="4">
        <v>2.1700000000000001E-20</v>
      </c>
      <c r="F16946" s="3"/>
      <c r="G16946" s="3"/>
      <c r="H16946" s="3"/>
      <c r="I16946" s="3"/>
      <c r="J16946" s="3"/>
    </row>
    <row r="16947" spans="4:10" x14ac:dyDescent="0.25">
      <c r="D16947">
        <v>0.45739999999999997</v>
      </c>
      <c r="E16947" s="4">
        <v>2.1700000000000001E-20</v>
      </c>
      <c r="F16947" s="3"/>
      <c r="G16947" s="3"/>
      <c r="H16947" s="3"/>
      <c r="I16947" s="3"/>
      <c r="J16947" s="3"/>
    </row>
    <row r="16948" spans="4:10" x14ac:dyDescent="0.25">
      <c r="D16948">
        <v>0.4577</v>
      </c>
      <c r="E16948" s="4">
        <v>2.1700000000000001E-20</v>
      </c>
      <c r="F16948" s="3"/>
      <c r="G16948" s="3"/>
      <c r="H16948" s="3"/>
      <c r="I16948" s="3"/>
      <c r="J16948" s="3"/>
    </row>
    <row r="16949" spans="4:10" x14ac:dyDescent="0.25">
      <c r="D16949">
        <v>0.45789999999999997</v>
      </c>
      <c r="E16949" s="4">
        <v>2.1700000000000001E-20</v>
      </c>
      <c r="F16949" s="3"/>
      <c r="G16949" s="3"/>
      <c r="H16949" s="3"/>
      <c r="I16949" s="3"/>
      <c r="J16949" s="3"/>
    </row>
    <row r="16950" spans="4:10" x14ac:dyDescent="0.25">
      <c r="D16950">
        <v>0.45810000000000001</v>
      </c>
      <c r="E16950" s="4">
        <v>2.1700000000000001E-20</v>
      </c>
      <c r="F16950" s="3"/>
      <c r="G16950" s="3"/>
      <c r="H16950" s="3"/>
      <c r="I16950" s="3"/>
      <c r="J16950" s="3"/>
    </row>
    <row r="16951" spans="4:10" x14ac:dyDescent="0.25">
      <c r="D16951">
        <v>0.45839999999999997</v>
      </c>
      <c r="E16951" s="4">
        <v>2.1700000000000001E-20</v>
      </c>
      <c r="F16951" s="3"/>
      <c r="G16951" s="3"/>
      <c r="H16951" s="3"/>
      <c r="I16951" s="3"/>
      <c r="J16951" s="3"/>
    </row>
    <row r="16952" spans="4:10" x14ac:dyDescent="0.25">
      <c r="D16952">
        <v>0.45860000000000001</v>
      </c>
      <c r="E16952" s="4">
        <v>2.1700000000000001E-20</v>
      </c>
      <c r="F16952" s="3"/>
      <c r="G16952" s="3"/>
      <c r="H16952" s="3"/>
      <c r="I16952" s="3"/>
      <c r="J16952" s="3"/>
    </row>
    <row r="16953" spans="4:10" x14ac:dyDescent="0.25">
      <c r="D16953">
        <v>0.45879999999999999</v>
      </c>
      <c r="E16953" s="4">
        <v>2.1700000000000001E-20</v>
      </c>
      <c r="F16953" s="3"/>
      <c r="G16953" s="3"/>
      <c r="H16953" s="3"/>
      <c r="I16953" s="3"/>
      <c r="J16953" s="3"/>
    </row>
    <row r="16954" spans="4:10" x14ac:dyDescent="0.25">
      <c r="D16954">
        <v>0.45910000000000001</v>
      </c>
      <c r="E16954" s="4">
        <v>2.1700000000000001E-20</v>
      </c>
      <c r="F16954" s="3"/>
      <c r="G16954" s="3"/>
      <c r="H16954" s="3"/>
      <c r="I16954" s="3"/>
      <c r="J16954" s="3"/>
    </row>
    <row r="16955" spans="4:10" x14ac:dyDescent="0.25">
      <c r="D16955">
        <v>0.45929999999999999</v>
      </c>
      <c r="E16955" s="4">
        <v>2.1700000000000001E-20</v>
      </c>
      <c r="F16955" s="3"/>
      <c r="G16955" s="3"/>
      <c r="H16955" s="3"/>
      <c r="I16955" s="3"/>
      <c r="J16955" s="3"/>
    </row>
    <row r="16956" spans="4:10" x14ac:dyDescent="0.25">
      <c r="D16956">
        <v>0.45960000000000001</v>
      </c>
      <c r="E16956" s="4">
        <v>2.1700000000000001E-20</v>
      </c>
      <c r="F16956" s="3"/>
      <c r="G16956" s="3"/>
      <c r="H16956" s="3"/>
      <c r="I16956" s="3"/>
      <c r="J16956" s="3"/>
    </row>
    <row r="16957" spans="4:10" x14ac:dyDescent="0.25">
      <c r="D16957">
        <v>0.45979999999999999</v>
      </c>
      <c r="E16957" s="4">
        <v>2.1700000000000001E-20</v>
      </c>
      <c r="F16957" s="3"/>
      <c r="G16957" s="3"/>
      <c r="H16957" s="3"/>
      <c r="I16957" s="3"/>
      <c r="J16957" s="3"/>
    </row>
    <row r="16958" spans="4:10" x14ac:dyDescent="0.25">
      <c r="D16958">
        <v>0.46</v>
      </c>
      <c r="E16958" s="4">
        <v>2.1700000000000001E-20</v>
      </c>
      <c r="F16958" s="3"/>
      <c r="G16958" s="3"/>
      <c r="H16958" s="3"/>
      <c r="I16958" s="3"/>
      <c r="J16958" s="3"/>
    </row>
    <row r="16959" spans="4:10" x14ac:dyDescent="0.25">
      <c r="D16959">
        <v>0.46029999999999999</v>
      </c>
      <c r="E16959" s="4">
        <v>2.1700000000000001E-20</v>
      </c>
      <c r="F16959" s="3"/>
      <c r="G16959" s="3"/>
      <c r="H16959" s="3"/>
      <c r="I16959" s="3"/>
      <c r="J16959" s="3"/>
    </row>
    <row r="16960" spans="4:10" x14ac:dyDescent="0.25">
      <c r="D16960">
        <v>0.46050000000000002</v>
      </c>
      <c r="E16960" s="4">
        <v>2.1700000000000001E-20</v>
      </c>
      <c r="F16960" s="3"/>
      <c r="G16960" s="3"/>
      <c r="H16960" s="3"/>
      <c r="I16960" s="3"/>
      <c r="J16960" s="3"/>
    </row>
    <row r="16961" spans="4:10" x14ac:dyDescent="0.25">
      <c r="D16961">
        <v>0.4607</v>
      </c>
      <c r="E16961" s="4">
        <v>2.1700000000000001E-20</v>
      </c>
      <c r="F16961" s="3"/>
      <c r="G16961" s="3"/>
      <c r="H16961" s="3"/>
      <c r="I16961" s="3"/>
      <c r="J16961" s="3"/>
    </row>
    <row r="16962" spans="4:10" x14ac:dyDescent="0.25">
      <c r="D16962">
        <v>0.46100000000000002</v>
      </c>
      <c r="E16962" s="4">
        <v>2.1700000000000001E-20</v>
      </c>
      <c r="F16962" s="3"/>
      <c r="G16962" s="3"/>
      <c r="H16962" s="3"/>
      <c r="I16962" s="3"/>
      <c r="J16962" s="3"/>
    </row>
    <row r="16963" spans="4:10" x14ac:dyDescent="0.25">
      <c r="D16963">
        <v>0.4612</v>
      </c>
      <c r="E16963" s="4">
        <v>2.1700000000000001E-20</v>
      </c>
      <c r="F16963" s="3"/>
      <c r="G16963" s="3"/>
      <c r="H16963" s="3"/>
      <c r="I16963" s="3"/>
      <c r="J16963" s="3"/>
    </row>
    <row r="16964" spans="4:10" x14ac:dyDescent="0.25">
      <c r="D16964">
        <v>0.46139999999999998</v>
      </c>
      <c r="E16964" s="4">
        <v>2.1700000000000001E-20</v>
      </c>
      <c r="F16964" s="3"/>
      <c r="G16964" s="3"/>
      <c r="H16964" s="3"/>
      <c r="I16964" s="3"/>
      <c r="J16964" s="3"/>
    </row>
    <row r="16965" spans="4:10" x14ac:dyDescent="0.25">
      <c r="D16965">
        <v>0.4617</v>
      </c>
      <c r="E16965" s="4">
        <v>2.1700000000000001E-20</v>
      </c>
      <c r="F16965" s="3"/>
      <c r="G16965" s="3"/>
      <c r="H16965" s="3"/>
      <c r="I16965" s="3"/>
      <c r="J16965" s="3"/>
    </row>
    <row r="16966" spans="4:10" x14ac:dyDescent="0.25">
      <c r="D16966">
        <v>0.46189999999999998</v>
      </c>
      <c r="E16966" s="4">
        <v>2.1700000000000001E-20</v>
      </c>
      <c r="F16966" s="3"/>
      <c r="G16966" s="3"/>
      <c r="H16966" s="3"/>
      <c r="I16966" s="3"/>
      <c r="J16966" s="3"/>
    </row>
    <row r="16967" spans="4:10" x14ac:dyDescent="0.25">
      <c r="D16967">
        <v>0.4622</v>
      </c>
      <c r="E16967" s="4">
        <v>2.1700000000000001E-20</v>
      </c>
      <c r="F16967" s="3"/>
      <c r="G16967" s="3"/>
      <c r="H16967" s="3"/>
      <c r="I16967" s="3"/>
      <c r="J16967" s="3"/>
    </row>
    <row r="16968" spans="4:10" x14ac:dyDescent="0.25">
      <c r="D16968">
        <v>0.46239999999999998</v>
      </c>
      <c r="E16968" s="4">
        <v>2.1700000000000001E-20</v>
      </c>
      <c r="F16968" s="3"/>
      <c r="G16968" s="3"/>
      <c r="H16968" s="3"/>
      <c r="I16968" s="3"/>
      <c r="J16968" s="3"/>
    </row>
    <row r="16969" spans="4:10" x14ac:dyDescent="0.25">
      <c r="D16969">
        <v>0.46260000000000001</v>
      </c>
      <c r="E16969" s="4">
        <v>2.1700000000000001E-20</v>
      </c>
      <c r="F16969" s="3"/>
      <c r="G16969" s="3"/>
      <c r="H16969" s="3"/>
      <c r="I16969" s="3"/>
      <c r="J16969" s="3"/>
    </row>
    <row r="16970" spans="4:10" x14ac:dyDescent="0.25">
      <c r="D16970">
        <v>0.46289999999999998</v>
      </c>
      <c r="E16970" s="4">
        <v>2.1700000000000001E-20</v>
      </c>
      <c r="F16970" s="3"/>
      <c r="G16970" s="3"/>
      <c r="H16970" s="3"/>
      <c r="I16970" s="3"/>
      <c r="J16970" s="3"/>
    </row>
    <row r="16971" spans="4:10" x14ac:dyDescent="0.25">
      <c r="D16971">
        <v>0.46310000000000001</v>
      </c>
      <c r="E16971" s="4">
        <v>2.1700000000000001E-20</v>
      </c>
      <c r="F16971" s="3"/>
      <c r="G16971" s="3"/>
      <c r="H16971" s="3"/>
      <c r="I16971" s="3"/>
      <c r="J16971" s="3"/>
    </row>
    <row r="16972" spans="4:10" x14ac:dyDescent="0.25">
      <c r="D16972">
        <v>0.46329999999999999</v>
      </c>
      <c r="E16972" s="4">
        <v>2.1700000000000001E-20</v>
      </c>
      <c r="F16972" s="3"/>
      <c r="G16972" s="3"/>
      <c r="H16972" s="3"/>
      <c r="I16972" s="3"/>
      <c r="J16972" s="3"/>
    </row>
    <row r="16973" spans="4:10" x14ac:dyDescent="0.25">
      <c r="D16973">
        <v>0.46360000000000001</v>
      </c>
      <c r="E16973" s="4">
        <v>2.1700000000000001E-20</v>
      </c>
      <c r="F16973" s="3"/>
      <c r="G16973" s="3"/>
      <c r="H16973" s="3"/>
      <c r="I16973" s="3"/>
      <c r="J16973" s="3"/>
    </row>
    <row r="16974" spans="4:10" x14ac:dyDescent="0.25">
      <c r="D16974">
        <v>0.46379999999999999</v>
      </c>
      <c r="E16974" s="4">
        <v>2.1700000000000001E-20</v>
      </c>
      <c r="F16974" s="3"/>
      <c r="G16974" s="3"/>
      <c r="H16974" s="3"/>
      <c r="I16974" s="3"/>
      <c r="J16974" s="3"/>
    </row>
    <row r="16975" spans="4:10" x14ac:dyDescent="0.25">
      <c r="D16975">
        <v>0.46400000000000002</v>
      </c>
      <c r="E16975" s="4">
        <v>2.1700000000000001E-20</v>
      </c>
      <c r="F16975" s="3"/>
      <c r="G16975" s="3"/>
      <c r="H16975" s="3"/>
      <c r="I16975" s="3"/>
      <c r="J16975" s="3"/>
    </row>
    <row r="16976" spans="4:10" x14ac:dyDescent="0.25">
      <c r="D16976">
        <v>0.46429999999999999</v>
      </c>
      <c r="E16976" s="4">
        <v>2.1700000000000001E-20</v>
      </c>
      <c r="F16976" s="3"/>
      <c r="G16976" s="3"/>
      <c r="H16976" s="3"/>
      <c r="I16976" s="3"/>
      <c r="J16976" s="3"/>
    </row>
    <row r="16977" spans="4:10" x14ac:dyDescent="0.25">
      <c r="D16977">
        <v>0.46450000000000002</v>
      </c>
      <c r="E16977" s="4">
        <v>2.1700000000000001E-20</v>
      </c>
      <c r="F16977" s="3"/>
      <c r="G16977" s="3"/>
      <c r="H16977" s="3"/>
      <c r="I16977" s="3"/>
      <c r="J16977" s="3"/>
    </row>
    <row r="16978" spans="4:10" x14ac:dyDescent="0.25">
      <c r="D16978">
        <v>0.46479999999999999</v>
      </c>
      <c r="E16978" s="4">
        <v>2.1700000000000001E-20</v>
      </c>
      <c r="F16978" s="3"/>
      <c r="G16978" s="3"/>
      <c r="H16978" s="3"/>
      <c r="I16978" s="3"/>
      <c r="J16978" s="3"/>
    </row>
    <row r="16979" spans="4:10" x14ac:dyDescent="0.25">
      <c r="D16979">
        <v>0.46500000000000002</v>
      </c>
      <c r="E16979" s="4">
        <v>2.1700000000000001E-20</v>
      </c>
      <c r="F16979" s="3"/>
      <c r="G16979" s="3"/>
      <c r="H16979" s="3"/>
      <c r="I16979" s="3"/>
      <c r="J16979" s="3"/>
    </row>
    <row r="16980" spans="4:10" x14ac:dyDescent="0.25">
      <c r="D16980">
        <v>0.4652</v>
      </c>
      <c r="E16980" s="4">
        <v>2.1700000000000001E-20</v>
      </c>
      <c r="F16980" s="3"/>
      <c r="G16980" s="3"/>
      <c r="H16980" s="3"/>
      <c r="I16980" s="3"/>
      <c r="J16980" s="3"/>
    </row>
    <row r="16981" spans="4:10" x14ac:dyDescent="0.25">
      <c r="D16981">
        <v>0.46550000000000002</v>
      </c>
      <c r="E16981" s="4">
        <v>2.1700000000000001E-20</v>
      </c>
      <c r="F16981" s="3"/>
      <c r="G16981" s="3"/>
      <c r="H16981" s="3"/>
      <c r="I16981" s="3"/>
      <c r="J16981" s="3"/>
    </row>
    <row r="16982" spans="4:10" x14ac:dyDescent="0.25">
      <c r="D16982">
        <v>0.4657</v>
      </c>
      <c r="E16982" s="4">
        <v>2.1700000000000001E-20</v>
      </c>
      <c r="F16982" s="3"/>
      <c r="G16982" s="3"/>
      <c r="H16982" s="3"/>
      <c r="I16982" s="3"/>
      <c r="J16982" s="3"/>
    </row>
    <row r="16983" spans="4:10" x14ac:dyDescent="0.25">
      <c r="D16983">
        <v>0.46589999999999998</v>
      </c>
      <c r="E16983" s="4">
        <v>2.1700000000000001E-20</v>
      </c>
      <c r="F16983" s="3"/>
      <c r="G16983" s="3"/>
      <c r="H16983" s="3"/>
      <c r="I16983" s="3"/>
      <c r="J16983" s="3"/>
    </row>
    <row r="16984" spans="4:10" x14ac:dyDescent="0.25">
      <c r="D16984">
        <v>0.4662</v>
      </c>
      <c r="E16984" s="4">
        <v>2.1700000000000001E-20</v>
      </c>
      <c r="F16984" s="3"/>
      <c r="G16984" s="3"/>
      <c r="H16984" s="3"/>
      <c r="I16984" s="3"/>
      <c r="J16984" s="3"/>
    </row>
    <row r="16985" spans="4:10" x14ac:dyDescent="0.25">
      <c r="D16985">
        <v>0.46639999999999998</v>
      </c>
      <c r="E16985" s="4">
        <v>2.1700000000000001E-20</v>
      </c>
      <c r="F16985" s="3"/>
      <c r="G16985" s="3"/>
      <c r="H16985" s="3"/>
      <c r="I16985" s="3"/>
      <c r="J16985" s="3"/>
    </row>
    <row r="16986" spans="4:10" x14ac:dyDescent="0.25">
      <c r="D16986">
        <v>0.4667</v>
      </c>
      <c r="E16986" s="4">
        <v>2.1700000000000001E-20</v>
      </c>
      <c r="F16986" s="3"/>
      <c r="G16986" s="3"/>
      <c r="H16986" s="3"/>
      <c r="I16986" s="3"/>
      <c r="J16986" s="3"/>
    </row>
    <row r="16987" spans="4:10" x14ac:dyDescent="0.25">
      <c r="D16987">
        <v>0.46689999999999998</v>
      </c>
      <c r="E16987" s="4">
        <v>2.1700000000000001E-20</v>
      </c>
      <c r="F16987" s="3"/>
      <c r="G16987" s="3"/>
      <c r="H16987" s="3"/>
      <c r="I16987" s="3"/>
      <c r="J16987" s="3"/>
    </row>
    <row r="16988" spans="4:10" x14ac:dyDescent="0.25">
      <c r="D16988">
        <v>0.46710000000000002</v>
      </c>
      <c r="E16988" s="4">
        <v>2.1700000000000001E-20</v>
      </c>
      <c r="F16988" s="3"/>
      <c r="G16988" s="3"/>
      <c r="H16988" s="3"/>
      <c r="I16988" s="3"/>
      <c r="J16988" s="3"/>
    </row>
    <row r="16989" spans="4:10" x14ac:dyDescent="0.25">
      <c r="D16989">
        <v>0.46739999999999998</v>
      </c>
      <c r="E16989" s="4">
        <v>2.1700000000000001E-20</v>
      </c>
      <c r="F16989" s="3"/>
      <c r="G16989" s="3"/>
      <c r="H16989" s="3"/>
      <c r="I16989" s="3"/>
      <c r="J16989" s="3"/>
    </row>
    <row r="16990" spans="4:10" x14ac:dyDescent="0.25">
      <c r="D16990">
        <v>0.46760000000000002</v>
      </c>
      <c r="E16990" s="4">
        <v>2.1700000000000001E-20</v>
      </c>
      <c r="F16990" s="3"/>
      <c r="G16990" s="3"/>
      <c r="H16990" s="3"/>
      <c r="I16990" s="3"/>
      <c r="J16990" s="3"/>
    </row>
    <row r="16991" spans="4:10" x14ac:dyDescent="0.25">
      <c r="D16991">
        <v>0.46779999999999999</v>
      </c>
      <c r="E16991" s="4">
        <v>2.1700000000000001E-20</v>
      </c>
      <c r="F16991" s="3"/>
      <c r="G16991" s="3"/>
      <c r="H16991" s="3"/>
      <c r="I16991" s="3"/>
      <c r="J16991" s="3"/>
    </row>
    <row r="16992" spans="4:10" x14ac:dyDescent="0.25">
      <c r="D16992">
        <v>0.46810000000000002</v>
      </c>
      <c r="E16992" s="4">
        <v>2.1700000000000001E-20</v>
      </c>
      <c r="F16992" s="3"/>
      <c r="G16992" s="3"/>
      <c r="H16992" s="3"/>
      <c r="I16992" s="3"/>
      <c r="J16992" s="3"/>
    </row>
    <row r="16993" spans="4:10" x14ac:dyDescent="0.25">
      <c r="D16993">
        <v>0.46829999999999999</v>
      </c>
      <c r="E16993" s="4">
        <v>2.1700000000000001E-20</v>
      </c>
      <c r="F16993" s="3"/>
      <c r="G16993" s="3"/>
      <c r="H16993" s="3"/>
      <c r="I16993" s="3"/>
      <c r="J16993" s="3"/>
    </row>
    <row r="16994" spans="4:10" x14ac:dyDescent="0.25">
      <c r="D16994">
        <v>0.46850000000000003</v>
      </c>
      <c r="E16994" s="4">
        <v>2.1700000000000001E-20</v>
      </c>
      <c r="F16994" s="3"/>
      <c r="G16994" s="3"/>
      <c r="H16994" s="3"/>
      <c r="I16994" s="3"/>
      <c r="J16994" s="3"/>
    </row>
    <row r="16995" spans="4:10" x14ac:dyDescent="0.25">
      <c r="D16995">
        <v>0.46879999999999999</v>
      </c>
      <c r="E16995" s="4">
        <v>2.1700000000000001E-20</v>
      </c>
      <c r="F16995" s="3"/>
      <c r="G16995" s="3"/>
      <c r="H16995" s="3"/>
      <c r="I16995" s="3"/>
      <c r="J16995" s="3"/>
    </row>
    <row r="16996" spans="4:10" x14ac:dyDescent="0.25">
      <c r="D16996">
        <v>0.46899999999999997</v>
      </c>
      <c r="E16996" s="4">
        <v>2.1700000000000001E-20</v>
      </c>
      <c r="F16996" s="3"/>
      <c r="G16996" s="3"/>
      <c r="H16996" s="3"/>
      <c r="I16996" s="3"/>
      <c r="J16996" s="3"/>
    </row>
    <row r="16997" spans="4:10" x14ac:dyDescent="0.25">
      <c r="D16997">
        <v>0.46929999999999999</v>
      </c>
      <c r="E16997" s="4">
        <v>2.1700000000000001E-20</v>
      </c>
      <c r="F16997" s="3"/>
      <c r="G16997" s="3"/>
      <c r="H16997" s="3"/>
      <c r="I16997" s="3"/>
      <c r="J16997" s="3"/>
    </row>
    <row r="16998" spans="4:10" x14ac:dyDescent="0.25">
      <c r="D16998">
        <v>0.46949999999999997</v>
      </c>
      <c r="E16998" s="4">
        <v>2.1700000000000001E-20</v>
      </c>
      <c r="F16998" s="3"/>
      <c r="G16998" s="3"/>
      <c r="H16998" s="3"/>
      <c r="I16998" s="3"/>
      <c r="J16998" s="3"/>
    </row>
    <row r="16999" spans="4:10" x14ac:dyDescent="0.25">
      <c r="D16999">
        <v>0.46970000000000001</v>
      </c>
      <c r="E16999" s="4">
        <v>2.1700000000000001E-20</v>
      </c>
      <c r="F16999" s="3"/>
      <c r="G16999" s="3"/>
      <c r="H16999" s="3"/>
      <c r="I16999" s="3"/>
      <c r="J16999" s="3"/>
    </row>
    <row r="17000" spans="4:10" x14ac:dyDescent="0.25">
      <c r="D17000">
        <v>0.47</v>
      </c>
      <c r="E17000" s="4">
        <v>2.1700000000000001E-20</v>
      </c>
      <c r="F17000" s="3"/>
      <c r="G17000" s="3"/>
      <c r="H17000" s="3"/>
      <c r="I17000" s="3"/>
      <c r="J17000" s="3"/>
    </row>
    <row r="17001" spans="4:10" x14ac:dyDescent="0.25">
      <c r="D17001">
        <v>0.47020000000000001</v>
      </c>
      <c r="E17001" s="4">
        <v>2.1700000000000001E-20</v>
      </c>
      <c r="F17001" s="3"/>
      <c r="G17001" s="3"/>
      <c r="H17001" s="3"/>
      <c r="I17001" s="3"/>
      <c r="J17001" s="3"/>
    </row>
    <row r="17002" spans="4:10" x14ac:dyDescent="0.25">
      <c r="D17002">
        <v>0.47039999999999998</v>
      </c>
      <c r="E17002" s="4">
        <v>2.1700000000000001E-20</v>
      </c>
      <c r="F17002" s="3"/>
      <c r="G17002" s="3"/>
      <c r="H17002" s="3"/>
      <c r="I17002" s="3"/>
      <c r="J17002" s="3"/>
    </row>
    <row r="17003" spans="4:10" x14ac:dyDescent="0.25">
      <c r="D17003">
        <v>0.47070000000000001</v>
      </c>
      <c r="E17003" s="4">
        <v>2.1700000000000001E-20</v>
      </c>
      <c r="F17003" s="3"/>
      <c r="G17003" s="3"/>
      <c r="H17003" s="3"/>
      <c r="I17003" s="3"/>
      <c r="J17003" s="3"/>
    </row>
    <row r="17004" spans="4:10" x14ac:dyDescent="0.25">
      <c r="D17004">
        <v>0.47089999999999999</v>
      </c>
      <c r="E17004" s="4">
        <v>2.1700000000000001E-20</v>
      </c>
      <c r="F17004" s="3"/>
      <c r="G17004" s="3"/>
      <c r="H17004" s="3"/>
      <c r="I17004" s="3"/>
      <c r="J17004" s="3"/>
    </row>
    <row r="17005" spans="4:10" x14ac:dyDescent="0.25">
      <c r="D17005">
        <v>0.47110000000000002</v>
      </c>
      <c r="E17005" s="4">
        <v>2.1700000000000001E-20</v>
      </c>
      <c r="F17005" s="3"/>
      <c r="G17005" s="3"/>
      <c r="H17005" s="3"/>
      <c r="I17005" s="3"/>
      <c r="J17005" s="3"/>
    </row>
    <row r="17006" spans="4:10" x14ac:dyDescent="0.25">
      <c r="D17006">
        <v>0.47139999999999999</v>
      </c>
      <c r="E17006" s="4">
        <v>2.1700000000000001E-20</v>
      </c>
      <c r="F17006" s="3"/>
      <c r="G17006" s="3"/>
      <c r="H17006" s="3"/>
      <c r="I17006" s="3"/>
      <c r="J17006" s="3"/>
    </row>
    <row r="17007" spans="4:10" x14ac:dyDescent="0.25">
      <c r="D17007">
        <v>0.47160000000000002</v>
      </c>
      <c r="E17007" s="4">
        <v>2.1700000000000001E-20</v>
      </c>
      <c r="F17007" s="3"/>
      <c r="G17007" s="3"/>
      <c r="H17007" s="3"/>
      <c r="I17007" s="3"/>
      <c r="J17007" s="3"/>
    </row>
    <row r="17008" spans="4:10" x14ac:dyDescent="0.25">
      <c r="D17008">
        <v>0.47189999999999999</v>
      </c>
      <c r="E17008" s="4">
        <v>2.1700000000000001E-20</v>
      </c>
      <c r="F17008" s="3"/>
      <c r="G17008" s="3"/>
      <c r="H17008" s="3"/>
      <c r="I17008" s="3"/>
      <c r="J17008" s="3"/>
    </row>
    <row r="17009" spans="4:10" x14ac:dyDescent="0.25">
      <c r="D17009">
        <v>0.47210000000000002</v>
      </c>
      <c r="E17009" s="4">
        <v>2.1700000000000001E-20</v>
      </c>
      <c r="F17009" s="3"/>
      <c r="G17009" s="3"/>
      <c r="H17009" s="3"/>
      <c r="I17009" s="3"/>
      <c r="J17009" s="3"/>
    </row>
    <row r="17010" spans="4:10" x14ac:dyDescent="0.25">
      <c r="D17010">
        <v>0.4723</v>
      </c>
      <c r="E17010" s="4">
        <v>2.1700000000000001E-20</v>
      </c>
      <c r="F17010" s="3"/>
      <c r="G17010" s="3"/>
      <c r="H17010" s="3"/>
      <c r="I17010" s="3"/>
      <c r="J17010" s="3"/>
    </row>
    <row r="17011" spans="4:10" x14ac:dyDescent="0.25">
      <c r="D17011">
        <v>0.47260000000000002</v>
      </c>
      <c r="E17011" s="4">
        <v>2.1700000000000001E-20</v>
      </c>
      <c r="F17011" s="3"/>
      <c r="G17011" s="3"/>
      <c r="H17011" s="3"/>
      <c r="I17011" s="3"/>
      <c r="J17011" s="3"/>
    </row>
    <row r="17012" spans="4:10" x14ac:dyDescent="0.25">
      <c r="D17012">
        <v>0.4728</v>
      </c>
      <c r="E17012" s="4">
        <v>2.1700000000000001E-20</v>
      </c>
      <c r="F17012" s="3"/>
      <c r="G17012" s="3"/>
      <c r="H17012" s="3"/>
      <c r="I17012" s="3"/>
      <c r="J17012" s="3"/>
    </row>
    <row r="17013" spans="4:10" x14ac:dyDescent="0.25">
      <c r="D17013">
        <v>0.47299999999999998</v>
      </c>
      <c r="E17013" s="4">
        <v>2.1700000000000001E-20</v>
      </c>
      <c r="F17013" s="3"/>
      <c r="G17013" s="3"/>
      <c r="H17013" s="3"/>
      <c r="I17013" s="3"/>
      <c r="J17013" s="3"/>
    </row>
    <row r="17014" spans="4:10" x14ac:dyDescent="0.25">
      <c r="D17014">
        <v>0.4733</v>
      </c>
      <c r="E17014" s="4">
        <v>2.1700000000000001E-20</v>
      </c>
      <c r="F17014" s="3"/>
      <c r="G17014" s="3"/>
      <c r="H17014" s="3"/>
      <c r="I17014" s="3"/>
      <c r="J17014" s="3"/>
    </row>
    <row r="17015" spans="4:10" x14ac:dyDescent="0.25">
      <c r="D17015">
        <v>0.47349999999999998</v>
      </c>
      <c r="E17015" s="4">
        <v>2.1700000000000001E-20</v>
      </c>
      <c r="F17015" s="3"/>
      <c r="G17015" s="3"/>
      <c r="H17015" s="3"/>
      <c r="I17015" s="3"/>
      <c r="J17015" s="3"/>
    </row>
    <row r="17016" spans="4:10" x14ac:dyDescent="0.25">
      <c r="D17016">
        <v>0.47370000000000001</v>
      </c>
      <c r="E17016" s="4">
        <v>2.1700000000000001E-20</v>
      </c>
      <c r="F17016" s="3"/>
      <c r="G17016" s="3"/>
      <c r="H17016" s="3"/>
      <c r="I17016" s="3"/>
      <c r="J17016" s="3"/>
    </row>
    <row r="17017" spans="4:10" x14ac:dyDescent="0.25">
      <c r="D17017">
        <v>0.47399999999999998</v>
      </c>
      <c r="E17017" s="4">
        <v>2.1700000000000001E-20</v>
      </c>
      <c r="F17017" s="3"/>
      <c r="G17017" s="3"/>
      <c r="H17017" s="3"/>
      <c r="I17017" s="3"/>
      <c r="J17017" s="3"/>
    </row>
    <row r="17018" spans="4:10" x14ac:dyDescent="0.25">
      <c r="D17018">
        <v>0.47420000000000001</v>
      </c>
      <c r="E17018" s="4">
        <v>2.1700000000000001E-20</v>
      </c>
      <c r="F17018" s="3"/>
      <c r="G17018" s="3"/>
      <c r="H17018" s="3"/>
      <c r="I17018" s="3"/>
      <c r="J17018" s="3"/>
    </row>
    <row r="17019" spans="4:10" x14ac:dyDescent="0.25">
      <c r="D17019">
        <v>0.47449999999999998</v>
      </c>
      <c r="E17019" s="4">
        <v>2.1700000000000001E-20</v>
      </c>
      <c r="F17019" s="3"/>
      <c r="G17019" s="3"/>
      <c r="H17019" s="3"/>
      <c r="I17019" s="3"/>
      <c r="J17019" s="3"/>
    </row>
    <row r="17020" spans="4:10" x14ac:dyDescent="0.25">
      <c r="D17020">
        <v>0.47470000000000001</v>
      </c>
      <c r="E17020" s="4">
        <v>2.1700000000000001E-20</v>
      </c>
      <c r="F17020" s="3"/>
      <c r="G17020" s="3"/>
      <c r="H17020" s="3"/>
      <c r="I17020" s="3"/>
      <c r="J17020" s="3"/>
    </row>
    <row r="17021" spans="4:10" x14ac:dyDescent="0.25">
      <c r="D17021">
        <v>0.47489999999999999</v>
      </c>
      <c r="E17021" s="4">
        <v>2.1700000000000001E-20</v>
      </c>
      <c r="F17021" s="3"/>
      <c r="G17021" s="3"/>
      <c r="H17021" s="3"/>
      <c r="I17021" s="3"/>
      <c r="J17021" s="3"/>
    </row>
    <row r="17022" spans="4:10" x14ac:dyDescent="0.25">
      <c r="D17022">
        <v>0.47520000000000001</v>
      </c>
      <c r="E17022" s="4">
        <v>2.1700000000000001E-20</v>
      </c>
      <c r="F17022" s="3"/>
      <c r="G17022" s="3"/>
      <c r="H17022" s="3"/>
      <c r="I17022" s="3"/>
      <c r="J17022" s="3"/>
    </row>
    <row r="17023" spans="4:10" x14ac:dyDescent="0.25">
      <c r="D17023">
        <v>0.47539999999999999</v>
      </c>
      <c r="E17023" s="4">
        <v>2.1700000000000001E-20</v>
      </c>
      <c r="F17023" s="3"/>
      <c r="G17023" s="3"/>
      <c r="H17023" s="3"/>
      <c r="I17023" s="3"/>
      <c r="J17023" s="3"/>
    </row>
    <row r="17024" spans="4:10" x14ac:dyDescent="0.25">
      <c r="D17024">
        <v>0.47560000000000002</v>
      </c>
      <c r="E17024" s="4">
        <v>2.1700000000000001E-20</v>
      </c>
      <c r="F17024" s="3"/>
      <c r="G17024" s="3"/>
      <c r="H17024" s="3"/>
      <c r="I17024" s="3"/>
      <c r="J17024" s="3"/>
    </row>
    <row r="17025" spans="4:10" x14ac:dyDescent="0.25">
      <c r="D17025">
        <v>0.47589999999999999</v>
      </c>
      <c r="E17025" s="4">
        <v>2.1700000000000001E-20</v>
      </c>
      <c r="F17025" s="3"/>
      <c r="G17025" s="3"/>
      <c r="H17025" s="3"/>
      <c r="I17025" s="3"/>
      <c r="J17025" s="3"/>
    </row>
    <row r="17026" spans="4:10" x14ac:dyDescent="0.25">
      <c r="D17026">
        <v>0.47610000000000002</v>
      </c>
      <c r="E17026" s="4">
        <v>2.1700000000000001E-20</v>
      </c>
      <c r="F17026" s="3"/>
      <c r="G17026" s="3"/>
      <c r="H17026" s="3"/>
      <c r="I17026" s="3"/>
      <c r="J17026" s="3"/>
    </row>
    <row r="17027" spans="4:10" x14ac:dyDescent="0.25">
      <c r="D17027">
        <v>0.4763</v>
      </c>
      <c r="E17027" s="4">
        <v>2.1700000000000001E-20</v>
      </c>
      <c r="F17027" s="3"/>
      <c r="G17027" s="3"/>
      <c r="H17027" s="3"/>
      <c r="I17027" s="3"/>
      <c r="J17027" s="3"/>
    </row>
    <row r="17028" spans="4:10" x14ac:dyDescent="0.25">
      <c r="D17028">
        <v>0.47660000000000002</v>
      </c>
      <c r="E17028" s="4">
        <v>2.1700000000000001E-20</v>
      </c>
      <c r="F17028" s="3"/>
      <c r="G17028" s="3"/>
      <c r="H17028" s="3"/>
      <c r="I17028" s="3"/>
      <c r="J17028" s="3"/>
    </row>
    <row r="17029" spans="4:10" x14ac:dyDescent="0.25">
      <c r="D17029">
        <v>0.4768</v>
      </c>
      <c r="E17029" s="4">
        <v>2.1700000000000001E-20</v>
      </c>
      <c r="F17029" s="3"/>
      <c r="G17029" s="3"/>
      <c r="H17029" s="3"/>
      <c r="I17029" s="3"/>
      <c r="J17029" s="3"/>
    </row>
    <row r="17030" spans="4:10" x14ac:dyDescent="0.25">
      <c r="D17030">
        <v>0.47710000000000002</v>
      </c>
      <c r="E17030" s="4">
        <v>2.1700000000000001E-20</v>
      </c>
      <c r="F17030" s="3"/>
      <c r="G17030" s="3"/>
      <c r="H17030" s="3"/>
      <c r="I17030" s="3"/>
      <c r="J17030" s="3"/>
    </row>
    <row r="17031" spans="4:10" x14ac:dyDescent="0.25">
      <c r="D17031">
        <v>0.4773</v>
      </c>
      <c r="E17031" s="4">
        <v>2.1700000000000001E-20</v>
      </c>
      <c r="F17031" s="3"/>
      <c r="G17031" s="3"/>
      <c r="H17031" s="3"/>
      <c r="I17031" s="3"/>
      <c r="J17031" s="3"/>
    </row>
    <row r="17032" spans="4:10" x14ac:dyDescent="0.25">
      <c r="D17032">
        <v>0.47749999999999998</v>
      </c>
      <c r="E17032" s="4">
        <v>2.1700000000000001E-20</v>
      </c>
      <c r="F17032" s="3"/>
      <c r="G17032" s="3"/>
      <c r="H17032" s="3"/>
      <c r="I17032" s="3"/>
      <c r="J17032" s="3"/>
    </row>
    <row r="17033" spans="4:10" x14ac:dyDescent="0.25">
      <c r="D17033">
        <v>0.4778</v>
      </c>
      <c r="E17033" s="4">
        <v>2.1700000000000001E-20</v>
      </c>
      <c r="F17033" s="3"/>
      <c r="G17033" s="3"/>
      <c r="H17033" s="3"/>
      <c r="I17033" s="3"/>
      <c r="J17033" s="3"/>
    </row>
    <row r="17034" spans="4:10" x14ac:dyDescent="0.25">
      <c r="D17034">
        <v>0.47799999999999998</v>
      </c>
      <c r="E17034" s="4">
        <v>2.1700000000000001E-20</v>
      </c>
      <c r="F17034" s="3"/>
      <c r="G17034" s="3"/>
      <c r="H17034" s="3"/>
      <c r="I17034" s="3"/>
      <c r="J17034" s="3"/>
    </row>
    <row r="17035" spans="4:10" x14ac:dyDescent="0.25">
      <c r="D17035">
        <v>0.47820000000000001</v>
      </c>
      <c r="E17035" s="4">
        <v>2.1700000000000001E-20</v>
      </c>
      <c r="F17035" s="3"/>
      <c r="G17035" s="3"/>
      <c r="H17035" s="3"/>
      <c r="I17035" s="3"/>
      <c r="J17035" s="3"/>
    </row>
    <row r="17036" spans="4:10" x14ac:dyDescent="0.25">
      <c r="D17036">
        <v>0.47849999999999998</v>
      </c>
      <c r="E17036" s="4">
        <v>2.1700000000000001E-20</v>
      </c>
      <c r="F17036" s="3"/>
      <c r="G17036" s="3"/>
      <c r="H17036" s="3"/>
      <c r="I17036" s="3"/>
      <c r="J17036" s="3"/>
    </row>
    <row r="17037" spans="4:10" x14ac:dyDescent="0.25">
      <c r="D17037">
        <v>0.47870000000000001</v>
      </c>
      <c r="E17037" s="4">
        <v>2.1700000000000001E-20</v>
      </c>
      <c r="F17037" s="3"/>
      <c r="G17037" s="3"/>
      <c r="H17037" s="3"/>
      <c r="I17037" s="3"/>
      <c r="J17037" s="3"/>
    </row>
    <row r="17038" spans="4:10" x14ac:dyDescent="0.25">
      <c r="D17038">
        <v>0.47889999999999999</v>
      </c>
      <c r="E17038" s="4">
        <v>2.1700000000000001E-20</v>
      </c>
      <c r="F17038" s="3"/>
      <c r="G17038" s="3"/>
      <c r="H17038" s="3"/>
      <c r="I17038" s="3"/>
      <c r="J17038" s="3"/>
    </row>
    <row r="17039" spans="4:10" x14ac:dyDescent="0.25">
      <c r="D17039">
        <v>0.47920000000000001</v>
      </c>
      <c r="E17039" s="4">
        <v>2.1700000000000001E-20</v>
      </c>
      <c r="F17039" s="3"/>
      <c r="G17039" s="3"/>
      <c r="H17039" s="3"/>
      <c r="I17039" s="3"/>
      <c r="J17039" s="3"/>
    </row>
    <row r="17040" spans="4:10" x14ac:dyDescent="0.25">
      <c r="D17040">
        <v>0.47939999999999999</v>
      </c>
      <c r="E17040" s="4">
        <v>2.1700000000000001E-20</v>
      </c>
      <c r="F17040" s="3"/>
      <c r="G17040" s="3"/>
      <c r="H17040" s="3"/>
      <c r="I17040" s="3"/>
      <c r="J17040" s="3"/>
    </row>
    <row r="17041" spans="4:10" x14ac:dyDescent="0.25">
      <c r="D17041">
        <v>0.47970000000000002</v>
      </c>
      <c r="E17041" s="4">
        <v>2.1700000000000001E-20</v>
      </c>
      <c r="F17041" s="3"/>
      <c r="G17041" s="3"/>
      <c r="H17041" s="3"/>
      <c r="I17041" s="3"/>
      <c r="J17041" s="3"/>
    </row>
    <row r="17042" spans="4:10" x14ac:dyDescent="0.25">
      <c r="D17042">
        <v>0.47989999999999999</v>
      </c>
      <c r="E17042" s="4">
        <v>2.1700000000000001E-20</v>
      </c>
      <c r="F17042" s="3"/>
      <c r="G17042" s="3"/>
      <c r="H17042" s="3"/>
      <c r="I17042" s="3"/>
      <c r="J17042" s="3"/>
    </row>
    <row r="17043" spans="4:10" x14ac:dyDescent="0.25">
      <c r="D17043">
        <v>0.48010000000000003</v>
      </c>
      <c r="E17043" s="4">
        <v>2.1700000000000001E-20</v>
      </c>
      <c r="F17043" s="3"/>
      <c r="G17043" s="3"/>
      <c r="H17043" s="3"/>
      <c r="I17043" s="3"/>
      <c r="J17043" s="3"/>
    </row>
    <row r="17044" spans="4:10" x14ac:dyDescent="0.25">
      <c r="D17044">
        <v>0.48039999999999999</v>
      </c>
      <c r="E17044" s="4">
        <v>2.1700000000000001E-20</v>
      </c>
      <c r="F17044" s="3"/>
      <c r="G17044" s="3"/>
      <c r="H17044" s="3"/>
      <c r="I17044" s="3"/>
      <c r="J17044" s="3"/>
    </row>
    <row r="17045" spans="4:10" x14ac:dyDescent="0.25">
      <c r="D17045">
        <v>0.48060000000000003</v>
      </c>
      <c r="E17045" s="4">
        <v>2.1700000000000001E-20</v>
      </c>
      <c r="F17045" s="3"/>
      <c r="G17045" s="3"/>
      <c r="H17045" s="3"/>
      <c r="I17045" s="3"/>
      <c r="J17045" s="3"/>
    </row>
    <row r="17046" spans="4:10" x14ac:dyDescent="0.25">
      <c r="D17046">
        <v>0.48080000000000001</v>
      </c>
      <c r="E17046" s="4">
        <v>2.1700000000000001E-20</v>
      </c>
      <c r="F17046" s="3"/>
      <c r="G17046" s="3"/>
      <c r="H17046" s="3"/>
      <c r="I17046" s="3"/>
      <c r="J17046" s="3"/>
    </row>
    <row r="17047" spans="4:10" x14ac:dyDescent="0.25">
      <c r="D17047">
        <v>0.48110000000000003</v>
      </c>
      <c r="E17047" s="4">
        <v>2.1700000000000001E-20</v>
      </c>
      <c r="F17047" s="3"/>
      <c r="G17047" s="3"/>
      <c r="H17047" s="3"/>
      <c r="I17047" s="3"/>
      <c r="J17047" s="3"/>
    </row>
    <row r="17048" spans="4:10" x14ac:dyDescent="0.25">
      <c r="D17048">
        <v>0.48130000000000001</v>
      </c>
      <c r="E17048" s="4">
        <v>2.1700000000000001E-20</v>
      </c>
    </row>
    <row r="17049" spans="4:10" x14ac:dyDescent="0.25">
      <c r="D17049">
        <v>0.48159999999999997</v>
      </c>
      <c r="E17049" s="4">
        <v>2.1700000000000001E-20</v>
      </c>
    </row>
    <row r="17050" spans="4:10" x14ac:dyDescent="0.25">
      <c r="D17050">
        <v>0.48180000000000001</v>
      </c>
      <c r="E17050" s="4">
        <v>2.1700000000000001E-20</v>
      </c>
    </row>
    <row r="17051" spans="4:10" x14ac:dyDescent="0.25">
      <c r="D17051">
        <v>0.48199999999999998</v>
      </c>
      <c r="E17051" s="4">
        <v>2.1700000000000001E-20</v>
      </c>
    </row>
    <row r="17052" spans="4:10" x14ac:dyDescent="0.25">
      <c r="D17052">
        <v>0.48230000000000001</v>
      </c>
      <c r="E17052" s="4">
        <v>2.1700000000000001E-20</v>
      </c>
    </row>
    <row r="17053" spans="4:10" x14ac:dyDescent="0.25">
      <c r="D17053">
        <v>0.48249999999999998</v>
      </c>
      <c r="E17053" s="4">
        <v>2.1700000000000001E-20</v>
      </c>
      <c r="F17053" s="3"/>
      <c r="G17053" s="3"/>
      <c r="H17053" s="3"/>
      <c r="I17053" s="3"/>
      <c r="J17053" s="3"/>
    </row>
    <row r="17054" spans="4:10" x14ac:dyDescent="0.25">
      <c r="D17054">
        <v>0.48270000000000002</v>
      </c>
      <c r="E17054" s="4">
        <v>2.1700000000000001E-20</v>
      </c>
      <c r="F17054" s="3"/>
      <c r="G17054" s="3"/>
      <c r="H17054" s="3"/>
      <c r="I17054" s="3"/>
      <c r="J17054" s="3"/>
    </row>
    <row r="17055" spans="4:10" x14ac:dyDescent="0.25">
      <c r="D17055">
        <v>0.48299999999999998</v>
      </c>
      <c r="E17055" s="4">
        <v>2.1700000000000001E-20</v>
      </c>
      <c r="F17055" s="3"/>
      <c r="G17055" s="3"/>
      <c r="H17055" s="3"/>
      <c r="I17055" s="3"/>
      <c r="J17055" s="3"/>
    </row>
    <row r="17056" spans="4:10" x14ac:dyDescent="0.25">
      <c r="D17056">
        <v>0.48320000000000002</v>
      </c>
      <c r="E17056" s="4">
        <v>2.1700000000000001E-20</v>
      </c>
      <c r="F17056" s="3"/>
      <c r="G17056" s="3"/>
      <c r="H17056" s="3"/>
      <c r="I17056" s="3"/>
      <c r="J17056" s="3"/>
    </row>
    <row r="17057" spans="4:10" x14ac:dyDescent="0.25">
      <c r="D17057">
        <v>0.4834</v>
      </c>
      <c r="E17057" s="4">
        <v>2.1700000000000001E-20</v>
      </c>
      <c r="F17057" s="3"/>
      <c r="G17057" s="3"/>
      <c r="H17057" s="3"/>
      <c r="I17057" s="3"/>
      <c r="J17057" s="3"/>
    </row>
    <row r="17058" spans="4:10" x14ac:dyDescent="0.25">
      <c r="D17058">
        <v>0.48370000000000002</v>
      </c>
      <c r="E17058" s="4">
        <v>2.1700000000000001E-20</v>
      </c>
      <c r="F17058" s="3"/>
      <c r="G17058" s="3"/>
      <c r="H17058" s="3"/>
      <c r="I17058" s="3"/>
      <c r="J17058" s="3"/>
    </row>
    <row r="17059" spans="4:10" x14ac:dyDescent="0.25">
      <c r="D17059">
        <v>0.4839</v>
      </c>
      <c r="E17059" s="4">
        <v>2.1700000000000001E-20</v>
      </c>
      <c r="F17059" s="3"/>
      <c r="G17059" s="3"/>
      <c r="H17059" s="3"/>
      <c r="I17059" s="3"/>
      <c r="J17059" s="3"/>
    </row>
    <row r="17060" spans="4:10" x14ac:dyDescent="0.25">
      <c r="D17060">
        <v>0.48420000000000002</v>
      </c>
      <c r="E17060" s="4">
        <v>2.1700000000000001E-20</v>
      </c>
      <c r="F17060" s="3"/>
      <c r="G17060" s="3"/>
      <c r="H17060" s="3"/>
      <c r="I17060" s="3"/>
      <c r="J17060" s="3"/>
    </row>
    <row r="17061" spans="4:10" x14ac:dyDescent="0.25">
      <c r="D17061">
        <v>0.4844</v>
      </c>
      <c r="E17061" s="4">
        <v>2.1700000000000001E-20</v>
      </c>
      <c r="F17061" s="3"/>
      <c r="G17061" s="3"/>
      <c r="H17061" s="3"/>
      <c r="I17061" s="3"/>
      <c r="J17061" s="3"/>
    </row>
    <row r="17062" spans="4:10" x14ac:dyDescent="0.25">
      <c r="D17062">
        <v>0.48459999999999998</v>
      </c>
      <c r="E17062" s="4">
        <v>2.1700000000000001E-20</v>
      </c>
      <c r="F17062" s="3"/>
      <c r="G17062" s="3"/>
      <c r="H17062" s="3"/>
      <c r="I17062" s="3"/>
      <c r="J17062" s="3"/>
    </row>
    <row r="17063" spans="4:10" x14ac:dyDescent="0.25">
      <c r="D17063">
        <v>0.4849</v>
      </c>
      <c r="E17063" s="4">
        <v>2.1700000000000001E-20</v>
      </c>
      <c r="F17063" s="3"/>
      <c r="G17063" s="3"/>
      <c r="H17063" s="3"/>
      <c r="I17063" s="3"/>
      <c r="J17063" s="3"/>
    </row>
    <row r="17064" spans="4:10" x14ac:dyDescent="0.25">
      <c r="D17064">
        <v>0.48509999999999998</v>
      </c>
      <c r="E17064" s="4">
        <v>2.1700000000000001E-20</v>
      </c>
      <c r="F17064" s="3"/>
      <c r="G17064" s="3"/>
      <c r="H17064" s="3"/>
      <c r="I17064" s="3"/>
      <c r="J17064" s="3"/>
    </row>
    <row r="17065" spans="4:10" x14ac:dyDescent="0.25">
      <c r="D17065">
        <v>0.48530000000000001</v>
      </c>
      <c r="E17065" s="4">
        <v>2.1700000000000001E-20</v>
      </c>
      <c r="F17065" s="3"/>
      <c r="G17065" s="3"/>
      <c r="H17065" s="3"/>
      <c r="I17065" s="3"/>
      <c r="J17065" s="3"/>
    </row>
    <row r="17066" spans="4:10" x14ac:dyDescent="0.25">
      <c r="D17066">
        <v>0.48559999999999998</v>
      </c>
      <c r="E17066" s="4">
        <v>2.1700000000000001E-20</v>
      </c>
      <c r="F17066" s="3"/>
      <c r="G17066" s="3"/>
      <c r="H17066" s="3"/>
      <c r="I17066" s="3"/>
      <c r="J17066" s="3"/>
    </row>
    <row r="17067" spans="4:10" x14ac:dyDescent="0.25">
      <c r="D17067">
        <v>0.48580000000000001</v>
      </c>
      <c r="E17067" s="4">
        <v>2.1700000000000001E-20</v>
      </c>
      <c r="F17067" s="3"/>
      <c r="G17067" s="3"/>
      <c r="H17067" s="3"/>
      <c r="I17067" s="3"/>
      <c r="J17067" s="3"/>
    </row>
    <row r="17068" spans="4:10" x14ac:dyDescent="0.25">
      <c r="D17068">
        <v>0.48599999999999999</v>
      </c>
      <c r="E17068" s="4">
        <v>2.1700000000000001E-20</v>
      </c>
      <c r="F17068" s="3"/>
      <c r="G17068" s="3"/>
      <c r="H17068" s="3"/>
      <c r="I17068" s="3"/>
      <c r="J17068" s="3"/>
    </row>
    <row r="17069" spans="4:10" x14ac:dyDescent="0.25">
      <c r="D17069">
        <v>0.48630000000000001</v>
      </c>
      <c r="E17069" s="4">
        <v>2.1700000000000001E-20</v>
      </c>
      <c r="F17069" s="3"/>
      <c r="G17069" s="3"/>
      <c r="H17069" s="3"/>
      <c r="I17069" s="3"/>
      <c r="J17069" s="3"/>
    </row>
    <row r="17070" spans="4:10" x14ac:dyDescent="0.25">
      <c r="D17070">
        <v>0.48649999999999999</v>
      </c>
      <c r="E17070" s="4">
        <v>2.1700000000000001E-20</v>
      </c>
      <c r="F17070" s="3"/>
      <c r="G17070" s="3"/>
      <c r="H17070" s="3"/>
      <c r="I17070" s="3"/>
      <c r="J17070" s="3"/>
    </row>
    <row r="17071" spans="4:10" x14ac:dyDescent="0.25">
      <c r="D17071">
        <v>0.48680000000000001</v>
      </c>
      <c r="E17071" s="4">
        <v>2.1700000000000001E-20</v>
      </c>
      <c r="F17071" s="3"/>
      <c r="G17071" s="3"/>
      <c r="H17071" s="3"/>
      <c r="I17071" s="3"/>
      <c r="J17071" s="3"/>
    </row>
    <row r="17072" spans="4:10" x14ac:dyDescent="0.25">
      <c r="D17072">
        <v>0.48699999999999999</v>
      </c>
      <c r="E17072" s="4">
        <v>2.1700000000000001E-20</v>
      </c>
      <c r="F17072" s="3"/>
      <c r="G17072" s="3"/>
      <c r="H17072" s="3"/>
      <c r="I17072" s="3"/>
      <c r="J17072" s="3"/>
    </row>
    <row r="17073" spans="4:10" x14ac:dyDescent="0.25">
      <c r="D17073">
        <v>0.48720000000000002</v>
      </c>
      <c r="E17073" s="4">
        <v>2.1700000000000001E-20</v>
      </c>
      <c r="F17073" s="3"/>
      <c r="G17073" s="3"/>
      <c r="H17073" s="3"/>
      <c r="I17073" s="3"/>
      <c r="J17073" s="3"/>
    </row>
    <row r="17074" spans="4:10" x14ac:dyDescent="0.25">
      <c r="D17074">
        <v>0.48749999999999999</v>
      </c>
      <c r="E17074" s="4">
        <v>2.1700000000000001E-20</v>
      </c>
      <c r="F17074" s="3"/>
      <c r="G17074" s="3"/>
      <c r="H17074" s="3"/>
      <c r="I17074" s="3"/>
      <c r="J17074" s="3"/>
    </row>
    <row r="17075" spans="4:10" x14ac:dyDescent="0.25">
      <c r="D17075">
        <v>0.48770000000000002</v>
      </c>
      <c r="E17075" s="4">
        <v>2.1700000000000001E-20</v>
      </c>
      <c r="F17075" s="3"/>
      <c r="G17075" s="3"/>
      <c r="H17075" s="3"/>
      <c r="I17075" s="3"/>
      <c r="J17075" s="3"/>
    </row>
    <row r="17076" spans="4:10" x14ac:dyDescent="0.25">
      <c r="D17076">
        <v>0.4879</v>
      </c>
      <c r="E17076" s="4">
        <v>2.1700000000000001E-20</v>
      </c>
      <c r="F17076" s="3"/>
      <c r="G17076" s="3"/>
      <c r="H17076" s="3"/>
      <c r="I17076" s="3"/>
      <c r="J17076" s="3"/>
    </row>
    <row r="17077" spans="4:10" x14ac:dyDescent="0.25">
      <c r="D17077">
        <v>0.48820000000000002</v>
      </c>
      <c r="E17077" s="4">
        <v>2.1700000000000001E-20</v>
      </c>
      <c r="F17077" s="3"/>
      <c r="G17077" s="3"/>
      <c r="H17077" s="3"/>
      <c r="I17077" s="3"/>
      <c r="J17077" s="3"/>
    </row>
    <row r="17078" spans="4:10" x14ac:dyDescent="0.25">
      <c r="D17078">
        <v>0.4884</v>
      </c>
      <c r="E17078" s="4">
        <v>2.1700000000000001E-20</v>
      </c>
      <c r="F17078" s="3"/>
      <c r="G17078" s="3"/>
      <c r="H17078" s="3"/>
      <c r="I17078" s="3"/>
      <c r="J17078" s="3"/>
    </row>
    <row r="17079" spans="4:10" x14ac:dyDescent="0.25">
      <c r="D17079">
        <v>0.48859999999999998</v>
      </c>
      <c r="E17079" s="4">
        <v>2.1700000000000001E-20</v>
      </c>
      <c r="F17079" s="3"/>
      <c r="G17079" s="3"/>
      <c r="H17079" s="3"/>
      <c r="I17079" s="3"/>
      <c r="J17079" s="3"/>
    </row>
    <row r="17080" spans="4:10" x14ac:dyDescent="0.25">
      <c r="D17080">
        <v>0.4889</v>
      </c>
      <c r="E17080" s="4">
        <v>2.1700000000000001E-20</v>
      </c>
      <c r="F17080" s="3"/>
      <c r="G17080" s="3"/>
      <c r="H17080" s="3"/>
      <c r="I17080" s="3"/>
      <c r="J17080" s="3"/>
    </row>
    <row r="17081" spans="4:10" x14ac:dyDescent="0.25">
      <c r="D17081">
        <v>0.48909999999999998</v>
      </c>
      <c r="E17081" s="4">
        <v>2.1700000000000001E-20</v>
      </c>
      <c r="F17081" s="3"/>
      <c r="G17081" s="3"/>
      <c r="H17081" s="3"/>
      <c r="I17081" s="3"/>
      <c r="J17081" s="3"/>
    </row>
    <row r="17082" spans="4:10" x14ac:dyDescent="0.25">
      <c r="D17082">
        <v>0.4894</v>
      </c>
      <c r="E17082" s="4">
        <v>2.1700000000000001E-20</v>
      </c>
      <c r="F17082" s="3"/>
      <c r="G17082" s="3"/>
      <c r="H17082" s="3"/>
      <c r="I17082" s="3"/>
      <c r="J17082" s="3"/>
    </row>
    <row r="17083" spans="4:10" x14ac:dyDescent="0.25">
      <c r="D17083">
        <v>0.48959999999999998</v>
      </c>
      <c r="E17083" s="4">
        <v>2.1700000000000001E-20</v>
      </c>
      <c r="F17083" s="3"/>
      <c r="G17083" s="3"/>
      <c r="H17083" s="3"/>
      <c r="I17083" s="3"/>
      <c r="J17083" s="3"/>
    </row>
    <row r="17084" spans="4:10" x14ac:dyDescent="0.25">
      <c r="D17084">
        <v>0.48980000000000001</v>
      </c>
      <c r="E17084" s="4">
        <v>2.1700000000000001E-20</v>
      </c>
      <c r="F17084" s="3"/>
      <c r="G17084" s="3"/>
      <c r="H17084" s="3"/>
      <c r="I17084" s="3"/>
      <c r="J17084" s="3"/>
    </row>
    <row r="17085" spans="4:10" x14ac:dyDescent="0.25">
      <c r="D17085">
        <v>0.49009999999999998</v>
      </c>
      <c r="E17085" s="4">
        <v>2.1700000000000001E-20</v>
      </c>
      <c r="F17085" s="3"/>
      <c r="G17085" s="3"/>
      <c r="H17085" s="3"/>
      <c r="I17085" s="3"/>
      <c r="J17085" s="3"/>
    </row>
    <row r="17086" spans="4:10" x14ac:dyDescent="0.25">
      <c r="D17086">
        <v>0.49030000000000001</v>
      </c>
      <c r="E17086" s="4">
        <v>2.1700000000000001E-20</v>
      </c>
      <c r="F17086" s="3"/>
      <c r="G17086" s="3"/>
      <c r="H17086" s="3"/>
      <c r="I17086" s="3"/>
      <c r="J17086" s="3"/>
    </row>
    <row r="17087" spans="4:10" x14ac:dyDescent="0.25">
      <c r="D17087">
        <v>0.49049999999999999</v>
      </c>
      <c r="E17087" s="4">
        <v>2.1700000000000001E-20</v>
      </c>
      <c r="F17087" s="3"/>
      <c r="G17087" s="3"/>
      <c r="H17087" s="3"/>
      <c r="I17087" s="3"/>
      <c r="J17087" s="3"/>
    </row>
    <row r="17088" spans="4:10" x14ac:dyDescent="0.25">
      <c r="D17088">
        <v>0.49080000000000001</v>
      </c>
      <c r="E17088" s="4">
        <v>2.1700000000000001E-20</v>
      </c>
      <c r="F17088" s="3"/>
      <c r="G17088" s="3"/>
      <c r="H17088" s="3"/>
      <c r="I17088" s="3"/>
      <c r="J17088" s="3"/>
    </row>
    <row r="17089" spans="4:10" x14ac:dyDescent="0.25">
      <c r="D17089">
        <v>0.49099999999999999</v>
      </c>
      <c r="E17089" s="4">
        <v>2.1700000000000001E-20</v>
      </c>
      <c r="F17089" s="3"/>
      <c r="G17089" s="3"/>
      <c r="H17089" s="3"/>
      <c r="I17089" s="3"/>
      <c r="J17089" s="3"/>
    </row>
    <row r="17090" spans="4:10" x14ac:dyDescent="0.25">
      <c r="D17090">
        <v>0.49120000000000003</v>
      </c>
      <c r="E17090" s="4">
        <v>2.1700000000000001E-20</v>
      </c>
      <c r="F17090" s="3"/>
      <c r="G17090" s="3"/>
      <c r="H17090" s="3"/>
      <c r="I17090" s="3"/>
      <c r="J17090" s="3"/>
    </row>
    <row r="17091" spans="4:10" x14ac:dyDescent="0.25">
      <c r="D17091">
        <v>0.49149999999999999</v>
      </c>
      <c r="E17091" s="4">
        <v>2.1700000000000001E-20</v>
      </c>
      <c r="F17091" s="3"/>
      <c r="G17091" s="3"/>
      <c r="H17091" s="3"/>
      <c r="I17091" s="3"/>
      <c r="J17091" s="3"/>
    </row>
    <row r="17092" spans="4:10" x14ac:dyDescent="0.25">
      <c r="D17092">
        <v>0.49170000000000003</v>
      </c>
      <c r="E17092" s="4">
        <v>2.1700000000000001E-20</v>
      </c>
      <c r="F17092" s="3"/>
      <c r="G17092" s="3"/>
      <c r="H17092" s="3"/>
      <c r="I17092" s="3"/>
      <c r="J17092" s="3"/>
    </row>
    <row r="17093" spans="4:10" x14ac:dyDescent="0.25">
      <c r="D17093">
        <v>0.49199999999999999</v>
      </c>
      <c r="E17093" s="4">
        <v>2.1700000000000001E-20</v>
      </c>
      <c r="F17093" s="3"/>
      <c r="G17093" s="3"/>
      <c r="H17093" s="3"/>
      <c r="I17093" s="3"/>
      <c r="J17093" s="3"/>
    </row>
    <row r="17094" spans="4:10" x14ac:dyDescent="0.25">
      <c r="D17094">
        <v>0.49220000000000003</v>
      </c>
      <c r="E17094" s="4">
        <v>2.1700000000000001E-20</v>
      </c>
      <c r="F17094" s="3"/>
      <c r="G17094" s="3"/>
      <c r="H17094" s="3"/>
      <c r="I17094" s="3"/>
      <c r="J17094" s="3"/>
    </row>
    <row r="17095" spans="4:10" x14ac:dyDescent="0.25">
      <c r="D17095">
        <v>0.4924</v>
      </c>
      <c r="E17095" s="4">
        <v>2.1700000000000001E-20</v>
      </c>
      <c r="F17095" s="3"/>
      <c r="G17095" s="3"/>
      <c r="H17095" s="3"/>
      <c r="I17095" s="3"/>
      <c r="J17095" s="3"/>
    </row>
    <row r="17096" spans="4:10" x14ac:dyDescent="0.25">
      <c r="D17096">
        <v>0.49270000000000003</v>
      </c>
      <c r="E17096" s="4">
        <v>2.1700000000000001E-20</v>
      </c>
      <c r="F17096" s="3"/>
      <c r="G17096" s="3"/>
      <c r="H17096" s="3"/>
      <c r="I17096" s="3"/>
      <c r="J17096" s="3"/>
    </row>
    <row r="17097" spans="4:10" x14ac:dyDescent="0.25">
      <c r="D17097">
        <v>0.4929</v>
      </c>
      <c r="E17097" s="4">
        <v>2.1700000000000001E-20</v>
      </c>
      <c r="F17097" s="3"/>
      <c r="G17097" s="3"/>
      <c r="H17097" s="3"/>
      <c r="I17097" s="3"/>
      <c r="J17097" s="3"/>
    </row>
    <row r="17098" spans="4:10" x14ac:dyDescent="0.25">
      <c r="D17098">
        <v>0.49309999999999998</v>
      </c>
      <c r="E17098" s="4">
        <v>2.1700000000000001E-20</v>
      </c>
      <c r="F17098" s="3"/>
      <c r="G17098" s="3"/>
      <c r="H17098" s="3"/>
      <c r="I17098" s="3"/>
      <c r="J17098" s="3"/>
    </row>
    <row r="17099" spans="4:10" x14ac:dyDescent="0.25">
      <c r="D17099">
        <v>0.49340000000000001</v>
      </c>
      <c r="E17099" s="4">
        <v>2.1700000000000001E-20</v>
      </c>
      <c r="F17099" s="3"/>
      <c r="G17099" s="3"/>
      <c r="H17099" s="3"/>
      <c r="I17099" s="3"/>
      <c r="J17099" s="3"/>
    </row>
    <row r="17100" spans="4:10" x14ac:dyDescent="0.25">
      <c r="D17100">
        <v>0.49359999999999998</v>
      </c>
      <c r="E17100" s="4">
        <v>2.1700000000000001E-20</v>
      </c>
      <c r="F17100" s="3"/>
      <c r="G17100" s="3"/>
      <c r="H17100" s="3"/>
      <c r="I17100" s="3"/>
      <c r="J17100" s="3"/>
    </row>
    <row r="17101" spans="4:10" x14ac:dyDescent="0.25">
      <c r="D17101">
        <v>0.49390000000000001</v>
      </c>
      <c r="E17101" s="4">
        <v>2.1700000000000001E-20</v>
      </c>
      <c r="F17101" s="3"/>
      <c r="G17101" s="3"/>
      <c r="H17101" s="3"/>
      <c r="I17101" s="3"/>
      <c r="J17101" s="3"/>
    </row>
    <row r="17102" spans="4:10" x14ac:dyDescent="0.25">
      <c r="D17102">
        <v>0.49409999999999998</v>
      </c>
      <c r="E17102" s="4">
        <v>2.1700000000000001E-20</v>
      </c>
      <c r="F17102" s="3"/>
      <c r="G17102" s="3"/>
      <c r="H17102" s="3"/>
      <c r="I17102" s="3"/>
      <c r="J17102" s="3"/>
    </row>
    <row r="17103" spans="4:10" x14ac:dyDescent="0.25">
      <c r="D17103">
        <v>0.49430000000000002</v>
      </c>
      <c r="E17103" s="4">
        <v>2.1700000000000001E-20</v>
      </c>
      <c r="F17103" s="3"/>
      <c r="G17103" s="3"/>
      <c r="H17103" s="3"/>
      <c r="I17103" s="3"/>
      <c r="J17103" s="3"/>
    </row>
    <row r="17104" spans="4:10" x14ac:dyDescent="0.25">
      <c r="D17104">
        <v>0.49459999999999998</v>
      </c>
      <c r="E17104" s="4">
        <v>2.1700000000000001E-20</v>
      </c>
      <c r="F17104" s="3"/>
      <c r="G17104" s="3"/>
      <c r="H17104" s="3"/>
      <c r="I17104" s="3"/>
      <c r="J17104" s="3"/>
    </row>
    <row r="17105" spans="4:10" x14ac:dyDescent="0.25">
      <c r="D17105">
        <v>0.49480000000000002</v>
      </c>
      <c r="E17105" s="4">
        <v>2.1700000000000001E-20</v>
      </c>
      <c r="F17105" s="3"/>
      <c r="G17105" s="3"/>
      <c r="H17105" s="3"/>
      <c r="I17105" s="3"/>
      <c r="J17105" s="3"/>
    </row>
    <row r="17106" spans="4:10" x14ac:dyDescent="0.25">
      <c r="D17106">
        <v>0.495</v>
      </c>
      <c r="E17106" s="4">
        <v>2.1700000000000001E-20</v>
      </c>
      <c r="F17106" s="3"/>
      <c r="G17106" s="3"/>
      <c r="H17106" s="3"/>
      <c r="I17106" s="3"/>
      <c r="J17106" s="3"/>
    </row>
    <row r="17107" spans="4:10" x14ac:dyDescent="0.25">
      <c r="D17107">
        <v>0.49530000000000002</v>
      </c>
      <c r="E17107" s="4">
        <v>2.1700000000000001E-20</v>
      </c>
      <c r="F17107" s="3"/>
      <c r="G17107" s="3"/>
      <c r="H17107" s="3"/>
      <c r="I17107" s="3"/>
      <c r="J17107" s="3"/>
    </row>
    <row r="17108" spans="4:10" x14ac:dyDescent="0.25">
      <c r="D17108">
        <v>0.4955</v>
      </c>
      <c r="E17108" s="4">
        <v>2.1700000000000001E-20</v>
      </c>
      <c r="F17108" s="3"/>
      <c r="G17108" s="3"/>
      <c r="H17108" s="3"/>
      <c r="I17108" s="3"/>
      <c r="J17108" s="3"/>
    </row>
    <row r="17109" spans="4:10" x14ac:dyDescent="0.25">
      <c r="D17109">
        <v>0.49569999999999997</v>
      </c>
      <c r="E17109" s="4">
        <v>2.1700000000000001E-20</v>
      </c>
      <c r="F17109" s="3"/>
      <c r="G17109" s="3"/>
      <c r="H17109" s="3"/>
      <c r="I17109" s="3"/>
      <c r="J17109" s="3"/>
    </row>
    <row r="17110" spans="4:10" x14ac:dyDescent="0.25">
      <c r="D17110">
        <v>0.496</v>
      </c>
      <c r="E17110" s="4">
        <v>2.1700000000000001E-20</v>
      </c>
      <c r="F17110" s="3"/>
      <c r="G17110" s="3"/>
      <c r="H17110" s="3"/>
      <c r="I17110" s="3"/>
      <c r="J17110" s="3"/>
    </row>
    <row r="17111" spans="4:10" x14ac:dyDescent="0.25">
      <c r="D17111">
        <v>0.49619999999999997</v>
      </c>
      <c r="E17111" s="4">
        <v>2.1700000000000001E-20</v>
      </c>
      <c r="F17111" s="3"/>
      <c r="G17111" s="3"/>
      <c r="H17111" s="3"/>
      <c r="I17111" s="3"/>
      <c r="J17111" s="3"/>
    </row>
    <row r="17112" spans="4:10" x14ac:dyDescent="0.25">
      <c r="D17112">
        <v>0.4965</v>
      </c>
      <c r="E17112" s="4">
        <v>2.1700000000000001E-20</v>
      </c>
      <c r="F17112" s="3"/>
      <c r="G17112" s="3"/>
      <c r="H17112" s="3"/>
      <c r="I17112" s="3"/>
      <c r="J17112" s="3"/>
    </row>
    <row r="17113" spans="4:10" x14ac:dyDescent="0.25">
      <c r="D17113">
        <v>0.49669999999999997</v>
      </c>
      <c r="E17113" s="4">
        <v>2.1700000000000001E-20</v>
      </c>
      <c r="F17113" s="3"/>
      <c r="G17113" s="3"/>
      <c r="H17113" s="3"/>
      <c r="I17113" s="3"/>
      <c r="J17113" s="3"/>
    </row>
    <row r="17114" spans="4:10" x14ac:dyDescent="0.25">
      <c r="D17114">
        <v>0.49690000000000001</v>
      </c>
      <c r="E17114" s="4">
        <v>2.1700000000000001E-20</v>
      </c>
      <c r="F17114" s="3"/>
      <c r="G17114" s="3"/>
      <c r="H17114" s="3"/>
      <c r="I17114" s="3"/>
      <c r="J17114" s="3"/>
    </row>
    <row r="17115" spans="4:10" x14ac:dyDescent="0.25">
      <c r="D17115">
        <v>0.49719999999999998</v>
      </c>
      <c r="E17115" s="4">
        <v>2.1700000000000001E-20</v>
      </c>
      <c r="F17115" s="3"/>
      <c r="G17115" s="3"/>
      <c r="H17115" s="3"/>
      <c r="I17115" s="3"/>
      <c r="J17115" s="3"/>
    </row>
    <row r="17116" spans="4:10" x14ac:dyDescent="0.25">
      <c r="D17116">
        <v>0.49740000000000001</v>
      </c>
      <c r="E17116" s="4">
        <v>2.1700000000000001E-20</v>
      </c>
      <c r="F17116" s="3"/>
      <c r="G17116" s="3"/>
      <c r="H17116" s="3"/>
      <c r="I17116" s="3"/>
      <c r="J17116" s="3"/>
    </row>
    <row r="17117" spans="4:10" x14ac:dyDescent="0.25">
      <c r="D17117">
        <v>0.49759999999999999</v>
      </c>
      <c r="E17117" s="4">
        <v>2.1700000000000001E-20</v>
      </c>
      <c r="F17117" s="3"/>
      <c r="G17117" s="3"/>
      <c r="H17117" s="3"/>
      <c r="I17117" s="3"/>
      <c r="J17117" s="3"/>
    </row>
    <row r="17118" spans="4:10" x14ac:dyDescent="0.25">
      <c r="D17118">
        <v>0.49790000000000001</v>
      </c>
      <c r="E17118" s="4">
        <v>2.1700000000000001E-20</v>
      </c>
      <c r="F17118" s="3"/>
      <c r="G17118" s="3"/>
      <c r="H17118" s="3"/>
      <c r="I17118" s="3"/>
      <c r="J17118" s="3"/>
    </row>
    <row r="17119" spans="4:10" x14ac:dyDescent="0.25">
      <c r="D17119">
        <v>0.49809999999999999</v>
      </c>
      <c r="E17119" s="4">
        <v>2.1700000000000001E-20</v>
      </c>
      <c r="F17119" s="3"/>
      <c r="G17119" s="3"/>
      <c r="H17119" s="3"/>
      <c r="I17119" s="3"/>
      <c r="J17119" s="3"/>
    </row>
    <row r="17120" spans="4:10" x14ac:dyDescent="0.25">
      <c r="D17120">
        <v>0.49830000000000002</v>
      </c>
      <c r="E17120" s="4">
        <v>2.1700000000000001E-20</v>
      </c>
      <c r="F17120" s="3"/>
      <c r="G17120" s="3"/>
      <c r="H17120" s="3"/>
      <c r="I17120" s="3"/>
      <c r="J17120" s="3"/>
    </row>
    <row r="17121" spans="4:10" x14ac:dyDescent="0.25">
      <c r="D17121">
        <v>0.49859999999999999</v>
      </c>
      <c r="E17121" s="4">
        <v>2.1700000000000001E-20</v>
      </c>
      <c r="F17121" s="3"/>
      <c r="G17121" s="3"/>
      <c r="H17121" s="3"/>
      <c r="I17121" s="3"/>
      <c r="J17121" s="3"/>
    </row>
    <row r="17122" spans="4:10" x14ac:dyDescent="0.25">
      <c r="D17122">
        <v>0.49880000000000002</v>
      </c>
      <c r="E17122" s="4">
        <v>2.1700000000000001E-20</v>
      </c>
      <c r="F17122" s="3"/>
      <c r="G17122" s="3"/>
      <c r="H17122" s="3"/>
      <c r="I17122" s="3"/>
      <c r="J17122" s="3"/>
    </row>
    <row r="17123" spans="4:10" x14ac:dyDescent="0.25">
      <c r="D17123">
        <v>0.49909999999999999</v>
      </c>
      <c r="E17123" s="4">
        <v>2.1700000000000001E-20</v>
      </c>
      <c r="F17123" s="3"/>
      <c r="G17123" s="3"/>
      <c r="H17123" s="3"/>
      <c r="I17123" s="3"/>
      <c r="J17123" s="3"/>
    </row>
    <row r="17124" spans="4:10" x14ac:dyDescent="0.25">
      <c r="D17124">
        <v>0.49930000000000002</v>
      </c>
      <c r="E17124" s="4">
        <v>2.1700000000000001E-20</v>
      </c>
      <c r="F17124" s="3"/>
      <c r="G17124" s="3"/>
      <c r="H17124" s="3"/>
      <c r="I17124" s="3"/>
      <c r="J17124" s="3"/>
    </row>
    <row r="17125" spans="4:10" x14ac:dyDescent="0.25">
      <c r="D17125">
        <v>0.4995</v>
      </c>
      <c r="E17125" s="4">
        <v>2.1700000000000001E-20</v>
      </c>
      <c r="F17125" s="3"/>
      <c r="G17125" s="3"/>
      <c r="H17125" s="3"/>
      <c r="I17125" s="3"/>
      <c r="J17125" s="3"/>
    </row>
    <row r="17126" spans="4:10" x14ac:dyDescent="0.25">
      <c r="D17126">
        <v>0.49980000000000002</v>
      </c>
      <c r="E17126" s="4">
        <v>2.1700000000000001E-20</v>
      </c>
      <c r="F17126" s="3"/>
      <c r="G17126" s="3"/>
      <c r="H17126" s="3"/>
      <c r="I17126" s="3"/>
      <c r="J17126" s="3"/>
    </row>
    <row r="17127" spans="4:10" x14ac:dyDescent="0.25">
      <c r="D17127">
        <v>0.5</v>
      </c>
      <c r="E17127" s="4">
        <v>2.1700000000000001E-20</v>
      </c>
      <c r="F17127" s="3"/>
      <c r="G17127" s="3"/>
      <c r="H17127" s="3"/>
      <c r="I17127" s="3"/>
      <c r="J17127" s="3"/>
    </row>
    <row r="17128" spans="4:10" x14ac:dyDescent="0.25">
      <c r="D17128">
        <v>0.50019999999999998</v>
      </c>
      <c r="E17128" s="4">
        <v>2.1700000000000001E-20</v>
      </c>
      <c r="F17128" s="3"/>
      <c r="G17128" s="3"/>
      <c r="H17128" s="3"/>
      <c r="I17128" s="3"/>
      <c r="J17128" s="3"/>
    </row>
    <row r="17129" spans="4:10" x14ac:dyDescent="0.25">
      <c r="D17129">
        <v>0.50049999999999994</v>
      </c>
      <c r="E17129" s="4">
        <v>2.1700000000000001E-20</v>
      </c>
      <c r="F17129" s="3"/>
      <c r="G17129" s="3"/>
      <c r="H17129" s="3"/>
      <c r="I17129" s="3"/>
      <c r="J17129" s="3"/>
    </row>
    <row r="17130" spans="4:10" x14ac:dyDescent="0.25">
      <c r="D17130">
        <v>0.50070000000000003</v>
      </c>
      <c r="E17130" s="4">
        <v>2.1700000000000001E-20</v>
      </c>
      <c r="F17130" s="3"/>
      <c r="G17130" s="3"/>
      <c r="H17130" s="3"/>
      <c r="I17130" s="3"/>
      <c r="J17130" s="3"/>
    </row>
    <row r="17131" spans="4:10" x14ac:dyDescent="0.25">
      <c r="D17131">
        <v>0.50090000000000001</v>
      </c>
      <c r="E17131" s="4">
        <v>2.1700000000000001E-20</v>
      </c>
      <c r="F17131" s="3"/>
      <c r="G17131" s="3"/>
      <c r="H17131" s="3"/>
      <c r="I17131" s="3"/>
      <c r="J17131" s="3"/>
    </row>
    <row r="17132" spans="4:10" x14ac:dyDescent="0.25">
      <c r="D17132">
        <v>0.50119999999999998</v>
      </c>
      <c r="E17132" s="4">
        <v>2.1700000000000001E-20</v>
      </c>
      <c r="F17132" s="3"/>
      <c r="G17132" s="3"/>
      <c r="H17132" s="3"/>
      <c r="I17132" s="3"/>
      <c r="J17132" s="3"/>
    </row>
    <row r="17133" spans="4:10" x14ac:dyDescent="0.25">
      <c r="D17133">
        <v>0.50139999999999996</v>
      </c>
      <c r="E17133" s="4">
        <v>2.1700000000000001E-20</v>
      </c>
      <c r="F17133" s="3"/>
      <c r="G17133" s="3"/>
      <c r="H17133" s="3"/>
      <c r="I17133" s="3"/>
      <c r="J17133" s="3"/>
    </row>
    <row r="17134" spans="4:10" x14ac:dyDescent="0.25">
      <c r="D17134">
        <v>0.50170000000000003</v>
      </c>
      <c r="E17134" s="4">
        <v>2.1700000000000001E-20</v>
      </c>
      <c r="F17134" s="3"/>
      <c r="G17134" s="3"/>
      <c r="H17134" s="3"/>
      <c r="I17134" s="3"/>
      <c r="J17134" s="3"/>
    </row>
    <row r="17135" spans="4:10" x14ac:dyDescent="0.25">
      <c r="D17135">
        <v>0.50190000000000001</v>
      </c>
      <c r="E17135" s="4">
        <v>2.1700000000000001E-20</v>
      </c>
      <c r="F17135" s="3"/>
      <c r="G17135" s="3"/>
      <c r="H17135" s="3"/>
      <c r="I17135" s="3"/>
      <c r="J17135" s="3"/>
    </row>
    <row r="17136" spans="4:10" x14ac:dyDescent="0.25">
      <c r="D17136">
        <v>0.50209999999999999</v>
      </c>
      <c r="E17136" s="4">
        <v>2.1700000000000001E-20</v>
      </c>
      <c r="F17136" s="3"/>
      <c r="G17136" s="3"/>
      <c r="H17136" s="3"/>
      <c r="I17136" s="3"/>
      <c r="J17136" s="3"/>
    </row>
    <row r="17137" spans="4:10" x14ac:dyDescent="0.25">
      <c r="D17137">
        <v>0.50239999999999996</v>
      </c>
      <c r="E17137" s="4">
        <v>2.1700000000000001E-20</v>
      </c>
      <c r="F17137" s="3"/>
      <c r="G17137" s="3"/>
      <c r="H17137" s="3"/>
      <c r="I17137" s="3"/>
      <c r="J17137" s="3"/>
    </row>
    <row r="17138" spans="4:10" x14ac:dyDescent="0.25">
      <c r="D17138">
        <v>0.50260000000000005</v>
      </c>
      <c r="E17138" s="4">
        <v>2.1700000000000001E-20</v>
      </c>
      <c r="F17138" s="3"/>
      <c r="G17138" s="3"/>
      <c r="H17138" s="3"/>
      <c r="I17138" s="3"/>
      <c r="J17138" s="3"/>
    </row>
    <row r="17139" spans="4:10" x14ac:dyDescent="0.25">
      <c r="D17139">
        <v>0.50280000000000002</v>
      </c>
      <c r="E17139" s="4">
        <v>2.1700000000000001E-20</v>
      </c>
      <c r="F17139" s="3"/>
      <c r="G17139" s="3"/>
      <c r="H17139" s="3"/>
      <c r="I17139" s="3"/>
      <c r="J17139" s="3"/>
    </row>
    <row r="17140" spans="4:10" x14ac:dyDescent="0.25">
      <c r="D17140">
        <v>0.50309999999999999</v>
      </c>
      <c r="E17140" s="4">
        <v>2.1700000000000001E-20</v>
      </c>
      <c r="F17140" s="3"/>
      <c r="G17140" s="3"/>
      <c r="H17140" s="3"/>
      <c r="I17140" s="3"/>
      <c r="J17140" s="3"/>
    </row>
    <row r="17141" spans="4:10" x14ac:dyDescent="0.25">
      <c r="D17141">
        <v>0.50329999999999997</v>
      </c>
      <c r="E17141" s="4">
        <v>2.1700000000000001E-20</v>
      </c>
      <c r="F17141" s="3"/>
      <c r="G17141" s="3"/>
      <c r="H17141" s="3"/>
      <c r="I17141" s="3"/>
      <c r="J17141" s="3"/>
    </row>
    <row r="17142" spans="4:10" x14ac:dyDescent="0.25">
      <c r="D17142">
        <v>0.50349999999999995</v>
      </c>
      <c r="E17142" s="4">
        <v>2.1700000000000001E-20</v>
      </c>
      <c r="F17142" s="3"/>
      <c r="G17142" s="3"/>
      <c r="H17142" s="3"/>
      <c r="I17142" s="3"/>
      <c r="J17142" s="3"/>
    </row>
    <row r="17143" spans="4:10" x14ac:dyDescent="0.25">
      <c r="D17143">
        <v>0.50380000000000003</v>
      </c>
      <c r="E17143" s="4">
        <v>2.1700000000000001E-20</v>
      </c>
      <c r="F17143" s="3"/>
      <c r="G17143" s="3"/>
      <c r="H17143" s="3"/>
      <c r="I17143" s="3"/>
      <c r="J17143" s="3"/>
    </row>
    <row r="17144" spans="4:10" x14ac:dyDescent="0.25">
      <c r="D17144">
        <v>0.504</v>
      </c>
      <c r="E17144" s="4">
        <v>2.1700000000000001E-20</v>
      </c>
      <c r="F17144" s="3"/>
      <c r="G17144" s="3"/>
      <c r="H17144" s="3"/>
      <c r="I17144" s="3"/>
      <c r="J17144" s="3"/>
    </row>
    <row r="17145" spans="4:10" x14ac:dyDescent="0.25">
      <c r="D17145">
        <v>0.50429999999999997</v>
      </c>
      <c r="E17145" s="4">
        <v>2.1700000000000001E-20</v>
      </c>
      <c r="F17145" s="3"/>
      <c r="G17145" s="3"/>
      <c r="H17145" s="3"/>
      <c r="I17145" s="3"/>
      <c r="J17145" s="3"/>
    </row>
    <row r="17146" spans="4:10" x14ac:dyDescent="0.25">
      <c r="D17146">
        <v>0.50449999999999995</v>
      </c>
      <c r="E17146" s="4">
        <v>2.1700000000000001E-20</v>
      </c>
      <c r="F17146" s="3"/>
      <c r="G17146" s="3"/>
      <c r="H17146" s="3"/>
      <c r="I17146" s="3"/>
      <c r="J17146" s="3"/>
    </row>
    <row r="17147" spans="4:10" x14ac:dyDescent="0.25">
      <c r="D17147">
        <v>0.50470000000000004</v>
      </c>
      <c r="E17147" s="4">
        <v>2.1700000000000001E-20</v>
      </c>
      <c r="F17147" s="3"/>
      <c r="G17147" s="3"/>
      <c r="H17147" s="3"/>
      <c r="I17147" s="3"/>
      <c r="J17147" s="3"/>
    </row>
    <row r="17148" spans="4:10" x14ac:dyDescent="0.25">
      <c r="D17148">
        <v>0.505</v>
      </c>
      <c r="E17148" s="4">
        <v>2.1700000000000001E-20</v>
      </c>
      <c r="F17148" s="3"/>
      <c r="G17148" s="3"/>
      <c r="H17148" s="3"/>
      <c r="I17148" s="3"/>
      <c r="J17148" s="3"/>
    </row>
    <row r="17149" spans="4:10" x14ac:dyDescent="0.25">
      <c r="D17149">
        <v>0.50519999999999998</v>
      </c>
      <c r="E17149" s="4">
        <v>2.1700000000000001E-20</v>
      </c>
      <c r="F17149" s="3"/>
      <c r="G17149" s="3"/>
      <c r="H17149" s="3"/>
      <c r="I17149" s="3"/>
      <c r="J17149" s="3"/>
    </row>
    <row r="17150" spans="4:10" x14ac:dyDescent="0.25">
      <c r="D17150">
        <v>0.50539999999999996</v>
      </c>
      <c r="E17150" s="4">
        <v>2.1700000000000001E-20</v>
      </c>
      <c r="F17150" s="3"/>
      <c r="G17150" s="3"/>
      <c r="H17150" s="3"/>
      <c r="I17150" s="3"/>
      <c r="J17150" s="3"/>
    </row>
    <row r="17151" spans="4:10" x14ac:dyDescent="0.25">
      <c r="D17151">
        <v>0.50570000000000004</v>
      </c>
      <c r="E17151" s="4">
        <v>2.1700000000000001E-20</v>
      </c>
      <c r="F17151" s="3"/>
      <c r="G17151" s="3"/>
      <c r="H17151" s="3"/>
      <c r="I17151" s="3"/>
      <c r="J17151" s="3"/>
    </row>
    <row r="17152" spans="4:10" x14ac:dyDescent="0.25">
      <c r="D17152">
        <v>0.50590000000000002</v>
      </c>
      <c r="E17152" s="4">
        <v>2.1700000000000001E-20</v>
      </c>
      <c r="F17152" s="3"/>
      <c r="G17152" s="3"/>
      <c r="H17152" s="3"/>
      <c r="I17152" s="3"/>
      <c r="J17152" s="3"/>
    </row>
    <row r="17153" spans="4:10" x14ac:dyDescent="0.25">
      <c r="D17153">
        <v>0.50609999999999999</v>
      </c>
      <c r="E17153" s="4">
        <v>2.1700000000000001E-20</v>
      </c>
      <c r="F17153" s="3"/>
      <c r="G17153" s="3"/>
      <c r="H17153" s="3"/>
      <c r="I17153" s="3"/>
      <c r="J17153" s="3"/>
    </row>
    <row r="17154" spans="4:10" x14ac:dyDescent="0.25">
      <c r="D17154">
        <v>0.50639999999999996</v>
      </c>
      <c r="E17154" s="4">
        <v>2.1700000000000001E-20</v>
      </c>
      <c r="F17154" s="3"/>
      <c r="G17154" s="3"/>
      <c r="H17154" s="3"/>
      <c r="I17154" s="3"/>
      <c r="J17154" s="3"/>
    </row>
    <row r="17155" spans="4:10" x14ac:dyDescent="0.25">
      <c r="D17155">
        <v>0.50660000000000005</v>
      </c>
      <c r="E17155" s="4">
        <v>2.1700000000000001E-20</v>
      </c>
      <c r="F17155" s="3"/>
      <c r="G17155" s="3"/>
      <c r="H17155" s="3"/>
      <c r="I17155" s="3"/>
      <c r="J17155" s="3"/>
    </row>
    <row r="17156" spans="4:10" x14ac:dyDescent="0.25">
      <c r="D17156">
        <v>0.50690000000000002</v>
      </c>
      <c r="E17156" s="4">
        <v>2.1700000000000001E-20</v>
      </c>
      <c r="F17156" s="3"/>
      <c r="G17156" s="3"/>
      <c r="H17156" s="3"/>
      <c r="I17156" s="3"/>
      <c r="J17156" s="3"/>
    </row>
    <row r="17157" spans="4:10" x14ac:dyDescent="0.25">
      <c r="D17157">
        <v>0.5071</v>
      </c>
      <c r="E17157" s="4">
        <v>2.1700000000000001E-20</v>
      </c>
      <c r="F17157" s="3"/>
      <c r="G17157" s="3"/>
      <c r="H17157" s="3"/>
      <c r="I17157" s="3"/>
      <c r="J17157" s="3"/>
    </row>
    <row r="17158" spans="4:10" x14ac:dyDescent="0.25">
      <c r="D17158">
        <v>0.50729999999999997</v>
      </c>
      <c r="E17158" s="4">
        <v>2.1700000000000001E-20</v>
      </c>
      <c r="F17158" s="3"/>
      <c r="G17158" s="3"/>
      <c r="H17158" s="3"/>
      <c r="I17158" s="3"/>
      <c r="J17158" s="3"/>
    </row>
    <row r="17159" spans="4:10" x14ac:dyDescent="0.25">
      <c r="D17159">
        <v>0.50760000000000005</v>
      </c>
      <c r="E17159" s="4">
        <v>2.1700000000000001E-20</v>
      </c>
      <c r="F17159" s="3"/>
      <c r="G17159" s="3"/>
      <c r="H17159" s="3"/>
      <c r="I17159" s="3"/>
      <c r="J17159" s="3"/>
    </row>
    <row r="17160" spans="4:10" x14ac:dyDescent="0.25">
      <c r="D17160">
        <v>0.50780000000000003</v>
      </c>
      <c r="E17160" s="4">
        <v>2.1700000000000001E-20</v>
      </c>
      <c r="F17160" s="3"/>
      <c r="G17160" s="3"/>
      <c r="H17160" s="3"/>
      <c r="I17160" s="3"/>
      <c r="J17160" s="3"/>
    </row>
    <row r="17161" spans="4:10" x14ac:dyDescent="0.25">
      <c r="D17161">
        <v>0.50800000000000001</v>
      </c>
      <c r="E17161" s="4">
        <v>2.1700000000000001E-20</v>
      </c>
      <c r="F17161" s="3"/>
      <c r="G17161" s="3"/>
      <c r="H17161" s="3"/>
      <c r="I17161" s="3"/>
      <c r="J17161" s="3"/>
    </row>
    <row r="17162" spans="4:10" x14ac:dyDescent="0.25">
      <c r="D17162">
        <v>0.50829999999999997</v>
      </c>
      <c r="E17162" s="4">
        <v>2.1700000000000001E-20</v>
      </c>
      <c r="F17162" s="3"/>
      <c r="G17162" s="3"/>
      <c r="H17162" s="3"/>
      <c r="I17162" s="3"/>
      <c r="J17162" s="3"/>
    </row>
    <row r="17163" spans="4:10" x14ac:dyDescent="0.25">
      <c r="D17163">
        <v>0.50849999999999995</v>
      </c>
      <c r="E17163" s="4">
        <v>2.1700000000000001E-20</v>
      </c>
      <c r="F17163" s="3"/>
      <c r="G17163" s="3"/>
      <c r="H17163" s="3"/>
      <c r="I17163" s="3"/>
      <c r="J17163" s="3"/>
    </row>
    <row r="17164" spans="4:10" x14ac:dyDescent="0.25">
      <c r="D17164">
        <v>0.50880000000000003</v>
      </c>
      <c r="E17164" s="4">
        <v>2.1700000000000001E-20</v>
      </c>
      <c r="F17164" s="3"/>
      <c r="G17164" s="3"/>
      <c r="H17164" s="3"/>
      <c r="I17164" s="3"/>
      <c r="J17164" s="3"/>
    </row>
    <row r="17165" spans="4:10" x14ac:dyDescent="0.25">
      <c r="D17165">
        <v>0.50900000000000001</v>
      </c>
      <c r="E17165" s="4">
        <v>2.1700000000000001E-20</v>
      </c>
      <c r="F17165" s="3"/>
      <c r="G17165" s="3"/>
      <c r="H17165" s="3"/>
      <c r="I17165" s="3"/>
      <c r="J17165" s="3"/>
    </row>
    <row r="17166" spans="4:10" x14ac:dyDescent="0.25">
      <c r="D17166">
        <v>0.50919999999999999</v>
      </c>
      <c r="E17166" s="4">
        <v>2.1700000000000001E-20</v>
      </c>
      <c r="F17166" s="3"/>
      <c r="G17166" s="3"/>
      <c r="H17166" s="3"/>
      <c r="I17166" s="3"/>
      <c r="J17166" s="3"/>
    </row>
    <row r="17167" spans="4:10" x14ac:dyDescent="0.25">
      <c r="D17167">
        <v>0.50949999999999995</v>
      </c>
      <c r="E17167" s="4">
        <v>2.1700000000000001E-20</v>
      </c>
      <c r="F17167" s="3"/>
      <c r="G17167" s="3"/>
      <c r="H17167" s="3"/>
      <c r="I17167" s="3"/>
      <c r="J17167" s="3"/>
    </row>
    <row r="17168" spans="4:10" x14ac:dyDescent="0.25">
      <c r="D17168">
        <v>0.50970000000000004</v>
      </c>
      <c r="E17168" s="4">
        <v>2.1700000000000001E-20</v>
      </c>
      <c r="F17168" s="3"/>
      <c r="G17168" s="3"/>
      <c r="H17168" s="3"/>
      <c r="I17168" s="3"/>
      <c r="J17168" s="3"/>
    </row>
    <row r="17169" spans="4:10" x14ac:dyDescent="0.25">
      <c r="D17169">
        <v>0.50990000000000002</v>
      </c>
      <c r="E17169" s="4">
        <v>2.1700000000000001E-20</v>
      </c>
      <c r="F17169" s="3"/>
      <c r="G17169" s="3"/>
      <c r="H17169" s="3"/>
      <c r="I17169" s="3"/>
      <c r="J17169" s="3"/>
    </row>
    <row r="17170" spans="4:10" x14ac:dyDescent="0.25">
      <c r="D17170">
        <v>0.51019999999999999</v>
      </c>
      <c r="E17170" s="4">
        <v>2.1700000000000001E-20</v>
      </c>
      <c r="F17170" s="3"/>
      <c r="G17170" s="3"/>
      <c r="H17170" s="3"/>
      <c r="I17170" s="3"/>
      <c r="J17170" s="3"/>
    </row>
    <row r="17171" spans="4:10" x14ac:dyDescent="0.25">
      <c r="D17171">
        <v>0.51039999999999996</v>
      </c>
      <c r="E17171" s="4">
        <v>2.1700000000000001E-20</v>
      </c>
      <c r="F17171" s="3"/>
      <c r="G17171" s="3"/>
      <c r="H17171" s="3"/>
      <c r="I17171" s="3"/>
      <c r="J17171" s="3"/>
    </row>
    <row r="17172" spans="4:10" x14ac:dyDescent="0.25">
      <c r="D17172">
        <v>0.51060000000000005</v>
      </c>
      <c r="E17172" s="4">
        <v>2.1700000000000001E-20</v>
      </c>
      <c r="F17172" s="3"/>
      <c r="G17172" s="3"/>
      <c r="H17172" s="3"/>
      <c r="I17172" s="3"/>
      <c r="J17172" s="3"/>
    </row>
    <row r="17173" spans="4:10" x14ac:dyDescent="0.25">
      <c r="D17173">
        <v>0.51090000000000002</v>
      </c>
      <c r="E17173" s="4">
        <v>2.1700000000000001E-20</v>
      </c>
      <c r="F17173" s="3"/>
      <c r="G17173" s="3"/>
      <c r="H17173" s="3"/>
      <c r="I17173" s="3"/>
      <c r="J17173" s="3"/>
    </row>
    <row r="17174" spans="4:10" x14ac:dyDescent="0.25">
      <c r="D17174">
        <v>0.5111</v>
      </c>
      <c r="E17174" s="4">
        <v>2.1700000000000001E-20</v>
      </c>
      <c r="F17174" s="3"/>
      <c r="G17174" s="3"/>
      <c r="H17174" s="3"/>
      <c r="I17174" s="3"/>
      <c r="J17174" s="3"/>
    </row>
    <row r="17175" spans="4:10" x14ac:dyDescent="0.25">
      <c r="D17175">
        <v>0.51139999999999997</v>
      </c>
      <c r="E17175" s="4">
        <v>2.1700000000000001E-20</v>
      </c>
      <c r="F17175" s="3"/>
      <c r="G17175" s="3"/>
      <c r="H17175" s="3"/>
      <c r="I17175" s="3"/>
      <c r="J17175" s="3"/>
    </row>
    <row r="17176" spans="4:10" x14ac:dyDescent="0.25">
      <c r="D17176">
        <v>0.51160000000000005</v>
      </c>
      <c r="E17176" s="4">
        <v>2.1700000000000001E-20</v>
      </c>
      <c r="F17176" s="3"/>
      <c r="G17176" s="3"/>
      <c r="H17176" s="3"/>
      <c r="I17176" s="3"/>
      <c r="J17176" s="3"/>
    </row>
    <row r="17177" spans="4:10" x14ac:dyDescent="0.25">
      <c r="D17177">
        <v>0.51180000000000003</v>
      </c>
      <c r="E17177" s="4">
        <v>2.1700000000000001E-20</v>
      </c>
      <c r="F17177" s="3"/>
      <c r="G17177" s="3"/>
      <c r="H17177" s="3"/>
      <c r="I17177" s="3"/>
      <c r="J17177" s="3"/>
    </row>
    <row r="17178" spans="4:10" x14ac:dyDescent="0.25">
      <c r="D17178">
        <v>0.5121</v>
      </c>
      <c r="E17178" s="4">
        <v>2.1700000000000001E-20</v>
      </c>
      <c r="F17178" s="3"/>
      <c r="G17178" s="3"/>
      <c r="H17178" s="3"/>
      <c r="I17178" s="3"/>
      <c r="J17178" s="3"/>
    </row>
    <row r="17179" spans="4:10" x14ac:dyDescent="0.25">
      <c r="D17179">
        <v>0.51229999999999998</v>
      </c>
      <c r="E17179" s="4">
        <v>2.1700000000000001E-20</v>
      </c>
      <c r="F17179" s="3"/>
      <c r="G17179" s="3"/>
      <c r="H17179" s="3"/>
      <c r="I17179" s="3"/>
      <c r="J17179" s="3"/>
    </row>
    <row r="17180" spans="4:10" x14ac:dyDescent="0.25">
      <c r="D17180">
        <v>0.51249999999999996</v>
      </c>
      <c r="E17180" s="4">
        <v>2.1700000000000001E-20</v>
      </c>
      <c r="F17180" s="3"/>
      <c r="G17180" s="3"/>
      <c r="H17180" s="3"/>
      <c r="I17180" s="3"/>
      <c r="J17180" s="3"/>
    </row>
    <row r="17181" spans="4:10" x14ac:dyDescent="0.25">
      <c r="D17181">
        <v>0.51280000000000003</v>
      </c>
      <c r="E17181" s="4">
        <v>2.1700000000000001E-20</v>
      </c>
      <c r="F17181" s="3"/>
      <c r="G17181" s="3"/>
      <c r="H17181" s="3"/>
      <c r="I17181" s="3"/>
      <c r="J17181" s="3"/>
    </row>
    <row r="17182" spans="4:10" x14ac:dyDescent="0.25">
      <c r="D17182">
        <v>0.51300000000000001</v>
      </c>
      <c r="E17182" s="4">
        <v>2.1700000000000001E-20</v>
      </c>
      <c r="F17182" s="3"/>
      <c r="G17182" s="3"/>
      <c r="H17182" s="3"/>
      <c r="I17182" s="3"/>
      <c r="J17182" s="3"/>
    </row>
    <row r="17183" spans="4:10" x14ac:dyDescent="0.25">
      <c r="D17183">
        <v>0.51319999999999999</v>
      </c>
      <c r="E17183" s="4">
        <v>2.1700000000000001E-20</v>
      </c>
      <c r="F17183" s="3"/>
      <c r="G17183" s="3"/>
      <c r="H17183" s="3"/>
      <c r="I17183" s="3"/>
      <c r="J17183" s="3"/>
    </row>
    <row r="17184" spans="4:10" x14ac:dyDescent="0.25">
      <c r="D17184">
        <v>0.51349999999999996</v>
      </c>
      <c r="E17184" s="4">
        <v>2.1700000000000001E-20</v>
      </c>
      <c r="F17184" s="3"/>
      <c r="G17184" s="3"/>
      <c r="H17184" s="3"/>
      <c r="I17184" s="3"/>
      <c r="J17184" s="3"/>
    </row>
    <row r="17185" spans="4:10" x14ac:dyDescent="0.25">
      <c r="D17185">
        <v>0.51370000000000005</v>
      </c>
      <c r="E17185" s="4">
        <v>2.1700000000000001E-20</v>
      </c>
      <c r="F17185" s="3"/>
      <c r="G17185" s="3"/>
      <c r="H17185" s="3"/>
      <c r="I17185" s="3"/>
      <c r="J17185" s="3"/>
    </row>
    <row r="17186" spans="4:10" x14ac:dyDescent="0.25">
      <c r="D17186">
        <v>0.51400000000000001</v>
      </c>
      <c r="E17186" s="4">
        <v>2.1700000000000001E-20</v>
      </c>
      <c r="F17186" s="3"/>
      <c r="G17186" s="3"/>
      <c r="H17186" s="3"/>
      <c r="I17186" s="3"/>
      <c r="J17186" s="3"/>
    </row>
    <row r="17187" spans="4:10" x14ac:dyDescent="0.25">
      <c r="D17187">
        <v>0.51419999999999999</v>
      </c>
      <c r="E17187" s="4">
        <v>2.1700000000000001E-20</v>
      </c>
      <c r="F17187" s="3"/>
      <c r="G17187" s="3"/>
      <c r="H17187" s="3"/>
      <c r="I17187" s="3"/>
      <c r="J17187" s="3"/>
    </row>
    <row r="17188" spans="4:10" x14ac:dyDescent="0.25">
      <c r="D17188">
        <v>0.51439999999999997</v>
      </c>
      <c r="E17188" s="4">
        <v>2.1700000000000001E-20</v>
      </c>
      <c r="F17188" s="3"/>
      <c r="G17188" s="3"/>
      <c r="H17188" s="3"/>
      <c r="I17188" s="3"/>
      <c r="J17188" s="3"/>
    </row>
    <row r="17189" spans="4:10" x14ac:dyDescent="0.25">
      <c r="D17189">
        <v>0.51470000000000005</v>
      </c>
      <c r="E17189" s="4">
        <v>2.1700000000000001E-20</v>
      </c>
      <c r="F17189" s="3"/>
      <c r="G17189" s="3"/>
      <c r="H17189" s="3"/>
      <c r="I17189" s="3"/>
      <c r="J17189" s="3"/>
    </row>
    <row r="17190" spans="4:10" x14ac:dyDescent="0.25">
      <c r="D17190">
        <v>0.51490000000000002</v>
      </c>
      <c r="E17190" s="4">
        <v>2.1700000000000001E-20</v>
      </c>
      <c r="F17190" s="3"/>
      <c r="G17190" s="3"/>
      <c r="H17190" s="3"/>
      <c r="I17190" s="3"/>
      <c r="J17190" s="3"/>
    </row>
    <row r="17191" spans="4:10" x14ac:dyDescent="0.25">
      <c r="D17191">
        <v>0.5151</v>
      </c>
      <c r="E17191" s="4">
        <v>2.1700000000000001E-20</v>
      </c>
      <c r="F17191" s="3"/>
      <c r="G17191" s="3"/>
      <c r="H17191" s="3"/>
      <c r="I17191" s="3"/>
      <c r="J17191" s="3"/>
    </row>
    <row r="17192" spans="4:10" x14ac:dyDescent="0.25">
      <c r="D17192">
        <v>0.51539999999999997</v>
      </c>
      <c r="E17192" s="4">
        <v>2.1700000000000001E-20</v>
      </c>
      <c r="F17192" s="3"/>
      <c r="G17192" s="3"/>
      <c r="H17192" s="3"/>
      <c r="I17192" s="3"/>
      <c r="J17192" s="3"/>
    </row>
    <row r="17193" spans="4:10" x14ac:dyDescent="0.25">
      <c r="D17193">
        <v>0.51559999999999995</v>
      </c>
      <c r="E17193" s="4">
        <v>2.1700000000000001E-20</v>
      </c>
      <c r="F17193" s="3"/>
      <c r="G17193" s="3"/>
      <c r="H17193" s="3"/>
      <c r="I17193" s="3"/>
      <c r="J17193" s="3"/>
    </row>
    <row r="17194" spans="4:10" x14ac:dyDescent="0.25">
      <c r="D17194">
        <v>0.51580000000000004</v>
      </c>
      <c r="E17194" s="4">
        <v>2.1700000000000001E-20</v>
      </c>
      <c r="F17194" s="3"/>
      <c r="G17194" s="3"/>
      <c r="H17194" s="3"/>
      <c r="I17194" s="3"/>
      <c r="J17194" s="3"/>
    </row>
    <row r="17195" spans="4:10" x14ac:dyDescent="0.25">
      <c r="D17195">
        <v>0.5161</v>
      </c>
      <c r="E17195" s="4">
        <v>2.1700000000000001E-20</v>
      </c>
      <c r="F17195" s="3"/>
      <c r="G17195" s="3"/>
      <c r="H17195" s="3"/>
      <c r="I17195" s="3"/>
      <c r="J17195" s="3"/>
    </row>
    <row r="17196" spans="4:10" x14ac:dyDescent="0.25">
      <c r="D17196">
        <v>0.51629999999999998</v>
      </c>
      <c r="E17196" s="4">
        <v>2.1700000000000001E-20</v>
      </c>
      <c r="F17196" s="3"/>
      <c r="G17196" s="3"/>
      <c r="H17196" s="3"/>
      <c r="I17196" s="3"/>
      <c r="J17196" s="3"/>
    </row>
    <row r="17197" spans="4:10" x14ac:dyDescent="0.25">
      <c r="D17197">
        <v>0.51659999999999995</v>
      </c>
      <c r="E17197" s="4">
        <v>2.1700000000000001E-20</v>
      </c>
      <c r="F17197" s="3"/>
      <c r="G17197" s="3"/>
      <c r="H17197" s="3"/>
      <c r="I17197" s="3"/>
      <c r="J17197" s="3"/>
    </row>
    <row r="17198" spans="4:10" x14ac:dyDescent="0.25">
      <c r="D17198">
        <v>0.51680000000000004</v>
      </c>
      <c r="E17198" s="4">
        <v>2.1700000000000001E-20</v>
      </c>
      <c r="F17198" s="3"/>
      <c r="G17198" s="3"/>
      <c r="H17198" s="3"/>
      <c r="I17198" s="3"/>
      <c r="J17198" s="3"/>
    </row>
    <row r="17199" spans="4:10" x14ac:dyDescent="0.25">
      <c r="D17199">
        <v>0.51700000000000002</v>
      </c>
      <c r="E17199" s="4">
        <v>2.1700000000000001E-20</v>
      </c>
      <c r="F17199" s="3"/>
      <c r="G17199" s="3"/>
      <c r="H17199" s="3"/>
      <c r="I17199" s="3"/>
      <c r="J17199" s="3"/>
    </row>
    <row r="17200" spans="4:10" x14ac:dyDescent="0.25">
      <c r="D17200">
        <v>0.51729999999999998</v>
      </c>
      <c r="E17200" s="4">
        <v>2.1700000000000001E-20</v>
      </c>
      <c r="F17200" s="3"/>
      <c r="G17200" s="3"/>
      <c r="H17200" s="3"/>
      <c r="I17200" s="3"/>
      <c r="J17200" s="3"/>
    </row>
    <row r="17201" spans="4:10" x14ac:dyDescent="0.25">
      <c r="D17201">
        <v>0.51749999999999996</v>
      </c>
      <c r="E17201" s="4">
        <v>2.1700000000000001E-20</v>
      </c>
      <c r="F17201" s="3"/>
      <c r="G17201" s="3"/>
      <c r="H17201" s="3"/>
      <c r="I17201" s="3"/>
      <c r="J17201" s="3"/>
    </row>
    <row r="17202" spans="4:10" x14ac:dyDescent="0.25">
      <c r="D17202">
        <v>0.51770000000000005</v>
      </c>
      <c r="E17202" s="4">
        <v>2.1700000000000001E-20</v>
      </c>
      <c r="F17202" s="3"/>
      <c r="G17202" s="3"/>
      <c r="H17202" s="3"/>
      <c r="I17202" s="3"/>
      <c r="J17202" s="3"/>
    </row>
    <row r="17203" spans="4:10" x14ac:dyDescent="0.25">
      <c r="D17203">
        <v>0.51800000000000002</v>
      </c>
      <c r="E17203" s="4">
        <v>2.1700000000000001E-20</v>
      </c>
      <c r="F17203" s="3"/>
      <c r="G17203" s="3"/>
      <c r="H17203" s="3"/>
      <c r="I17203" s="3"/>
      <c r="J17203" s="3"/>
    </row>
    <row r="17204" spans="4:10" x14ac:dyDescent="0.25">
      <c r="D17204">
        <v>0.51819999999999999</v>
      </c>
      <c r="E17204" s="4">
        <v>2.1700000000000001E-20</v>
      </c>
      <c r="F17204" s="3"/>
      <c r="G17204" s="3"/>
      <c r="H17204" s="3"/>
      <c r="I17204" s="3"/>
      <c r="J17204" s="3"/>
    </row>
    <row r="17205" spans="4:10" x14ac:dyDescent="0.25">
      <c r="D17205">
        <v>0.51839999999999997</v>
      </c>
      <c r="E17205" s="4">
        <v>2.1700000000000001E-20</v>
      </c>
      <c r="F17205" s="3"/>
      <c r="G17205" s="3"/>
      <c r="H17205" s="3"/>
      <c r="I17205" s="3"/>
      <c r="J17205" s="3"/>
    </row>
    <row r="17206" spans="4:10" x14ac:dyDescent="0.25">
      <c r="D17206">
        <v>0.51870000000000005</v>
      </c>
      <c r="E17206" s="4">
        <v>2.1700000000000001E-20</v>
      </c>
      <c r="F17206" s="3"/>
      <c r="G17206" s="3"/>
      <c r="H17206" s="3"/>
      <c r="I17206" s="3"/>
      <c r="J17206" s="3"/>
    </row>
    <row r="17207" spans="4:10" x14ac:dyDescent="0.25">
      <c r="D17207">
        <v>0.51890000000000003</v>
      </c>
      <c r="E17207" s="4">
        <v>2.1700000000000001E-20</v>
      </c>
      <c r="F17207" s="3"/>
      <c r="G17207" s="3"/>
      <c r="H17207" s="3"/>
      <c r="I17207" s="3"/>
      <c r="J17207" s="3"/>
    </row>
    <row r="17208" spans="4:10" x14ac:dyDescent="0.25">
      <c r="D17208">
        <v>0.51919999999999999</v>
      </c>
      <c r="E17208" s="4">
        <v>2.1700000000000001E-20</v>
      </c>
      <c r="F17208" s="3"/>
      <c r="G17208" s="3"/>
      <c r="H17208" s="3"/>
      <c r="I17208" s="3"/>
      <c r="J17208" s="3"/>
    </row>
    <row r="17209" spans="4:10" x14ac:dyDescent="0.25">
      <c r="D17209">
        <v>0.51939999999999997</v>
      </c>
      <c r="E17209" s="4">
        <v>2.1700000000000001E-20</v>
      </c>
      <c r="F17209" s="3"/>
      <c r="G17209" s="3"/>
      <c r="H17209" s="3"/>
      <c r="I17209" s="3"/>
      <c r="J17209" s="3"/>
    </row>
    <row r="17210" spans="4:10" x14ac:dyDescent="0.25">
      <c r="D17210">
        <v>0.51959999999999995</v>
      </c>
      <c r="E17210" s="4">
        <v>2.1700000000000001E-20</v>
      </c>
      <c r="F17210" s="3"/>
      <c r="G17210" s="3"/>
      <c r="H17210" s="3"/>
      <c r="I17210" s="3"/>
      <c r="J17210" s="3"/>
    </row>
    <row r="17211" spans="4:10" x14ac:dyDescent="0.25">
      <c r="D17211">
        <v>0.51990000000000003</v>
      </c>
      <c r="E17211" s="4">
        <v>2.1700000000000001E-20</v>
      </c>
      <c r="F17211" s="3"/>
      <c r="G17211" s="3"/>
      <c r="H17211" s="3"/>
      <c r="I17211" s="3"/>
      <c r="J17211" s="3"/>
    </row>
    <row r="17212" spans="4:10" x14ac:dyDescent="0.25">
      <c r="D17212">
        <v>0.52010000000000001</v>
      </c>
      <c r="E17212" s="4">
        <v>2.1700000000000001E-20</v>
      </c>
      <c r="F17212" s="3"/>
      <c r="G17212" s="3"/>
      <c r="H17212" s="3"/>
      <c r="I17212" s="3"/>
      <c r="J17212" s="3"/>
    </row>
    <row r="17213" spans="4:10" x14ac:dyDescent="0.25">
      <c r="D17213">
        <v>0.52029999999999998</v>
      </c>
      <c r="E17213" s="4">
        <v>2.1700000000000001E-20</v>
      </c>
      <c r="F17213" s="3"/>
      <c r="G17213" s="3"/>
      <c r="H17213" s="3"/>
      <c r="I17213" s="3"/>
      <c r="J17213" s="3"/>
    </row>
    <row r="17214" spans="4:10" x14ac:dyDescent="0.25">
      <c r="D17214">
        <v>0.52059999999999995</v>
      </c>
      <c r="E17214" s="4">
        <v>2.1700000000000001E-20</v>
      </c>
      <c r="F17214" s="3"/>
      <c r="G17214" s="3"/>
      <c r="H17214" s="3"/>
      <c r="I17214" s="3"/>
      <c r="J17214" s="3"/>
    </row>
    <row r="17215" spans="4:10" x14ac:dyDescent="0.25">
      <c r="D17215">
        <v>0.52080000000000004</v>
      </c>
      <c r="E17215" s="4">
        <v>2.1700000000000001E-20</v>
      </c>
      <c r="F17215" s="3"/>
      <c r="G17215" s="3"/>
      <c r="H17215" s="3"/>
      <c r="I17215" s="3"/>
      <c r="J17215" s="3"/>
    </row>
    <row r="17216" spans="4:10" x14ac:dyDescent="0.25">
      <c r="D17216">
        <v>0.52110000000000001</v>
      </c>
      <c r="E17216" s="4">
        <v>2.1700000000000001E-20</v>
      </c>
      <c r="F17216" s="3"/>
      <c r="G17216" s="3"/>
      <c r="H17216" s="3"/>
      <c r="I17216" s="3"/>
      <c r="J17216" s="3"/>
    </row>
    <row r="17217" spans="4:10" x14ac:dyDescent="0.25">
      <c r="D17217">
        <v>0.52129999999999999</v>
      </c>
      <c r="E17217" s="4">
        <v>2.1700000000000001E-20</v>
      </c>
      <c r="F17217" s="3"/>
      <c r="G17217" s="3"/>
      <c r="H17217" s="3"/>
      <c r="I17217" s="3"/>
      <c r="J17217" s="3"/>
    </row>
    <row r="17218" spans="4:10" x14ac:dyDescent="0.25">
      <c r="D17218">
        <v>0.52149999999999996</v>
      </c>
      <c r="E17218" s="4">
        <v>2.1700000000000001E-20</v>
      </c>
      <c r="F17218" s="3"/>
      <c r="G17218" s="3"/>
      <c r="H17218" s="3"/>
      <c r="I17218" s="3"/>
      <c r="J17218" s="3"/>
    </row>
    <row r="17219" spans="4:10" x14ac:dyDescent="0.25">
      <c r="D17219">
        <v>0.52180000000000004</v>
      </c>
      <c r="E17219" s="4">
        <v>2.1700000000000001E-20</v>
      </c>
      <c r="F17219" s="3"/>
      <c r="G17219" s="3"/>
      <c r="H17219" s="3"/>
      <c r="I17219" s="3"/>
      <c r="J17219" s="3"/>
    </row>
    <row r="17220" spans="4:10" x14ac:dyDescent="0.25">
      <c r="D17220">
        <v>0.52200000000000002</v>
      </c>
      <c r="E17220" s="4">
        <v>2.1700000000000001E-20</v>
      </c>
      <c r="F17220" s="3"/>
      <c r="G17220" s="3"/>
      <c r="H17220" s="3"/>
      <c r="I17220" s="3"/>
      <c r="J17220" s="3"/>
    </row>
    <row r="17221" spans="4:10" x14ac:dyDescent="0.25">
      <c r="D17221">
        <v>0.5222</v>
      </c>
      <c r="E17221" s="4">
        <v>2.1700000000000001E-20</v>
      </c>
      <c r="F17221" s="3"/>
      <c r="G17221" s="3"/>
      <c r="H17221" s="3"/>
      <c r="I17221" s="3"/>
      <c r="J17221" s="3"/>
    </row>
    <row r="17222" spans="4:10" x14ac:dyDescent="0.25">
      <c r="D17222">
        <v>0.52249999999999996</v>
      </c>
      <c r="E17222" s="4">
        <v>2.1700000000000001E-20</v>
      </c>
      <c r="F17222" s="3"/>
      <c r="G17222" s="3"/>
      <c r="H17222" s="3"/>
      <c r="I17222" s="3"/>
      <c r="J17222" s="3"/>
    </row>
    <row r="17223" spans="4:10" x14ac:dyDescent="0.25">
      <c r="D17223">
        <v>0.52270000000000005</v>
      </c>
      <c r="E17223" s="4">
        <v>2.1700000000000001E-20</v>
      </c>
      <c r="F17223" s="3"/>
      <c r="G17223" s="3"/>
      <c r="H17223" s="3"/>
      <c r="I17223" s="3"/>
      <c r="J17223" s="3"/>
    </row>
    <row r="17224" spans="4:10" x14ac:dyDescent="0.25">
      <c r="D17224">
        <v>0.52290000000000003</v>
      </c>
      <c r="E17224" s="4">
        <v>2.1700000000000001E-20</v>
      </c>
      <c r="F17224" s="3"/>
      <c r="G17224" s="3"/>
      <c r="H17224" s="3"/>
      <c r="I17224" s="3"/>
      <c r="J17224" s="3"/>
    </row>
    <row r="17225" spans="4:10" x14ac:dyDescent="0.25">
      <c r="D17225">
        <v>0.5232</v>
      </c>
      <c r="E17225" s="4">
        <v>2.1700000000000001E-20</v>
      </c>
      <c r="F17225" s="3"/>
      <c r="G17225" s="3"/>
      <c r="H17225" s="3"/>
      <c r="I17225" s="3"/>
      <c r="J17225" s="3"/>
    </row>
    <row r="17226" spans="4:10" x14ac:dyDescent="0.25">
      <c r="D17226">
        <v>0.52339999999999998</v>
      </c>
      <c r="E17226" s="4">
        <v>2.1700000000000001E-20</v>
      </c>
      <c r="F17226" s="3"/>
      <c r="G17226" s="3"/>
      <c r="H17226" s="3"/>
      <c r="I17226" s="3"/>
      <c r="J17226" s="3"/>
    </row>
    <row r="17227" spans="4:10" x14ac:dyDescent="0.25">
      <c r="D17227">
        <v>0.52370000000000005</v>
      </c>
      <c r="E17227" s="4">
        <v>2.1700000000000001E-20</v>
      </c>
      <c r="F17227" s="3"/>
      <c r="G17227" s="3"/>
      <c r="H17227" s="3"/>
      <c r="I17227" s="3"/>
      <c r="J17227" s="3"/>
    </row>
    <row r="17228" spans="4:10" x14ac:dyDescent="0.25">
      <c r="D17228">
        <v>0.52390000000000003</v>
      </c>
      <c r="E17228" s="4">
        <v>2.1700000000000001E-20</v>
      </c>
      <c r="F17228" s="3"/>
      <c r="G17228" s="3"/>
      <c r="H17228" s="3"/>
      <c r="I17228" s="3"/>
      <c r="J17228" s="3"/>
    </row>
    <row r="17229" spans="4:10" x14ac:dyDescent="0.25">
      <c r="D17229">
        <v>0.52410000000000001</v>
      </c>
      <c r="E17229" s="4">
        <v>2.1700000000000001E-20</v>
      </c>
      <c r="F17229" s="3"/>
      <c r="G17229" s="3"/>
      <c r="H17229" s="3"/>
      <c r="I17229" s="3"/>
      <c r="J17229" s="3"/>
    </row>
    <row r="17230" spans="4:10" x14ac:dyDescent="0.25">
      <c r="D17230">
        <v>0.52439999999999998</v>
      </c>
      <c r="E17230" s="4">
        <v>2.1700000000000001E-20</v>
      </c>
      <c r="F17230" s="3"/>
      <c r="G17230" s="3"/>
      <c r="H17230" s="3"/>
      <c r="I17230" s="3"/>
      <c r="J17230" s="3"/>
    </row>
    <row r="17231" spans="4:10" x14ac:dyDescent="0.25">
      <c r="D17231">
        <v>0.52459999999999996</v>
      </c>
      <c r="E17231" s="4">
        <v>2.1700000000000001E-20</v>
      </c>
      <c r="F17231" s="3"/>
      <c r="G17231" s="3"/>
      <c r="H17231" s="3"/>
      <c r="I17231" s="3"/>
      <c r="J17231" s="3"/>
    </row>
    <row r="17232" spans="4:10" x14ac:dyDescent="0.25">
      <c r="D17232">
        <v>0.52480000000000004</v>
      </c>
      <c r="E17232" s="4">
        <v>2.1700000000000001E-20</v>
      </c>
      <c r="F17232" s="3"/>
      <c r="G17232" s="3"/>
      <c r="H17232" s="3"/>
      <c r="I17232" s="3"/>
      <c r="J17232" s="3"/>
    </row>
    <row r="17233" spans="4:10" x14ac:dyDescent="0.25">
      <c r="D17233">
        <v>0.52510000000000001</v>
      </c>
      <c r="E17233" s="4">
        <v>2.1700000000000001E-20</v>
      </c>
      <c r="F17233" s="3"/>
      <c r="G17233" s="3"/>
      <c r="H17233" s="3"/>
      <c r="I17233" s="3"/>
      <c r="J17233" s="3"/>
    </row>
    <row r="17234" spans="4:10" x14ac:dyDescent="0.25">
      <c r="D17234">
        <v>0.52529999999999999</v>
      </c>
      <c r="E17234" s="4">
        <v>2.1700000000000001E-20</v>
      </c>
      <c r="F17234" s="3"/>
      <c r="G17234" s="3"/>
      <c r="H17234" s="3"/>
      <c r="I17234" s="3"/>
      <c r="J17234" s="3"/>
    </row>
    <row r="17235" spans="4:10" x14ac:dyDescent="0.25">
      <c r="D17235">
        <v>0.52549999999999997</v>
      </c>
      <c r="E17235" s="4">
        <v>2.1700000000000001E-20</v>
      </c>
      <c r="F17235" s="3"/>
      <c r="G17235" s="3"/>
      <c r="H17235" s="3"/>
      <c r="I17235" s="3"/>
      <c r="J17235" s="3"/>
    </row>
    <row r="17236" spans="4:10" x14ac:dyDescent="0.25">
      <c r="D17236">
        <v>0.52580000000000005</v>
      </c>
      <c r="E17236" s="4">
        <v>2.1700000000000001E-20</v>
      </c>
      <c r="F17236" s="3"/>
      <c r="G17236" s="3"/>
      <c r="H17236" s="3"/>
      <c r="I17236" s="3"/>
      <c r="J17236" s="3"/>
    </row>
    <row r="17237" spans="4:10" x14ac:dyDescent="0.25">
      <c r="D17237">
        <v>0.52600000000000002</v>
      </c>
      <c r="E17237" s="4">
        <v>2.1700000000000001E-20</v>
      </c>
      <c r="F17237" s="3"/>
      <c r="G17237" s="3"/>
      <c r="H17237" s="3"/>
      <c r="I17237" s="3"/>
      <c r="J17237" s="3"/>
    </row>
    <row r="17238" spans="4:10" x14ac:dyDescent="0.25">
      <c r="D17238">
        <v>0.52629999999999999</v>
      </c>
      <c r="E17238" s="4">
        <v>2.1700000000000001E-20</v>
      </c>
      <c r="F17238" s="3"/>
      <c r="G17238" s="3"/>
      <c r="H17238" s="3"/>
      <c r="I17238" s="3"/>
      <c r="J17238" s="3"/>
    </row>
    <row r="17239" spans="4:10" x14ac:dyDescent="0.25">
      <c r="D17239">
        <v>0.52649999999999997</v>
      </c>
      <c r="E17239" s="4">
        <v>2.1700000000000001E-20</v>
      </c>
      <c r="F17239" s="3"/>
      <c r="G17239" s="3"/>
      <c r="H17239" s="3"/>
      <c r="I17239" s="3"/>
      <c r="J17239" s="3"/>
    </row>
    <row r="17240" spans="4:10" x14ac:dyDescent="0.25">
      <c r="D17240">
        <v>0.52669999999999995</v>
      </c>
      <c r="E17240" s="4">
        <v>2.1700000000000001E-20</v>
      </c>
      <c r="F17240" s="3"/>
      <c r="G17240" s="3"/>
      <c r="H17240" s="3"/>
      <c r="I17240" s="3"/>
      <c r="J17240" s="3"/>
    </row>
    <row r="17241" spans="4:10" x14ac:dyDescent="0.25">
      <c r="D17241">
        <v>0.52700000000000002</v>
      </c>
      <c r="E17241" s="4">
        <v>2.1700000000000001E-20</v>
      </c>
      <c r="F17241" s="3"/>
      <c r="G17241" s="3"/>
      <c r="H17241" s="3"/>
      <c r="I17241" s="3"/>
      <c r="J17241" s="3"/>
    </row>
    <row r="17242" spans="4:10" x14ac:dyDescent="0.25">
      <c r="D17242">
        <v>0.5272</v>
      </c>
      <c r="E17242" s="4">
        <v>2.1700000000000001E-20</v>
      </c>
      <c r="F17242" s="3"/>
      <c r="G17242" s="3"/>
      <c r="H17242" s="3"/>
      <c r="I17242" s="3"/>
      <c r="J17242" s="3"/>
    </row>
    <row r="17243" spans="4:10" x14ac:dyDescent="0.25">
      <c r="D17243">
        <v>0.52739999999999998</v>
      </c>
      <c r="E17243" s="4">
        <v>2.1700000000000001E-20</v>
      </c>
      <c r="F17243" s="3"/>
      <c r="G17243" s="3"/>
      <c r="H17243" s="3"/>
      <c r="I17243" s="3"/>
      <c r="J17243" s="3"/>
    </row>
    <row r="17244" spans="4:10" x14ac:dyDescent="0.25">
      <c r="D17244">
        <v>0.52769999999999995</v>
      </c>
      <c r="E17244" s="4">
        <v>2.1700000000000001E-20</v>
      </c>
      <c r="F17244" s="3"/>
      <c r="G17244" s="3"/>
      <c r="H17244" s="3"/>
      <c r="I17244" s="3"/>
      <c r="J17244" s="3"/>
    </row>
    <row r="17245" spans="4:10" x14ac:dyDescent="0.25">
      <c r="D17245">
        <v>0.52790000000000004</v>
      </c>
      <c r="E17245" s="4">
        <v>2.1700000000000001E-20</v>
      </c>
      <c r="F17245" s="3"/>
      <c r="G17245" s="3"/>
      <c r="H17245" s="3"/>
      <c r="I17245" s="3"/>
      <c r="J17245" s="3"/>
    </row>
    <row r="17246" spans="4:10" x14ac:dyDescent="0.25">
      <c r="D17246">
        <v>0.52810000000000001</v>
      </c>
      <c r="E17246" s="4">
        <v>2.1700000000000001E-20</v>
      </c>
      <c r="F17246" s="3"/>
      <c r="G17246" s="3"/>
      <c r="H17246" s="3"/>
      <c r="I17246" s="3"/>
      <c r="J17246" s="3"/>
    </row>
    <row r="17247" spans="4:10" x14ac:dyDescent="0.25">
      <c r="D17247">
        <v>0.52839999999999998</v>
      </c>
      <c r="E17247" s="4">
        <v>2.1700000000000001E-20</v>
      </c>
      <c r="F17247" s="3"/>
      <c r="G17247" s="3"/>
      <c r="H17247" s="3"/>
      <c r="I17247" s="3"/>
      <c r="J17247" s="3"/>
    </row>
    <row r="17248" spans="4:10" x14ac:dyDescent="0.25">
      <c r="D17248">
        <v>0.52859999999999996</v>
      </c>
      <c r="E17248" s="4">
        <v>2.1700000000000001E-20</v>
      </c>
      <c r="F17248" s="3"/>
      <c r="G17248" s="3"/>
      <c r="H17248" s="3"/>
      <c r="I17248" s="3"/>
      <c r="J17248" s="3"/>
    </row>
    <row r="17249" spans="4:10" x14ac:dyDescent="0.25">
      <c r="D17249">
        <v>0.52890000000000004</v>
      </c>
      <c r="E17249" s="4">
        <v>2.1700000000000001E-20</v>
      </c>
      <c r="F17249" s="3"/>
      <c r="G17249" s="3"/>
      <c r="H17249" s="3"/>
      <c r="I17249" s="3"/>
      <c r="J17249" s="3"/>
    </row>
    <row r="17250" spans="4:10" x14ac:dyDescent="0.25">
      <c r="D17250">
        <v>0.52910000000000001</v>
      </c>
      <c r="E17250" s="4">
        <v>2.1700000000000001E-20</v>
      </c>
      <c r="F17250" s="3"/>
      <c r="G17250" s="3"/>
      <c r="H17250" s="3"/>
      <c r="I17250" s="3"/>
      <c r="J17250" s="3"/>
    </row>
    <row r="17251" spans="4:10" x14ac:dyDescent="0.25">
      <c r="D17251">
        <v>0.52929999999999999</v>
      </c>
      <c r="E17251" s="4">
        <v>2.1700000000000001E-20</v>
      </c>
      <c r="F17251" s="3"/>
      <c r="G17251" s="3"/>
      <c r="H17251" s="3"/>
      <c r="I17251" s="3"/>
      <c r="J17251" s="3"/>
    </row>
    <row r="17252" spans="4:10" x14ac:dyDescent="0.25">
      <c r="D17252">
        <v>0.52959999999999996</v>
      </c>
      <c r="E17252" s="4">
        <v>2.1700000000000001E-20</v>
      </c>
      <c r="F17252" s="3"/>
      <c r="G17252" s="3"/>
      <c r="H17252" s="3"/>
      <c r="I17252" s="3"/>
      <c r="J17252" s="3"/>
    </row>
    <row r="17253" spans="4:10" x14ac:dyDescent="0.25">
      <c r="D17253">
        <v>0.52980000000000005</v>
      </c>
      <c r="E17253" s="4">
        <v>2.1700000000000001E-20</v>
      </c>
      <c r="F17253" s="3"/>
      <c r="G17253" s="3"/>
      <c r="H17253" s="3"/>
      <c r="I17253" s="3"/>
      <c r="J17253" s="3"/>
    </row>
    <row r="17254" spans="4:10" x14ac:dyDescent="0.25">
      <c r="D17254">
        <v>0.53</v>
      </c>
      <c r="E17254" s="4">
        <v>2.1700000000000001E-20</v>
      </c>
      <c r="F17254" s="3"/>
      <c r="G17254" s="3"/>
      <c r="H17254" s="3"/>
      <c r="I17254" s="3"/>
      <c r="J17254" s="3"/>
    </row>
    <row r="17255" spans="4:10" x14ac:dyDescent="0.25">
      <c r="D17255">
        <v>0.53029999999999999</v>
      </c>
      <c r="E17255" s="4">
        <v>2.1700000000000001E-20</v>
      </c>
      <c r="F17255" s="3"/>
      <c r="G17255" s="3"/>
      <c r="H17255" s="3"/>
      <c r="I17255" s="3"/>
      <c r="J17255" s="3"/>
    </row>
    <row r="17256" spans="4:10" x14ac:dyDescent="0.25">
      <c r="D17256">
        <v>0.53049999999999997</v>
      </c>
      <c r="E17256" s="4">
        <v>2.1700000000000001E-20</v>
      </c>
      <c r="F17256" s="3"/>
      <c r="G17256" s="3"/>
      <c r="H17256" s="3"/>
      <c r="I17256" s="3"/>
      <c r="J17256" s="3"/>
    </row>
    <row r="17257" spans="4:10" x14ac:dyDescent="0.25">
      <c r="D17257">
        <v>0.53069999999999995</v>
      </c>
      <c r="E17257" s="4">
        <v>2.1700000000000001E-20</v>
      </c>
      <c r="F17257" s="3"/>
      <c r="G17257" s="3"/>
      <c r="H17257" s="3"/>
      <c r="I17257" s="3"/>
      <c r="J17257" s="3"/>
    </row>
    <row r="17258" spans="4:10" x14ac:dyDescent="0.25">
      <c r="D17258">
        <v>0.53100000000000003</v>
      </c>
      <c r="E17258" s="4">
        <v>2.1700000000000001E-20</v>
      </c>
      <c r="F17258" s="3"/>
      <c r="G17258" s="3"/>
      <c r="H17258" s="3"/>
      <c r="I17258" s="3"/>
      <c r="J17258" s="3"/>
    </row>
    <row r="17259" spans="4:10" x14ac:dyDescent="0.25">
      <c r="D17259">
        <v>0.53120000000000001</v>
      </c>
      <c r="E17259" s="4">
        <v>2.1700000000000001E-20</v>
      </c>
      <c r="F17259" s="3"/>
      <c r="G17259" s="3"/>
      <c r="H17259" s="3"/>
      <c r="I17259" s="3"/>
      <c r="J17259" s="3"/>
    </row>
    <row r="17260" spans="4:10" x14ac:dyDescent="0.25">
      <c r="D17260">
        <v>0.53149999999999997</v>
      </c>
      <c r="E17260" s="4">
        <v>2.1700000000000001E-20</v>
      </c>
      <c r="F17260" s="3"/>
      <c r="G17260" s="3"/>
      <c r="H17260" s="3"/>
      <c r="I17260" s="3"/>
      <c r="J17260" s="3"/>
    </row>
    <row r="17261" spans="4:10" x14ac:dyDescent="0.25">
      <c r="D17261">
        <v>0.53169999999999995</v>
      </c>
      <c r="E17261" s="4">
        <v>2.1700000000000001E-20</v>
      </c>
      <c r="F17261" s="3"/>
      <c r="G17261" s="3"/>
      <c r="H17261" s="3"/>
      <c r="I17261" s="3"/>
      <c r="J17261" s="3"/>
    </row>
    <row r="17262" spans="4:10" x14ac:dyDescent="0.25">
      <c r="D17262">
        <v>0.53190000000000004</v>
      </c>
      <c r="E17262" s="4">
        <v>2.1700000000000001E-20</v>
      </c>
      <c r="F17262" s="3"/>
      <c r="G17262" s="3"/>
      <c r="H17262" s="3"/>
      <c r="I17262" s="3"/>
      <c r="J17262" s="3"/>
    </row>
    <row r="17263" spans="4:10" x14ac:dyDescent="0.25">
      <c r="D17263">
        <v>0.53220000000000001</v>
      </c>
      <c r="E17263" s="4">
        <v>2.1700000000000001E-20</v>
      </c>
      <c r="F17263" s="3"/>
      <c r="G17263" s="3"/>
      <c r="H17263" s="3"/>
      <c r="I17263" s="3"/>
      <c r="J17263" s="3"/>
    </row>
    <row r="17264" spans="4:10" x14ac:dyDescent="0.25">
      <c r="D17264">
        <v>0.53239999999999998</v>
      </c>
      <c r="E17264" s="4">
        <v>2.1700000000000001E-20</v>
      </c>
      <c r="F17264" s="3"/>
      <c r="G17264" s="3"/>
      <c r="H17264" s="3"/>
      <c r="I17264" s="3"/>
      <c r="J17264" s="3"/>
    </row>
    <row r="17265" spans="4:10" x14ac:dyDescent="0.25">
      <c r="D17265">
        <v>0.53259999999999996</v>
      </c>
      <c r="E17265" s="4">
        <v>2.1700000000000001E-20</v>
      </c>
      <c r="F17265" s="3"/>
      <c r="G17265" s="3"/>
      <c r="H17265" s="3"/>
      <c r="I17265" s="3"/>
      <c r="J17265" s="3"/>
    </row>
    <row r="17266" spans="4:10" x14ac:dyDescent="0.25">
      <c r="D17266">
        <v>0.53290000000000004</v>
      </c>
      <c r="E17266" s="4">
        <v>2.1700000000000001E-20</v>
      </c>
      <c r="F17266" s="3"/>
      <c r="G17266" s="3"/>
      <c r="H17266" s="3"/>
      <c r="I17266" s="3"/>
      <c r="J17266" s="3"/>
    </row>
    <row r="17267" spans="4:10" x14ac:dyDescent="0.25">
      <c r="D17267">
        <v>0.53310000000000002</v>
      </c>
      <c r="E17267" s="4">
        <v>2.1700000000000001E-20</v>
      </c>
      <c r="F17267" s="3"/>
      <c r="G17267" s="3"/>
      <c r="H17267" s="3"/>
      <c r="I17267" s="3"/>
      <c r="J17267" s="3"/>
    </row>
    <row r="17268" spans="4:10" x14ac:dyDescent="0.25">
      <c r="D17268">
        <v>0.5333</v>
      </c>
      <c r="E17268" s="4">
        <v>2.1700000000000001E-20</v>
      </c>
      <c r="F17268" s="3"/>
      <c r="G17268" s="3"/>
      <c r="H17268" s="3"/>
      <c r="I17268" s="3"/>
      <c r="J17268" s="3"/>
    </row>
    <row r="17269" spans="4:10" x14ac:dyDescent="0.25">
      <c r="D17269">
        <v>0.53359999999999996</v>
      </c>
      <c r="E17269" s="4">
        <v>2.1700000000000001E-20</v>
      </c>
      <c r="F17269" s="3"/>
      <c r="G17269" s="3"/>
      <c r="H17269" s="3"/>
      <c r="I17269" s="3"/>
      <c r="J17269" s="3"/>
    </row>
    <row r="17270" spans="4:10" x14ac:dyDescent="0.25">
      <c r="D17270">
        <v>0.53380000000000005</v>
      </c>
      <c r="E17270" s="4">
        <v>2.1700000000000001E-20</v>
      </c>
      <c r="F17270" s="3"/>
      <c r="G17270" s="3"/>
      <c r="H17270" s="3"/>
      <c r="I17270" s="3"/>
      <c r="J17270" s="3"/>
    </row>
    <row r="17271" spans="4:10" x14ac:dyDescent="0.25">
      <c r="D17271">
        <v>0.53410000000000002</v>
      </c>
      <c r="E17271" s="4">
        <v>2.1700000000000001E-20</v>
      </c>
      <c r="F17271" s="3"/>
      <c r="G17271" s="3"/>
      <c r="H17271" s="3"/>
      <c r="I17271" s="3"/>
      <c r="J17271" s="3"/>
    </row>
    <row r="17272" spans="4:10" x14ac:dyDescent="0.25">
      <c r="D17272">
        <v>0.5343</v>
      </c>
      <c r="E17272" s="4">
        <v>2.1700000000000001E-20</v>
      </c>
      <c r="F17272" s="3"/>
      <c r="G17272" s="3"/>
      <c r="H17272" s="3"/>
      <c r="I17272" s="3"/>
      <c r="J17272" s="3"/>
    </row>
    <row r="17273" spans="4:10" x14ac:dyDescent="0.25">
      <c r="D17273">
        <v>0.53449999999999998</v>
      </c>
      <c r="E17273" s="4">
        <v>2.1700000000000001E-20</v>
      </c>
      <c r="F17273" s="3"/>
      <c r="G17273" s="3"/>
      <c r="H17273" s="3"/>
      <c r="I17273" s="3"/>
      <c r="J17273" s="3"/>
    </row>
    <row r="17274" spans="4:10" x14ac:dyDescent="0.25">
      <c r="D17274">
        <v>0.53480000000000005</v>
      </c>
      <c r="E17274" s="4">
        <v>2.1700000000000001E-20</v>
      </c>
      <c r="F17274" s="3"/>
      <c r="G17274" s="3"/>
      <c r="H17274" s="3"/>
      <c r="I17274" s="3"/>
      <c r="J17274" s="3"/>
    </row>
    <row r="17275" spans="4:10" x14ac:dyDescent="0.25">
      <c r="D17275">
        <v>0.53500000000000003</v>
      </c>
      <c r="E17275" s="4">
        <v>2.1700000000000001E-20</v>
      </c>
      <c r="F17275" s="3"/>
      <c r="G17275" s="3"/>
      <c r="H17275" s="3"/>
      <c r="I17275" s="3"/>
      <c r="J17275" s="3"/>
    </row>
    <row r="17276" spans="4:10" x14ac:dyDescent="0.25">
      <c r="D17276">
        <v>0.53520000000000001</v>
      </c>
      <c r="E17276" s="4">
        <v>2.1700000000000001E-20</v>
      </c>
      <c r="F17276" s="3"/>
      <c r="G17276" s="3"/>
      <c r="H17276" s="3"/>
      <c r="I17276" s="3"/>
      <c r="J17276" s="3"/>
    </row>
    <row r="17277" spans="4:10" x14ac:dyDescent="0.25">
      <c r="D17277">
        <v>0.53549999999999998</v>
      </c>
      <c r="E17277" s="4">
        <v>2.1700000000000001E-20</v>
      </c>
      <c r="F17277" s="3"/>
      <c r="G17277" s="3"/>
      <c r="H17277" s="3"/>
      <c r="I17277" s="3"/>
      <c r="J17277" s="3"/>
    </row>
    <row r="17278" spans="4:10" x14ac:dyDescent="0.25">
      <c r="D17278">
        <v>0.53569999999999995</v>
      </c>
      <c r="E17278" s="4">
        <v>2.1700000000000001E-20</v>
      </c>
      <c r="F17278" s="3"/>
      <c r="G17278" s="3"/>
      <c r="H17278" s="3"/>
      <c r="I17278" s="3"/>
      <c r="J17278" s="3"/>
    </row>
    <row r="17279" spans="4:10" x14ac:dyDescent="0.25">
      <c r="D17279">
        <v>0.53600000000000003</v>
      </c>
      <c r="E17279" s="4">
        <v>2.1700000000000001E-20</v>
      </c>
      <c r="F17279" s="3"/>
      <c r="G17279" s="3"/>
      <c r="H17279" s="3"/>
      <c r="I17279" s="3"/>
      <c r="J17279" s="3"/>
    </row>
    <row r="17280" spans="4:10" x14ac:dyDescent="0.25">
      <c r="D17280">
        <v>0.53620000000000001</v>
      </c>
      <c r="E17280" s="4">
        <v>2.1700000000000001E-20</v>
      </c>
      <c r="F17280" s="3"/>
      <c r="G17280" s="3"/>
      <c r="H17280" s="3"/>
      <c r="I17280" s="3"/>
      <c r="J17280" s="3"/>
    </row>
    <row r="17281" spans="4:10" x14ac:dyDescent="0.25">
      <c r="D17281">
        <v>0.53639999999999999</v>
      </c>
      <c r="E17281" s="4">
        <v>2.1700000000000001E-20</v>
      </c>
      <c r="F17281" s="3"/>
      <c r="G17281" s="3"/>
      <c r="H17281" s="3"/>
      <c r="I17281" s="3"/>
      <c r="J17281" s="3"/>
    </row>
    <row r="17282" spans="4:10" x14ac:dyDescent="0.25">
      <c r="D17282">
        <v>0.53669999999999995</v>
      </c>
      <c r="E17282" s="4">
        <v>2.1700000000000001E-20</v>
      </c>
      <c r="F17282" s="3"/>
      <c r="G17282" s="3"/>
      <c r="H17282" s="3"/>
      <c r="I17282" s="3"/>
      <c r="J17282" s="3"/>
    </row>
    <row r="17283" spans="4:10" x14ac:dyDescent="0.25">
      <c r="D17283">
        <v>0.53690000000000004</v>
      </c>
      <c r="E17283" s="4">
        <v>2.1700000000000001E-20</v>
      </c>
      <c r="F17283" s="3"/>
      <c r="G17283" s="3"/>
      <c r="H17283" s="3"/>
      <c r="I17283" s="3"/>
      <c r="J17283" s="3"/>
    </row>
    <row r="17284" spans="4:10" x14ac:dyDescent="0.25">
      <c r="D17284">
        <v>0.53710000000000002</v>
      </c>
      <c r="E17284" s="4">
        <v>2.1700000000000001E-20</v>
      </c>
      <c r="F17284" s="3"/>
      <c r="G17284" s="3"/>
      <c r="H17284" s="3"/>
      <c r="I17284" s="3"/>
      <c r="J17284" s="3"/>
    </row>
    <row r="17285" spans="4:10" x14ac:dyDescent="0.25">
      <c r="D17285">
        <v>0.53739999999999999</v>
      </c>
      <c r="E17285" s="4">
        <v>2.1700000000000001E-20</v>
      </c>
      <c r="F17285" s="3"/>
      <c r="G17285" s="3"/>
      <c r="H17285" s="3"/>
      <c r="I17285" s="3"/>
      <c r="J17285" s="3"/>
    </row>
    <row r="17286" spans="4:10" x14ac:dyDescent="0.25">
      <c r="D17286">
        <v>0.53759999999999997</v>
      </c>
      <c r="E17286" s="4">
        <v>2.1700000000000001E-20</v>
      </c>
      <c r="F17286" s="3"/>
      <c r="G17286" s="3"/>
      <c r="H17286" s="3"/>
      <c r="I17286" s="3"/>
      <c r="J17286" s="3"/>
    </row>
    <row r="17287" spans="4:10" x14ac:dyDescent="0.25">
      <c r="D17287">
        <v>0.53779999999999994</v>
      </c>
      <c r="E17287" s="4">
        <v>2.1700000000000001E-20</v>
      </c>
      <c r="F17287" s="3"/>
      <c r="G17287" s="3"/>
      <c r="H17287" s="3"/>
      <c r="I17287" s="3"/>
      <c r="J17287" s="3"/>
    </row>
    <row r="17288" spans="4:10" x14ac:dyDescent="0.25">
      <c r="D17288">
        <v>0.53810000000000002</v>
      </c>
      <c r="E17288" s="4">
        <v>2.1700000000000001E-20</v>
      </c>
      <c r="F17288" s="3"/>
      <c r="G17288" s="3"/>
      <c r="H17288" s="3"/>
      <c r="I17288" s="3"/>
      <c r="J17288" s="3"/>
    </row>
    <row r="17289" spans="4:10" x14ac:dyDescent="0.25">
      <c r="D17289">
        <v>0.5383</v>
      </c>
      <c r="E17289" s="4">
        <v>2.1700000000000001E-20</v>
      </c>
      <c r="F17289" s="3"/>
      <c r="G17289" s="3"/>
      <c r="H17289" s="3"/>
      <c r="I17289" s="3"/>
      <c r="J17289" s="3"/>
    </row>
    <row r="17290" spans="4:10" x14ac:dyDescent="0.25">
      <c r="D17290">
        <v>0.53859999999999997</v>
      </c>
      <c r="E17290" s="4">
        <v>2.1700000000000001E-20</v>
      </c>
      <c r="F17290" s="3"/>
      <c r="G17290" s="3"/>
      <c r="H17290" s="3"/>
      <c r="I17290" s="3"/>
      <c r="J17290" s="3"/>
    </row>
    <row r="17291" spans="4:10" x14ac:dyDescent="0.25">
      <c r="D17291">
        <v>0.53879999999999995</v>
      </c>
      <c r="E17291" s="4">
        <v>2.1700000000000001E-20</v>
      </c>
      <c r="F17291" s="3"/>
      <c r="G17291" s="3"/>
      <c r="H17291" s="3"/>
      <c r="I17291" s="3"/>
      <c r="J17291" s="3"/>
    </row>
    <row r="17292" spans="4:10" x14ac:dyDescent="0.25">
      <c r="D17292">
        <v>0.53900000000000003</v>
      </c>
      <c r="E17292" s="4">
        <v>2.1700000000000001E-20</v>
      </c>
      <c r="F17292" s="3"/>
      <c r="G17292" s="3"/>
      <c r="H17292" s="3"/>
      <c r="I17292" s="3"/>
      <c r="J17292" s="3"/>
    </row>
    <row r="17293" spans="4:10" x14ac:dyDescent="0.25">
      <c r="D17293">
        <v>0.5393</v>
      </c>
      <c r="E17293" s="4">
        <v>2.1700000000000001E-20</v>
      </c>
      <c r="F17293" s="3"/>
      <c r="G17293" s="3"/>
      <c r="H17293" s="3"/>
      <c r="I17293" s="3"/>
      <c r="J17293" s="3"/>
    </row>
    <row r="17294" spans="4:10" x14ac:dyDescent="0.25">
      <c r="D17294">
        <v>0.53949999999999998</v>
      </c>
      <c r="E17294" s="4">
        <v>2.1700000000000001E-20</v>
      </c>
      <c r="F17294" s="3"/>
      <c r="G17294" s="3"/>
      <c r="H17294" s="3"/>
      <c r="I17294" s="3"/>
      <c r="J17294" s="3"/>
    </row>
    <row r="17295" spans="4:10" x14ac:dyDescent="0.25">
      <c r="D17295">
        <v>0.53969999999999996</v>
      </c>
      <c r="E17295" s="4">
        <v>2.1700000000000001E-20</v>
      </c>
      <c r="F17295" s="3"/>
      <c r="G17295" s="3"/>
      <c r="H17295" s="3"/>
      <c r="I17295" s="3"/>
      <c r="J17295" s="3"/>
    </row>
    <row r="17296" spans="4:10" x14ac:dyDescent="0.25">
      <c r="D17296">
        <v>0.54</v>
      </c>
      <c r="E17296" s="4">
        <v>2.1700000000000001E-20</v>
      </c>
      <c r="F17296" s="3"/>
      <c r="G17296" s="3"/>
      <c r="H17296" s="3"/>
      <c r="I17296" s="3"/>
      <c r="J17296" s="3"/>
    </row>
    <row r="17297" spans="4:10" x14ac:dyDescent="0.25">
      <c r="D17297">
        <v>0.54020000000000001</v>
      </c>
      <c r="E17297" s="4">
        <v>2.1700000000000001E-20</v>
      </c>
      <c r="F17297" s="3"/>
      <c r="G17297" s="3"/>
      <c r="H17297" s="3"/>
      <c r="I17297" s="3"/>
      <c r="J17297" s="3"/>
    </row>
    <row r="17298" spans="4:10" x14ac:dyDescent="0.25">
      <c r="D17298">
        <v>0.54039999999999999</v>
      </c>
      <c r="E17298" s="4">
        <v>2.1700000000000001E-20</v>
      </c>
      <c r="F17298" s="3"/>
      <c r="G17298" s="3"/>
      <c r="H17298" s="3"/>
      <c r="I17298" s="3"/>
      <c r="J17298" s="3"/>
    </row>
    <row r="17299" spans="4:10" x14ac:dyDescent="0.25">
      <c r="D17299">
        <v>0.54069999999999996</v>
      </c>
      <c r="E17299" s="4">
        <v>2.1700000000000001E-20</v>
      </c>
      <c r="F17299" s="3"/>
      <c r="G17299" s="3"/>
      <c r="H17299" s="3"/>
      <c r="I17299" s="3"/>
      <c r="J17299" s="3"/>
    </row>
    <row r="17300" spans="4:10" x14ac:dyDescent="0.25">
      <c r="D17300">
        <v>0.54090000000000005</v>
      </c>
      <c r="E17300" s="4">
        <v>2.1700000000000001E-20</v>
      </c>
      <c r="F17300" s="3"/>
      <c r="G17300" s="3"/>
      <c r="H17300" s="3"/>
      <c r="I17300" s="3"/>
      <c r="J17300" s="3"/>
    </row>
    <row r="17301" spans="4:10" x14ac:dyDescent="0.25">
      <c r="D17301">
        <v>0.54120000000000001</v>
      </c>
      <c r="E17301" s="4">
        <v>2.1700000000000001E-20</v>
      </c>
      <c r="F17301" s="3"/>
      <c r="G17301" s="3"/>
      <c r="H17301" s="3"/>
      <c r="I17301" s="3"/>
      <c r="J17301" s="3"/>
    </row>
    <row r="17302" spans="4:10" x14ac:dyDescent="0.25">
      <c r="D17302">
        <v>0.54139999999999999</v>
      </c>
      <c r="E17302" s="4">
        <v>2.1700000000000001E-20</v>
      </c>
      <c r="F17302" s="3"/>
      <c r="G17302" s="3"/>
      <c r="H17302" s="3"/>
      <c r="I17302" s="3"/>
      <c r="J17302" s="3"/>
    </row>
    <row r="17303" spans="4:10" x14ac:dyDescent="0.25">
      <c r="D17303">
        <v>0.54159999999999997</v>
      </c>
      <c r="E17303" s="4">
        <v>2.1700000000000001E-20</v>
      </c>
      <c r="F17303" s="3"/>
      <c r="G17303" s="3"/>
      <c r="H17303" s="3"/>
      <c r="I17303" s="3"/>
      <c r="J17303" s="3"/>
    </row>
    <row r="17304" spans="4:10" x14ac:dyDescent="0.25">
      <c r="D17304">
        <v>0.54190000000000005</v>
      </c>
      <c r="E17304" s="4">
        <v>2.1700000000000001E-20</v>
      </c>
      <c r="F17304" s="3"/>
      <c r="G17304" s="3"/>
      <c r="H17304" s="3"/>
      <c r="I17304" s="3"/>
      <c r="J17304" s="3"/>
    </row>
    <row r="17305" spans="4:10" x14ac:dyDescent="0.25">
      <c r="D17305">
        <v>0.54210000000000003</v>
      </c>
      <c r="E17305" s="4">
        <v>2.1700000000000001E-20</v>
      </c>
      <c r="F17305" s="3"/>
      <c r="G17305" s="3"/>
      <c r="H17305" s="3"/>
      <c r="I17305" s="3"/>
      <c r="J17305" s="3"/>
    </row>
    <row r="17306" spans="4:10" x14ac:dyDescent="0.25">
      <c r="D17306">
        <v>0.5423</v>
      </c>
      <c r="E17306" s="4">
        <v>2.1700000000000001E-20</v>
      </c>
      <c r="F17306" s="3"/>
      <c r="G17306" s="3"/>
      <c r="H17306" s="3"/>
      <c r="I17306" s="3"/>
      <c r="J17306" s="3"/>
    </row>
    <row r="17307" spans="4:10" x14ac:dyDescent="0.25">
      <c r="D17307">
        <v>0.54259999999999997</v>
      </c>
      <c r="E17307" s="4">
        <v>2.1700000000000001E-20</v>
      </c>
      <c r="F17307" s="3"/>
      <c r="G17307" s="3"/>
      <c r="H17307" s="3"/>
      <c r="I17307" s="3"/>
      <c r="J17307" s="3"/>
    </row>
    <row r="17308" spans="4:10" x14ac:dyDescent="0.25">
      <c r="D17308">
        <v>0.54279999999999995</v>
      </c>
      <c r="E17308" s="4">
        <v>2.1700000000000001E-20</v>
      </c>
      <c r="F17308" s="3"/>
      <c r="G17308" s="3"/>
      <c r="H17308" s="3"/>
      <c r="I17308" s="3"/>
      <c r="J17308" s="3"/>
    </row>
    <row r="17309" spans="4:10" x14ac:dyDescent="0.25">
      <c r="D17309">
        <v>0.54300000000000004</v>
      </c>
      <c r="E17309" s="4">
        <v>2.1700000000000001E-20</v>
      </c>
      <c r="F17309" s="3"/>
      <c r="G17309" s="3"/>
      <c r="H17309" s="3"/>
      <c r="I17309" s="3"/>
      <c r="J17309" s="3"/>
    </row>
    <row r="17310" spans="4:10" x14ac:dyDescent="0.25">
      <c r="D17310">
        <v>0.54330000000000001</v>
      </c>
      <c r="E17310" s="4">
        <v>2.1700000000000001E-20</v>
      </c>
      <c r="F17310" s="3"/>
      <c r="G17310" s="3"/>
      <c r="H17310" s="3"/>
      <c r="I17310" s="3"/>
      <c r="J17310" s="3"/>
    </row>
    <row r="17311" spans="4:10" x14ac:dyDescent="0.25">
      <c r="D17311">
        <v>0.54349999999999998</v>
      </c>
      <c r="E17311" s="4">
        <v>2.1700000000000001E-20</v>
      </c>
      <c r="F17311" s="3"/>
      <c r="G17311" s="3"/>
      <c r="H17311" s="3"/>
      <c r="I17311" s="3"/>
      <c r="J17311" s="3"/>
    </row>
    <row r="17312" spans="4:10" x14ac:dyDescent="0.25">
      <c r="D17312">
        <v>0.54379999999999995</v>
      </c>
      <c r="E17312" s="4">
        <v>2.1700000000000001E-20</v>
      </c>
      <c r="F17312" s="3"/>
      <c r="G17312" s="3"/>
      <c r="H17312" s="3"/>
      <c r="I17312" s="3"/>
      <c r="J17312" s="3"/>
    </row>
    <row r="17313" spans="4:10" x14ac:dyDescent="0.25">
      <c r="D17313">
        <v>0.54400000000000004</v>
      </c>
      <c r="E17313" s="4">
        <v>2.1700000000000001E-20</v>
      </c>
      <c r="F17313" s="3"/>
      <c r="G17313" s="3"/>
      <c r="H17313" s="3"/>
      <c r="I17313" s="3"/>
      <c r="J17313" s="3"/>
    </row>
    <row r="17314" spans="4:10" x14ac:dyDescent="0.25">
      <c r="D17314">
        <v>0.54420000000000002</v>
      </c>
      <c r="E17314" s="4">
        <v>2.1700000000000001E-20</v>
      </c>
      <c r="F17314" s="3"/>
      <c r="G17314" s="3"/>
      <c r="H17314" s="3"/>
      <c r="I17314" s="3"/>
      <c r="J17314" s="3"/>
    </row>
    <row r="17315" spans="4:10" x14ac:dyDescent="0.25">
      <c r="D17315">
        <v>0.54449999999999998</v>
      </c>
      <c r="E17315" s="4">
        <v>2.1700000000000001E-20</v>
      </c>
      <c r="F17315" s="3"/>
      <c r="G17315" s="3"/>
      <c r="H17315" s="3"/>
      <c r="I17315" s="3"/>
      <c r="J17315" s="3"/>
    </row>
    <row r="17316" spans="4:10" x14ac:dyDescent="0.25">
      <c r="D17316">
        <v>0.54469999999999996</v>
      </c>
      <c r="E17316" s="4">
        <v>2.1700000000000001E-20</v>
      </c>
      <c r="F17316" s="3"/>
      <c r="G17316" s="3"/>
      <c r="H17316" s="3"/>
      <c r="I17316" s="3"/>
      <c r="J17316" s="3"/>
    </row>
    <row r="17317" spans="4:10" x14ac:dyDescent="0.25">
      <c r="D17317">
        <v>0.54490000000000005</v>
      </c>
      <c r="E17317" s="4">
        <v>2.1700000000000001E-20</v>
      </c>
      <c r="F17317" s="3"/>
      <c r="G17317" s="3"/>
      <c r="H17317" s="3"/>
      <c r="I17317" s="3"/>
      <c r="J17317" s="3"/>
    </row>
    <row r="17318" spans="4:10" x14ac:dyDescent="0.25">
      <c r="D17318">
        <v>0.54520000000000002</v>
      </c>
      <c r="E17318" s="4">
        <v>2.1700000000000001E-20</v>
      </c>
      <c r="F17318" s="3"/>
      <c r="G17318" s="3"/>
      <c r="H17318" s="3"/>
      <c r="I17318" s="3"/>
      <c r="J17318" s="3"/>
    </row>
    <row r="17319" spans="4:10" x14ac:dyDescent="0.25">
      <c r="D17319">
        <v>0.5454</v>
      </c>
      <c r="E17319" s="4">
        <v>2.1700000000000001E-20</v>
      </c>
      <c r="F17319" s="3"/>
      <c r="G17319" s="3"/>
      <c r="H17319" s="3"/>
      <c r="I17319" s="3"/>
      <c r="J17319" s="3"/>
    </row>
    <row r="17320" spans="4:10" x14ac:dyDescent="0.25">
      <c r="D17320">
        <v>0.54559999999999997</v>
      </c>
      <c r="E17320" s="4">
        <v>2.1700000000000001E-20</v>
      </c>
      <c r="F17320" s="3"/>
      <c r="G17320" s="3"/>
      <c r="H17320" s="3"/>
      <c r="I17320" s="3"/>
      <c r="J17320" s="3"/>
    </row>
    <row r="17321" spans="4:10" x14ac:dyDescent="0.25">
      <c r="D17321">
        <v>0.54590000000000005</v>
      </c>
      <c r="E17321" s="4">
        <v>2.1700000000000001E-20</v>
      </c>
      <c r="F17321" s="3"/>
      <c r="G17321" s="3"/>
      <c r="H17321" s="3"/>
      <c r="I17321" s="3"/>
      <c r="J17321" s="3"/>
    </row>
    <row r="17322" spans="4:10" x14ac:dyDescent="0.25">
      <c r="D17322">
        <v>0.54610000000000003</v>
      </c>
      <c r="E17322" s="4">
        <v>2.1700000000000001E-20</v>
      </c>
      <c r="F17322" s="3"/>
      <c r="G17322" s="3"/>
      <c r="H17322" s="3"/>
      <c r="I17322" s="3"/>
      <c r="J17322" s="3"/>
    </row>
    <row r="17323" spans="4:10" x14ac:dyDescent="0.25">
      <c r="D17323">
        <v>0.5464</v>
      </c>
      <c r="E17323" s="4">
        <v>2.1700000000000001E-20</v>
      </c>
      <c r="F17323" s="3"/>
      <c r="G17323" s="3"/>
      <c r="H17323" s="3"/>
      <c r="I17323" s="3"/>
      <c r="J17323" s="3"/>
    </row>
    <row r="17324" spans="4:10" x14ac:dyDescent="0.25">
      <c r="D17324">
        <v>0.54659999999999997</v>
      </c>
      <c r="E17324" s="4">
        <v>2.1700000000000001E-20</v>
      </c>
      <c r="F17324" s="3"/>
      <c r="G17324" s="3"/>
      <c r="H17324" s="3"/>
      <c r="I17324" s="3"/>
      <c r="J17324" s="3"/>
    </row>
    <row r="17325" spans="4:10" x14ac:dyDescent="0.25">
      <c r="D17325">
        <v>0.54679999999999995</v>
      </c>
      <c r="E17325" s="4">
        <v>2.1700000000000001E-20</v>
      </c>
      <c r="F17325" s="3"/>
      <c r="G17325" s="3"/>
      <c r="H17325" s="3"/>
      <c r="I17325" s="3"/>
      <c r="J17325" s="3"/>
    </row>
    <row r="17326" spans="4:10" x14ac:dyDescent="0.25">
      <c r="D17326">
        <v>0.54710000000000003</v>
      </c>
      <c r="E17326" s="4">
        <v>2.1700000000000001E-20</v>
      </c>
      <c r="F17326" s="3"/>
      <c r="G17326" s="3"/>
      <c r="H17326" s="3"/>
      <c r="I17326" s="3"/>
      <c r="J17326" s="3"/>
    </row>
    <row r="17327" spans="4:10" x14ac:dyDescent="0.25">
      <c r="D17327">
        <v>0.54730000000000001</v>
      </c>
      <c r="E17327" s="4">
        <v>2.1700000000000001E-20</v>
      </c>
      <c r="F17327" s="3"/>
      <c r="G17327" s="3"/>
      <c r="H17327" s="3"/>
      <c r="I17327" s="3"/>
      <c r="J17327" s="3"/>
    </row>
    <row r="17328" spans="4:10" x14ac:dyDescent="0.25">
      <c r="D17328">
        <v>0.54749999999999999</v>
      </c>
      <c r="E17328" s="4">
        <v>2.1700000000000001E-20</v>
      </c>
      <c r="F17328" s="3"/>
      <c r="G17328" s="3"/>
      <c r="H17328" s="3"/>
      <c r="I17328" s="3"/>
      <c r="J17328" s="3"/>
    </row>
    <row r="17329" spans="4:10" x14ac:dyDescent="0.25">
      <c r="D17329">
        <v>0.54779999999999995</v>
      </c>
      <c r="E17329" s="4">
        <v>2.1700000000000001E-20</v>
      </c>
      <c r="F17329" s="3"/>
      <c r="G17329" s="3"/>
      <c r="H17329" s="3"/>
      <c r="I17329" s="3"/>
      <c r="J17329" s="3"/>
    </row>
    <row r="17330" spans="4:10" x14ac:dyDescent="0.25">
      <c r="D17330">
        <v>0.54800000000000004</v>
      </c>
      <c r="E17330" s="4">
        <v>2.1700000000000001E-20</v>
      </c>
      <c r="F17330" s="3"/>
      <c r="G17330" s="3"/>
      <c r="H17330" s="3"/>
      <c r="I17330" s="3"/>
      <c r="J17330" s="3"/>
    </row>
    <row r="17331" spans="4:10" x14ac:dyDescent="0.25">
      <c r="D17331">
        <v>0.54820000000000002</v>
      </c>
      <c r="E17331" s="4">
        <v>2.1700000000000001E-20</v>
      </c>
      <c r="F17331" s="3"/>
      <c r="G17331" s="3"/>
      <c r="H17331" s="3"/>
      <c r="I17331" s="3"/>
      <c r="J17331" s="3"/>
    </row>
    <row r="17332" spans="4:10" x14ac:dyDescent="0.25">
      <c r="D17332">
        <v>0.54849999999999999</v>
      </c>
      <c r="E17332" s="4">
        <v>2.1700000000000001E-20</v>
      </c>
      <c r="F17332" s="3"/>
      <c r="G17332" s="3"/>
      <c r="H17332" s="3"/>
      <c r="I17332" s="3"/>
      <c r="J17332" s="3"/>
    </row>
    <row r="17333" spans="4:10" x14ac:dyDescent="0.25">
      <c r="D17333">
        <v>0.54869999999999997</v>
      </c>
      <c r="E17333" s="4">
        <v>2.1700000000000001E-20</v>
      </c>
      <c r="F17333" s="3"/>
      <c r="G17333" s="3"/>
      <c r="H17333" s="3"/>
      <c r="I17333" s="3"/>
      <c r="J17333" s="3"/>
    </row>
    <row r="17334" spans="4:10" x14ac:dyDescent="0.25">
      <c r="D17334">
        <v>0.54900000000000004</v>
      </c>
      <c r="E17334" s="4">
        <v>2.1700000000000001E-20</v>
      </c>
      <c r="F17334" s="3"/>
      <c r="G17334" s="3"/>
      <c r="H17334" s="3"/>
      <c r="I17334" s="3"/>
      <c r="J17334" s="3"/>
    </row>
    <row r="17335" spans="4:10" x14ac:dyDescent="0.25">
      <c r="D17335">
        <v>0.54920000000000002</v>
      </c>
      <c r="E17335" s="4">
        <v>2.1700000000000001E-20</v>
      </c>
      <c r="F17335" s="3"/>
      <c r="G17335" s="3"/>
      <c r="H17335" s="3"/>
      <c r="I17335" s="3"/>
      <c r="J17335" s="3"/>
    </row>
    <row r="17336" spans="4:10" x14ac:dyDescent="0.25">
      <c r="D17336">
        <v>0.5494</v>
      </c>
      <c r="E17336" s="4">
        <v>2.1700000000000001E-20</v>
      </c>
      <c r="F17336" s="3"/>
      <c r="G17336" s="3"/>
      <c r="H17336" s="3"/>
      <c r="I17336" s="3"/>
      <c r="J17336" s="3"/>
    </row>
    <row r="17337" spans="4:10" x14ac:dyDescent="0.25">
      <c r="D17337">
        <v>0.54969999999999997</v>
      </c>
      <c r="E17337" s="4">
        <v>2.1700000000000001E-20</v>
      </c>
      <c r="F17337" s="3"/>
      <c r="G17337" s="3"/>
      <c r="H17337" s="3"/>
      <c r="I17337" s="3"/>
      <c r="J17337" s="3"/>
    </row>
    <row r="17338" spans="4:10" x14ac:dyDescent="0.25">
      <c r="D17338">
        <v>0.54990000000000006</v>
      </c>
      <c r="E17338" s="4">
        <v>2.1700000000000001E-20</v>
      </c>
      <c r="F17338" s="3"/>
      <c r="G17338" s="3"/>
      <c r="H17338" s="3"/>
      <c r="I17338" s="3"/>
      <c r="J17338" s="3"/>
    </row>
    <row r="17339" spans="4:10" x14ac:dyDescent="0.25">
      <c r="D17339">
        <v>0.55010000000000003</v>
      </c>
      <c r="E17339" s="4">
        <v>2.1700000000000001E-20</v>
      </c>
      <c r="F17339" s="3"/>
      <c r="G17339" s="3"/>
      <c r="H17339" s="3"/>
      <c r="I17339" s="3"/>
      <c r="J17339" s="3"/>
    </row>
    <row r="17340" spans="4:10" x14ac:dyDescent="0.25">
      <c r="D17340">
        <v>0.5504</v>
      </c>
      <c r="E17340" s="4">
        <v>2.1700000000000001E-20</v>
      </c>
      <c r="F17340" s="3"/>
      <c r="G17340" s="3"/>
      <c r="H17340" s="3"/>
      <c r="I17340" s="3"/>
      <c r="J17340" s="3"/>
    </row>
    <row r="17341" spans="4:10" x14ac:dyDescent="0.25">
      <c r="D17341">
        <v>0.55059999999999998</v>
      </c>
      <c r="E17341" s="4">
        <v>2.1700000000000001E-20</v>
      </c>
      <c r="F17341" s="3"/>
      <c r="G17341" s="3"/>
      <c r="H17341" s="3"/>
      <c r="I17341" s="3"/>
      <c r="J17341" s="3"/>
    </row>
    <row r="17342" spans="4:10" x14ac:dyDescent="0.25">
      <c r="D17342">
        <v>0.55089999999999995</v>
      </c>
      <c r="E17342" s="4">
        <v>2.1700000000000001E-20</v>
      </c>
      <c r="F17342" s="3"/>
      <c r="G17342" s="3"/>
      <c r="H17342" s="3"/>
      <c r="I17342" s="3"/>
      <c r="J17342" s="3"/>
    </row>
    <row r="17343" spans="4:10" x14ac:dyDescent="0.25">
      <c r="D17343">
        <v>0.55110000000000003</v>
      </c>
      <c r="E17343" s="4">
        <v>2.1700000000000001E-20</v>
      </c>
      <c r="F17343" s="3"/>
      <c r="G17343" s="3"/>
      <c r="H17343" s="3"/>
      <c r="I17343" s="3"/>
      <c r="J17343" s="3"/>
    </row>
    <row r="17344" spans="4:10" x14ac:dyDescent="0.25">
      <c r="D17344">
        <v>0.55130000000000001</v>
      </c>
      <c r="E17344" s="4">
        <v>2.1700000000000001E-20</v>
      </c>
      <c r="F17344" s="3"/>
      <c r="G17344" s="3"/>
      <c r="H17344" s="3"/>
      <c r="I17344" s="3"/>
      <c r="J17344" s="3"/>
    </row>
    <row r="17345" spans="4:10" x14ac:dyDescent="0.25">
      <c r="D17345">
        <v>0.55159999999999998</v>
      </c>
      <c r="E17345" s="4">
        <v>2.1700000000000001E-20</v>
      </c>
      <c r="F17345" s="3"/>
      <c r="G17345" s="3"/>
      <c r="H17345" s="3"/>
      <c r="I17345" s="3"/>
      <c r="J17345" s="3"/>
    </row>
    <row r="17346" spans="4:10" x14ac:dyDescent="0.25">
      <c r="D17346">
        <v>0.55179999999999996</v>
      </c>
      <c r="E17346" s="4">
        <v>2.1700000000000001E-20</v>
      </c>
      <c r="F17346" s="3"/>
      <c r="G17346" s="3"/>
      <c r="H17346" s="3"/>
      <c r="I17346" s="3"/>
      <c r="J17346" s="3"/>
    </row>
    <row r="17347" spans="4:10" x14ac:dyDescent="0.25">
      <c r="D17347">
        <v>0.55200000000000005</v>
      </c>
      <c r="E17347" s="4">
        <v>2.1700000000000001E-20</v>
      </c>
      <c r="F17347" s="3"/>
      <c r="G17347" s="3"/>
      <c r="H17347" s="3"/>
      <c r="I17347" s="3"/>
      <c r="J17347" s="3"/>
    </row>
    <row r="17348" spans="4:10" x14ac:dyDescent="0.25">
      <c r="D17348">
        <v>0.55230000000000001</v>
      </c>
      <c r="E17348" s="4">
        <v>2.1700000000000001E-20</v>
      </c>
      <c r="F17348" s="3"/>
      <c r="G17348" s="3"/>
      <c r="H17348" s="3"/>
      <c r="I17348" s="3"/>
      <c r="J17348" s="3"/>
    </row>
    <row r="17349" spans="4:10" x14ac:dyDescent="0.25">
      <c r="D17349">
        <v>0.55249999999999999</v>
      </c>
      <c r="E17349" s="4">
        <v>2.1700000000000001E-20</v>
      </c>
      <c r="F17349" s="3"/>
      <c r="G17349" s="3"/>
      <c r="H17349" s="3"/>
      <c r="I17349" s="3"/>
      <c r="J17349" s="3"/>
    </row>
    <row r="17350" spans="4:10" x14ac:dyDescent="0.25">
      <c r="D17350">
        <v>0.55269999999999997</v>
      </c>
      <c r="E17350" s="4">
        <v>2.1700000000000001E-20</v>
      </c>
      <c r="F17350" s="3"/>
      <c r="G17350" s="3"/>
      <c r="H17350" s="3"/>
      <c r="I17350" s="3"/>
      <c r="J17350" s="3"/>
    </row>
    <row r="17351" spans="4:10" x14ac:dyDescent="0.25">
      <c r="D17351">
        <v>0.55300000000000005</v>
      </c>
      <c r="E17351" s="4">
        <v>2.1700000000000001E-20</v>
      </c>
      <c r="F17351" s="3"/>
      <c r="G17351" s="3"/>
      <c r="H17351" s="3"/>
      <c r="I17351" s="3"/>
      <c r="J17351" s="3"/>
    </row>
    <row r="17352" spans="4:10" x14ac:dyDescent="0.25">
      <c r="D17352">
        <v>0.55320000000000003</v>
      </c>
      <c r="E17352" s="4">
        <v>2.1700000000000001E-20</v>
      </c>
      <c r="F17352" s="3"/>
      <c r="G17352" s="3"/>
      <c r="H17352" s="3"/>
      <c r="I17352" s="3"/>
      <c r="J17352" s="3"/>
    </row>
    <row r="17353" spans="4:10" x14ac:dyDescent="0.25">
      <c r="D17353">
        <v>0.55349999999999999</v>
      </c>
      <c r="E17353" s="4">
        <v>2.1700000000000001E-20</v>
      </c>
      <c r="F17353" s="3"/>
      <c r="G17353" s="3"/>
      <c r="H17353" s="3"/>
      <c r="I17353" s="3"/>
      <c r="J17353" s="3"/>
    </row>
    <row r="17354" spans="4:10" x14ac:dyDescent="0.25">
      <c r="D17354">
        <v>0.55369999999999997</v>
      </c>
      <c r="E17354" s="4">
        <v>2.1700000000000001E-20</v>
      </c>
      <c r="F17354" s="3"/>
      <c r="G17354" s="3"/>
      <c r="H17354" s="3"/>
      <c r="I17354" s="3"/>
      <c r="J17354" s="3"/>
    </row>
    <row r="17355" spans="4:10" x14ac:dyDescent="0.25">
      <c r="D17355">
        <v>0.55389999999999995</v>
      </c>
      <c r="E17355" s="4">
        <v>2.1700000000000001E-20</v>
      </c>
      <c r="F17355" s="3"/>
      <c r="G17355" s="3"/>
      <c r="H17355" s="3"/>
      <c r="I17355" s="3"/>
      <c r="J17355" s="3"/>
    </row>
    <row r="17356" spans="4:10" x14ac:dyDescent="0.25">
      <c r="D17356">
        <v>0.55420000000000003</v>
      </c>
      <c r="E17356" s="4">
        <v>2.1700000000000001E-20</v>
      </c>
      <c r="F17356" s="3"/>
      <c r="G17356" s="3"/>
      <c r="H17356" s="3"/>
      <c r="I17356" s="3"/>
      <c r="J17356" s="3"/>
    </row>
    <row r="17357" spans="4:10" x14ac:dyDescent="0.25">
      <c r="D17357">
        <v>0.5544</v>
      </c>
      <c r="E17357" s="4">
        <v>2.1700000000000001E-20</v>
      </c>
      <c r="F17357" s="3"/>
      <c r="G17357" s="3"/>
      <c r="H17357" s="3"/>
      <c r="I17357" s="3"/>
      <c r="J17357" s="3"/>
    </row>
    <row r="17358" spans="4:10" x14ac:dyDescent="0.25">
      <c r="D17358">
        <v>0.55459999999999998</v>
      </c>
      <c r="E17358" s="4">
        <v>2.1700000000000001E-20</v>
      </c>
      <c r="F17358" s="3"/>
      <c r="G17358" s="3"/>
      <c r="H17358" s="3"/>
      <c r="I17358" s="3"/>
      <c r="J17358" s="3"/>
    </row>
    <row r="17359" spans="4:10" x14ac:dyDescent="0.25">
      <c r="D17359">
        <v>0.55489999999999995</v>
      </c>
      <c r="E17359" s="4">
        <v>2.1700000000000001E-20</v>
      </c>
      <c r="F17359" s="3"/>
      <c r="G17359" s="3"/>
      <c r="H17359" s="3"/>
      <c r="I17359" s="3"/>
      <c r="J17359" s="3"/>
    </row>
    <row r="17360" spans="4:10" x14ac:dyDescent="0.25">
      <c r="D17360">
        <v>0.55510000000000004</v>
      </c>
      <c r="E17360" s="4">
        <v>2.1700000000000001E-20</v>
      </c>
      <c r="F17360" s="3"/>
      <c r="G17360" s="3"/>
      <c r="H17360" s="3"/>
      <c r="I17360" s="3"/>
      <c r="J17360" s="3"/>
    </row>
    <row r="17361" spans="4:10" x14ac:dyDescent="0.25">
      <c r="D17361">
        <v>0.55530000000000002</v>
      </c>
      <c r="E17361" s="4">
        <v>2.1700000000000001E-20</v>
      </c>
      <c r="F17361" s="3"/>
      <c r="G17361" s="3"/>
      <c r="H17361" s="3"/>
      <c r="I17361" s="3"/>
      <c r="J17361" s="3"/>
    </row>
    <row r="17362" spans="4:10" x14ac:dyDescent="0.25">
      <c r="D17362">
        <v>0.55559999999999998</v>
      </c>
      <c r="E17362" s="4">
        <v>2.1700000000000001E-20</v>
      </c>
      <c r="F17362" s="3"/>
      <c r="G17362" s="3"/>
      <c r="H17362" s="3"/>
      <c r="I17362" s="3"/>
      <c r="J17362" s="3"/>
    </row>
    <row r="17363" spans="4:10" x14ac:dyDescent="0.25">
      <c r="D17363">
        <v>0.55579999999999996</v>
      </c>
      <c r="E17363" s="4">
        <v>2.1700000000000001E-20</v>
      </c>
      <c r="F17363" s="3"/>
      <c r="G17363" s="3"/>
      <c r="H17363" s="3"/>
      <c r="I17363" s="3"/>
      <c r="J17363" s="3"/>
    </row>
    <row r="17364" spans="4:10" x14ac:dyDescent="0.25">
      <c r="D17364">
        <v>0.55610000000000004</v>
      </c>
      <c r="E17364" s="4">
        <v>2.1700000000000001E-20</v>
      </c>
      <c r="F17364" s="3"/>
      <c r="G17364" s="3"/>
      <c r="H17364" s="3"/>
      <c r="I17364" s="3"/>
      <c r="J17364" s="3"/>
    </row>
    <row r="17365" spans="4:10" x14ac:dyDescent="0.25">
      <c r="D17365">
        <v>0.55630000000000002</v>
      </c>
      <c r="E17365" s="4">
        <v>2.1700000000000001E-20</v>
      </c>
      <c r="F17365" s="3"/>
      <c r="G17365" s="3"/>
      <c r="H17365" s="3"/>
      <c r="I17365" s="3"/>
      <c r="J17365" s="3"/>
    </row>
    <row r="17366" spans="4:10" x14ac:dyDescent="0.25">
      <c r="D17366">
        <v>0.55649999999999999</v>
      </c>
      <c r="E17366" s="4">
        <v>2.1700000000000001E-20</v>
      </c>
      <c r="F17366" s="3"/>
      <c r="G17366" s="3"/>
      <c r="H17366" s="3"/>
      <c r="I17366" s="3"/>
      <c r="J17366" s="3"/>
    </row>
    <row r="17367" spans="4:10" x14ac:dyDescent="0.25">
      <c r="D17367">
        <v>0.55679999999999996</v>
      </c>
      <c r="E17367" s="4">
        <v>2.1700000000000001E-20</v>
      </c>
      <c r="F17367" s="3"/>
      <c r="G17367" s="3"/>
      <c r="H17367" s="3"/>
      <c r="I17367" s="3"/>
      <c r="J17367" s="3"/>
    </row>
    <row r="17368" spans="4:10" x14ac:dyDescent="0.25">
      <c r="D17368">
        <v>0.55700000000000005</v>
      </c>
      <c r="E17368" s="4">
        <v>2.1700000000000001E-20</v>
      </c>
      <c r="F17368" s="3"/>
      <c r="G17368" s="3"/>
      <c r="H17368" s="3"/>
      <c r="I17368" s="3"/>
      <c r="J17368" s="3"/>
    </row>
    <row r="17369" spans="4:10" x14ac:dyDescent="0.25">
      <c r="D17369">
        <v>0.55720000000000003</v>
      </c>
      <c r="E17369" s="4">
        <v>2.1700000000000001E-20</v>
      </c>
      <c r="F17369" s="3"/>
      <c r="G17369" s="3"/>
      <c r="H17369" s="3"/>
      <c r="I17369" s="3"/>
      <c r="J17369" s="3"/>
    </row>
    <row r="17370" spans="4:10" x14ac:dyDescent="0.25">
      <c r="D17370">
        <v>0.5575</v>
      </c>
      <c r="E17370" s="4">
        <v>2.1700000000000001E-20</v>
      </c>
      <c r="F17370" s="3"/>
      <c r="G17370" s="3"/>
      <c r="H17370" s="3"/>
      <c r="I17370" s="3"/>
      <c r="J17370" s="3"/>
    </row>
    <row r="17371" spans="4:10" x14ac:dyDescent="0.25">
      <c r="D17371">
        <v>0.55769999999999997</v>
      </c>
      <c r="E17371" s="4">
        <v>2.1700000000000001E-20</v>
      </c>
      <c r="F17371" s="3"/>
      <c r="G17371" s="3"/>
      <c r="H17371" s="3"/>
      <c r="I17371" s="3"/>
      <c r="J17371" s="3"/>
    </row>
    <row r="17372" spans="4:10" x14ac:dyDescent="0.25">
      <c r="D17372">
        <v>0.55789999999999995</v>
      </c>
      <c r="E17372" s="4">
        <v>2.1700000000000001E-20</v>
      </c>
      <c r="F17372" s="3"/>
      <c r="G17372" s="3"/>
      <c r="H17372" s="3"/>
      <c r="I17372" s="3"/>
      <c r="J17372" s="3"/>
    </row>
    <row r="17373" spans="4:10" x14ac:dyDescent="0.25">
      <c r="D17373">
        <v>0.55820000000000003</v>
      </c>
      <c r="E17373" s="4">
        <v>2.1700000000000001E-20</v>
      </c>
      <c r="F17373" s="3"/>
      <c r="G17373" s="3"/>
      <c r="H17373" s="3"/>
      <c r="I17373" s="3"/>
      <c r="J17373" s="3"/>
    </row>
    <row r="17374" spans="4:10" x14ac:dyDescent="0.25">
      <c r="D17374">
        <v>0.55840000000000001</v>
      </c>
      <c r="E17374" s="4">
        <v>2.1700000000000001E-20</v>
      </c>
      <c r="F17374" s="3"/>
      <c r="G17374" s="3"/>
      <c r="H17374" s="3"/>
      <c r="I17374" s="3"/>
      <c r="J17374" s="3"/>
    </row>
    <row r="17375" spans="4:10" x14ac:dyDescent="0.25">
      <c r="D17375">
        <v>0.55869999999999997</v>
      </c>
      <c r="E17375" s="4">
        <v>2.1700000000000001E-20</v>
      </c>
      <c r="F17375" s="3"/>
      <c r="G17375" s="3"/>
      <c r="H17375" s="3"/>
      <c r="I17375" s="3"/>
      <c r="J17375" s="3"/>
    </row>
    <row r="17376" spans="4:10" x14ac:dyDescent="0.25">
      <c r="D17376">
        <v>0.55889999999999995</v>
      </c>
      <c r="E17376" s="4">
        <v>2.1700000000000001E-20</v>
      </c>
      <c r="F17376" s="3"/>
      <c r="G17376" s="3"/>
      <c r="H17376" s="3"/>
      <c r="I17376" s="3"/>
      <c r="J17376" s="3"/>
    </row>
    <row r="17377" spans="4:10" x14ac:dyDescent="0.25">
      <c r="D17377">
        <v>0.55910000000000004</v>
      </c>
      <c r="E17377" s="4">
        <v>2.1700000000000001E-20</v>
      </c>
      <c r="F17377" s="3"/>
      <c r="G17377" s="3"/>
      <c r="H17377" s="3"/>
      <c r="I17377" s="3"/>
      <c r="J17377" s="3"/>
    </row>
    <row r="17378" spans="4:10" x14ac:dyDescent="0.25">
      <c r="D17378">
        <v>0.55940000000000001</v>
      </c>
      <c r="E17378" s="4">
        <v>2.1700000000000001E-20</v>
      </c>
      <c r="F17378" s="3"/>
      <c r="G17378" s="3"/>
      <c r="H17378" s="3"/>
      <c r="I17378" s="3"/>
      <c r="J17378" s="3"/>
    </row>
    <row r="17379" spans="4:10" x14ac:dyDescent="0.25">
      <c r="D17379">
        <v>0.55959999999999999</v>
      </c>
      <c r="E17379" s="4">
        <v>2.1700000000000001E-20</v>
      </c>
      <c r="F17379" s="3"/>
      <c r="G17379" s="3"/>
      <c r="H17379" s="3"/>
      <c r="I17379" s="3"/>
      <c r="J17379" s="3"/>
    </row>
    <row r="17380" spans="4:10" x14ac:dyDescent="0.25">
      <c r="D17380">
        <v>0.55979999999999996</v>
      </c>
      <c r="E17380" s="4">
        <v>2.1700000000000001E-20</v>
      </c>
      <c r="F17380" s="3"/>
      <c r="G17380" s="3"/>
      <c r="H17380" s="3"/>
      <c r="I17380" s="3"/>
      <c r="J17380" s="3"/>
    </row>
    <row r="17381" spans="4:10" x14ac:dyDescent="0.25">
      <c r="D17381">
        <v>0.56010000000000004</v>
      </c>
      <c r="E17381" s="4">
        <v>2.1700000000000001E-20</v>
      </c>
      <c r="F17381" s="3"/>
      <c r="G17381" s="3"/>
      <c r="H17381" s="3"/>
      <c r="I17381" s="3"/>
      <c r="J17381" s="3"/>
    </row>
    <row r="17382" spans="4:10" x14ac:dyDescent="0.25">
      <c r="D17382">
        <v>0.56030000000000002</v>
      </c>
      <c r="E17382" s="4">
        <v>2.1700000000000001E-20</v>
      </c>
      <c r="F17382" s="3"/>
      <c r="G17382" s="3"/>
      <c r="H17382" s="3"/>
      <c r="I17382" s="3"/>
      <c r="J17382" s="3"/>
    </row>
    <row r="17383" spans="4:10" x14ac:dyDescent="0.25">
      <c r="D17383">
        <v>0.5605</v>
      </c>
      <c r="E17383" s="4">
        <v>2.1700000000000001E-20</v>
      </c>
      <c r="F17383" s="3"/>
      <c r="G17383" s="3"/>
      <c r="H17383" s="3"/>
      <c r="I17383" s="3"/>
      <c r="J17383" s="3"/>
    </row>
    <row r="17384" spans="4:10" x14ac:dyDescent="0.25">
      <c r="D17384">
        <v>0.56079999999999997</v>
      </c>
      <c r="E17384" s="4">
        <v>2.1700000000000001E-20</v>
      </c>
      <c r="F17384" s="3"/>
      <c r="G17384" s="3"/>
      <c r="H17384" s="3"/>
      <c r="I17384" s="3"/>
      <c r="J17384" s="3"/>
    </row>
    <row r="17385" spans="4:10" x14ac:dyDescent="0.25">
      <c r="D17385">
        <v>0.56100000000000005</v>
      </c>
      <c r="E17385" s="4">
        <v>2.1700000000000001E-20</v>
      </c>
      <c r="F17385" s="3"/>
      <c r="G17385" s="3"/>
      <c r="H17385" s="3"/>
      <c r="I17385" s="3"/>
      <c r="J17385" s="3"/>
    </row>
    <row r="17386" spans="4:10" x14ac:dyDescent="0.25">
      <c r="D17386">
        <v>0.56130000000000002</v>
      </c>
      <c r="E17386" s="4">
        <v>2.1700000000000001E-20</v>
      </c>
      <c r="F17386" s="3"/>
      <c r="G17386" s="3"/>
      <c r="H17386" s="3"/>
      <c r="I17386" s="3"/>
      <c r="J17386" s="3"/>
    </row>
    <row r="17387" spans="4:10" x14ac:dyDescent="0.25">
      <c r="D17387">
        <v>0.5615</v>
      </c>
      <c r="E17387" s="4">
        <v>2.1700000000000001E-20</v>
      </c>
      <c r="F17387" s="3"/>
      <c r="G17387" s="3"/>
      <c r="H17387" s="3"/>
      <c r="I17387" s="3"/>
      <c r="J17387" s="3"/>
    </row>
    <row r="17388" spans="4:10" x14ac:dyDescent="0.25">
      <c r="D17388">
        <v>0.56169999999999998</v>
      </c>
      <c r="E17388" s="4">
        <v>2.1700000000000001E-20</v>
      </c>
      <c r="F17388" s="3"/>
      <c r="G17388" s="3"/>
      <c r="H17388" s="3"/>
      <c r="I17388" s="3"/>
      <c r="J17388" s="3"/>
    </row>
    <row r="17389" spans="4:10" x14ac:dyDescent="0.25">
      <c r="D17389">
        <v>0.56200000000000006</v>
      </c>
      <c r="E17389" s="4">
        <v>2.1700000000000001E-20</v>
      </c>
      <c r="F17389" s="3"/>
      <c r="G17389" s="3"/>
      <c r="H17389" s="3"/>
      <c r="I17389" s="3"/>
      <c r="J17389" s="3"/>
    </row>
    <row r="17390" spans="4:10" x14ac:dyDescent="0.25">
      <c r="D17390">
        <v>0.56220000000000003</v>
      </c>
      <c r="E17390" s="4">
        <v>2.1700000000000001E-20</v>
      </c>
      <c r="F17390" s="3"/>
      <c r="G17390" s="3"/>
      <c r="H17390" s="3"/>
      <c r="I17390" s="3"/>
      <c r="J17390" s="3"/>
    </row>
    <row r="17391" spans="4:10" x14ac:dyDescent="0.25">
      <c r="D17391">
        <v>0.56240000000000001</v>
      </c>
      <c r="E17391" s="4">
        <v>2.1700000000000001E-20</v>
      </c>
      <c r="F17391" s="3"/>
      <c r="G17391" s="3"/>
      <c r="H17391" s="3"/>
      <c r="I17391" s="3"/>
      <c r="J17391" s="3"/>
    </row>
    <row r="17392" spans="4:10" x14ac:dyDescent="0.25">
      <c r="D17392">
        <v>0.56269999999999998</v>
      </c>
      <c r="E17392" s="4">
        <v>2.1700000000000001E-20</v>
      </c>
      <c r="F17392" s="3"/>
      <c r="G17392" s="3"/>
      <c r="H17392" s="3"/>
      <c r="I17392" s="3"/>
      <c r="J17392" s="3"/>
    </row>
    <row r="17393" spans="4:10" x14ac:dyDescent="0.25">
      <c r="D17393">
        <v>0.56289999999999996</v>
      </c>
      <c r="E17393" s="4">
        <v>2.1700000000000001E-20</v>
      </c>
      <c r="F17393" s="3"/>
      <c r="G17393" s="3"/>
      <c r="H17393" s="3"/>
      <c r="I17393" s="3"/>
      <c r="J17393" s="3"/>
    </row>
    <row r="17394" spans="4:10" x14ac:dyDescent="0.25">
      <c r="D17394">
        <v>0.56320000000000003</v>
      </c>
      <c r="E17394" s="4">
        <v>2.1700000000000001E-20</v>
      </c>
      <c r="F17394" s="3"/>
      <c r="G17394" s="3"/>
      <c r="H17394" s="3"/>
      <c r="I17394" s="3"/>
      <c r="J17394" s="3"/>
    </row>
    <row r="17395" spans="4:10" x14ac:dyDescent="0.25">
      <c r="D17395">
        <v>0.56340000000000001</v>
      </c>
      <c r="E17395" s="4">
        <v>2.1700000000000001E-20</v>
      </c>
      <c r="F17395" s="3"/>
      <c r="G17395" s="3"/>
      <c r="H17395" s="3"/>
      <c r="I17395" s="3"/>
      <c r="J17395" s="3"/>
    </row>
    <row r="17396" spans="4:10" x14ac:dyDescent="0.25">
      <c r="D17396">
        <v>0.56359999999999999</v>
      </c>
      <c r="E17396" s="4">
        <v>2.1700000000000001E-20</v>
      </c>
      <c r="F17396" s="3"/>
      <c r="G17396" s="3"/>
      <c r="H17396" s="3"/>
      <c r="I17396" s="3"/>
      <c r="J17396" s="3"/>
    </row>
    <row r="17397" spans="4:10" x14ac:dyDescent="0.25">
      <c r="D17397">
        <v>0.56389999999999996</v>
      </c>
      <c r="E17397" s="4">
        <v>2.1700000000000001E-20</v>
      </c>
      <c r="F17397" s="3"/>
      <c r="G17397" s="3"/>
      <c r="H17397" s="3"/>
      <c r="I17397" s="3"/>
      <c r="J17397" s="3"/>
    </row>
    <row r="17398" spans="4:10" x14ac:dyDescent="0.25">
      <c r="D17398">
        <v>0.56410000000000005</v>
      </c>
      <c r="E17398" s="4">
        <v>2.1700000000000001E-20</v>
      </c>
      <c r="F17398" s="3"/>
      <c r="G17398" s="3"/>
      <c r="H17398" s="3"/>
      <c r="I17398" s="3"/>
      <c r="J17398" s="3"/>
    </row>
    <row r="17399" spans="4:10" x14ac:dyDescent="0.25">
      <c r="D17399">
        <v>0.56430000000000002</v>
      </c>
      <c r="E17399" s="4">
        <v>2.1700000000000001E-20</v>
      </c>
      <c r="F17399" s="3"/>
      <c r="G17399" s="3"/>
      <c r="H17399" s="3"/>
      <c r="I17399" s="3"/>
      <c r="J17399" s="3"/>
    </row>
    <row r="17400" spans="4:10" x14ac:dyDescent="0.25">
      <c r="D17400">
        <v>0.56459999999999999</v>
      </c>
      <c r="E17400" s="4">
        <v>2.1700000000000001E-20</v>
      </c>
      <c r="F17400" s="3"/>
      <c r="G17400" s="3"/>
      <c r="H17400" s="3"/>
      <c r="I17400" s="3"/>
      <c r="J17400" s="3"/>
    </row>
    <row r="17401" spans="4:10" x14ac:dyDescent="0.25">
      <c r="D17401">
        <v>0.56479999999999997</v>
      </c>
      <c r="E17401" s="4">
        <v>2.1700000000000001E-20</v>
      </c>
      <c r="F17401" s="3"/>
      <c r="G17401" s="3"/>
      <c r="H17401" s="3"/>
      <c r="I17401" s="3"/>
      <c r="J17401" s="3"/>
    </row>
    <row r="17402" spans="4:10" x14ac:dyDescent="0.25">
      <c r="D17402">
        <v>0.56499999999999995</v>
      </c>
      <c r="E17402" s="4">
        <v>2.1700000000000001E-20</v>
      </c>
      <c r="F17402" s="3"/>
      <c r="G17402" s="3"/>
      <c r="H17402" s="3"/>
      <c r="I17402" s="3"/>
      <c r="J17402" s="3"/>
    </row>
    <row r="17403" spans="4:10" x14ac:dyDescent="0.25">
      <c r="D17403">
        <v>0.56530000000000002</v>
      </c>
      <c r="E17403" s="4">
        <v>2.1700000000000001E-20</v>
      </c>
    </row>
    <row r="17404" spans="4:10" x14ac:dyDescent="0.25">
      <c r="D17404">
        <v>0.5655</v>
      </c>
      <c r="E17404" s="4">
        <v>2.1700000000000001E-20</v>
      </c>
    </row>
    <row r="17405" spans="4:10" x14ac:dyDescent="0.25">
      <c r="D17405">
        <v>0.56579999999999997</v>
      </c>
      <c r="E17405" s="4">
        <v>2.1700000000000001E-20</v>
      </c>
    </row>
    <row r="17406" spans="4:10" x14ac:dyDescent="0.25">
      <c r="D17406">
        <v>0.56599999999999995</v>
      </c>
      <c r="E17406" s="4">
        <v>2.1700000000000001E-20</v>
      </c>
    </row>
    <row r="17407" spans="4:10" x14ac:dyDescent="0.25">
      <c r="D17407">
        <v>0.56620000000000004</v>
      </c>
      <c r="E17407" s="4">
        <v>2.1700000000000001E-20</v>
      </c>
    </row>
    <row r="17408" spans="4:10" x14ac:dyDescent="0.25">
      <c r="D17408">
        <v>0.5665</v>
      </c>
      <c r="E17408" s="4">
        <v>2.1700000000000001E-20</v>
      </c>
      <c r="F17408" s="3"/>
      <c r="G17408" s="3"/>
      <c r="H17408" s="3"/>
      <c r="I17408" s="3"/>
      <c r="J17408" s="3"/>
    </row>
    <row r="17409" spans="4:10" x14ac:dyDescent="0.25">
      <c r="D17409">
        <v>0.56669999999999998</v>
      </c>
      <c r="E17409" s="4">
        <v>2.1700000000000001E-20</v>
      </c>
      <c r="F17409" s="3"/>
      <c r="G17409" s="3"/>
      <c r="H17409" s="3"/>
      <c r="I17409" s="3"/>
      <c r="J17409" s="3"/>
    </row>
    <row r="17410" spans="4:10" x14ac:dyDescent="0.25">
      <c r="D17410">
        <v>0.56689999999999996</v>
      </c>
      <c r="E17410" s="4">
        <v>2.1700000000000001E-20</v>
      </c>
      <c r="F17410" s="3"/>
      <c r="G17410" s="3"/>
      <c r="H17410" s="3"/>
      <c r="I17410" s="3"/>
      <c r="J17410" s="3"/>
    </row>
    <row r="17411" spans="4:10" x14ac:dyDescent="0.25">
      <c r="D17411">
        <v>0.56720000000000004</v>
      </c>
      <c r="E17411" s="4">
        <v>2.1700000000000001E-20</v>
      </c>
      <c r="F17411" s="3"/>
      <c r="G17411" s="3"/>
      <c r="H17411" s="3"/>
      <c r="I17411" s="3"/>
      <c r="J17411" s="3"/>
    </row>
    <row r="17412" spans="4:10" x14ac:dyDescent="0.25">
      <c r="D17412">
        <v>0.56740000000000002</v>
      </c>
      <c r="E17412" s="4">
        <v>2.1700000000000001E-20</v>
      </c>
      <c r="F17412" s="3"/>
      <c r="G17412" s="3"/>
      <c r="H17412" s="3"/>
      <c r="I17412" s="3"/>
      <c r="J17412" s="3"/>
    </row>
    <row r="17413" spans="4:10" x14ac:dyDescent="0.25">
      <c r="D17413">
        <v>0.56759999999999999</v>
      </c>
      <c r="E17413" s="4">
        <v>2.1700000000000001E-20</v>
      </c>
      <c r="F17413" s="3"/>
      <c r="G17413" s="3"/>
      <c r="H17413" s="3"/>
      <c r="I17413" s="3"/>
      <c r="J17413" s="3"/>
    </row>
    <row r="17414" spans="4:10" x14ac:dyDescent="0.25">
      <c r="D17414">
        <v>0.56789999999999996</v>
      </c>
      <c r="E17414" s="4">
        <v>2.1700000000000001E-20</v>
      </c>
      <c r="F17414" s="3"/>
      <c r="G17414" s="3"/>
      <c r="H17414" s="3"/>
      <c r="I17414" s="3"/>
      <c r="J17414" s="3"/>
    </row>
    <row r="17415" spans="4:10" x14ac:dyDescent="0.25">
      <c r="D17415">
        <v>0.56810000000000005</v>
      </c>
      <c r="E17415" s="4">
        <v>2.1700000000000001E-20</v>
      </c>
      <c r="F17415" s="3"/>
      <c r="G17415" s="3"/>
      <c r="H17415" s="3"/>
      <c r="I17415" s="3"/>
      <c r="J17415" s="3"/>
    </row>
    <row r="17416" spans="4:10" x14ac:dyDescent="0.25">
      <c r="D17416">
        <v>0.56840000000000002</v>
      </c>
      <c r="E17416" s="4">
        <v>2.1700000000000001E-20</v>
      </c>
      <c r="F17416" s="3"/>
      <c r="G17416" s="3"/>
      <c r="H17416" s="3"/>
      <c r="I17416" s="3"/>
      <c r="J17416" s="3"/>
    </row>
    <row r="17417" spans="4:10" x14ac:dyDescent="0.25">
      <c r="D17417">
        <v>0.56859999999999999</v>
      </c>
      <c r="E17417" s="4">
        <v>2.1700000000000001E-20</v>
      </c>
      <c r="F17417" s="3"/>
      <c r="G17417" s="3"/>
      <c r="H17417" s="3"/>
      <c r="I17417" s="3"/>
      <c r="J17417" s="3"/>
    </row>
    <row r="17418" spans="4:10" x14ac:dyDescent="0.25">
      <c r="D17418">
        <v>0.56879999999999997</v>
      </c>
      <c r="E17418" s="4">
        <v>2.1700000000000001E-20</v>
      </c>
      <c r="F17418" s="3"/>
      <c r="G17418" s="3"/>
      <c r="H17418" s="3"/>
      <c r="I17418" s="3"/>
      <c r="J17418" s="3"/>
    </row>
    <row r="17419" spans="4:10" x14ac:dyDescent="0.25">
      <c r="D17419">
        <v>0.56910000000000005</v>
      </c>
      <c r="E17419" s="4">
        <v>2.1700000000000001E-20</v>
      </c>
      <c r="F17419" s="3"/>
      <c r="G17419" s="3"/>
      <c r="H17419" s="3"/>
      <c r="I17419" s="3"/>
      <c r="J17419" s="3"/>
    </row>
    <row r="17420" spans="4:10" x14ac:dyDescent="0.25">
      <c r="D17420">
        <v>0.56930000000000003</v>
      </c>
      <c r="E17420" s="4">
        <v>2.1700000000000001E-20</v>
      </c>
      <c r="F17420" s="3"/>
      <c r="G17420" s="3"/>
      <c r="H17420" s="3"/>
      <c r="I17420" s="3"/>
      <c r="J17420" s="3"/>
    </row>
    <row r="17421" spans="4:10" x14ac:dyDescent="0.25">
      <c r="D17421">
        <v>0.56950000000000001</v>
      </c>
      <c r="E17421" s="4">
        <v>2.1700000000000001E-20</v>
      </c>
      <c r="F17421" s="3"/>
      <c r="G17421" s="3"/>
      <c r="H17421" s="3"/>
      <c r="I17421" s="3"/>
      <c r="J17421" s="3"/>
    </row>
    <row r="17422" spans="4:10" x14ac:dyDescent="0.25">
      <c r="D17422">
        <v>0.56979999999999997</v>
      </c>
      <c r="E17422" s="4">
        <v>2.1700000000000001E-20</v>
      </c>
      <c r="F17422" s="3"/>
      <c r="G17422" s="3"/>
      <c r="H17422" s="3"/>
      <c r="I17422" s="3"/>
      <c r="J17422" s="3"/>
    </row>
    <row r="17423" spans="4:10" x14ac:dyDescent="0.25">
      <c r="D17423">
        <v>0.56999999999999995</v>
      </c>
      <c r="E17423" s="4">
        <v>2.1700000000000001E-20</v>
      </c>
      <c r="F17423" s="3"/>
      <c r="G17423" s="3"/>
      <c r="H17423" s="3"/>
      <c r="I17423" s="3"/>
      <c r="J17423" s="3"/>
    </row>
    <row r="17424" spans="4:10" x14ac:dyDescent="0.25">
      <c r="D17424">
        <v>0.57020000000000004</v>
      </c>
      <c r="E17424" s="4">
        <v>2.1700000000000001E-20</v>
      </c>
      <c r="F17424" s="3"/>
      <c r="G17424" s="3"/>
      <c r="H17424" s="3"/>
      <c r="I17424" s="3"/>
      <c r="J17424" s="3"/>
    </row>
    <row r="17425" spans="4:10" x14ac:dyDescent="0.25">
      <c r="D17425">
        <v>0.57050000000000001</v>
      </c>
      <c r="E17425" s="4">
        <v>2.1700000000000001E-20</v>
      </c>
      <c r="F17425" s="3"/>
      <c r="G17425" s="3"/>
      <c r="H17425" s="3"/>
      <c r="I17425" s="3"/>
      <c r="J17425" s="3"/>
    </row>
    <row r="17426" spans="4:10" x14ac:dyDescent="0.25">
      <c r="D17426">
        <v>0.57069999999999999</v>
      </c>
      <c r="E17426" s="4">
        <v>2.1700000000000001E-20</v>
      </c>
      <c r="F17426" s="3"/>
      <c r="G17426" s="3"/>
      <c r="H17426" s="3"/>
      <c r="I17426" s="3"/>
      <c r="J17426" s="3"/>
    </row>
    <row r="17427" spans="4:10" x14ac:dyDescent="0.25">
      <c r="D17427">
        <v>0.57099999999999995</v>
      </c>
      <c r="E17427" s="4">
        <v>2.1700000000000001E-20</v>
      </c>
      <c r="F17427" s="3"/>
      <c r="G17427" s="3"/>
      <c r="H17427" s="3"/>
      <c r="I17427" s="3"/>
      <c r="J17427" s="3"/>
    </row>
    <row r="17428" spans="4:10" x14ac:dyDescent="0.25">
      <c r="D17428">
        <v>0.57120000000000004</v>
      </c>
      <c r="E17428" s="4">
        <v>2.1700000000000001E-20</v>
      </c>
      <c r="F17428" s="3"/>
      <c r="G17428" s="3"/>
      <c r="H17428" s="3"/>
      <c r="I17428" s="3"/>
      <c r="J17428" s="3"/>
    </row>
    <row r="17429" spans="4:10" x14ac:dyDescent="0.25">
      <c r="D17429">
        <v>0.57140000000000002</v>
      </c>
      <c r="E17429" s="4">
        <v>2.1700000000000001E-20</v>
      </c>
      <c r="F17429" s="3"/>
      <c r="G17429" s="3"/>
      <c r="H17429" s="3"/>
      <c r="I17429" s="3"/>
      <c r="J17429" s="3"/>
    </row>
    <row r="17430" spans="4:10" x14ac:dyDescent="0.25">
      <c r="D17430">
        <v>0.57169999999999999</v>
      </c>
      <c r="E17430" s="4">
        <v>2.1700000000000001E-20</v>
      </c>
      <c r="F17430" s="3"/>
      <c r="G17430" s="3"/>
      <c r="H17430" s="3"/>
      <c r="I17430" s="3"/>
      <c r="J17430" s="3"/>
    </row>
    <row r="17431" spans="4:10" x14ac:dyDescent="0.25">
      <c r="D17431">
        <v>0.57189999999999996</v>
      </c>
      <c r="E17431" s="4">
        <v>2.1700000000000001E-20</v>
      </c>
      <c r="F17431" s="3"/>
      <c r="G17431" s="3"/>
      <c r="H17431" s="3"/>
      <c r="I17431" s="3"/>
      <c r="J17431" s="3"/>
    </row>
    <row r="17432" spans="4:10" x14ac:dyDescent="0.25">
      <c r="D17432">
        <v>0.57210000000000005</v>
      </c>
      <c r="E17432" s="4">
        <v>2.1700000000000001E-20</v>
      </c>
      <c r="F17432" s="3"/>
      <c r="G17432" s="3"/>
      <c r="H17432" s="3"/>
      <c r="I17432" s="3"/>
      <c r="J17432" s="3"/>
    </row>
    <row r="17433" spans="4:10" x14ac:dyDescent="0.25">
      <c r="D17433">
        <v>0.57240000000000002</v>
      </c>
      <c r="E17433" s="4">
        <v>2.1700000000000001E-20</v>
      </c>
      <c r="F17433" s="3"/>
      <c r="G17433" s="3"/>
      <c r="H17433" s="3"/>
      <c r="I17433" s="3"/>
      <c r="J17433" s="3"/>
    </row>
    <row r="17434" spans="4:10" x14ac:dyDescent="0.25">
      <c r="D17434">
        <v>0.5726</v>
      </c>
      <c r="E17434" s="4">
        <v>2.1700000000000001E-20</v>
      </c>
      <c r="F17434" s="3"/>
      <c r="G17434" s="3"/>
      <c r="H17434" s="3"/>
      <c r="I17434" s="3"/>
      <c r="J17434" s="3"/>
    </row>
    <row r="17435" spans="4:10" x14ac:dyDescent="0.25">
      <c r="D17435">
        <v>0.57279999999999998</v>
      </c>
      <c r="E17435" s="4">
        <v>2.1700000000000001E-20</v>
      </c>
      <c r="F17435" s="3"/>
      <c r="G17435" s="3"/>
      <c r="H17435" s="3"/>
      <c r="I17435" s="3"/>
      <c r="J17435" s="3"/>
    </row>
    <row r="17436" spans="4:10" x14ac:dyDescent="0.25">
      <c r="D17436">
        <v>0.57310000000000005</v>
      </c>
      <c r="E17436" s="4">
        <v>2.1700000000000001E-20</v>
      </c>
      <c r="F17436" s="3"/>
      <c r="G17436" s="3"/>
      <c r="H17436" s="3"/>
      <c r="I17436" s="3"/>
      <c r="J17436" s="3"/>
    </row>
    <row r="17437" spans="4:10" x14ac:dyDescent="0.25">
      <c r="D17437">
        <v>0.57330000000000003</v>
      </c>
      <c r="E17437" s="4">
        <v>2.1700000000000001E-20</v>
      </c>
      <c r="F17437" s="3"/>
      <c r="G17437" s="3"/>
      <c r="H17437" s="3"/>
      <c r="I17437" s="3"/>
      <c r="J17437" s="3"/>
    </row>
    <row r="17438" spans="4:10" x14ac:dyDescent="0.25">
      <c r="D17438">
        <v>0.5736</v>
      </c>
      <c r="E17438" s="4">
        <v>2.1700000000000001E-20</v>
      </c>
      <c r="F17438" s="3"/>
      <c r="G17438" s="3"/>
      <c r="H17438" s="3"/>
      <c r="I17438" s="3"/>
      <c r="J17438" s="3"/>
    </row>
    <row r="17439" spans="4:10" x14ac:dyDescent="0.25">
      <c r="D17439">
        <v>0.57379999999999998</v>
      </c>
      <c r="E17439" s="4">
        <v>2.1700000000000001E-20</v>
      </c>
      <c r="F17439" s="3"/>
      <c r="G17439" s="3"/>
      <c r="H17439" s="3"/>
      <c r="I17439" s="3"/>
      <c r="J17439" s="3"/>
    </row>
    <row r="17440" spans="4:10" x14ac:dyDescent="0.25">
      <c r="D17440">
        <v>0.57399999999999995</v>
      </c>
      <c r="E17440" s="4">
        <v>2.1700000000000001E-20</v>
      </c>
      <c r="F17440" s="3"/>
      <c r="G17440" s="3"/>
      <c r="H17440" s="3"/>
      <c r="I17440" s="3"/>
      <c r="J17440" s="3"/>
    </row>
    <row r="17441" spans="4:10" x14ac:dyDescent="0.25">
      <c r="D17441">
        <v>0.57430000000000003</v>
      </c>
      <c r="E17441" s="4">
        <v>2.1700000000000001E-20</v>
      </c>
      <c r="F17441" s="3"/>
      <c r="G17441" s="3"/>
      <c r="H17441" s="3"/>
      <c r="I17441" s="3"/>
      <c r="J17441" s="3"/>
    </row>
    <row r="17442" spans="4:10" x14ac:dyDescent="0.25">
      <c r="D17442">
        <v>0.57450000000000001</v>
      </c>
      <c r="E17442" s="4">
        <v>2.1700000000000001E-20</v>
      </c>
      <c r="F17442" s="3"/>
      <c r="G17442" s="3"/>
      <c r="H17442" s="3"/>
      <c r="I17442" s="3"/>
      <c r="J17442" s="3"/>
    </row>
    <row r="17443" spans="4:10" x14ac:dyDescent="0.25">
      <c r="D17443">
        <v>0.57469999999999999</v>
      </c>
      <c r="E17443" s="4">
        <v>2.1700000000000001E-20</v>
      </c>
      <c r="F17443" s="3"/>
      <c r="G17443" s="3"/>
      <c r="H17443" s="3"/>
      <c r="I17443" s="3"/>
      <c r="J17443" s="3"/>
    </row>
    <row r="17444" spans="4:10" x14ac:dyDescent="0.25">
      <c r="D17444">
        <v>0.57499999999999996</v>
      </c>
      <c r="E17444" s="4">
        <v>2.1700000000000001E-20</v>
      </c>
      <c r="F17444" s="3"/>
      <c r="G17444" s="3"/>
      <c r="H17444" s="3"/>
      <c r="I17444" s="3"/>
      <c r="J17444" s="3"/>
    </row>
    <row r="17445" spans="4:10" x14ac:dyDescent="0.25">
      <c r="D17445">
        <v>0.57520000000000004</v>
      </c>
      <c r="E17445" s="4">
        <v>2.1700000000000001E-20</v>
      </c>
      <c r="F17445" s="3"/>
      <c r="G17445" s="3"/>
      <c r="H17445" s="3"/>
      <c r="I17445" s="3"/>
      <c r="J17445" s="3"/>
    </row>
    <row r="17446" spans="4:10" x14ac:dyDescent="0.25">
      <c r="D17446">
        <v>0.57540000000000002</v>
      </c>
      <c r="E17446" s="4">
        <v>2.1700000000000001E-20</v>
      </c>
      <c r="F17446" s="3"/>
      <c r="G17446" s="3"/>
      <c r="H17446" s="3"/>
      <c r="I17446" s="3"/>
      <c r="J17446" s="3"/>
    </row>
    <row r="17447" spans="4:10" x14ac:dyDescent="0.25">
      <c r="D17447">
        <v>0.57569999999999999</v>
      </c>
      <c r="E17447" s="4">
        <v>2.1700000000000001E-20</v>
      </c>
      <c r="F17447" s="3"/>
      <c r="G17447" s="3"/>
      <c r="H17447" s="3"/>
      <c r="I17447" s="3"/>
      <c r="J17447" s="3"/>
    </row>
    <row r="17448" spans="4:10" x14ac:dyDescent="0.25">
      <c r="D17448">
        <v>0.57589999999999997</v>
      </c>
      <c r="E17448" s="4">
        <v>2.1700000000000001E-20</v>
      </c>
      <c r="F17448" s="3"/>
      <c r="G17448" s="3"/>
      <c r="H17448" s="3"/>
      <c r="I17448" s="3"/>
      <c r="J17448" s="3"/>
    </row>
    <row r="17449" spans="4:10" x14ac:dyDescent="0.25">
      <c r="D17449">
        <v>0.57620000000000005</v>
      </c>
      <c r="E17449" s="4">
        <v>2.1700000000000001E-20</v>
      </c>
      <c r="F17449" s="3"/>
      <c r="G17449" s="3"/>
      <c r="H17449" s="3"/>
      <c r="I17449" s="3"/>
      <c r="J17449" s="3"/>
    </row>
    <row r="17450" spans="4:10" x14ac:dyDescent="0.25">
      <c r="D17450">
        <v>0.57640000000000002</v>
      </c>
      <c r="E17450" s="4">
        <v>2.1700000000000001E-20</v>
      </c>
      <c r="F17450" s="3"/>
      <c r="G17450" s="3"/>
      <c r="H17450" s="3"/>
      <c r="I17450" s="3"/>
      <c r="J17450" s="3"/>
    </row>
    <row r="17451" spans="4:10" x14ac:dyDescent="0.25">
      <c r="D17451">
        <v>0.5766</v>
      </c>
      <c r="E17451" s="4">
        <v>2.1700000000000001E-20</v>
      </c>
      <c r="F17451" s="3"/>
      <c r="G17451" s="3"/>
      <c r="H17451" s="3"/>
      <c r="I17451" s="3"/>
      <c r="J17451" s="3"/>
    </row>
    <row r="17452" spans="4:10" x14ac:dyDescent="0.25">
      <c r="D17452">
        <v>0.57689999999999997</v>
      </c>
      <c r="E17452" s="4">
        <v>2.1700000000000001E-20</v>
      </c>
      <c r="F17452" s="3"/>
      <c r="G17452" s="3"/>
      <c r="H17452" s="3"/>
      <c r="I17452" s="3"/>
      <c r="J17452" s="3"/>
    </row>
    <row r="17453" spans="4:10" x14ac:dyDescent="0.25">
      <c r="D17453">
        <v>0.57709999999999995</v>
      </c>
      <c r="E17453" s="4">
        <v>2.1700000000000001E-20</v>
      </c>
      <c r="F17453" s="3"/>
      <c r="G17453" s="3"/>
      <c r="H17453" s="3"/>
      <c r="I17453" s="3"/>
      <c r="J17453" s="3"/>
    </row>
    <row r="17454" spans="4:10" x14ac:dyDescent="0.25">
      <c r="D17454">
        <v>0.57730000000000004</v>
      </c>
      <c r="E17454" s="4">
        <v>2.1700000000000001E-20</v>
      </c>
      <c r="F17454" s="3"/>
      <c r="G17454" s="3"/>
      <c r="H17454" s="3"/>
      <c r="I17454" s="3"/>
      <c r="J17454" s="3"/>
    </row>
    <row r="17455" spans="4:10" x14ac:dyDescent="0.25">
      <c r="D17455">
        <v>0.5776</v>
      </c>
      <c r="E17455" s="4">
        <v>2.1700000000000001E-20</v>
      </c>
      <c r="F17455" s="3"/>
      <c r="G17455" s="3"/>
      <c r="H17455" s="3"/>
      <c r="I17455" s="3"/>
      <c r="J17455" s="3"/>
    </row>
    <row r="17456" spans="4:10" x14ac:dyDescent="0.25">
      <c r="D17456">
        <v>0.57779999999999998</v>
      </c>
      <c r="E17456" s="4">
        <v>2.1700000000000001E-20</v>
      </c>
      <c r="F17456" s="3"/>
      <c r="G17456" s="3"/>
      <c r="H17456" s="3"/>
      <c r="I17456" s="3"/>
      <c r="J17456" s="3"/>
    </row>
    <row r="17457" spans="4:10" x14ac:dyDescent="0.25">
      <c r="D17457">
        <v>0.57809999999999995</v>
      </c>
      <c r="E17457" s="4">
        <v>2.1700000000000001E-20</v>
      </c>
      <c r="F17457" s="3"/>
      <c r="G17457" s="3"/>
      <c r="H17457" s="3"/>
      <c r="I17457" s="3"/>
      <c r="J17457" s="3"/>
    </row>
    <row r="17458" spans="4:10" x14ac:dyDescent="0.25">
      <c r="D17458">
        <v>0.57830000000000004</v>
      </c>
      <c r="E17458" s="4">
        <v>2.1700000000000001E-20</v>
      </c>
      <c r="F17458" s="3"/>
      <c r="G17458" s="3"/>
      <c r="H17458" s="3"/>
      <c r="I17458" s="3"/>
      <c r="J17458" s="3"/>
    </row>
    <row r="17459" spans="4:10" x14ac:dyDescent="0.25">
      <c r="D17459">
        <v>0.57850000000000001</v>
      </c>
      <c r="E17459" s="4">
        <v>2.1700000000000001E-20</v>
      </c>
      <c r="F17459" s="3"/>
      <c r="G17459" s="3"/>
      <c r="H17459" s="3"/>
      <c r="I17459" s="3"/>
      <c r="J17459" s="3"/>
    </row>
    <row r="17460" spans="4:10" x14ac:dyDescent="0.25">
      <c r="D17460">
        <v>0.57879999999999998</v>
      </c>
      <c r="E17460" s="4">
        <v>2.1700000000000001E-20</v>
      </c>
      <c r="F17460" s="3"/>
      <c r="G17460" s="3"/>
      <c r="H17460" s="3"/>
      <c r="I17460" s="3"/>
      <c r="J17460" s="3"/>
    </row>
    <row r="17461" spans="4:10" x14ac:dyDescent="0.25">
      <c r="D17461">
        <v>0.57899999999999996</v>
      </c>
      <c r="E17461" s="4">
        <v>2.1700000000000001E-20</v>
      </c>
      <c r="F17461" s="3"/>
      <c r="G17461" s="3"/>
      <c r="H17461" s="3"/>
      <c r="I17461" s="3"/>
      <c r="J17461" s="3"/>
    </row>
    <row r="17462" spans="4:10" x14ac:dyDescent="0.25">
      <c r="D17462">
        <v>0.57920000000000005</v>
      </c>
      <c r="E17462" s="4">
        <v>2.1700000000000001E-20</v>
      </c>
      <c r="F17462" s="3"/>
      <c r="G17462" s="3"/>
      <c r="H17462" s="3"/>
      <c r="I17462" s="3"/>
      <c r="J17462" s="3"/>
    </row>
    <row r="17463" spans="4:10" x14ac:dyDescent="0.25">
      <c r="D17463">
        <v>0.57950000000000002</v>
      </c>
      <c r="E17463" s="4">
        <v>2.1700000000000001E-20</v>
      </c>
      <c r="F17463" s="3"/>
      <c r="G17463" s="3"/>
      <c r="H17463" s="3"/>
      <c r="I17463" s="3"/>
      <c r="J17463" s="3"/>
    </row>
    <row r="17464" spans="4:10" x14ac:dyDescent="0.25">
      <c r="D17464">
        <v>0.57969999999999999</v>
      </c>
      <c r="E17464" s="4">
        <v>2.1700000000000001E-20</v>
      </c>
      <c r="F17464" s="3"/>
      <c r="G17464" s="3"/>
      <c r="H17464" s="3"/>
      <c r="I17464" s="3"/>
      <c r="J17464" s="3"/>
    </row>
    <row r="17465" spans="4:10" x14ac:dyDescent="0.25">
      <c r="D17465">
        <v>0.57989999999999997</v>
      </c>
      <c r="E17465" s="4">
        <v>2.1700000000000001E-20</v>
      </c>
      <c r="F17465" s="3"/>
      <c r="G17465" s="3"/>
      <c r="H17465" s="3"/>
      <c r="I17465" s="3"/>
      <c r="J17465" s="3"/>
    </row>
    <row r="17466" spans="4:10" x14ac:dyDescent="0.25">
      <c r="D17466">
        <v>0.58020000000000005</v>
      </c>
      <c r="E17466" s="4">
        <v>2.1700000000000001E-20</v>
      </c>
      <c r="F17466" s="3"/>
      <c r="G17466" s="3"/>
      <c r="H17466" s="3"/>
      <c r="I17466" s="3"/>
      <c r="J17466" s="3"/>
    </row>
    <row r="17467" spans="4:10" x14ac:dyDescent="0.25">
      <c r="D17467">
        <v>0.58040000000000003</v>
      </c>
      <c r="E17467" s="4">
        <v>2.1700000000000001E-20</v>
      </c>
      <c r="F17467" s="3"/>
      <c r="G17467" s="3"/>
      <c r="H17467" s="3"/>
      <c r="I17467" s="3"/>
      <c r="J17467" s="3"/>
    </row>
    <row r="17468" spans="4:10" x14ac:dyDescent="0.25">
      <c r="D17468">
        <v>0.58069999999999999</v>
      </c>
      <c r="E17468" s="4">
        <v>2.1700000000000001E-20</v>
      </c>
      <c r="F17468" s="3"/>
      <c r="G17468" s="3"/>
      <c r="H17468" s="3"/>
      <c r="I17468" s="3"/>
      <c r="J17468" s="3"/>
    </row>
    <row r="17469" spans="4:10" x14ac:dyDescent="0.25">
      <c r="D17469">
        <v>0.58089999999999997</v>
      </c>
      <c r="E17469" s="4">
        <v>2.1700000000000001E-20</v>
      </c>
      <c r="F17469" s="3"/>
      <c r="G17469" s="3"/>
      <c r="H17469" s="3"/>
      <c r="I17469" s="3"/>
      <c r="J17469" s="3"/>
    </row>
    <row r="17470" spans="4:10" x14ac:dyDescent="0.25">
      <c r="D17470">
        <v>0.58109999999999995</v>
      </c>
      <c r="E17470" s="4">
        <v>2.1700000000000001E-20</v>
      </c>
      <c r="F17470" s="3"/>
      <c r="G17470" s="3"/>
      <c r="H17470" s="3"/>
      <c r="I17470" s="3"/>
      <c r="J17470" s="3"/>
    </row>
    <row r="17471" spans="4:10" x14ac:dyDescent="0.25">
      <c r="D17471">
        <v>0.58140000000000003</v>
      </c>
      <c r="E17471" s="4">
        <v>2.1700000000000001E-20</v>
      </c>
      <c r="F17471" s="3"/>
      <c r="G17471" s="3"/>
      <c r="H17471" s="3"/>
      <c r="I17471" s="3"/>
      <c r="J17471" s="3"/>
    </row>
    <row r="17472" spans="4:10" x14ac:dyDescent="0.25">
      <c r="D17472">
        <v>0.58160000000000001</v>
      </c>
      <c r="E17472" s="4">
        <v>2.1700000000000001E-20</v>
      </c>
      <c r="F17472" s="3"/>
      <c r="G17472" s="3"/>
      <c r="H17472" s="3"/>
      <c r="I17472" s="3"/>
      <c r="J17472" s="3"/>
    </row>
    <row r="17473" spans="4:10" x14ac:dyDescent="0.25">
      <c r="D17473">
        <v>0.58179999999999998</v>
      </c>
      <c r="E17473" s="4">
        <v>2.1700000000000001E-20</v>
      </c>
      <c r="F17473" s="3"/>
      <c r="G17473" s="3"/>
      <c r="H17473" s="3"/>
      <c r="I17473" s="3"/>
      <c r="J17473" s="3"/>
    </row>
    <row r="17474" spans="4:10" x14ac:dyDescent="0.25">
      <c r="D17474">
        <v>0.58209999999999995</v>
      </c>
      <c r="E17474" s="4">
        <v>2.1700000000000001E-20</v>
      </c>
      <c r="F17474" s="3"/>
      <c r="G17474" s="3"/>
      <c r="H17474" s="3"/>
      <c r="I17474" s="3"/>
      <c r="J17474" s="3"/>
    </row>
    <row r="17475" spans="4:10" x14ac:dyDescent="0.25">
      <c r="D17475">
        <v>0.58230000000000004</v>
      </c>
      <c r="E17475" s="4">
        <v>2.1700000000000001E-20</v>
      </c>
      <c r="F17475" s="3"/>
      <c r="G17475" s="3"/>
      <c r="H17475" s="3"/>
      <c r="I17475" s="3"/>
      <c r="J17475" s="3"/>
    </row>
    <row r="17476" spans="4:10" x14ac:dyDescent="0.25">
      <c r="D17476">
        <v>0.58250000000000002</v>
      </c>
      <c r="E17476" s="4">
        <v>2.1700000000000001E-20</v>
      </c>
      <c r="F17476" s="3"/>
      <c r="G17476" s="3"/>
      <c r="H17476" s="3"/>
      <c r="I17476" s="3"/>
      <c r="J17476" s="3"/>
    </row>
    <row r="17477" spans="4:10" x14ac:dyDescent="0.25">
      <c r="D17477">
        <v>0.58279999999999998</v>
      </c>
      <c r="E17477" s="4">
        <v>2.1700000000000001E-20</v>
      </c>
      <c r="F17477" s="3"/>
      <c r="G17477" s="3"/>
      <c r="H17477" s="3"/>
      <c r="I17477" s="3"/>
      <c r="J17477" s="3"/>
    </row>
    <row r="17478" spans="4:10" x14ac:dyDescent="0.25">
      <c r="D17478">
        <v>0.58299999999999996</v>
      </c>
      <c r="E17478" s="4">
        <v>2.1700000000000001E-20</v>
      </c>
      <c r="F17478" s="3"/>
      <c r="G17478" s="3"/>
      <c r="H17478" s="3"/>
      <c r="I17478" s="3"/>
      <c r="J17478" s="3"/>
    </row>
    <row r="17479" spans="4:10" x14ac:dyDescent="0.25">
      <c r="D17479">
        <v>0.58330000000000004</v>
      </c>
      <c r="E17479" s="4">
        <v>2.1700000000000001E-20</v>
      </c>
      <c r="F17479" s="3"/>
      <c r="G17479" s="3"/>
      <c r="H17479" s="3"/>
      <c r="I17479" s="3"/>
      <c r="J17479" s="3"/>
    </row>
    <row r="17480" spans="4:10" x14ac:dyDescent="0.25">
      <c r="D17480">
        <v>0.58350000000000002</v>
      </c>
      <c r="E17480" s="4">
        <v>2.1700000000000001E-20</v>
      </c>
      <c r="F17480" s="3"/>
      <c r="G17480" s="3"/>
      <c r="H17480" s="3"/>
      <c r="I17480" s="3"/>
      <c r="J17480" s="3"/>
    </row>
    <row r="17481" spans="4:10" x14ac:dyDescent="0.25">
      <c r="D17481">
        <v>0.5837</v>
      </c>
      <c r="E17481" s="4">
        <v>2.1700000000000001E-20</v>
      </c>
      <c r="F17481" s="3"/>
      <c r="G17481" s="3"/>
      <c r="H17481" s="3"/>
      <c r="I17481" s="3"/>
      <c r="J17481" s="3"/>
    </row>
    <row r="17482" spans="4:10" x14ac:dyDescent="0.25">
      <c r="D17482">
        <v>0.58399999999999996</v>
      </c>
      <c r="E17482" s="4">
        <v>2.1700000000000001E-20</v>
      </c>
      <c r="F17482" s="3"/>
      <c r="G17482" s="3"/>
      <c r="H17482" s="3"/>
      <c r="I17482" s="3"/>
      <c r="J17482" s="3"/>
    </row>
    <row r="17483" spans="4:10" x14ac:dyDescent="0.25">
      <c r="D17483">
        <v>0.58420000000000005</v>
      </c>
      <c r="E17483" s="4">
        <v>2.1700000000000001E-20</v>
      </c>
      <c r="F17483" s="3"/>
      <c r="G17483" s="3"/>
      <c r="H17483" s="3"/>
      <c r="I17483" s="3"/>
      <c r="J17483" s="3"/>
    </row>
    <row r="17484" spans="4:10" x14ac:dyDescent="0.25">
      <c r="D17484">
        <v>0.58440000000000003</v>
      </c>
      <c r="E17484" s="4">
        <v>2.1700000000000001E-20</v>
      </c>
      <c r="F17484" s="3"/>
      <c r="G17484" s="3"/>
      <c r="H17484" s="3"/>
      <c r="I17484" s="3"/>
      <c r="J17484" s="3"/>
    </row>
    <row r="17485" spans="4:10" x14ac:dyDescent="0.25">
      <c r="D17485">
        <v>0.5847</v>
      </c>
      <c r="E17485" s="4">
        <v>2.1700000000000001E-20</v>
      </c>
      <c r="F17485" s="3"/>
      <c r="G17485" s="3"/>
      <c r="H17485" s="3"/>
      <c r="I17485" s="3"/>
      <c r="J17485" s="3"/>
    </row>
    <row r="17486" spans="4:10" x14ac:dyDescent="0.25">
      <c r="D17486">
        <v>0.58489999999999998</v>
      </c>
      <c r="E17486" s="4">
        <v>2.1700000000000001E-20</v>
      </c>
      <c r="F17486" s="3"/>
      <c r="G17486" s="3"/>
      <c r="H17486" s="3"/>
      <c r="I17486" s="3"/>
      <c r="J17486" s="3"/>
    </row>
    <row r="17487" spans="4:10" x14ac:dyDescent="0.25">
      <c r="D17487">
        <v>0.58509999999999995</v>
      </c>
      <c r="E17487" s="4">
        <v>2.1700000000000001E-20</v>
      </c>
      <c r="F17487" s="3"/>
      <c r="G17487" s="3"/>
      <c r="H17487" s="3"/>
      <c r="I17487" s="3"/>
      <c r="J17487" s="3"/>
    </row>
    <row r="17488" spans="4:10" x14ac:dyDescent="0.25">
      <c r="D17488">
        <v>0.58540000000000003</v>
      </c>
      <c r="E17488" s="4">
        <v>2.1700000000000001E-20</v>
      </c>
      <c r="F17488" s="3"/>
      <c r="G17488" s="3"/>
      <c r="H17488" s="3"/>
      <c r="I17488" s="3"/>
      <c r="J17488" s="3"/>
    </row>
    <row r="17489" spans="4:10" x14ac:dyDescent="0.25">
      <c r="D17489">
        <v>0.58560000000000001</v>
      </c>
      <c r="E17489" s="4">
        <v>2.1700000000000001E-20</v>
      </c>
      <c r="F17489" s="3"/>
      <c r="G17489" s="3"/>
      <c r="H17489" s="3"/>
      <c r="I17489" s="3"/>
      <c r="J17489" s="3"/>
    </row>
    <row r="17490" spans="4:10" x14ac:dyDescent="0.25">
      <c r="D17490">
        <v>0.58589999999999998</v>
      </c>
      <c r="E17490" s="4">
        <v>2.1700000000000001E-20</v>
      </c>
      <c r="F17490" s="3"/>
      <c r="G17490" s="3"/>
      <c r="H17490" s="3"/>
      <c r="I17490" s="3"/>
      <c r="J17490" s="3"/>
    </row>
    <row r="17491" spans="4:10" x14ac:dyDescent="0.25">
      <c r="D17491">
        <v>0.58609999999999995</v>
      </c>
      <c r="E17491" s="4">
        <v>2.1700000000000001E-20</v>
      </c>
      <c r="F17491" s="3"/>
      <c r="G17491" s="3"/>
      <c r="H17491" s="3"/>
      <c r="I17491" s="3"/>
      <c r="J17491" s="3"/>
    </row>
    <row r="17492" spans="4:10" x14ac:dyDescent="0.25">
      <c r="D17492">
        <v>0.58630000000000004</v>
      </c>
      <c r="E17492" s="4">
        <v>2.1700000000000001E-20</v>
      </c>
      <c r="F17492" s="3"/>
      <c r="G17492" s="3"/>
      <c r="H17492" s="3"/>
      <c r="I17492" s="3"/>
      <c r="J17492" s="3"/>
    </row>
    <row r="17493" spans="4:10" x14ac:dyDescent="0.25">
      <c r="D17493">
        <v>0.58660000000000001</v>
      </c>
      <c r="E17493" s="4">
        <v>2.1700000000000001E-20</v>
      </c>
      <c r="F17493" s="3"/>
      <c r="G17493" s="3"/>
      <c r="H17493" s="3"/>
      <c r="I17493" s="3"/>
      <c r="J17493" s="3"/>
    </row>
    <row r="17494" spans="4:10" x14ac:dyDescent="0.25">
      <c r="D17494">
        <v>0.58679999999999999</v>
      </c>
      <c r="E17494" s="4">
        <v>2.1700000000000001E-20</v>
      </c>
      <c r="F17494" s="3"/>
      <c r="G17494" s="3"/>
      <c r="H17494" s="3"/>
      <c r="I17494" s="3"/>
      <c r="J17494" s="3"/>
    </row>
    <row r="17495" spans="4:10" x14ac:dyDescent="0.25">
      <c r="D17495">
        <v>0.58699999999999997</v>
      </c>
      <c r="E17495" s="4">
        <v>2.1700000000000001E-20</v>
      </c>
      <c r="F17495" s="3"/>
      <c r="G17495" s="3"/>
      <c r="H17495" s="3"/>
      <c r="I17495" s="3"/>
      <c r="J17495" s="3"/>
    </row>
    <row r="17496" spans="4:10" x14ac:dyDescent="0.25">
      <c r="D17496">
        <v>0.58730000000000004</v>
      </c>
      <c r="E17496" s="4">
        <v>2.1700000000000001E-20</v>
      </c>
      <c r="F17496" s="3"/>
      <c r="G17496" s="3"/>
      <c r="H17496" s="3"/>
      <c r="I17496" s="3"/>
      <c r="J17496" s="3"/>
    </row>
    <row r="17497" spans="4:10" x14ac:dyDescent="0.25">
      <c r="D17497">
        <v>0.58750000000000002</v>
      </c>
      <c r="E17497" s="4">
        <v>2.1700000000000001E-20</v>
      </c>
      <c r="F17497" s="3"/>
      <c r="G17497" s="3"/>
      <c r="H17497" s="3"/>
      <c r="I17497" s="3"/>
      <c r="J17497" s="3"/>
    </row>
    <row r="17498" spans="4:10" x14ac:dyDescent="0.25">
      <c r="D17498">
        <v>0.5877</v>
      </c>
      <c r="E17498" s="4">
        <v>2.1700000000000001E-20</v>
      </c>
      <c r="F17498" s="3"/>
      <c r="G17498" s="3"/>
      <c r="H17498" s="3"/>
      <c r="I17498" s="3"/>
      <c r="J17498" s="3"/>
    </row>
    <row r="17499" spans="4:10" x14ac:dyDescent="0.25">
      <c r="D17499">
        <v>0.58799999999999997</v>
      </c>
      <c r="E17499" s="4">
        <v>2.1700000000000001E-20</v>
      </c>
      <c r="F17499" s="3"/>
      <c r="G17499" s="3"/>
      <c r="H17499" s="3"/>
      <c r="I17499" s="3"/>
      <c r="J17499" s="3"/>
    </row>
    <row r="17500" spans="4:10" x14ac:dyDescent="0.25">
      <c r="D17500">
        <v>0.58819999999999995</v>
      </c>
      <c r="E17500" s="4">
        <v>2.1700000000000001E-20</v>
      </c>
      <c r="F17500" s="3"/>
      <c r="G17500" s="3"/>
      <c r="H17500" s="3"/>
      <c r="I17500" s="3"/>
      <c r="J17500" s="3"/>
    </row>
    <row r="17501" spans="4:10" x14ac:dyDescent="0.25">
      <c r="D17501">
        <v>0.58850000000000002</v>
      </c>
      <c r="E17501" s="4">
        <v>2.1700000000000001E-20</v>
      </c>
      <c r="F17501" s="3"/>
      <c r="G17501" s="3"/>
      <c r="H17501" s="3"/>
      <c r="I17501" s="3"/>
      <c r="J17501" s="3"/>
    </row>
    <row r="17502" spans="4:10" x14ac:dyDescent="0.25">
      <c r="D17502">
        <v>0.5887</v>
      </c>
      <c r="E17502" s="4">
        <v>2.1700000000000001E-20</v>
      </c>
      <c r="F17502" s="3"/>
      <c r="G17502" s="3"/>
      <c r="H17502" s="3"/>
      <c r="I17502" s="3"/>
      <c r="J17502" s="3"/>
    </row>
    <row r="17503" spans="4:10" x14ac:dyDescent="0.25">
      <c r="D17503">
        <v>0.58889999999999998</v>
      </c>
      <c r="E17503" s="4">
        <v>2.1700000000000001E-20</v>
      </c>
      <c r="F17503" s="3"/>
      <c r="G17503" s="3"/>
      <c r="H17503" s="3"/>
      <c r="I17503" s="3"/>
      <c r="J17503" s="3"/>
    </row>
    <row r="17504" spans="4:10" x14ac:dyDescent="0.25">
      <c r="D17504">
        <v>0.58919999999999995</v>
      </c>
      <c r="E17504" s="4">
        <v>2.1700000000000001E-20</v>
      </c>
      <c r="F17504" s="3"/>
      <c r="G17504" s="3"/>
      <c r="H17504" s="3"/>
      <c r="I17504" s="3"/>
      <c r="J17504" s="3"/>
    </row>
    <row r="17505" spans="4:10" x14ac:dyDescent="0.25">
      <c r="D17505">
        <v>0.58940000000000003</v>
      </c>
      <c r="E17505" s="4">
        <v>2.1700000000000001E-20</v>
      </c>
      <c r="F17505" s="3"/>
      <c r="G17505" s="3"/>
      <c r="H17505" s="3"/>
      <c r="I17505" s="3"/>
      <c r="J17505" s="3"/>
    </row>
    <row r="17506" spans="4:10" x14ac:dyDescent="0.25">
      <c r="D17506">
        <v>0.58960000000000001</v>
      </c>
      <c r="E17506" s="4">
        <v>2.1700000000000001E-20</v>
      </c>
      <c r="F17506" s="3"/>
      <c r="G17506" s="3"/>
      <c r="H17506" s="3"/>
      <c r="I17506" s="3"/>
      <c r="J17506" s="3"/>
    </row>
    <row r="17507" spans="4:10" x14ac:dyDescent="0.25">
      <c r="D17507">
        <v>0.58989999999999998</v>
      </c>
      <c r="E17507" s="4">
        <v>2.1700000000000001E-20</v>
      </c>
      <c r="F17507" s="3"/>
      <c r="G17507" s="3"/>
      <c r="H17507" s="3"/>
      <c r="I17507" s="3"/>
      <c r="J17507" s="3"/>
    </row>
    <row r="17508" spans="4:10" x14ac:dyDescent="0.25">
      <c r="D17508">
        <v>0.59009999999999996</v>
      </c>
      <c r="E17508" s="4">
        <v>2.1700000000000001E-20</v>
      </c>
      <c r="F17508" s="3"/>
      <c r="G17508" s="3"/>
      <c r="H17508" s="3"/>
      <c r="I17508" s="3"/>
      <c r="J17508" s="3"/>
    </row>
    <row r="17509" spans="4:10" x14ac:dyDescent="0.25">
      <c r="D17509">
        <v>0.59040000000000004</v>
      </c>
      <c r="E17509" s="4">
        <v>2.1700000000000001E-20</v>
      </c>
      <c r="F17509" s="3"/>
      <c r="G17509" s="3"/>
      <c r="H17509" s="3"/>
      <c r="I17509" s="3"/>
      <c r="J17509" s="3"/>
    </row>
    <row r="17510" spans="4:10" x14ac:dyDescent="0.25">
      <c r="D17510">
        <v>0.59060000000000001</v>
      </c>
      <c r="E17510" s="4">
        <v>2.1700000000000001E-20</v>
      </c>
      <c r="F17510" s="3"/>
      <c r="G17510" s="3"/>
      <c r="H17510" s="3"/>
      <c r="I17510" s="3"/>
      <c r="J17510" s="3"/>
    </row>
    <row r="17511" spans="4:10" x14ac:dyDescent="0.25">
      <c r="D17511">
        <v>0.59079999999999999</v>
      </c>
      <c r="E17511" s="4">
        <v>2.1700000000000001E-20</v>
      </c>
      <c r="F17511" s="3"/>
      <c r="G17511" s="3"/>
      <c r="H17511" s="3"/>
      <c r="I17511" s="3"/>
      <c r="J17511" s="3"/>
    </row>
    <row r="17512" spans="4:10" x14ac:dyDescent="0.25">
      <c r="D17512">
        <v>0.59109999999999996</v>
      </c>
      <c r="E17512" s="4">
        <v>2.1700000000000001E-20</v>
      </c>
      <c r="F17512" s="3"/>
      <c r="G17512" s="3"/>
      <c r="H17512" s="3"/>
      <c r="I17512" s="3"/>
      <c r="J17512" s="3"/>
    </row>
    <row r="17513" spans="4:10" x14ac:dyDescent="0.25">
      <c r="D17513">
        <v>0.59130000000000005</v>
      </c>
      <c r="E17513" s="4">
        <v>2.1700000000000001E-20</v>
      </c>
      <c r="F17513" s="3"/>
      <c r="G17513" s="3"/>
      <c r="H17513" s="3"/>
      <c r="I17513" s="3"/>
      <c r="J17513" s="3"/>
    </row>
    <row r="17514" spans="4:10" x14ac:dyDescent="0.25">
      <c r="D17514">
        <v>0.59150000000000003</v>
      </c>
      <c r="E17514" s="4">
        <v>2.1700000000000001E-20</v>
      </c>
      <c r="F17514" s="3"/>
      <c r="G17514" s="3"/>
      <c r="H17514" s="3"/>
      <c r="I17514" s="3"/>
      <c r="J17514" s="3"/>
    </row>
    <row r="17515" spans="4:10" x14ac:dyDescent="0.25">
      <c r="D17515">
        <v>0.59179999999999999</v>
      </c>
      <c r="E17515" s="4">
        <v>2.1700000000000001E-20</v>
      </c>
      <c r="F17515" s="3"/>
      <c r="G17515" s="3"/>
      <c r="H17515" s="3"/>
      <c r="I17515" s="3"/>
      <c r="J17515" s="3"/>
    </row>
    <row r="17516" spans="4:10" x14ac:dyDescent="0.25">
      <c r="D17516">
        <v>0.59199999999999997</v>
      </c>
      <c r="E17516" s="4">
        <v>2.1700000000000001E-20</v>
      </c>
      <c r="F17516" s="3"/>
      <c r="G17516" s="3"/>
      <c r="H17516" s="3"/>
      <c r="I17516" s="3"/>
      <c r="J17516" s="3"/>
    </row>
    <row r="17517" spans="4:10" x14ac:dyDescent="0.25">
      <c r="D17517">
        <v>0.59219999999999995</v>
      </c>
      <c r="E17517" s="4">
        <v>2.1700000000000001E-20</v>
      </c>
      <c r="F17517" s="3"/>
      <c r="G17517" s="3"/>
      <c r="H17517" s="3"/>
      <c r="I17517" s="3"/>
      <c r="J17517" s="3"/>
    </row>
    <row r="17518" spans="4:10" x14ac:dyDescent="0.25">
      <c r="D17518">
        <v>0.59250000000000003</v>
      </c>
      <c r="E17518" s="4">
        <v>2.1700000000000001E-20</v>
      </c>
      <c r="F17518" s="3"/>
      <c r="G17518" s="3"/>
      <c r="H17518" s="3"/>
      <c r="I17518" s="3"/>
      <c r="J17518" s="3"/>
    </row>
    <row r="17519" spans="4:10" x14ac:dyDescent="0.25">
      <c r="D17519">
        <v>0.5927</v>
      </c>
      <c r="E17519" s="4">
        <v>2.1700000000000001E-20</v>
      </c>
      <c r="F17519" s="3"/>
      <c r="G17519" s="3"/>
      <c r="H17519" s="3"/>
      <c r="I17519" s="3"/>
      <c r="J17519" s="3"/>
    </row>
    <row r="17520" spans="4:10" x14ac:dyDescent="0.25">
      <c r="D17520">
        <v>0.59299999999999997</v>
      </c>
      <c r="E17520" s="4">
        <v>2.1700000000000001E-20</v>
      </c>
      <c r="F17520" s="3"/>
      <c r="G17520" s="3"/>
      <c r="H17520" s="3"/>
      <c r="I17520" s="3"/>
      <c r="J17520" s="3"/>
    </row>
    <row r="17521" spans="4:10" x14ac:dyDescent="0.25">
      <c r="D17521">
        <v>0.59319999999999995</v>
      </c>
      <c r="E17521" s="4">
        <v>2.1700000000000001E-20</v>
      </c>
      <c r="F17521" s="3"/>
      <c r="G17521" s="3"/>
      <c r="H17521" s="3"/>
      <c r="I17521" s="3"/>
      <c r="J17521" s="3"/>
    </row>
    <row r="17522" spans="4:10" x14ac:dyDescent="0.25">
      <c r="D17522">
        <v>0.59340000000000004</v>
      </c>
      <c r="E17522" s="4">
        <v>2.1700000000000001E-20</v>
      </c>
      <c r="F17522" s="3"/>
      <c r="G17522" s="3"/>
      <c r="H17522" s="3"/>
      <c r="I17522" s="3"/>
      <c r="J17522" s="3"/>
    </row>
    <row r="17523" spans="4:10" x14ac:dyDescent="0.25">
      <c r="D17523">
        <v>0.59370000000000001</v>
      </c>
      <c r="E17523" s="4">
        <v>2.1700000000000001E-20</v>
      </c>
      <c r="F17523" s="3"/>
      <c r="G17523" s="3"/>
      <c r="H17523" s="3"/>
      <c r="I17523" s="3"/>
      <c r="J17523" s="3"/>
    </row>
    <row r="17524" spans="4:10" x14ac:dyDescent="0.25">
      <c r="D17524">
        <v>0.59389999999999998</v>
      </c>
      <c r="E17524" s="4">
        <v>2.1700000000000001E-20</v>
      </c>
      <c r="F17524" s="3"/>
      <c r="G17524" s="3"/>
      <c r="H17524" s="3"/>
      <c r="I17524" s="3"/>
      <c r="J17524" s="3"/>
    </row>
    <row r="17525" spans="4:10" x14ac:dyDescent="0.25">
      <c r="D17525">
        <v>0.59409999999999996</v>
      </c>
      <c r="E17525" s="4">
        <v>2.1700000000000001E-20</v>
      </c>
      <c r="F17525" s="3"/>
      <c r="G17525" s="3"/>
      <c r="H17525" s="3"/>
      <c r="I17525" s="3"/>
      <c r="J17525" s="3"/>
    </row>
    <row r="17526" spans="4:10" x14ac:dyDescent="0.25">
      <c r="D17526">
        <v>0.59440000000000004</v>
      </c>
      <c r="E17526" s="4">
        <v>2.1700000000000001E-20</v>
      </c>
      <c r="F17526" s="3"/>
      <c r="G17526" s="3"/>
      <c r="H17526" s="3"/>
      <c r="I17526" s="3"/>
      <c r="J17526" s="3"/>
    </row>
    <row r="17527" spans="4:10" x14ac:dyDescent="0.25">
      <c r="D17527">
        <v>0.59460000000000002</v>
      </c>
      <c r="E17527" s="4">
        <v>2.1700000000000001E-20</v>
      </c>
      <c r="F17527" s="3"/>
      <c r="G17527" s="3"/>
      <c r="H17527" s="3"/>
      <c r="I17527" s="3"/>
      <c r="J17527" s="3"/>
    </row>
    <row r="17528" spans="4:10" x14ac:dyDescent="0.25">
      <c r="D17528">
        <v>0.5948</v>
      </c>
      <c r="E17528" s="4">
        <v>2.1700000000000001E-20</v>
      </c>
      <c r="F17528" s="3"/>
      <c r="G17528" s="3"/>
      <c r="H17528" s="3"/>
      <c r="I17528" s="3"/>
      <c r="J17528" s="3"/>
    </row>
    <row r="17529" spans="4:10" x14ac:dyDescent="0.25">
      <c r="D17529">
        <v>0.59509999999999996</v>
      </c>
      <c r="E17529" s="4">
        <v>2.1700000000000001E-20</v>
      </c>
      <c r="F17529" s="3"/>
      <c r="G17529" s="3"/>
      <c r="H17529" s="3"/>
      <c r="I17529" s="3"/>
      <c r="J17529" s="3"/>
    </row>
    <row r="17530" spans="4:10" x14ac:dyDescent="0.25">
      <c r="D17530">
        <v>0.59530000000000005</v>
      </c>
      <c r="E17530" s="4">
        <v>2.1700000000000001E-20</v>
      </c>
      <c r="F17530" s="3"/>
      <c r="G17530" s="3"/>
      <c r="H17530" s="3"/>
      <c r="I17530" s="3"/>
      <c r="J17530" s="3"/>
    </row>
    <row r="17531" spans="4:10" x14ac:dyDescent="0.25">
      <c r="D17531">
        <v>0.59560000000000002</v>
      </c>
      <c r="E17531" s="4">
        <v>2.1700000000000001E-20</v>
      </c>
      <c r="F17531" s="3"/>
      <c r="G17531" s="3"/>
      <c r="H17531" s="3"/>
      <c r="I17531" s="3"/>
      <c r="J17531" s="3"/>
    </row>
    <row r="17532" spans="4:10" x14ac:dyDescent="0.25">
      <c r="D17532">
        <v>0.5958</v>
      </c>
      <c r="E17532" s="4">
        <v>2.1700000000000001E-20</v>
      </c>
      <c r="F17532" s="3"/>
      <c r="G17532" s="3"/>
      <c r="H17532" s="3"/>
      <c r="I17532" s="3"/>
      <c r="J17532" s="3"/>
    </row>
    <row r="17533" spans="4:10" x14ac:dyDescent="0.25">
      <c r="D17533">
        <v>0.59599999999999997</v>
      </c>
      <c r="E17533" s="4">
        <v>2.1700000000000001E-20</v>
      </c>
      <c r="F17533" s="3"/>
      <c r="G17533" s="3"/>
      <c r="H17533" s="3"/>
      <c r="I17533" s="3"/>
      <c r="J17533" s="3"/>
    </row>
    <row r="17534" spans="4:10" x14ac:dyDescent="0.25">
      <c r="D17534">
        <v>0.59630000000000005</v>
      </c>
      <c r="E17534" s="4">
        <v>2.1700000000000001E-20</v>
      </c>
      <c r="F17534" s="3"/>
      <c r="G17534" s="3"/>
      <c r="H17534" s="3"/>
      <c r="I17534" s="3"/>
      <c r="J17534" s="3"/>
    </row>
    <row r="17535" spans="4:10" x14ac:dyDescent="0.25">
      <c r="D17535">
        <v>0.59650000000000003</v>
      </c>
      <c r="E17535" s="4">
        <v>2.1700000000000001E-20</v>
      </c>
      <c r="F17535" s="3"/>
      <c r="G17535" s="3"/>
      <c r="H17535" s="3"/>
      <c r="I17535" s="3"/>
      <c r="J17535" s="3"/>
    </row>
    <row r="17536" spans="4:10" x14ac:dyDescent="0.25">
      <c r="D17536">
        <v>0.59670000000000001</v>
      </c>
      <c r="E17536" s="4">
        <v>2.1700000000000001E-20</v>
      </c>
      <c r="F17536" s="3"/>
      <c r="G17536" s="3"/>
      <c r="H17536" s="3"/>
      <c r="I17536" s="3"/>
      <c r="J17536" s="3"/>
    </row>
    <row r="17537" spans="4:10" x14ac:dyDescent="0.25">
      <c r="D17537">
        <v>0.59699999999999998</v>
      </c>
      <c r="E17537" s="4">
        <v>2.1700000000000001E-20</v>
      </c>
      <c r="F17537" s="3"/>
      <c r="G17537" s="3"/>
      <c r="H17537" s="3"/>
      <c r="I17537" s="3"/>
      <c r="J17537" s="3"/>
    </row>
    <row r="17538" spans="4:10" x14ac:dyDescent="0.25">
      <c r="D17538">
        <v>0.59719999999999995</v>
      </c>
      <c r="E17538" s="4">
        <v>2.1700000000000001E-20</v>
      </c>
      <c r="F17538" s="3"/>
      <c r="G17538" s="3"/>
      <c r="H17538" s="3"/>
      <c r="I17538" s="3"/>
      <c r="J17538" s="3"/>
    </row>
    <row r="17539" spans="4:10" x14ac:dyDescent="0.25">
      <c r="D17539">
        <v>0.59740000000000004</v>
      </c>
      <c r="E17539" s="4">
        <v>2.1700000000000001E-20</v>
      </c>
      <c r="F17539" s="3"/>
      <c r="G17539" s="3"/>
      <c r="H17539" s="3"/>
      <c r="I17539" s="3"/>
      <c r="J17539" s="3"/>
    </row>
    <row r="17540" spans="4:10" x14ac:dyDescent="0.25">
      <c r="D17540">
        <v>0.59770000000000001</v>
      </c>
      <c r="E17540" s="4">
        <v>2.1700000000000001E-20</v>
      </c>
      <c r="F17540" s="3"/>
      <c r="G17540" s="3"/>
      <c r="H17540" s="3"/>
      <c r="I17540" s="3"/>
      <c r="J17540" s="3"/>
    </row>
    <row r="17541" spans="4:10" x14ac:dyDescent="0.25">
      <c r="D17541">
        <v>0.59789999999999999</v>
      </c>
      <c r="E17541" s="4">
        <v>2.1700000000000001E-20</v>
      </c>
      <c r="F17541" s="3"/>
      <c r="G17541" s="3"/>
      <c r="H17541" s="3"/>
      <c r="I17541" s="3"/>
      <c r="J17541" s="3"/>
    </row>
    <row r="17542" spans="4:10" x14ac:dyDescent="0.25">
      <c r="D17542">
        <v>0.59819999999999995</v>
      </c>
      <c r="E17542" s="4">
        <v>2.1700000000000001E-20</v>
      </c>
      <c r="F17542" s="3"/>
      <c r="G17542" s="3"/>
      <c r="H17542" s="3"/>
      <c r="I17542" s="3"/>
      <c r="J17542" s="3"/>
    </row>
    <row r="17543" spans="4:10" x14ac:dyDescent="0.25">
      <c r="D17543">
        <v>0.59840000000000004</v>
      </c>
      <c r="E17543" s="4">
        <v>2.1700000000000001E-20</v>
      </c>
      <c r="F17543" s="3"/>
      <c r="G17543" s="3"/>
      <c r="H17543" s="3"/>
      <c r="I17543" s="3"/>
      <c r="J17543" s="3"/>
    </row>
    <row r="17544" spans="4:10" x14ac:dyDescent="0.25">
      <c r="D17544">
        <v>0.59860000000000002</v>
      </c>
      <c r="E17544" s="4">
        <v>2.1700000000000001E-20</v>
      </c>
      <c r="F17544" s="3"/>
      <c r="G17544" s="3"/>
      <c r="H17544" s="3"/>
      <c r="I17544" s="3"/>
      <c r="J17544" s="3"/>
    </row>
    <row r="17545" spans="4:10" x14ac:dyDescent="0.25">
      <c r="D17545">
        <v>0.59889999999999999</v>
      </c>
      <c r="E17545" s="4">
        <v>2.1700000000000001E-20</v>
      </c>
      <c r="F17545" s="3"/>
      <c r="G17545" s="3"/>
      <c r="H17545" s="3"/>
      <c r="I17545" s="3"/>
      <c r="J17545" s="3"/>
    </row>
    <row r="17546" spans="4:10" x14ac:dyDescent="0.25">
      <c r="D17546">
        <v>0.59909999999999997</v>
      </c>
      <c r="E17546" s="4">
        <v>2.1700000000000001E-20</v>
      </c>
      <c r="F17546" s="3"/>
      <c r="G17546" s="3"/>
      <c r="H17546" s="3"/>
      <c r="I17546" s="3"/>
      <c r="J17546" s="3"/>
    </row>
    <row r="17547" spans="4:10" x14ac:dyDescent="0.25">
      <c r="D17547">
        <v>0.59930000000000005</v>
      </c>
      <c r="E17547" s="4">
        <v>2.1700000000000001E-20</v>
      </c>
      <c r="F17547" s="3"/>
      <c r="G17547" s="3"/>
      <c r="H17547" s="3"/>
      <c r="I17547" s="3"/>
      <c r="J17547" s="3"/>
    </row>
    <row r="17548" spans="4:10" x14ac:dyDescent="0.25">
      <c r="D17548">
        <v>0.59960000000000002</v>
      </c>
      <c r="E17548" s="4">
        <v>2.1700000000000001E-20</v>
      </c>
      <c r="F17548" s="3"/>
      <c r="G17548" s="3"/>
      <c r="H17548" s="3"/>
      <c r="I17548" s="3"/>
      <c r="J17548" s="3"/>
    </row>
    <row r="17549" spans="4:10" x14ac:dyDescent="0.25">
      <c r="D17549">
        <v>0.5998</v>
      </c>
      <c r="E17549" s="4">
        <v>2.1700000000000001E-20</v>
      </c>
      <c r="F17549" s="3"/>
      <c r="G17549" s="3"/>
      <c r="H17549" s="3"/>
      <c r="I17549" s="3"/>
      <c r="J17549" s="3"/>
    </row>
    <row r="17550" spans="4:10" x14ac:dyDescent="0.25">
      <c r="D17550">
        <v>0.6</v>
      </c>
      <c r="E17550" s="4">
        <v>2.1700000000000001E-20</v>
      </c>
      <c r="F17550" s="3"/>
      <c r="G17550" s="3"/>
      <c r="H17550" s="3"/>
      <c r="I17550" s="3"/>
      <c r="J17550" s="3"/>
    </row>
    <row r="17551" spans="4:10" x14ac:dyDescent="0.25">
      <c r="D17551">
        <v>0.60029999999999994</v>
      </c>
      <c r="E17551" s="4">
        <v>2.1700000000000001E-20</v>
      </c>
      <c r="F17551" s="3"/>
      <c r="G17551" s="3"/>
      <c r="H17551" s="3"/>
      <c r="I17551" s="3"/>
      <c r="J17551" s="3"/>
    </row>
    <row r="17552" spans="4:10" x14ac:dyDescent="0.25">
      <c r="D17552">
        <v>0.60050000000000003</v>
      </c>
      <c r="E17552" s="4">
        <v>2.1700000000000001E-20</v>
      </c>
      <c r="F17552" s="3"/>
      <c r="G17552" s="3"/>
      <c r="H17552" s="3"/>
      <c r="I17552" s="3"/>
      <c r="J17552" s="3"/>
    </row>
    <row r="17553" spans="4:10" x14ac:dyDescent="0.25">
      <c r="D17553">
        <v>0.6008</v>
      </c>
      <c r="E17553" s="4">
        <v>2.1700000000000001E-20</v>
      </c>
      <c r="F17553" s="3"/>
      <c r="G17553" s="3"/>
      <c r="H17553" s="3"/>
      <c r="I17553" s="3"/>
      <c r="J17553" s="3"/>
    </row>
    <row r="17554" spans="4:10" x14ac:dyDescent="0.25">
      <c r="D17554">
        <v>0.60099999999999998</v>
      </c>
      <c r="E17554" s="4">
        <v>2.1700000000000001E-20</v>
      </c>
      <c r="F17554" s="3"/>
      <c r="G17554" s="3"/>
      <c r="H17554" s="3"/>
      <c r="I17554" s="3"/>
      <c r="J17554" s="3"/>
    </row>
    <row r="17555" spans="4:10" x14ac:dyDescent="0.25">
      <c r="D17555">
        <v>0.60119999999999996</v>
      </c>
      <c r="E17555" s="4">
        <v>2.1700000000000001E-20</v>
      </c>
      <c r="F17555" s="3"/>
      <c r="G17555" s="3"/>
      <c r="H17555" s="3"/>
      <c r="I17555" s="3"/>
      <c r="J17555" s="3"/>
    </row>
    <row r="17556" spans="4:10" x14ac:dyDescent="0.25">
      <c r="D17556">
        <v>0.60150000000000003</v>
      </c>
      <c r="E17556" s="4">
        <v>2.1700000000000001E-20</v>
      </c>
      <c r="F17556" s="3"/>
      <c r="G17556" s="3"/>
      <c r="H17556" s="3"/>
      <c r="I17556" s="3"/>
      <c r="J17556" s="3"/>
    </row>
    <row r="17557" spans="4:10" x14ac:dyDescent="0.25">
      <c r="D17557">
        <v>0.60170000000000001</v>
      </c>
      <c r="E17557" s="4">
        <v>2.1700000000000001E-20</v>
      </c>
      <c r="F17557" s="3"/>
      <c r="G17557" s="3"/>
      <c r="H17557" s="3"/>
      <c r="I17557" s="3"/>
      <c r="J17557" s="3"/>
    </row>
    <row r="17558" spans="4:10" x14ac:dyDescent="0.25">
      <c r="D17558">
        <v>0.60189999999999999</v>
      </c>
      <c r="E17558" s="4">
        <v>2.1700000000000001E-20</v>
      </c>
      <c r="F17558" s="3"/>
      <c r="G17558" s="3"/>
      <c r="H17558" s="3"/>
      <c r="I17558" s="3"/>
      <c r="J17558" s="3"/>
    </row>
    <row r="17559" spans="4:10" x14ac:dyDescent="0.25">
      <c r="D17559">
        <v>0.60219999999999996</v>
      </c>
      <c r="E17559" s="4">
        <v>2.1700000000000001E-20</v>
      </c>
      <c r="F17559" s="3"/>
      <c r="G17559" s="3"/>
      <c r="H17559" s="3"/>
      <c r="I17559" s="3"/>
      <c r="J17559" s="3"/>
    </row>
    <row r="17560" spans="4:10" x14ac:dyDescent="0.25">
      <c r="D17560">
        <v>0.60240000000000005</v>
      </c>
      <c r="E17560" s="4">
        <v>2.1700000000000001E-20</v>
      </c>
      <c r="F17560" s="3"/>
      <c r="G17560" s="3"/>
      <c r="H17560" s="3"/>
      <c r="I17560" s="3"/>
      <c r="J17560" s="3"/>
    </row>
    <row r="17561" spans="4:10" x14ac:dyDescent="0.25">
      <c r="D17561">
        <v>0.60260000000000002</v>
      </c>
      <c r="E17561" s="4">
        <v>2.1700000000000001E-20</v>
      </c>
      <c r="F17561" s="3"/>
      <c r="G17561" s="3"/>
      <c r="H17561" s="3"/>
      <c r="I17561" s="3"/>
      <c r="J17561" s="3"/>
    </row>
    <row r="17562" spans="4:10" x14ac:dyDescent="0.25">
      <c r="D17562">
        <v>0.60289999999999999</v>
      </c>
      <c r="E17562" s="4">
        <v>2.1700000000000001E-20</v>
      </c>
      <c r="F17562" s="3"/>
      <c r="G17562" s="3"/>
      <c r="H17562" s="3"/>
      <c r="I17562" s="3"/>
      <c r="J17562" s="3"/>
    </row>
    <row r="17563" spans="4:10" x14ac:dyDescent="0.25">
      <c r="D17563">
        <v>0.60309999999999997</v>
      </c>
      <c r="E17563" s="4">
        <v>2.1700000000000001E-20</v>
      </c>
      <c r="F17563" s="3"/>
      <c r="G17563" s="3"/>
      <c r="H17563" s="3"/>
      <c r="I17563" s="3"/>
      <c r="J17563" s="3"/>
    </row>
    <row r="17564" spans="4:10" x14ac:dyDescent="0.25">
      <c r="D17564">
        <v>0.60340000000000005</v>
      </c>
      <c r="E17564" s="4">
        <v>2.1700000000000001E-20</v>
      </c>
      <c r="F17564" s="3"/>
      <c r="G17564" s="3"/>
      <c r="H17564" s="3"/>
      <c r="I17564" s="3"/>
      <c r="J17564" s="3"/>
    </row>
    <row r="17565" spans="4:10" x14ac:dyDescent="0.25">
      <c r="D17565">
        <v>0.60360000000000003</v>
      </c>
      <c r="E17565" s="4">
        <v>2.1700000000000001E-20</v>
      </c>
      <c r="F17565" s="3"/>
      <c r="G17565" s="3"/>
      <c r="H17565" s="3"/>
      <c r="I17565" s="3"/>
      <c r="J17565" s="3"/>
    </row>
    <row r="17566" spans="4:10" x14ac:dyDescent="0.25">
      <c r="D17566">
        <v>0.6038</v>
      </c>
      <c r="E17566" s="4">
        <v>2.1700000000000001E-20</v>
      </c>
      <c r="F17566" s="3"/>
      <c r="G17566" s="3"/>
      <c r="H17566" s="3"/>
      <c r="I17566" s="3"/>
      <c r="J17566" s="3"/>
    </row>
    <row r="17567" spans="4:10" x14ac:dyDescent="0.25">
      <c r="D17567">
        <v>0.60409999999999997</v>
      </c>
      <c r="E17567" s="4">
        <v>2.1700000000000001E-20</v>
      </c>
      <c r="F17567" s="3"/>
      <c r="G17567" s="3"/>
      <c r="H17567" s="3"/>
      <c r="I17567" s="3"/>
      <c r="J17567" s="3"/>
    </row>
    <row r="17568" spans="4:10" x14ac:dyDescent="0.25">
      <c r="D17568">
        <v>0.60429999999999995</v>
      </c>
      <c r="E17568" s="4">
        <v>2.1700000000000001E-20</v>
      </c>
      <c r="F17568" s="3"/>
      <c r="G17568" s="3"/>
      <c r="H17568" s="3"/>
      <c r="I17568" s="3"/>
      <c r="J17568" s="3"/>
    </row>
    <row r="17569" spans="4:10" x14ac:dyDescent="0.25">
      <c r="D17569">
        <v>0.60450000000000004</v>
      </c>
      <c r="E17569" s="4">
        <v>2.1700000000000001E-20</v>
      </c>
      <c r="F17569" s="3"/>
      <c r="G17569" s="3"/>
      <c r="H17569" s="3"/>
      <c r="I17569" s="3"/>
      <c r="J17569" s="3"/>
    </row>
    <row r="17570" spans="4:10" x14ac:dyDescent="0.25">
      <c r="D17570">
        <v>0.6048</v>
      </c>
      <c r="E17570" s="4">
        <v>2.1700000000000001E-20</v>
      </c>
      <c r="F17570" s="3"/>
      <c r="G17570" s="3"/>
      <c r="H17570" s="3"/>
      <c r="I17570" s="3"/>
      <c r="J17570" s="3"/>
    </row>
    <row r="17571" spans="4:10" x14ac:dyDescent="0.25">
      <c r="D17571">
        <v>0.60499999999999998</v>
      </c>
      <c r="E17571" s="4">
        <v>2.1700000000000001E-20</v>
      </c>
      <c r="F17571" s="3"/>
      <c r="G17571" s="3"/>
      <c r="H17571" s="3"/>
      <c r="I17571" s="3"/>
      <c r="J17571" s="3"/>
    </row>
    <row r="17572" spans="4:10" x14ac:dyDescent="0.25">
      <c r="D17572">
        <v>0.60529999999999995</v>
      </c>
      <c r="E17572" s="4">
        <v>2.1700000000000001E-20</v>
      </c>
      <c r="F17572" s="3"/>
      <c r="G17572" s="3"/>
      <c r="H17572" s="3"/>
      <c r="I17572" s="3"/>
      <c r="J17572" s="3"/>
    </row>
    <row r="17573" spans="4:10" x14ac:dyDescent="0.25">
      <c r="D17573">
        <v>0.60550000000000004</v>
      </c>
      <c r="E17573" s="4">
        <v>2.1700000000000001E-20</v>
      </c>
      <c r="F17573" s="3"/>
      <c r="G17573" s="3"/>
      <c r="H17573" s="3"/>
      <c r="I17573" s="3"/>
      <c r="J17573" s="3"/>
    </row>
    <row r="17574" spans="4:10" x14ac:dyDescent="0.25">
      <c r="D17574">
        <v>0.60570000000000002</v>
      </c>
      <c r="E17574" s="4">
        <v>2.1700000000000001E-20</v>
      </c>
      <c r="F17574" s="3"/>
      <c r="G17574" s="3"/>
      <c r="H17574" s="3"/>
      <c r="I17574" s="3"/>
      <c r="J17574" s="3"/>
    </row>
    <row r="17575" spans="4:10" x14ac:dyDescent="0.25">
      <c r="D17575">
        <v>0.60599999999999998</v>
      </c>
      <c r="E17575" s="4">
        <v>2.1700000000000001E-20</v>
      </c>
      <c r="F17575" s="3"/>
      <c r="G17575" s="3"/>
      <c r="H17575" s="3"/>
      <c r="I17575" s="3"/>
      <c r="J17575" s="3"/>
    </row>
    <row r="17576" spans="4:10" x14ac:dyDescent="0.25">
      <c r="D17576">
        <v>0.60619999999999996</v>
      </c>
      <c r="E17576" s="4">
        <v>2.1700000000000001E-20</v>
      </c>
      <c r="F17576" s="3"/>
      <c r="G17576" s="3"/>
      <c r="H17576" s="3"/>
      <c r="I17576" s="3"/>
      <c r="J17576" s="3"/>
    </row>
    <row r="17577" spans="4:10" x14ac:dyDescent="0.25">
      <c r="D17577">
        <v>0.60640000000000005</v>
      </c>
      <c r="E17577" s="4">
        <v>2.1700000000000001E-20</v>
      </c>
      <c r="F17577" s="3"/>
      <c r="G17577" s="3"/>
      <c r="H17577" s="3"/>
      <c r="I17577" s="3"/>
      <c r="J17577" s="3"/>
    </row>
    <row r="17578" spans="4:10" x14ac:dyDescent="0.25">
      <c r="D17578">
        <v>0.60670000000000002</v>
      </c>
      <c r="E17578" s="4">
        <v>2.1700000000000001E-20</v>
      </c>
      <c r="F17578" s="3"/>
      <c r="G17578" s="3"/>
      <c r="H17578" s="3"/>
      <c r="I17578" s="3"/>
      <c r="J17578" s="3"/>
    </row>
    <row r="17579" spans="4:10" x14ac:dyDescent="0.25">
      <c r="D17579">
        <v>0.6069</v>
      </c>
      <c r="E17579" s="4">
        <v>2.1700000000000001E-20</v>
      </c>
      <c r="F17579" s="3"/>
      <c r="G17579" s="3"/>
      <c r="H17579" s="3"/>
      <c r="I17579" s="3"/>
      <c r="J17579" s="3"/>
    </row>
    <row r="17580" spans="4:10" x14ac:dyDescent="0.25">
      <c r="D17580">
        <v>0.60709999999999997</v>
      </c>
      <c r="E17580" s="4">
        <v>2.1700000000000001E-20</v>
      </c>
      <c r="F17580" s="3"/>
      <c r="G17580" s="3"/>
      <c r="H17580" s="3"/>
      <c r="I17580" s="3"/>
      <c r="J17580" s="3"/>
    </row>
    <row r="17581" spans="4:10" x14ac:dyDescent="0.25">
      <c r="D17581">
        <v>0.60740000000000005</v>
      </c>
      <c r="E17581" s="4">
        <v>2.1700000000000001E-20</v>
      </c>
      <c r="F17581" s="3"/>
      <c r="G17581" s="3"/>
      <c r="H17581" s="3"/>
      <c r="I17581" s="3"/>
      <c r="J17581" s="3"/>
    </row>
    <row r="17582" spans="4:10" x14ac:dyDescent="0.25">
      <c r="D17582">
        <v>0.60760000000000003</v>
      </c>
      <c r="E17582" s="4">
        <v>2.1700000000000001E-20</v>
      </c>
      <c r="F17582" s="3"/>
      <c r="G17582" s="3"/>
      <c r="H17582" s="3"/>
      <c r="I17582" s="3"/>
      <c r="J17582" s="3"/>
    </row>
    <row r="17583" spans="4:10" x14ac:dyDescent="0.25">
      <c r="D17583">
        <v>0.6079</v>
      </c>
      <c r="E17583" s="4">
        <v>2.1700000000000001E-20</v>
      </c>
      <c r="F17583" s="3"/>
      <c r="G17583" s="3"/>
      <c r="H17583" s="3"/>
      <c r="I17583" s="3"/>
      <c r="J17583" s="3"/>
    </row>
    <row r="17584" spans="4:10" x14ac:dyDescent="0.25">
      <c r="D17584">
        <v>0.60809999999999997</v>
      </c>
      <c r="E17584" s="4">
        <v>2.1700000000000001E-20</v>
      </c>
      <c r="F17584" s="3"/>
      <c r="G17584" s="3"/>
      <c r="H17584" s="3"/>
      <c r="I17584" s="3"/>
      <c r="J17584" s="3"/>
    </row>
    <row r="17585" spans="4:10" x14ac:dyDescent="0.25">
      <c r="D17585">
        <v>0.60829999999999995</v>
      </c>
      <c r="E17585" s="4">
        <v>2.1700000000000001E-20</v>
      </c>
      <c r="F17585" s="3"/>
      <c r="G17585" s="3"/>
      <c r="H17585" s="3"/>
      <c r="I17585" s="3"/>
      <c r="J17585" s="3"/>
    </row>
    <row r="17586" spans="4:10" x14ac:dyDescent="0.25">
      <c r="D17586">
        <v>0.60860000000000003</v>
      </c>
      <c r="E17586" s="4">
        <v>2.1700000000000001E-20</v>
      </c>
      <c r="F17586" s="3"/>
      <c r="G17586" s="3"/>
      <c r="H17586" s="3"/>
      <c r="I17586" s="3"/>
      <c r="J17586" s="3"/>
    </row>
    <row r="17587" spans="4:10" x14ac:dyDescent="0.25">
      <c r="D17587">
        <v>0.60880000000000001</v>
      </c>
      <c r="E17587" s="4">
        <v>2.1700000000000001E-20</v>
      </c>
      <c r="F17587" s="3"/>
      <c r="G17587" s="3"/>
      <c r="H17587" s="3"/>
      <c r="I17587" s="3"/>
      <c r="J17587" s="3"/>
    </row>
    <row r="17588" spans="4:10" x14ac:dyDescent="0.25">
      <c r="D17588">
        <v>0.60899999999999999</v>
      </c>
      <c r="E17588" s="4">
        <v>2.1700000000000001E-20</v>
      </c>
      <c r="F17588" s="3"/>
      <c r="G17588" s="3"/>
      <c r="H17588" s="3"/>
      <c r="I17588" s="3"/>
      <c r="J17588" s="3"/>
    </row>
    <row r="17589" spans="4:10" x14ac:dyDescent="0.25">
      <c r="D17589">
        <v>0.60929999999999995</v>
      </c>
      <c r="E17589" s="4">
        <v>2.1700000000000001E-20</v>
      </c>
      <c r="F17589" s="3"/>
      <c r="G17589" s="3"/>
      <c r="H17589" s="3"/>
      <c r="I17589" s="3"/>
      <c r="J17589" s="3"/>
    </row>
    <row r="17590" spans="4:10" x14ac:dyDescent="0.25">
      <c r="D17590">
        <v>0.60950000000000004</v>
      </c>
      <c r="E17590" s="4">
        <v>2.1700000000000001E-20</v>
      </c>
      <c r="F17590" s="3"/>
      <c r="G17590" s="3"/>
      <c r="H17590" s="3"/>
      <c r="I17590" s="3"/>
      <c r="J17590" s="3"/>
    </row>
    <row r="17591" spans="4:10" x14ac:dyDescent="0.25">
      <c r="D17591">
        <v>0.60970000000000002</v>
      </c>
      <c r="E17591" s="4">
        <v>2.1700000000000001E-20</v>
      </c>
      <c r="F17591" s="3"/>
      <c r="G17591" s="3"/>
      <c r="H17591" s="3"/>
      <c r="I17591" s="3"/>
      <c r="J17591" s="3"/>
    </row>
    <row r="17592" spans="4:10" x14ac:dyDescent="0.25">
      <c r="D17592">
        <v>0.61</v>
      </c>
      <c r="E17592" s="4">
        <v>2.1700000000000001E-20</v>
      </c>
      <c r="F17592" s="3"/>
      <c r="G17592" s="3"/>
      <c r="H17592" s="3"/>
      <c r="I17592" s="3"/>
      <c r="J17592" s="3"/>
    </row>
    <row r="17593" spans="4:10" x14ac:dyDescent="0.25">
      <c r="D17593">
        <v>0.61019999999999996</v>
      </c>
      <c r="E17593" s="4">
        <v>2.1700000000000001E-20</v>
      </c>
      <c r="F17593" s="3"/>
      <c r="G17593" s="3"/>
      <c r="H17593" s="3"/>
      <c r="I17593" s="3"/>
      <c r="J17593" s="3"/>
    </row>
    <row r="17594" spans="4:10" x14ac:dyDescent="0.25">
      <c r="D17594">
        <v>0.61050000000000004</v>
      </c>
      <c r="E17594" s="4">
        <v>2.1700000000000001E-20</v>
      </c>
      <c r="F17594" s="3"/>
      <c r="G17594" s="3"/>
      <c r="H17594" s="3"/>
      <c r="I17594" s="3"/>
      <c r="J17594" s="3"/>
    </row>
    <row r="17595" spans="4:10" x14ac:dyDescent="0.25">
      <c r="D17595">
        <v>0.61070000000000002</v>
      </c>
      <c r="E17595" s="4">
        <v>2.1700000000000001E-20</v>
      </c>
      <c r="F17595" s="3"/>
      <c r="G17595" s="3"/>
      <c r="H17595" s="3"/>
      <c r="I17595" s="3"/>
      <c r="J17595" s="3"/>
    </row>
    <row r="17596" spans="4:10" x14ac:dyDescent="0.25">
      <c r="D17596">
        <v>0.6109</v>
      </c>
      <c r="E17596" s="4">
        <v>2.1700000000000001E-20</v>
      </c>
      <c r="F17596" s="3"/>
      <c r="G17596" s="3"/>
      <c r="H17596" s="3"/>
      <c r="I17596" s="3"/>
      <c r="J17596" s="3"/>
    </row>
    <row r="17597" spans="4:10" x14ac:dyDescent="0.25">
      <c r="D17597">
        <v>0.61119999999999997</v>
      </c>
      <c r="E17597" s="4">
        <v>2.1700000000000001E-20</v>
      </c>
      <c r="F17597" s="3"/>
      <c r="G17597" s="3"/>
      <c r="H17597" s="3"/>
      <c r="I17597" s="3"/>
      <c r="J17597" s="3"/>
    </row>
    <row r="17598" spans="4:10" x14ac:dyDescent="0.25">
      <c r="D17598">
        <v>0.61140000000000005</v>
      </c>
      <c r="E17598" s="4">
        <v>2.1700000000000001E-20</v>
      </c>
      <c r="F17598" s="3"/>
      <c r="G17598" s="3"/>
      <c r="H17598" s="3"/>
      <c r="I17598" s="3"/>
      <c r="J17598" s="3"/>
    </row>
    <row r="17599" spans="4:10" x14ac:dyDescent="0.25">
      <c r="D17599">
        <v>0.61160000000000003</v>
      </c>
      <c r="E17599" s="4">
        <v>2.1700000000000001E-20</v>
      </c>
      <c r="F17599" s="3"/>
      <c r="G17599" s="3"/>
      <c r="H17599" s="3"/>
      <c r="I17599" s="3"/>
      <c r="J17599" s="3"/>
    </row>
    <row r="17600" spans="4:10" x14ac:dyDescent="0.25">
      <c r="D17600">
        <v>0.6119</v>
      </c>
      <c r="E17600" s="4">
        <v>2.1700000000000001E-20</v>
      </c>
      <c r="F17600" s="3"/>
      <c r="G17600" s="3"/>
      <c r="H17600" s="3"/>
      <c r="I17600" s="3"/>
      <c r="J17600" s="3"/>
    </row>
    <row r="17601" spans="4:10" x14ac:dyDescent="0.25">
      <c r="D17601">
        <v>0.61209999999999998</v>
      </c>
      <c r="E17601" s="4">
        <v>2.1700000000000001E-20</v>
      </c>
      <c r="F17601" s="3"/>
      <c r="G17601" s="3"/>
      <c r="H17601" s="3"/>
      <c r="I17601" s="3"/>
      <c r="J17601" s="3"/>
    </row>
    <row r="17602" spans="4:10" x14ac:dyDescent="0.25">
      <c r="D17602">
        <v>0.61229999999999996</v>
      </c>
      <c r="E17602" s="4">
        <v>2.1700000000000001E-20</v>
      </c>
      <c r="F17602" s="3"/>
      <c r="G17602" s="3"/>
      <c r="H17602" s="3"/>
      <c r="I17602" s="3"/>
      <c r="J17602" s="3"/>
    </row>
    <row r="17603" spans="4:10" x14ac:dyDescent="0.25">
      <c r="D17603">
        <v>0.61260000000000003</v>
      </c>
      <c r="E17603" s="4">
        <v>2.1700000000000001E-20</v>
      </c>
      <c r="F17603" s="3"/>
      <c r="G17603" s="3"/>
      <c r="H17603" s="3"/>
      <c r="I17603" s="3"/>
      <c r="J17603" s="3"/>
    </row>
    <row r="17604" spans="4:10" x14ac:dyDescent="0.25">
      <c r="D17604">
        <v>0.61280000000000001</v>
      </c>
      <c r="E17604" s="4">
        <v>2.1700000000000001E-20</v>
      </c>
      <c r="F17604" s="3"/>
      <c r="G17604" s="3"/>
      <c r="H17604" s="3"/>
      <c r="I17604" s="3"/>
      <c r="J17604" s="3"/>
    </row>
    <row r="17605" spans="4:10" x14ac:dyDescent="0.25">
      <c r="D17605">
        <v>0.61309999999999998</v>
      </c>
      <c r="E17605" s="4">
        <v>2.1700000000000001E-20</v>
      </c>
      <c r="F17605" s="3"/>
      <c r="G17605" s="3"/>
      <c r="H17605" s="3"/>
      <c r="I17605" s="3"/>
      <c r="J17605" s="3"/>
    </row>
    <row r="17606" spans="4:10" x14ac:dyDescent="0.25">
      <c r="D17606">
        <v>0.61329999999999996</v>
      </c>
      <c r="E17606" s="4">
        <v>2.1700000000000001E-20</v>
      </c>
      <c r="F17606" s="3"/>
      <c r="G17606" s="3"/>
      <c r="H17606" s="3"/>
      <c r="I17606" s="3"/>
      <c r="J17606" s="3"/>
    </row>
    <row r="17607" spans="4:10" x14ac:dyDescent="0.25">
      <c r="D17607">
        <v>0.61350000000000005</v>
      </c>
      <c r="E17607" s="4">
        <v>2.1700000000000001E-20</v>
      </c>
      <c r="F17607" s="3"/>
      <c r="G17607" s="3"/>
      <c r="H17607" s="3"/>
      <c r="I17607" s="3"/>
      <c r="J17607" s="3"/>
    </row>
    <row r="17608" spans="4:10" x14ac:dyDescent="0.25">
      <c r="D17608">
        <v>0.61380000000000001</v>
      </c>
      <c r="E17608" s="4">
        <v>2.1700000000000001E-20</v>
      </c>
      <c r="F17608" s="3"/>
      <c r="G17608" s="3"/>
      <c r="H17608" s="3"/>
      <c r="I17608" s="3"/>
      <c r="J17608" s="3"/>
    </row>
    <row r="17609" spans="4:10" x14ac:dyDescent="0.25">
      <c r="D17609">
        <v>0.61399999999999999</v>
      </c>
      <c r="E17609" s="4">
        <v>2.1700000000000001E-20</v>
      </c>
      <c r="F17609" s="3"/>
      <c r="G17609" s="3"/>
      <c r="H17609" s="3"/>
      <c r="I17609" s="3"/>
      <c r="J17609" s="3"/>
    </row>
    <row r="17610" spans="4:10" x14ac:dyDescent="0.25">
      <c r="D17610">
        <v>0.61419999999999997</v>
      </c>
      <c r="E17610" s="4">
        <v>2.1700000000000001E-20</v>
      </c>
      <c r="F17610" s="3"/>
      <c r="G17610" s="3"/>
      <c r="H17610" s="3"/>
      <c r="I17610" s="3"/>
      <c r="J17610" s="3"/>
    </row>
    <row r="17611" spans="4:10" x14ac:dyDescent="0.25">
      <c r="D17611">
        <v>0.61450000000000005</v>
      </c>
      <c r="E17611" s="4">
        <v>2.1700000000000001E-20</v>
      </c>
      <c r="F17611" s="3"/>
      <c r="G17611" s="3"/>
      <c r="H17611" s="3"/>
      <c r="I17611" s="3"/>
      <c r="J17611" s="3"/>
    </row>
    <row r="17612" spans="4:10" x14ac:dyDescent="0.25">
      <c r="D17612">
        <v>0.61470000000000002</v>
      </c>
      <c r="E17612" s="4">
        <v>2.1700000000000001E-20</v>
      </c>
      <c r="F17612" s="3"/>
      <c r="G17612" s="3"/>
      <c r="H17612" s="3"/>
      <c r="I17612" s="3"/>
      <c r="J17612" s="3"/>
    </row>
    <row r="17613" spans="4:10" x14ac:dyDescent="0.25">
      <c r="D17613">
        <v>0.6149</v>
      </c>
      <c r="E17613" s="4">
        <v>2.1700000000000001E-20</v>
      </c>
      <c r="F17613" s="3"/>
      <c r="G17613" s="3"/>
      <c r="H17613" s="3"/>
      <c r="I17613" s="3"/>
      <c r="J17613" s="3"/>
    </row>
    <row r="17614" spans="4:10" x14ac:dyDescent="0.25">
      <c r="D17614">
        <v>0.61519999999999997</v>
      </c>
      <c r="E17614" s="4">
        <v>2.1700000000000001E-20</v>
      </c>
      <c r="F17614" s="3"/>
      <c r="G17614" s="3"/>
      <c r="H17614" s="3"/>
      <c r="I17614" s="3"/>
      <c r="J17614" s="3"/>
    </row>
    <row r="17615" spans="4:10" x14ac:dyDescent="0.25">
      <c r="D17615">
        <v>0.61539999999999995</v>
      </c>
      <c r="E17615" s="4">
        <v>2.1700000000000001E-20</v>
      </c>
      <c r="F17615" s="3"/>
      <c r="G17615" s="3"/>
      <c r="H17615" s="3"/>
      <c r="I17615" s="3"/>
      <c r="J17615" s="3"/>
    </row>
    <row r="17616" spans="4:10" x14ac:dyDescent="0.25">
      <c r="D17616">
        <v>0.61570000000000003</v>
      </c>
      <c r="E17616" s="4">
        <v>2.1700000000000001E-20</v>
      </c>
      <c r="F17616" s="3"/>
      <c r="G17616" s="3"/>
      <c r="H17616" s="3"/>
      <c r="I17616" s="3"/>
      <c r="J17616" s="3"/>
    </row>
    <row r="17617" spans="4:10" x14ac:dyDescent="0.25">
      <c r="D17617">
        <v>0.6159</v>
      </c>
      <c r="E17617" s="4">
        <v>2.1700000000000001E-20</v>
      </c>
      <c r="F17617" s="3"/>
      <c r="G17617" s="3"/>
      <c r="H17617" s="3"/>
      <c r="I17617" s="3"/>
      <c r="J17617" s="3"/>
    </row>
    <row r="17618" spans="4:10" x14ac:dyDescent="0.25">
      <c r="D17618">
        <v>0.61609999999999998</v>
      </c>
      <c r="E17618" s="4">
        <v>2.1700000000000001E-20</v>
      </c>
      <c r="F17618" s="3"/>
      <c r="G17618" s="3"/>
      <c r="H17618" s="3"/>
      <c r="I17618" s="3"/>
      <c r="J17618" s="3"/>
    </row>
    <row r="17619" spans="4:10" x14ac:dyDescent="0.25">
      <c r="D17619">
        <v>0.61639999999999995</v>
      </c>
      <c r="E17619" s="4">
        <v>2.1700000000000001E-20</v>
      </c>
      <c r="F17619" s="3"/>
      <c r="G17619" s="3"/>
      <c r="H17619" s="3"/>
      <c r="I17619" s="3"/>
      <c r="J17619" s="3"/>
    </row>
    <row r="17620" spans="4:10" x14ac:dyDescent="0.25">
      <c r="D17620">
        <v>0.61660000000000004</v>
      </c>
      <c r="E17620" s="4">
        <v>2.1700000000000001E-20</v>
      </c>
      <c r="F17620" s="3"/>
      <c r="G17620" s="3"/>
      <c r="H17620" s="3"/>
      <c r="I17620" s="3"/>
      <c r="J17620" s="3"/>
    </row>
    <row r="17621" spans="4:10" x14ac:dyDescent="0.25">
      <c r="D17621">
        <v>0.61680000000000001</v>
      </c>
      <c r="E17621" s="4">
        <v>2.1700000000000001E-20</v>
      </c>
      <c r="F17621" s="3"/>
      <c r="G17621" s="3"/>
      <c r="H17621" s="3"/>
      <c r="I17621" s="3"/>
      <c r="J17621" s="3"/>
    </row>
    <row r="17622" spans="4:10" x14ac:dyDescent="0.25">
      <c r="D17622">
        <v>0.61709999999999998</v>
      </c>
      <c r="E17622" s="4">
        <v>2.1700000000000001E-20</v>
      </c>
      <c r="F17622" s="3"/>
      <c r="G17622" s="3"/>
      <c r="H17622" s="3"/>
      <c r="I17622" s="3"/>
      <c r="J17622" s="3"/>
    </row>
    <row r="17623" spans="4:10" x14ac:dyDescent="0.25">
      <c r="D17623">
        <v>0.61729999999999996</v>
      </c>
      <c r="E17623" s="4">
        <v>2.1700000000000001E-20</v>
      </c>
      <c r="F17623" s="3"/>
      <c r="G17623" s="3"/>
      <c r="H17623" s="3"/>
      <c r="I17623" s="3"/>
      <c r="J17623" s="3"/>
    </row>
    <row r="17624" spans="4:10" x14ac:dyDescent="0.25">
      <c r="D17624">
        <v>0.61750000000000005</v>
      </c>
      <c r="E17624" s="4">
        <v>2.1700000000000001E-20</v>
      </c>
      <c r="F17624" s="3"/>
      <c r="G17624" s="3"/>
      <c r="H17624" s="3"/>
      <c r="I17624" s="3"/>
      <c r="J17624" s="3"/>
    </row>
    <row r="17625" spans="4:10" x14ac:dyDescent="0.25">
      <c r="D17625">
        <v>0.61780000000000002</v>
      </c>
      <c r="E17625" s="4">
        <v>2.1700000000000001E-20</v>
      </c>
      <c r="F17625" s="3"/>
      <c r="G17625" s="3"/>
      <c r="H17625" s="3"/>
      <c r="I17625" s="3"/>
      <c r="J17625" s="3"/>
    </row>
    <row r="17626" spans="4:10" x14ac:dyDescent="0.25">
      <c r="D17626">
        <v>0.61799999999999999</v>
      </c>
      <c r="E17626" s="4">
        <v>2.1700000000000001E-20</v>
      </c>
      <c r="F17626" s="3"/>
      <c r="G17626" s="3"/>
      <c r="H17626" s="3"/>
      <c r="I17626" s="3"/>
      <c r="J17626" s="3"/>
    </row>
    <row r="17627" spans="4:10" x14ac:dyDescent="0.25">
      <c r="D17627">
        <v>0.61829999999999996</v>
      </c>
      <c r="E17627" s="4">
        <v>2.1700000000000001E-20</v>
      </c>
      <c r="F17627" s="3"/>
      <c r="G17627" s="3"/>
      <c r="H17627" s="3"/>
      <c r="I17627" s="3"/>
      <c r="J17627" s="3"/>
    </row>
    <row r="17628" spans="4:10" x14ac:dyDescent="0.25">
      <c r="D17628">
        <v>0.61850000000000005</v>
      </c>
      <c r="E17628" s="4">
        <v>2.1700000000000001E-20</v>
      </c>
      <c r="F17628" s="3"/>
      <c r="G17628" s="3"/>
      <c r="H17628" s="3"/>
      <c r="I17628" s="3"/>
      <c r="J17628" s="3"/>
    </row>
    <row r="17629" spans="4:10" x14ac:dyDescent="0.25">
      <c r="D17629">
        <v>0.61870000000000003</v>
      </c>
      <c r="E17629" s="4">
        <v>2.1700000000000001E-20</v>
      </c>
      <c r="F17629" s="3"/>
      <c r="G17629" s="3"/>
      <c r="H17629" s="3"/>
      <c r="I17629" s="3"/>
      <c r="J17629" s="3"/>
    </row>
    <row r="17630" spans="4:10" x14ac:dyDescent="0.25">
      <c r="D17630">
        <v>0.61899999999999999</v>
      </c>
      <c r="E17630" s="4">
        <v>2.1700000000000001E-20</v>
      </c>
      <c r="F17630" s="3"/>
      <c r="G17630" s="3"/>
      <c r="H17630" s="3"/>
      <c r="I17630" s="3"/>
      <c r="J17630" s="3"/>
    </row>
    <row r="17631" spans="4:10" x14ac:dyDescent="0.25">
      <c r="D17631">
        <v>0.61919999999999997</v>
      </c>
      <c r="E17631" s="4">
        <v>2.1700000000000001E-20</v>
      </c>
      <c r="F17631" s="3"/>
      <c r="G17631" s="3"/>
      <c r="H17631" s="3"/>
      <c r="I17631" s="3"/>
      <c r="J17631" s="3"/>
    </row>
    <row r="17632" spans="4:10" x14ac:dyDescent="0.25">
      <c r="D17632">
        <v>0.61939999999999995</v>
      </c>
      <c r="E17632" s="4">
        <v>2.1700000000000001E-20</v>
      </c>
      <c r="F17632" s="3"/>
      <c r="G17632" s="3"/>
      <c r="H17632" s="3"/>
      <c r="I17632" s="3"/>
      <c r="J17632" s="3"/>
    </row>
    <row r="17633" spans="4:10" x14ac:dyDescent="0.25">
      <c r="D17633">
        <v>0.61970000000000003</v>
      </c>
      <c r="E17633" s="4">
        <v>2.1700000000000001E-20</v>
      </c>
      <c r="F17633" s="3"/>
      <c r="G17633" s="3"/>
      <c r="H17633" s="3"/>
      <c r="I17633" s="3"/>
      <c r="J17633" s="3"/>
    </row>
    <row r="17634" spans="4:10" x14ac:dyDescent="0.25">
      <c r="D17634">
        <v>0.61990000000000001</v>
      </c>
      <c r="E17634" s="4">
        <v>2.1700000000000001E-20</v>
      </c>
      <c r="F17634" s="3"/>
      <c r="G17634" s="3"/>
      <c r="H17634" s="3"/>
      <c r="I17634" s="3"/>
      <c r="J17634" s="3"/>
    </row>
    <row r="17635" spans="4:10" x14ac:dyDescent="0.25">
      <c r="D17635">
        <v>0.62019999999999997</v>
      </c>
      <c r="E17635" s="4">
        <v>2.1700000000000001E-20</v>
      </c>
      <c r="F17635" s="3"/>
      <c r="G17635" s="3"/>
      <c r="H17635" s="3"/>
      <c r="I17635" s="3"/>
      <c r="J17635" s="3"/>
    </row>
    <row r="17636" spans="4:10" x14ac:dyDescent="0.25">
      <c r="D17636">
        <v>0.62039999999999995</v>
      </c>
      <c r="E17636" s="4">
        <v>2.1700000000000001E-20</v>
      </c>
      <c r="F17636" s="3"/>
      <c r="G17636" s="3"/>
      <c r="H17636" s="3"/>
      <c r="I17636" s="3"/>
      <c r="J17636" s="3"/>
    </row>
    <row r="17637" spans="4:10" x14ac:dyDescent="0.25">
      <c r="D17637">
        <v>0.62060000000000004</v>
      </c>
      <c r="E17637" s="4">
        <v>2.1700000000000001E-20</v>
      </c>
      <c r="F17637" s="3"/>
      <c r="G17637" s="3"/>
      <c r="H17637" s="3"/>
      <c r="I17637" s="3"/>
      <c r="J17637" s="3"/>
    </row>
    <row r="17638" spans="4:10" x14ac:dyDescent="0.25">
      <c r="D17638">
        <v>0.62090000000000001</v>
      </c>
      <c r="E17638" s="4">
        <v>2.1700000000000001E-20</v>
      </c>
      <c r="F17638" s="3"/>
      <c r="G17638" s="3"/>
      <c r="H17638" s="3"/>
      <c r="I17638" s="3"/>
      <c r="J17638" s="3"/>
    </row>
    <row r="17639" spans="4:10" x14ac:dyDescent="0.25">
      <c r="D17639">
        <v>0.62109999999999999</v>
      </c>
      <c r="E17639" s="4">
        <v>2.1700000000000001E-20</v>
      </c>
      <c r="F17639" s="3"/>
      <c r="G17639" s="3"/>
      <c r="H17639" s="3"/>
      <c r="I17639" s="3"/>
      <c r="J17639" s="3"/>
    </row>
    <row r="17640" spans="4:10" x14ac:dyDescent="0.25">
      <c r="D17640">
        <v>0.62129999999999996</v>
      </c>
      <c r="E17640" s="4">
        <v>2.1700000000000001E-20</v>
      </c>
      <c r="F17640" s="3"/>
      <c r="G17640" s="3"/>
      <c r="H17640" s="3"/>
      <c r="I17640" s="3"/>
      <c r="J17640" s="3"/>
    </row>
    <row r="17641" spans="4:10" x14ac:dyDescent="0.25">
      <c r="D17641">
        <v>0.62160000000000004</v>
      </c>
      <c r="E17641" s="4">
        <v>2.1700000000000001E-20</v>
      </c>
      <c r="F17641" s="3"/>
      <c r="G17641" s="3"/>
      <c r="H17641" s="3"/>
      <c r="I17641" s="3"/>
      <c r="J17641" s="3"/>
    </row>
    <row r="17642" spans="4:10" x14ac:dyDescent="0.25">
      <c r="D17642">
        <v>0.62180000000000002</v>
      </c>
      <c r="E17642" s="4">
        <v>2.1700000000000001E-20</v>
      </c>
      <c r="F17642" s="3"/>
      <c r="G17642" s="3"/>
      <c r="H17642" s="3"/>
      <c r="I17642" s="3"/>
      <c r="J17642" s="3"/>
    </row>
    <row r="17643" spans="4:10" x14ac:dyDescent="0.25">
      <c r="D17643">
        <v>0.622</v>
      </c>
      <c r="E17643" s="4">
        <v>2.1700000000000001E-20</v>
      </c>
      <c r="F17643" s="3"/>
      <c r="G17643" s="3"/>
      <c r="H17643" s="3"/>
      <c r="I17643" s="3"/>
      <c r="J17643" s="3"/>
    </row>
    <row r="17644" spans="4:10" x14ac:dyDescent="0.25">
      <c r="D17644">
        <v>0.62229999999999996</v>
      </c>
      <c r="E17644" s="4">
        <v>2.1700000000000001E-20</v>
      </c>
      <c r="F17644" s="3"/>
      <c r="G17644" s="3"/>
      <c r="H17644" s="3"/>
      <c r="I17644" s="3"/>
      <c r="J17644" s="3"/>
    </row>
    <row r="17645" spans="4:10" x14ac:dyDescent="0.25">
      <c r="D17645">
        <v>0.62250000000000005</v>
      </c>
      <c r="E17645" s="4">
        <v>2.1700000000000001E-20</v>
      </c>
      <c r="F17645" s="3"/>
      <c r="G17645" s="3"/>
      <c r="H17645" s="3"/>
      <c r="I17645" s="3"/>
      <c r="J17645" s="3"/>
    </row>
    <row r="17646" spans="4:10" x14ac:dyDescent="0.25">
      <c r="D17646">
        <v>0.62280000000000002</v>
      </c>
      <c r="E17646" s="4">
        <v>2.1700000000000001E-20</v>
      </c>
      <c r="F17646" s="3"/>
      <c r="G17646" s="3"/>
      <c r="H17646" s="3"/>
      <c r="I17646" s="3"/>
      <c r="J17646" s="3"/>
    </row>
    <row r="17647" spans="4:10" x14ac:dyDescent="0.25">
      <c r="D17647">
        <v>0.623</v>
      </c>
      <c r="E17647" s="4">
        <v>2.1700000000000001E-20</v>
      </c>
      <c r="F17647" s="3"/>
      <c r="G17647" s="3"/>
      <c r="H17647" s="3"/>
      <c r="I17647" s="3"/>
      <c r="J17647" s="3"/>
    </row>
    <row r="17648" spans="4:10" x14ac:dyDescent="0.25">
      <c r="D17648">
        <v>0.62319999999999998</v>
      </c>
      <c r="E17648" s="4">
        <v>2.1700000000000001E-20</v>
      </c>
      <c r="F17648" s="3"/>
      <c r="G17648" s="3"/>
      <c r="H17648" s="3"/>
      <c r="I17648" s="3"/>
      <c r="J17648" s="3"/>
    </row>
    <row r="17649" spans="4:10" x14ac:dyDescent="0.25">
      <c r="D17649">
        <v>0.62350000000000005</v>
      </c>
      <c r="E17649" s="4">
        <v>2.1700000000000001E-20</v>
      </c>
      <c r="F17649" s="3"/>
      <c r="G17649" s="3"/>
      <c r="H17649" s="3"/>
      <c r="I17649" s="3"/>
      <c r="J17649" s="3"/>
    </row>
    <row r="17650" spans="4:10" x14ac:dyDescent="0.25">
      <c r="D17650">
        <v>0.62370000000000003</v>
      </c>
      <c r="E17650" s="4">
        <v>2.1700000000000001E-20</v>
      </c>
      <c r="F17650" s="3"/>
      <c r="G17650" s="3"/>
      <c r="H17650" s="3"/>
      <c r="I17650" s="3"/>
      <c r="J17650" s="3"/>
    </row>
    <row r="17651" spans="4:10" x14ac:dyDescent="0.25">
      <c r="D17651">
        <v>0.62390000000000001</v>
      </c>
      <c r="E17651" s="4">
        <v>2.1700000000000001E-20</v>
      </c>
      <c r="F17651" s="3"/>
      <c r="G17651" s="3"/>
      <c r="H17651" s="3"/>
      <c r="I17651" s="3"/>
      <c r="J17651" s="3"/>
    </row>
    <row r="17652" spans="4:10" x14ac:dyDescent="0.25">
      <c r="D17652">
        <v>0.62419999999999998</v>
      </c>
      <c r="E17652" s="4">
        <v>2.1700000000000001E-20</v>
      </c>
      <c r="F17652" s="3"/>
      <c r="G17652" s="3"/>
      <c r="H17652" s="3"/>
      <c r="I17652" s="3"/>
      <c r="J17652" s="3"/>
    </row>
    <row r="17653" spans="4:10" x14ac:dyDescent="0.25">
      <c r="D17653">
        <v>0.62439999999999996</v>
      </c>
      <c r="E17653" s="4">
        <v>2.1700000000000001E-20</v>
      </c>
      <c r="F17653" s="3"/>
      <c r="G17653" s="3"/>
      <c r="H17653" s="3"/>
      <c r="I17653" s="3"/>
      <c r="J17653" s="3"/>
    </row>
    <row r="17654" spans="4:10" x14ac:dyDescent="0.25">
      <c r="D17654">
        <v>0.62460000000000004</v>
      </c>
      <c r="E17654" s="4">
        <v>2.1700000000000001E-20</v>
      </c>
      <c r="F17654" s="3"/>
      <c r="G17654" s="3"/>
      <c r="H17654" s="3"/>
      <c r="I17654" s="3"/>
      <c r="J17654" s="3"/>
    </row>
    <row r="17655" spans="4:10" x14ac:dyDescent="0.25">
      <c r="D17655">
        <v>0.62490000000000001</v>
      </c>
      <c r="E17655" s="4">
        <v>2.1700000000000001E-20</v>
      </c>
      <c r="F17655" s="3"/>
      <c r="G17655" s="3"/>
      <c r="H17655" s="3"/>
      <c r="I17655" s="3"/>
      <c r="J17655" s="3"/>
    </row>
    <row r="17656" spans="4:10" x14ac:dyDescent="0.25">
      <c r="D17656">
        <v>0.62509999999999999</v>
      </c>
      <c r="E17656" s="4">
        <v>2.1700000000000001E-20</v>
      </c>
      <c r="F17656" s="3"/>
      <c r="G17656" s="3"/>
      <c r="H17656" s="3"/>
      <c r="I17656" s="3"/>
      <c r="J17656" s="3"/>
    </row>
    <row r="17657" spans="4:10" x14ac:dyDescent="0.25">
      <c r="D17657">
        <v>0.62539999999999996</v>
      </c>
      <c r="E17657" s="4">
        <v>2.1700000000000001E-20</v>
      </c>
      <c r="F17657" s="3"/>
      <c r="G17657" s="3"/>
      <c r="H17657" s="3"/>
      <c r="I17657" s="3"/>
      <c r="J17657" s="3"/>
    </row>
    <row r="17658" spans="4:10" x14ac:dyDescent="0.25">
      <c r="D17658">
        <v>0.62560000000000004</v>
      </c>
      <c r="E17658" s="4">
        <v>2.1700000000000001E-20</v>
      </c>
      <c r="F17658" s="3"/>
      <c r="G17658" s="3"/>
      <c r="H17658" s="3"/>
      <c r="I17658" s="3"/>
      <c r="J17658" s="3"/>
    </row>
    <row r="17659" spans="4:10" x14ac:dyDescent="0.25">
      <c r="D17659">
        <v>0.62580000000000002</v>
      </c>
      <c r="E17659" s="4">
        <v>2.1700000000000001E-20</v>
      </c>
      <c r="F17659" s="3"/>
      <c r="G17659" s="3"/>
      <c r="H17659" s="3"/>
      <c r="I17659" s="3"/>
      <c r="J17659" s="3"/>
    </row>
    <row r="17660" spans="4:10" x14ac:dyDescent="0.25">
      <c r="D17660">
        <v>0.62609999999999999</v>
      </c>
      <c r="E17660" s="4">
        <v>2.1700000000000001E-20</v>
      </c>
      <c r="F17660" s="3"/>
      <c r="G17660" s="3"/>
      <c r="H17660" s="3"/>
      <c r="I17660" s="3"/>
      <c r="J17660" s="3"/>
    </row>
    <row r="17661" spans="4:10" x14ac:dyDescent="0.25">
      <c r="D17661">
        <v>0.62629999999999997</v>
      </c>
      <c r="E17661" s="4">
        <v>2.1700000000000001E-20</v>
      </c>
      <c r="F17661" s="3"/>
      <c r="G17661" s="3"/>
      <c r="H17661" s="3"/>
      <c r="I17661" s="3"/>
      <c r="J17661" s="3"/>
    </row>
    <row r="17662" spans="4:10" x14ac:dyDescent="0.25">
      <c r="D17662">
        <v>0.62649999999999995</v>
      </c>
      <c r="E17662" s="4">
        <v>2.1700000000000001E-20</v>
      </c>
      <c r="F17662" s="3"/>
      <c r="G17662" s="3"/>
      <c r="H17662" s="3"/>
      <c r="I17662" s="3"/>
      <c r="J17662" s="3"/>
    </row>
    <row r="17663" spans="4:10" x14ac:dyDescent="0.25">
      <c r="D17663">
        <v>0.62680000000000002</v>
      </c>
      <c r="E17663" s="4">
        <v>2.1700000000000001E-20</v>
      </c>
      <c r="F17663" s="3"/>
      <c r="G17663" s="3"/>
      <c r="H17663" s="3"/>
      <c r="I17663" s="3"/>
      <c r="J17663" s="3"/>
    </row>
    <row r="17664" spans="4:10" x14ac:dyDescent="0.25">
      <c r="D17664">
        <v>0.627</v>
      </c>
      <c r="E17664" s="4">
        <v>2.1700000000000001E-20</v>
      </c>
      <c r="F17664" s="3"/>
      <c r="G17664" s="3"/>
      <c r="H17664" s="3"/>
      <c r="I17664" s="3"/>
      <c r="J17664" s="3"/>
    </row>
    <row r="17665" spans="4:10" x14ac:dyDescent="0.25">
      <c r="D17665">
        <v>0.62719999999999998</v>
      </c>
      <c r="E17665" s="4">
        <v>2.1700000000000001E-20</v>
      </c>
      <c r="F17665" s="3"/>
      <c r="G17665" s="3"/>
      <c r="H17665" s="3"/>
      <c r="I17665" s="3"/>
      <c r="J17665" s="3"/>
    </row>
    <row r="17666" spans="4:10" x14ac:dyDescent="0.25">
      <c r="D17666">
        <v>0.62749999999999995</v>
      </c>
      <c r="E17666" s="4">
        <v>2.1700000000000001E-20</v>
      </c>
      <c r="F17666" s="3"/>
      <c r="G17666" s="3"/>
      <c r="H17666" s="3"/>
      <c r="I17666" s="3"/>
      <c r="J17666" s="3"/>
    </row>
    <row r="17667" spans="4:10" x14ac:dyDescent="0.25">
      <c r="D17667">
        <v>0.62770000000000004</v>
      </c>
      <c r="E17667" s="4">
        <v>2.1700000000000001E-20</v>
      </c>
      <c r="F17667" s="3"/>
      <c r="G17667" s="3"/>
      <c r="H17667" s="3"/>
      <c r="I17667" s="3"/>
      <c r="J17667" s="3"/>
    </row>
    <row r="17668" spans="4:10" x14ac:dyDescent="0.25">
      <c r="D17668">
        <v>0.628</v>
      </c>
      <c r="E17668" s="4">
        <v>2.1700000000000001E-20</v>
      </c>
      <c r="F17668" s="3"/>
      <c r="G17668" s="3"/>
      <c r="H17668" s="3"/>
      <c r="I17668" s="3"/>
      <c r="J17668" s="3"/>
    </row>
    <row r="17669" spans="4:10" x14ac:dyDescent="0.25">
      <c r="D17669">
        <v>0.62819999999999998</v>
      </c>
      <c r="E17669" s="4">
        <v>2.1700000000000001E-20</v>
      </c>
      <c r="F17669" s="3"/>
      <c r="G17669" s="3"/>
      <c r="H17669" s="3"/>
      <c r="I17669" s="3"/>
      <c r="J17669" s="3"/>
    </row>
    <row r="17670" spans="4:10" x14ac:dyDescent="0.25">
      <c r="D17670">
        <v>0.62839999999999996</v>
      </c>
      <c r="E17670" s="4">
        <v>2.1700000000000001E-20</v>
      </c>
      <c r="F17670" s="3"/>
      <c r="G17670" s="3"/>
      <c r="H17670" s="3"/>
      <c r="I17670" s="3"/>
      <c r="J17670" s="3"/>
    </row>
    <row r="17671" spans="4:10" x14ac:dyDescent="0.25">
      <c r="D17671">
        <v>0.62870000000000004</v>
      </c>
      <c r="E17671" s="4">
        <v>2.1700000000000001E-20</v>
      </c>
      <c r="F17671" s="3"/>
      <c r="G17671" s="3"/>
      <c r="H17671" s="3"/>
      <c r="I17671" s="3"/>
      <c r="J17671" s="3"/>
    </row>
    <row r="17672" spans="4:10" x14ac:dyDescent="0.25">
      <c r="D17672">
        <v>0.62890000000000001</v>
      </c>
      <c r="E17672" s="4">
        <v>2.1700000000000001E-20</v>
      </c>
      <c r="F17672" s="3"/>
      <c r="G17672" s="3"/>
      <c r="H17672" s="3"/>
      <c r="I17672" s="3"/>
      <c r="J17672" s="3"/>
    </row>
    <row r="17673" spans="4:10" x14ac:dyDescent="0.25">
      <c r="D17673">
        <v>0.62909999999999999</v>
      </c>
      <c r="E17673" s="4">
        <v>2.1700000000000001E-20</v>
      </c>
      <c r="F17673" s="3"/>
      <c r="G17673" s="3"/>
      <c r="H17673" s="3"/>
      <c r="I17673" s="3"/>
      <c r="J17673" s="3"/>
    </row>
    <row r="17674" spans="4:10" x14ac:dyDescent="0.25">
      <c r="D17674">
        <v>0.62939999999999996</v>
      </c>
      <c r="E17674" s="4">
        <v>2.1700000000000001E-20</v>
      </c>
      <c r="F17674" s="3"/>
      <c r="G17674" s="3"/>
      <c r="H17674" s="3"/>
      <c r="I17674" s="3"/>
      <c r="J17674" s="3"/>
    </row>
    <row r="17675" spans="4:10" x14ac:dyDescent="0.25">
      <c r="D17675">
        <v>0.62960000000000005</v>
      </c>
      <c r="E17675" s="4">
        <v>2.1700000000000001E-20</v>
      </c>
      <c r="F17675" s="3"/>
      <c r="G17675" s="3"/>
      <c r="H17675" s="3"/>
      <c r="I17675" s="3"/>
      <c r="J17675" s="3"/>
    </row>
    <row r="17676" spans="4:10" x14ac:dyDescent="0.25">
      <c r="D17676">
        <v>0.62980000000000003</v>
      </c>
      <c r="E17676" s="4">
        <v>2.1700000000000001E-20</v>
      </c>
      <c r="F17676" s="3"/>
      <c r="G17676" s="3"/>
      <c r="H17676" s="3"/>
      <c r="I17676" s="3"/>
      <c r="J17676" s="3"/>
    </row>
    <row r="17677" spans="4:10" x14ac:dyDescent="0.25">
      <c r="D17677">
        <v>0.63009999999999999</v>
      </c>
      <c r="E17677" s="4">
        <v>2.1700000000000001E-20</v>
      </c>
      <c r="F17677" s="3"/>
      <c r="G17677" s="3"/>
      <c r="H17677" s="3"/>
      <c r="I17677" s="3"/>
      <c r="J17677" s="3"/>
    </row>
    <row r="17678" spans="4:10" x14ac:dyDescent="0.25">
      <c r="D17678">
        <v>0.63029999999999997</v>
      </c>
      <c r="E17678" s="4">
        <v>2.1700000000000001E-20</v>
      </c>
      <c r="F17678" s="3"/>
      <c r="G17678" s="3"/>
      <c r="H17678" s="3"/>
      <c r="I17678" s="3"/>
      <c r="J17678" s="3"/>
    </row>
    <row r="17679" spans="4:10" x14ac:dyDescent="0.25">
      <c r="D17679">
        <v>0.63060000000000005</v>
      </c>
      <c r="E17679" s="4">
        <v>2.1700000000000001E-20</v>
      </c>
      <c r="F17679" s="3"/>
      <c r="G17679" s="3"/>
      <c r="H17679" s="3"/>
      <c r="I17679" s="3"/>
      <c r="J17679" s="3"/>
    </row>
    <row r="17680" spans="4:10" x14ac:dyDescent="0.25">
      <c r="D17680">
        <v>0.63080000000000003</v>
      </c>
      <c r="E17680" s="4">
        <v>2.1700000000000001E-20</v>
      </c>
      <c r="F17680" s="3"/>
      <c r="G17680" s="3"/>
      <c r="H17680" s="3"/>
      <c r="I17680" s="3"/>
      <c r="J17680" s="3"/>
    </row>
    <row r="17681" spans="4:10" x14ac:dyDescent="0.25">
      <c r="D17681">
        <v>0.63100000000000001</v>
      </c>
      <c r="E17681" s="4">
        <v>2.1700000000000001E-20</v>
      </c>
      <c r="F17681" s="3"/>
      <c r="G17681" s="3"/>
      <c r="H17681" s="3"/>
      <c r="I17681" s="3"/>
      <c r="J17681" s="3"/>
    </row>
    <row r="17682" spans="4:10" x14ac:dyDescent="0.25">
      <c r="D17682">
        <v>0.63129999999999997</v>
      </c>
      <c r="E17682" s="4">
        <v>2.1700000000000001E-20</v>
      </c>
      <c r="F17682" s="3"/>
      <c r="G17682" s="3"/>
      <c r="H17682" s="3"/>
      <c r="I17682" s="3"/>
      <c r="J17682" s="3"/>
    </row>
    <row r="17683" spans="4:10" x14ac:dyDescent="0.25">
      <c r="D17683">
        <v>0.63149999999999995</v>
      </c>
      <c r="E17683" s="4">
        <v>2.1700000000000001E-20</v>
      </c>
      <c r="F17683" s="3"/>
      <c r="G17683" s="3"/>
      <c r="H17683" s="3"/>
      <c r="I17683" s="3"/>
      <c r="J17683" s="3"/>
    </row>
    <row r="17684" spans="4:10" x14ac:dyDescent="0.25">
      <c r="D17684">
        <v>0.63170000000000004</v>
      </c>
      <c r="E17684" s="4">
        <v>2.1700000000000001E-20</v>
      </c>
      <c r="F17684" s="3"/>
      <c r="G17684" s="3"/>
      <c r="H17684" s="3"/>
      <c r="I17684" s="3"/>
      <c r="J17684" s="3"/>
    </row>
    <row r="17685" spans="4:10" x14ac:dyDescent="0.25">
      <c r="D17685">
        <v>0.63200000000000001</v>
      </c>
      <c r="E17685" s="4">
        <v>2.1700000000000001E-20</v>
      </c>
      <c r="F17685" s="3"/>
      <c r="G17685" s="3"/>
      <c r="H17685" s="3"/>
      <c r="I17685" s="3"/>
      <c r="J17685" s="3"/>
    </row>
    <row r="17686" spans="4:10" x14ac:dyDescent="0.25">
      <c r="D17686">
        <v>0.63219999999999998</v>
      </c>
      <c r="E17686" s="4">
        <v>2.1700000000000001E-20</v>
      </c>
      <c r="F17686" s="3"/>
      <c r="G17686" s="3"/>
      <c r="H17686" s="3"/>
      <c r="I17686" s="3"/>
      <c r="J17686" s="3"/>
    </row>
    <row r="17687" spans="4:10" x14ac:dyDescent="0.25">
      <c r="D17687">
        <v>0.63249999999999995</v>
      </c>
      <c r="E17687" s="4">
        <v>2.1700000000000001E-20</v>
      </c>
      <c r="F17687" s="3"/>
      <c r="G17687" s="3"/>
      <c r="H17687" s="3"/>
      <c r="I17687" s="3"/>
      <c r="J17687" s="3"/>
    </row>
    <row r="17688" spans="4:10" x14ac:dyDescent="0.25">
      <c r="D17688">
        <v>0.63270000000000004</v>
      </c>
      <c r="E17688" s="4">
        <v>2.1700000000000001E-20</v>
      </c>
      <c r="F17688" s="3"/>
      <c r="G17688" s="3"/>
      <c r="H17688" s="3"/>
      <c r="I17688" s="3"/>
      <c r="J17688" s="3"/>
    </row>
    <row r="17689" spans="4:10" x14ac:dyDescent="0.25">
      <c r="D17689">
        <v>0.63290000000000002</v>
      </c>
      <c r="E17689" s="4">
        <v>2.1700000000000001E-20</v>
      </c>
      <c r="F17689" s="3"/>
      <c r="G17689" s="3"/>
      <c r="H17689" s="3"/>
      <c r="I17689" s="3"/>
      <c r="J17689" s="3"/>
    </row>
    <row r="17690" spans="4:10" x14ac:dyDescent="0.25">
      <c r="D17690">
        <v>0.63319999999999999</v>
      </c>
      <c r="E17690" s="4">
        <v>2.1700000000000001E-20</v>
      </c>
      <c r="F17690" s="3"/>
      <c r="G17690" s="3"/>
      <c r="H17690" s="3"/>
      <c r="I17690" s="3"/>
      <c r="J17690" s="3"/>
    </row>
    <row r="17691" spans="4:10" x14ac:dyDescent="0.25">
      <c r="D17691">
        <v>0.63339999999999996</v>
      </c>
      <c r="E17691" s="4">
        <v>2.1700000000000001E-20</v>
      </c>
      <c r="F17691" s="3"/>
      <c r="G17691" s="3"/>
      <c r="H17691" s="3"/>
      <c r="I17691" s="3"/>
      <c r="J17691" s="3"/>
    </row>
    <row r="17692" spans="4:10" x14ac:dyDescent="0.25">
      <c r="D17692">
        <v>0.63360000000000005</v>
      </c>
      <c r="E17692" s="4">
        <v>2.1700000000000001E-20</v>
      </c>
      <c r="F17692" s="3"/>
      <c r="G17692" s="3"/>
      <c r="H17692" s="3"/>
      <c r="I17692" s="3"/>
      <c r="J17692" s="3"/>
    </row>
    <row r="17693" spans="4:10" x14ac:dyDescent="0.25">
      <c r="D17693">
        <v>0.63390000000000002</v>
      </c>
      <c r="E17693" s="4">
        <v>2.1700000000000001E-20</v>
      </c>
      <c r="F17693" s="3"/>
      <c r="G17693" s="3"/>
      <c r="H17693" s="3"/>
      <c r="I17693" s="3"/>
      <c r="J17693" s="3"/>
    </row>
    <row r="17694" spans="4:10" x14ac:dyDescent="0.25">
      <c r="D17694">
        <v>0.6341</v>
      </c>
      <c r="E17694" s="4">
        <v>2.1700000000000001E-20</v>
      </c>
      <c r="F17694" s="3"/>
      <c r="G17694" s="3"/>
      <c r="H17694" s="3"/>
      <c r="I17694" s="3"/>
      <c r="J17694" s="3"/>
    </row>
    <row r="17695" spans="4:10" x14ac:dyDescent="0.25">
      <c r="D17695">
        <v>0.63429999999999997</v>
      </c>
      <c r="E17695" s="4">
        <v>2.1700000000000001E-20</v>
      </c>
      <c r="F17695" s="3"/>
      <c r="G17695" s="3"/>
      <c r="H17695" s="3"/>
      <c r="I17695" s="3"/>
      <c r="J17695" s="3"/>
    </row>
    <row r="17696" spans="4:10" x14ac:dyDescent="0.25">
      <c r="D17696">
        <v>0.63460000000000005</v>
      </c>
      <c r="E17696" s="4">
        <v>2.1700000000000001E-20</v>
      </c>
      <c r="F17696" s="3"/>
      <c r="G17696" s="3"/>
      <c r="H17696" s="3"/>
      <c r="I17696" s="3"/>
      <c r="J17696" s="3"/>
    </row>
    <row r="17697" spans="4:10" x14ac:dyDescent="0.25">
      <c r="D17697">
        <v>0.63480000000000003</v>
      </c>
      <c r="E17697" s="4">
        <v>2.1700000000000001E-20</v>
      </c>
      <c r="F17697" s="3"/>
      <c r="G17697" s="3"/>
      <c r="H17697" s="3"/>
      <c r="I17697" s="3"/>
      <c r="J17697" s="3"/>
    </row>
    <row r="17698" spans="4:10" x14ac:dyDescent="0.25">
      <c r="D17698">
        <v>0.6351</v>
      </c>
      <c r="E17698" s="4">
        <v>2.1700000000000001E-20</v>
      </c>
      <c r="F17698" s="3"/>
      <c r="G17698" s="3"/>
      <c r="H17698" s="3"/>
      <c r="I17698" s="3"/>
      <c r="J17698" s="3"/>
    </row>
    <row r="17699" spans="4:10" x14ac:dyDescent="0.25">
      <c r="D17699">
        <v>0.63529999999999998</v>
      </c>
      <c r="E17699" s="4">
        <v>2.1700000000000001E-20</v>
      </c>
      <c r="F17699" s="3"/>
      <c r="G17699" s="3"/>
      <c r="H17699" s="3"/>
      <c r="I17699" s="3"/>
      <c r="J17699" s="3"/>
    </row>
    <row r="17700" spans="4:10" x14ac:dyDescent="0.25">
      <c r="D17700">
        <v>0.63549999999999995</v>
      </c>
      <c r="E17700" s="4">
        <v>2.1700000000000001E-20</v>
      </c>
      <c r="F17700" s="3"/>
      <c r="G17700" s="3"/>
      <c r="H17700" s="3"/>
      <c r="I17700" s="3"/>
      <c r="J17700" s="3"/>
    </row>
    <row r="17701" spans="4:10" x14ac:dyDescent="0.25">
      <c r="D17701">
        <v>0.63580000000000003</v>
      </c>
      <c r="E17701" s="4">
        <v>2.1700000000000001E-20</v>
      </c>
      <c r="F17701" s="3"/>
      <c r="G17701" s="3"/>
      <c r="H17701" s="3"/>
      <c r="I17701" s="3"/>
      <c r="J17701" s="3"/>
    </row>
    <row r="17702" spans="4:10" x14ac:dyDescent="0.25">
      <c r="D17702">
        <v>0.63600000000000001</v>
      </c>
      <c r="E17702" s="4">
        <v>2.1700000000000001E-20</v>
      </c>
      <c r="F17702" s="3"/>
      <c r="G17702" s="3"/>
      <c r="H17702" s="3"/>
      <c r="I17702" s="3"/>
      <c r="J17702" s="3"/>
    </row>
    <row r="17703" spans="4:10" x14ac:dyDescent="0.25">
      <c r="D17703">
        <v>0.63619999999999999</v>
      </c>
      <c r="E17703" s="4">
        <v>2.1700000000000001E-20</v>
      </c>
      <c r="F17703" s="3"/>
      <c r="G17703" s="3"/>
      <c r="H17703" s="3"/>
      <c r="I17703" s="3"/>
      <c r="J17703" s="3"/>
    </row>
    <row r="17704" spans="4:10" x14ac:dyDescent="0.25">
      <c r="D17704">
        <v>0.63649999999999995</v>
      </c>
      <c r="E17704" s="4">
        <v>2.1700000000000001E-20</v>
      </c>
      <c r="F17704" s="3"/>
      <c r="G17704" s="3"/>
      <c r="H17704" s="3"/>
      <c r="I17704" s="3"/>
      <c r="J17704" s="3"/>
    </row>
    <row r="17705" spans="4:10" x14ac:dyDescent="0.25">
      <c r="D17705">
        <v>0.63670000000000004</v>
      </c>
      <c r="E17705" s="4">
        <v>2.1700000000000001E-20</v>
      </c>
      <c r="F17705" s="3"/>
      <c r="G17705" s="3"/>
      <c r="H17705" s="3"/>
      <c r="I17705" s="3"/>
      <c r="J17705" s="3"/>
    </row>
    <row r="17706" spans="4:10" x14ac:dyDescent="0.25">
      <c r="D17706">
        <v>0.63690000000000002</v>
      </c>
      <c r="E17706" s="4">
        <v>2.1700000000000001E-20</v>
      </c>
      <c r="F17706" s="3"/>
      <c r="G17706" s="3"/>
      <c r="H17706" s="3"/>
      <c r="I17706" s="3"/>
      <c r="J17706" s="3"/>
    </row>
    <row r="17707" spans="4:10" x14ac:dyDescent="0.25">
      <c r="D17707">
        <v>0.63719999999999999</v>
      </c>
      <c r="E17707" s="4">
        <v>2.1700000000000001E-20</v>
      </c>
      <c r="F17707" s="3"/>
      <c r="G17707" s="3"/>
      <c r="H17707" s="3"/>
      <c r="I17707" s="3"/>
      <c r="J17707" s="3"/>
    </row>
    <row r="17708" spans="4:10" x14ac:dyDescent="0.25">
      <c r="D17708">
        <v>0.63739999999999997</v>
      </c>
      <c r="E17708" s="4">
        <v>2.1700000000000001E-20</v>
      </c>
      <c r="F17708" s="3"/>
      <c r="G17708" s="3"/>
      <c r="H17708" s="3"/>
      <c r="I17708" s="3"/>
      <c r="J17708" s="3"/>
    </row>
    <row r="17709" spans="4:10" x14ac:dyDescent="0.25">
      <c r="D17709">
        <v>0.63770000000000004</v>
      </c>
      <c r="E17709" s="4">
        <v>2.1700000000000001E-20</v>
      </c>
      <c r="F17709" s="3"/>
      <c r="G17709" s="3"/>
      <c r="H17709" s="3"/>
      <c r="I17709" s="3"/>
      <c r="J17709" s="3"/>
    </row>
    <row r="17710" spans="4:10" x14ac:dyDescent="0.25">
      <c r="D17710">
        <v>0.63790000000000002</v>
      </c>
      <c r="E17710" s="4">
        <v>2.1700000000000001E-20</v>
      </c>
      <c r="F17710" s="3"/>
      <c r="G17710" s="3"/>
      <c r="H17710" s="3"/>
      <c r="I17710" s="3"/>
      <c r="J17710" s="3"/>
    </row>
    <row r="17711" spans="4:10" x14ac:dyDescent="0.25">
      <c r="D17711">
        <v>0.6381</v>
      </c>
      <c r="E17711" s="4">
        <v>2.1700000000000001E-20</v>
      </c>
      <c r="F17711" s="3"/>
      <c r="G17711" s="3"/>
      <c r="H17711" s="3"/>
      <c r="I17711" s="3"/>
      <c r="J17711" s="3"/>
    </row>
    <row r="17712" spans="4:10" x14ac:dyDescent="0.25">
      <c r="D17712">
        <v>0.63839999999999997</v>
      </c>
      <c r="E17712" s="4">
        <v>2.1700000000000001E-20</v>
      </c>
      <c r="F17712" s="3"/>
      <c r="G17712" s="3"/>
      <c r="H17712" s="3"/>
      <c r="I17712" s="3"/>
      <c r="J17712" s="3"/>
    </row>
    <row r="17713" spans="4:10" x14ac:dyDescent="0.25">
      <c r="D17713">
        <v>0.63859999999999995</v>
      </c>
      <c r="E17713" s="4">
        <v>2.1700000000000001E-20</v>
      </c>
      <c r="F17713" s="3"/>
      <c r="G17713" s="3"/>
      <c r="H17713" s="3"/>
      <c r="I17713" s="3"/>
      <c r="J17713" s="3"/>
    </row>
    <row r="17714" spans="4:10" x14ac:dyDescent="0.25">
      <c r="D17714">
        <v>0.63880000000000003</v>
      </c>
      <c r="E17714" s="4">
        <v>2.1700000000000001E-20</v>
      </c>
      <c r="F17714" s="3"/>
      <c r="G17714" s="3"/>
      <c r="H17714" s="3"/>
      <c r="I17714" s="3"/>
      <c r="J17714" s="3"/>
    </row>
    <row r="17715" spans="4:10" x14ac:dyDescent="0.25">
      <c r="D17715">
        <v>0.6391</v>
      </c>
      <c r="E17715" s="4">
        <v>2.1700000000000001E-20</v>
      </c>
      <c r="F17715" s="3"/>
      <c r="G17715" s="3"/>
      <c r="H17715" s="3"/>
      <c r="I17715" s="3"/>
      <c r="J17715" s="3"/>
    </row>
    <row r="17716" spans="4:10" x14ac:dyDescent="0.25">
      <c r="D17716">
        <v>0.63929999999999998</v>
      </c>
      <c r="E17716" s="4">
        <v>2.1700000000000001E-20</v>
      </c>
      <c r="F17716" s="3"/>
      <c r="G17716" s="3"/>
      <c r="H17716" s="3"/>
      <c r="I17716" s="3"/>
      <c r="J17716" s="3"/>
    </row>
    <row r="17717" spans="4:10" x14ac:dyDescent="0.25">
      <c r="D17717">
        <v>0.63949999999999996</v>
      </c>
      <c r="E17717" s="4">
        <v>2.1700000000000001E-20</v>
      </c>
      <c r="F17717" s="3"/>
      <c r="G17717" s="3"/>
      <c r="H17717" s="3"/>
      <c r="I17717" s="3"/>
      <c r="J17717" s="3"/>
    </row>
    <row r="17718" spans="4:10" x14ac:dyDescent="0.25">
      <c r="D17718">
        <v>0.63980000000000004</v>
      </c>
      <c r="E17718" s="4">
        <v>2.1700000000000001E-20</v>
      </c>
      <c r="F17718" s="3"/>
      <c r="G17718" s="3"/>
      <c r="H17718" s="3"/>
      <c r="I17718" s="3"/>
      <c r="J17718" s="3"/>
    </row>
    <row r="17719" spans="4:10" x14ac:dyDescent="0.25">
      <c r="D17719">
        <v>0.64</v>
      </c>
      <c r="E17719" s="4">
        <v>2.1700000000000001E-20</v>
      </c>
      <c r="F17719" s="3"/>
      <c r="G17719" s="3"/>
      <c r="H17719" s="3"/>
      <c r="I17719" s="3"/>
      <c r="J17719" s="3"/>
    </row>
    <row r="17720" spans="4:10" x14ac:dyDescent="0.25">
      <c r="D17720">
        <v>0.64029999999999998</v>
      </c>
      <c r="E17720" s="4">
        <v>2.1700000000000001E-20</v>
      </c>
      <c r="F17720" s="3"/>
      <c r="G17720" s="3"/>
      <c r="H17720" s="3"/>
      <c r="I17720" s="3"/>
      <c r="J17720" s="3"/>
    </row>
    <row r="17721" spans="4:10" x14ac:dyDescent="0.25">
      <c r="D17721">
        <v>0.64049999999999996</v>
      </c>
      <c r="E17721" s="4">
        <v>2.1700000000000001E-20</v>
      </c>
      <c r="F17721" s="3"/>
      <c r="G17721" s="3"/>
      <c r="H17721" s="3"/>
      <c r="I17721" s="3"/>
      <c r="J17721" s="3"/>
    </row>
    <row r="17722" spans="4:10" x14ac:dyDescent="0.25">
      <c r="D17722">
        <v>0.64070000000000005</v>
      </c>
      <c r="E17722" s="4">
        <v>2.1700000000000001E-20</v>
      </c>
      <c r="F17722" s="3"/>
      <c r="G17722" s="3"/>
      <c r="H17722" s="3"/>
      <c r="I17722" s="3"/>
      <c r="J17722" s="3"/>
    </row>
    <row r="17723" spans="4:10" x14ac:dyDescent="0.25">
      <c r="D17723">
        <v>0.64100000000000001</v>
      </c>
      <c r="E17723" s="4">
        <v>2.1700000000000001E-20</v>
      </c>
      <c r="F17723" s="3"/>
      <c r="G17723" s="3"/>
      <c r="H17723" s="3"/>
      <c r="I17723" s="3"/>
      <c r="J17723" s="3"/>
    </row>
    <row r="17724" spans="4:10" x14ac:dyDescent="0.25">
      <c r="D17724">
        <v>0.64119999999999999</v>
      </c>
      <c r="E17724" s="4">
        <v>2.1700000000000001E-20</v>
      </c>
      <c r="F17724" s="3"/>
      <c r="G17724" s="3"/>
      <c r="H17724" s="3"/>
      <c r="I17724" s="3"/>
      <c r="J17724" s="3"/>
    </row>
    <row r="17725" spans="4:10" x14ac:dyDescent="0.25">
      <c r="D17725">
        <v>0.64139999999999997</v>
      </c>
      <c r="E17725" s="4">
        <v>2.1700000000000001E-20</v>
      </c>
      <c r="F17725" s="3"/>
      <c r="G17725" s="3"/>
      <c r="H17725" s="3"/>
      <c r="I17725" s="3"/>
      <c r="J17725" s="3"/>
    </row>
    <row r="17726" spans="4:10" x14ac:dyDescent="0.25">
      <c r="D17726">
        <v>0.64170000000000005</v>
      </c>
      <c r="E17726" s="4">
        <v>2.1700000000000001E-20</v>
      </c>
      <c r="F17726" s="3"/>
      <c r="G17726" s="3"/>
      <c r="H17726" s="3"/>
      <c r="I17726" s="3"/>
      <c r="J17726" s="3"/>
    </row>
    <row r="17727" spans="4:10" x14ac:dyDescent="0.25">
      <c r="D17727">
        <v>0.64190000000000003</v>
      </c>
      <c r="E17727" s="4">
        <v>2.1700000000000001E-20</v>
      </c>
      <c r="F17727" s="3"/>
      <c r="G17727" s="3"/>
      <c r="H17727" s="3"/>
      <c r="I17727" s="3"/>
      <c r="J17727" s="3"/>
    </row>
    <row r="17728" spans="4:10" x14ac:dyDescent="0.25">
      <c r="D17728">
        <v>0.6421</v>
      </c>
      <c r="E17728" s="4">
        <v>2.1700000000000001E-20</v>
      </c>
      <c r="F17728" s="3"/>
      <c r="G17728" s="3"/>
      <c r="H17728" s="3"/>
      <c r="I17728" s="3"/>
      <c r="J17728" s="3"/>
    </row>
    <row r="17729" spans="4:10" x14ac:dyDescent="0.25">
      <c r="D17729">
        <v>0.64239999999999997</v>
      </c>
      <c r="E17729" s="4">
        <v>2.1700000000000001E-20</v>
      </c>
      <c r="F17729" s="3"/>
      <c r="G17729" s="3"/>
      <c r="H17729" s="3"/>
      <c r="I17729" s="3"/>
      <c r="J17729" s="3"/>
    </row>
    <row r="17730" spans="4:10" x14ac:dyDescent="0.25">
      <c r="D17730">
        <v>0.64259999999999995</v>
      </c>
      <c r="E17730" s="4">
        <v>2.1700000000000001E-20</v>
      </c>
      <c r="F17730" s="3"/>
      <c r="G17730" s="3"/>
      <c r="H17730" s="3"/>
      <c r="I17730" s="3"/>
      <c r="J17730" s="3"/>
    </row>
    <row r="17731" spans="4:10" x14ac:dyDescent="0.25">
      <c r="D17731">
        <v>0.64290000000000003</v>
      </c>
      <c r="E17731" s="4">
        <v>2.1700000000000001E-20</v>
      </c>
      <c r="F17731" s="3"/>
      <c r="G17731" s="3"/>
      <c r="H17731" s="3"/>
      <c r="I17731" s="3"/>
      <c r="J17731" s="3"/>
    </row>
    <row r="17732" spans="4:10" x14ac:dyDescent="0.25">
      <c r="D17732">
        <v>0.6431</v>
      </c>
      <c r="E17732" s="4">
        <v>2.1700000000000001E-20</v>
      </c>
      <c r="F17732" s="3"/>
      <c r="G17732" s="3"/>
      <c r="H17732" s="3"/>
      <c r="I17732" s="3"/>
      <c r="J17732" s="3"/>
    </row>
    <row r="17733" spans="4:10" x14ac:dyDescent="0.25">
      <c r="D17733">
        <v>0.64329999999999998</v>
      </c>
      <c r="E17733" s="4">
        <v>2.1700000000000001E-20</v>
      </c>
      <c r="F17733" s="3"/>
      <c r="G17733" s="3"/>
      <c r="H17733" s="3"/>
      <c r="I17733" s="3"/>
      <c r="J17733" s="3"/>
    </row>
    <row r="17734" spans="4:10" x14ac:dyDescent="0.25">
      <c r="D17734">
        <v>0.64359999999999995</v>
      </c>
      <c r="E17734" s="4">
        <v>2.1700000000000001E-20</v>
      </c>
      <c r="F17734" s="3"/>
      <c r="G17734" s="3"/>
      <c r="H17734" s="3"/>
      <c r="I17734" s="3"/>
      <c r="J17734" s="3"/>
    </row>
    <row r="17735" spans="4:10" x14ac:dyDescent="0.25">
      <c r="D17735">
        <v>0.64380000000000004</v>
      </c>
      <c r="E17735" s="4">
        <v>2.1700000000000001E-20</v>
      </c>
      <c r="F17735" s="3"/>
      <c r="G17735" s="3"/>
      <c r="H17735" s="3"/>
      <c r="I17735" s="3"/>
      <c r="J17735" s="3"/>
    </row>
    <row r="17736" spans="4:10" x14ac:dyDescent="0.25">
      <c r="D17736">
        <v>0.64400000000000002</v>
      </c>
      <c r="E17736" s="4">
        <v>2.1700000000000001E-20</v>
      </c>
      <c r="F17736" s="3"/>
      <c r="G17736" s="3"/>
      <c r="H17736" s="3"/>
      <c r="I17736" s="3"/>
      <c r="J17736" s="3"/>
    </row>
    <row r="17737" spans="4:10" x14ac:dyDescent="0.25">
      <c r="D17737">
        <v>0.64429999999999998</v>
      </c>
      <c r="E17737" s="4">
        <v>2.1700000000000001E-20</v>
      </c>
      <c r="F17737" s="3"/>
      <c r="G17737" s="3"/>
      <c r="H17737" s="3"/>
      <c r="I17737" s="3"/>
      <c r="J17737" s="3"/>
    </row>
    <row r="17738" spans="4:10" x14ac:dyDescent="0.25">
      <c r="D17738">
        <v>0.64449999999999996</v>
      </c>
      <c r="E17738" s="4">
        <v>2.1700000000000001E-20</v>
      </c>
      <c r="F17738" s="3"/>
      <c r="G17738" s="3"/>
      <c r="H17738" s="3"/>
      <c r="I17738" s="3"/>
      <c r="J17738" s="3"/>
    </row>
    <row r="17739" spans="4:10" x14ac:dyDescent="0.25">
      <c r="D17739">
        <v>0.64470000000000005</v>
      </c>
      <c r="E17739" s="4">
        <v>2.1700000000000001E-20</v>
      </c>
      <c r="F17739" s="3"/>
      <c r="G17739" s="3"/>
      <c r="H17739" s="3"/>
      <c r="I17739" s="3"/>
      <c r="J17739" s="3"/>
    </row>
    <row r="17740" spans="4:10" x14ac:dyDescent="0.25">
      <c r="D17740">
        <v>0.64500000000000002</v>
      </c>
      <c r="E17740" s="4">
        <v>2.1700000000000001E-20</v>
      </c>
      <c r="F17740" s="3"/>
      <c r="G17740" s="3"/>
      <c r="H17740" s="3"/>
      <c r="I17740" s="3"/>
      <c r="J17740" s="3"/>
    </row>
    <row r="17741" spans="4:10" x14ac:dyDescent="0.25">
      <c r="D17741">
        <v>0.6452</v>
      </c>
      <c r="E17741" s="4">
        <v>2.1700000000000001E-20</v>
      </c>
      <c r="F17741" s="3"/>
      <c r="G17741" s="3"/>
      <c r="H17741" s="3"/>
      <c r="I17741" s="3"/>
      <c r="J17741" s="3"/>
    </row>
    <row r="17742" spans="4:10" x14ac:dyDescent="0.25">
      <c r="D17742">
        <v>0.64549999999999996</v>
      </c>
      <c r="E17742" s="4">
        <v>2.1700000000000001E-20</v>
      </c>
      <c r="F17742" s="3"/>
      <c r="G17742" s="3"/>
      <c r="H17742" s="3"/>
      <c r="I17742" s="3"/>
      <c r="J17742" s="3"/>
    </row>
    <row r="17743" spans="4:10" x14ac:dyDescent="0.25">
      <c r="D17743">
        <v>0.64570000000000005</v>
      </c>
      <c r="E17743" s="4">
        <v>2.1700000000000001E-20</v>
      </c>
      <c r="F17743" s="3"/>
      <c r="G17743" s="3"/>
      <c r="H17743" s="3"/>
      <c r="I17743" s="3"/>
      <c r="J17743" s="3"/>
    </row>
    <row r="17744" spans="4:10" x14ac:dyDescent="0.25">
      <c r="D17744">
        <v>0.64590000000000003</v>
      </c>
      <c r="E17744" s="4">
        <v>2.1700000000000001E-20</v>
      </c>
      <c r="F17744" s="3"/>
      <c r="G17744" s="3"/>
      <c r="H17744" s="3"/>
      <c r="I17744" s="3"/>
      <c r="J17744" s="3"/>
    </row>
    <row r="17745" spans="4:10" x14ac:dyDescent="0.25">
      <c r="D17745">
        <v>0.6462</v>
      </c>
      <c r="E17745" s="4">
        <v>2.1700000000000001E-20</v>
      </c>
      <c r="F17745" s="3"/>
      <c r="G17745" s="3"/>
      <c r="H17745" s="3"/>
      <c r="I17745" s="3"/>
      <c r="J17745" s="3"/>
    </row>
    <row r="17746" spans="4:10" x14ac:dyDescent="0.25">
      <c r="D17746">
        <v>0.64639999999999997</v>
      </c>
      <c r="E17746" s="4">
        <v>2.1700000000000001E-20</v>
      </c>
      <c r="F17746" s="3"/>
      <c r="G17746" s="3"/>
      <c r="H17746" s="3"/>
      <c r="I17746" s="3"/>
      <c r="J17746" s="3"/>
    </row>
    <row r="17747" spans="4:10" x14ac:dyDescent="0.25">
      <c r="D17747">
        <v>0.64659999999999995</v>
      </c>
      <c r="E17747" s="4">
        <v>2.1700000000000001E-20</v>
      </c>
      <c r="F17747" s="3"/>
      <c r="G17747" s="3"/>
      <c r="H17747" s="3"/>
      <c r="I17747" s="3"/>
      <c r="J17747" s="3"/>
    </row>
    <row r="17748" spans="4:10" x14ac:dyDescent="0.25">
      <c r="D17748">
        <v>0.64690000000000003</v>
      </c>
      <c r="E17748" s="4">
        <v>2.1700000000000001E-20</v>
      </c>
      <c r="F17748" s="3"/>
      <c r="G17748" s="3"/>
      <c r="H17748" s="3"/>
      <c r="I17748" s="3"/>
      <c r="J17748" s="3"/>
    </row>
    <row r="17749" spans="4:10" x14ac:dyDescent="0.25">
      <c r="D17749">
        <v>0.64710000000000001</v>
      </c>
      <c r="E17749" s="4">
        <v>2.1700000000000001E-20</v>
      </c>
      <c r="F17749" s="3"/>
      <c r="G17749" s="3"/>
      <c r="H17749" s="3"/>
      <c r="I17749" s="3"/>
      <c r="J17749" s="3"/>
    </row>
    <row r="17750" spans="4:10" x14ac:dyDescent="0.25">
      <c r="D17750">
        <v>0.64739999999999998</v>
      </c>
      <c r="E17750" s="4">
        <v>2.1700000000000001E-20</v>
      </c>
      <c r="F17750" s="3"/>
      <c r="G17750" s="3"/>
      <c r="H17750" s="3"/>
      <c r="I17750" s="3"/>
      <c r="J17750" s="3"/>
    </row>
    <row r="17751" spans="4:10" x14ac:dyDescent="0.25">
      <c r="D17751">
        <v>0.64759999999999995</v>
      </c>
      <c r="E17751" s="4">
        <v>2.1700000000000001E-20</v>
      </c>
      <c r="F17751" s="3"/>
      <c r="G17751" s="3"/>
      <c r="H17751" s="3"/>
      <c r="I17751" s="3"/>
      <c r="J17751" s="3"/>
    </row>
    <row r="17752" spans="4:10" x14ac:dyDescent="0.25">
      <c r="D17752">
        <v>0.64780000000000004</v>
      </c>
      <c r="E17752" s="4">
        <v>2.1700000000000001E-20</v>
      </c>
      <c r="F17752" s="3"/>
      <c r="G17752" s="3"/>
      <c r="H17752" s="3"/>
      <c r="I17752" s="3"/>
      <c r="J17752" s="3"/>
    </row>
    <row r="17753" spans="4:10" x14ac:dyDescent="0.25">
      <c r="D17753">
        <v>0.64810000000000001</v>
      </c>
      <c r="E17753" s="4">
        <v>2.1700000000000001E-20</v>
      </c>
      <c r="F17753" s="3"/>
      <c r="G17753" s="3"/>
      <c r="H17753" s="3"/>
      <c r="I17753" s="3"/>
      <c r="J17753" s="3"/>
    </row>
    <row r="17754" spans="4:10" x14ac:dyDescent="0.25">
      <c r="D17754">
        <v>0.64829999999999999</v>
      </c>
      <c r="E17754" s="4">
        <v>2.1700000000000001E-20</v>
      </c>
      <c r="F17754" s="3"/>
      <c r="G17754" s="3"/>
      <c r="H17754" s="3"/>
      <c r="I17754" s="3"/>
      <c r="J17754" s="3"/>
    </row>
    <row r="17755" spans="4:10" x14ac:dyDescent="0.25">
      <c r="D17755">
        <v>0.64849999999999997</v>
      </c>
      <c r="E17755" s="4">
        <v>2.1700000000000001E-20</v>
      </c>
      <c r="F17755" s="3"/>
      <c r="G17755" s="3"/>
      <c r="H17755" s="3"/>
      <c r="I17755" s="3"/>
      <c r="J17755" s="3"/>
    </row>
    <row r="17756" spans="4:10" x14ac:dyDescent="0.25">
      <c r="D17756">
        <v>0.64880000000000004</v>
      </c>
      <c r="E17756" s="4">
        <v>2.1700000000000001E-20</v>
      </c>
      <c r="F17756" s="3"/>
      <c r="G17756" s="3"/>
      <c r="H17756" s="3"/>
      <c r="I17756" s="3"/>
      <c r="J17756" s="3"/>
    </row>
    <row r="17757" spans="4:10" x14ac:dyDescent="0.25">
      <c r="D17757">
        <v>0.64900000000000002</v>
      </c>
      <c r="E17757" s="4">
        <v>2.1700000000000001E-20</v>
      </c>
      <c r="F17757" s="3"/>
      <c r="G17757" s="3"/>
      <c r="H17757" s="3"/>
      <c r="I17757" s="3"/>
      <c r="J17757" s="3"/>
    </row>
    <row r="17758" spans="4:10" x14ac:dyDescent="0.25">
      <c r="D17758">
        <v>0.6492</v>
      </c>
      <c r="E17758" s="4">
        <v>2.1700000000000001E-20</v>
      </c>
    </row>
    <row r="17759" spans="4:10" x14ac:dyDescent="0.25">
      <c r="D17759">
        <v>0.64949999999999997</v>
      </c>
      <c r="E17759" s="4">
        <v>2.1700000000000001E-20</v>
      </c>
    </row>
    <row r="17760" spans="4:10" x14ac:dyDescent="0.25">
      <c r="D17760">
        <v>0.64970000000000006</v>
      </c>
      <c r="E17760" s="4">
        <v>2.1700000000000001E-20</v>
      </c>
    </row>
    <row r="17761" spans="4:10" x14ac:dyDescent="0.25">
      <c r="D17761">
        <v>0.65</v>
      </c>
      <c r="E17761" s="4">
        <v>2.1700000000000001E-20</v>
      </c>
    </row>
    <row r="17762" spans="4:10" x14ac:dyDescent="0.25">
      <c r="D17762">
        <v>0.6502</v>
      </c>
      <c r="E17762" s="4">
        <v>2.1700000000000001E-20</v>
      </c>
    </row>
    <row r="17763" spans="4:10" x14ac:dyDescent="0.25">
      <c r="D17763">
        <v>0.65039999999999998</v>
      </c>
      <c r="E17763" s="4">
        <v>2.1700000000000001E-20</v>
      </c>
      <c r="F17763" s="3"/>
      <c r="G17763" s="3"/>
      <c r="H17763" s="3"/>
      <c r="I17763" s="3"/>
      <c r="J17763" s="3"/>
    </row>
    <row r="17764" spans="4:10" x14ac:dyDescent="0.25">
      <c r="D17764">
        <v>0.65069999999999995</v>
      </c>
      <c r="E17764" s="4">
        <v>2.1700000000000001E-20</v>
      </c>
      <c r="F17764" s="3"/>
      <c r="G17764" s="3"/>
      <c r="H17764" s="3"/>
      <c r="I17764" s="3"/>
      <c r="J17764" s="3"/>
    </row>
    <row r="17765" spans="4:10" x14ac:dyDescent="0.25">
      <c r="D17765">
        <v>0.65090000000000003</v>
      </c>
      <c r="E17765" s="4">
        <v>2.1700000000000001E-20</v>
      </c>
      <c r="F17765" s="3"/>
      <c r="G17765" s="3"/>
      <c r="H17765" s="3"/>
      <c r="I17765" s="3"/>
      <c r="J17765" s="3"/>
    </row>
    <row r="17766" spans="4:10" x14ac:dyDescent="0.25">
      <c r="D17766">
        <v>0.65110000000000001</v>
      </c>
      <c r="E17766" s="4">
        <v>2.1700000000000001E-20</v>
      </c>
      <c r="F17766" s="3"/>
      <c r="G17766" s="3"/>
      <c r="H17766" s="3"/>
      <c r="I17766" s="3"/>
      <c r="J17766" s="3"/>
    </row>
    <row r="17767" spans="4:10" x14ac:dyDescent="0.25">
      <c r="D17767">
        <v>0.65139999999999998</v>
      </c>
      <c r="E17767" s="4">
        <v>2.1700000000000001E-20</v>
      </c>
      <c r="F17767" s="3"/>
      <c r="G17767" s="3"/>
      <c r="H17767" s="3"/>
      <c r="I17767" s="3"/>
      <c r="J17767" s="3"/>
    </row>
    <row r="17768" spans="4:10" x14ac:dyDescent="0.25">
      <c r="D17768">
        <v>0.65159999999999996</v>
      </c>
      <c r="E17768" s="4">
        <v>2.1700000000000001E-20</v>
      </c>
      <c r="F17768" s="3"/>
      <c r="G17768" s="3"/>
      <c r="H17768" s="3"/>
      <c r="I17768" s="3"/>
      <c r="J17768" s="3"/>
    </row>
    <row r="17769" spans="4:10" x14ac:dyDescent="0.25">
      <c r="D17769">
        <v>0.65180000000000005</v>
      </c>
      <c r="E17769" s="4">
        <v>2.1700000000000001E-20</v>
      </c>
      <c r="F17769" s="3"/>
      <c r="G17769" s="3"/>
      <c r="H17769" s="3"/>
      <c r="I17769" s="3"/>
      <c r="J17769" s="3"/>
    </row>
    <row r="17770" spans="4:10" x14ac:dyDescent="0.25">
      <c r="D17770">
        <v>0.65210000000000001</v>
      </c>
      <c r="E17770" s="4">
        <v>2.1700000000000001E-20</v>
      </c>
      <c r="F17770" s="3"/>
      <c r="G17770" s="3"/>
      <c r="H17770" s="3"/>
      <c r="I17770" s="3"/>
      <c r="J17770" s="3"/>
    </row>
    <row r="17771" spans="4:10" x14ac:dyDescent="0.25">
      <c r="D17771">
        <v>0.65229999999999999</v>
      </c>
      <c r="E17771" s="4">
        <v>2.1700000000000001E-20</v>
      </c>
      <c r="F17771" s="3"/>
      <c r="G17771" s="3"/>
      <c r="H17771" s="3"/>
      <c r="I17771" s="3"/>
      <c r="J17771" s="3"/>
    </row>
    <row r="17772" spans="4:10" x14ac:dyDescent="0.25">
      <c r="D17772">
        <v>0.65259999999999996</v>
      </c>
      <c r="E17772" s="4">
        <v>2.1700000000000001E-20</v>
      </c>
      <c r="F17772" s="3"/>
      <c r="G17772" s="3"/>
      <c r="H17772" s="3"/>
      <c r="I17772" s="3"/>
      <c r="J17772" s="3"/>
    </row>
    <row r="17773" spans="4:10" x14ac:dyDescent="0.25">
      <c r="D17773">
        <v>0.65280000000000005</v>
      </c>
      <c r="E17773" s="4">
        <v>2.1700000000000001E-20</v>
      </c>
      <c r="F17773" s="3"/>
      <c r="G17773" s="3"/>
      <c r="H17773" s="3"/>
      <c r="I17773" s="3"/>
      <c r="J17773" s="3"/>
    </row>
    <row r="17774" spans="4:10" x14ac:dyDescent="0.25">
      <c r="D17774">
        <v>0.65300000000000002</v>
      </c>
      <c r="E17774" s="4">
        <v>2.1700000000000001E-20</v>
      </c>
      <c r="F17774" s="3"/>
      <c r="G17774" s="3"/>
      <c r="H17774" s="3"/>
      <c r="I17774" s="3"/>
      <c r="J17774" s="3"/>
    </row>
    <row r="17775" spans="4:10" x14ac:dyDescent="0.25">
      <c r="D17775">
        <v>0.65329999999999999</v>
      </c>
      <c r="E17775" s="4">
        <v>2.1700000000000001E-20</v>
      </c>
      <c r="F17775" s="3"/>
      <c r="G17775" s="3"/>
      <c r="H17775" s="3"/>
      <c r="I17775" s="3"/>
      <c r="J17775" s="3"/>
    </row>
    <row r="17776" spans="4:10" x14ac:dyDescent="0.25">
      <c r="D17776">
        <v>0.65349999999999997</v>
      </c>
      <c r="E17776" s="4">
        <v>2.1700000000000001E-20</v>
      </c>
      <c r="F17776" s="3"/>
      <c r="G17776" s="3"/>
      <c r="H17776" s="3"/>
      <c r="I17776" s="3"/>
      <c r="J17776" s="3"/>
    </row>
    <row r="17777" spans="4:10" x14ac:dyDescent="0.25">
      <c r="D17777">
        <v>0.65369999999999995</v>
      </c>
      <c r="E17777" s="4">
        <v>2.1700000000000001E-20</v>
      </c>
      <c r="F17777" s="3"/>
      <c r="G17777" s="3"/>
      <c r="H17777" s="3"/>
      <c r="I17777" s="3"/>
      <c r="J17777" s="3"/>
    </row>
    <row r="17778" spans="4:10" x14ac:dyDescent="0.25">
      <c r="D17778">
        <v>0.65400000000000003</v>
      </c>
      <c r="E17778" s="4">
        <v>2.1700000000000001E-20</v>
      </c>
      <c r="F17778" s="3"/>
      <c r="G17778" s="3"/>
      <c r="H17778" s="3"/>
      <c r="I17778" s="3"/>
      <c r="J17778" s="3"/>
    </row>
    <row r="17779" spans="4:10" x14ac:dyDescent="0.25">
      <c r="D17779">
        <v>0.6542</v>
      </c>
      <c r="E17779" s="4">
        <v>2.1700000000000001E-20</v>
      </c>
      <c r="F17779" s="3"/>
      <c r="G17779" s="3"/>
      <c r="H17779" s="3"/>
      <c r="I17779" s="3"/>
      <c r="J17779" s="3"/>
    </row>
    <row r="17780" spans="4:10" x14ac:dyDescent="0.25">
      <c r="D17780">
        <v>0.65439999999999998</v>
      </c>
      <c r="E17780" s="4">
        <v>2.1700000000000001E-20</v>
      </c>
      <c r="F17780" s="3"/>
      <c r="G17780" s="3"/>
      <c r="H17780" s="3"/>
      <c r="I17780" s="3"/>
      <c r="J17780" s="3"/>
    </row>
    <row r="17781" spans="4:10" x14ac:dyDescent="0.25">
      <c r="D17781">
        <v>0.65469999999999995</v>
      </c>
      <c r="E17781" s="4">
        <v>2.1700000000000001E-20</v>
      </c>
      <c r="F17781" s="3"/>
      <c r="G17781" s="3"/>
      <c r="H17781" s="3"/>
      <c r="I17781" s="3"/>
      <c r="J17781" s="3"/>
    </row>
    <row r="17782" spans="4:10" x14ac:dyDescent="0.25">
      <c r="D17782">
        <v>0.65490000000000004</v>
      </c>
      <c r="E17782" s="4">
        <v>2.1700000000000001E-20</v>
      </c>
      <c r="F17782" s="3"/>
      <c r="G17782" s="3"/>
      <c r="H17782" s="3"/>
      <c r="I17782" s="3"/>
      <c r="J17782" s="3"/>
    </row>
    <row r="17783" spans="4:10" x14ac:dyDescent="0.25">
      <c r="D17783">
        <v>0.6552</v>
      </c>
      <c r="E17783" s="4">
        <v>2.1700000000000001E-20</v>
      </c>
      <c r="F17783" s="3"/>
      <c r="G17783" s="3"/>
      <c r="H17783" s="3"/>
      <c r="I17783" s="3"/>
      <c r="J17783" s="3"/>
    </row>
    <row r="17784" spans="4:10" x14ac:dyDescent="0.25">
      <c r="D17784">
        <v>0.65539999999999998</v>
      </c>
      <c r="E17784" s="4">
        <v>2.1700000000000001E-20</v>
      </c>
      <c r="F17784" s="3"/>
      <c r="G17784" s="3"/>
      <c r="H17784" s="3"/>
      <c r="I17784" s="3"/>
      <c r="J17784" s="3"/>
    </row>
    <row r="17785" spans="4:10" x14ac:dyDescent="0.25">
      <c r="D17785">
        <v>0.65559999999999996</v>
      </c>
      <c r="E17785" s="4">
        <v>2.1700000000000001E-20</v>
      </c>
      <c r="F17785" s="3"/>
      <c r="G17785" s="3"/>
      <c r="H17785" s="3"/>
      <c r="I17785" s="3"/>
      <c r="J17785" s="3"/>
    </row>
    <row r="17786" spans="4:10" x14ac:dyDescent="0.25">
      <c r="D17786">
        <v>0.65590000000000004</v>
      </c>
      <c r="E17786" s="4">
        <v>2.1700000000000001E-20</v>
      </c>
      <c r="F17786" s="3"/>
      <c r="G17786" s="3"/>
      <c r="H17786" s="3"/>
      <c r="I17786" s="3"/>
      <c r="J17786" s="3"/>
    </row>
    <row r="17787" spans="4:10" x14ac:dyDescent="0.25">
      <c r="D17787">
        <v>0.65610000000000002</v>
      </c>
      <c r="E17787" s="4">
        <v>2.1700000000000001E-20</v>
      </c>
      <c r="F17787" s="3"/>
      <c r="G17787" s="3"/>
      <c r="H17787" s="3"/>
      <c r="I17787" s="3"/>
      <c r="J17787" s="3"/>
    </row>
    <row r="17788" spans="4:10" x14ac:dyDescent="0.25">
      <c r="D17788">
        <v>0.65629999999999999</v>
      </c>
      <c r="E17788" s="4">
        <v>2.1700000000000001E-20</v>
      </c>
      <c r="F17788" s="3"/>
      <c r="G17788" s="3"/>
      <c r="H17788" s="3"/>
      <c r="I17788" s="3"/>
      <c r="J17788" s="3"/>
    </row>
    <row r="17789" spans="4:10" x14ac:dyDescent="0.25">
      <c r="D17789">
        <v>0.65659999999999996</v>
      </c>
      <c r="E17789" s="4">
        <v>2.1700000000000001E-20</v>
      </c>
      <c r="F17789" s="3"/>
      <c r="G17789" s="3"/>
      <c r="H17789" s="3"/>
      <c r="I17789" s="3"/>
      <c r="J17789" s="3"/>
    </row>
    <row r="17790" spans="4:10" x14ac:dyDescent="0.25">
      <c r="D17790">
        <v>0.65680000000000005</v>
      </c>
      <c r="E17790" s="4">
        <v>2.1700000000000001E-20</v>
      </c>
      <c r="F17790" s="3"/>
      <c r="G17790" s="3"/>
      <c r="H17790" s="3"/>
      <c r="I17790" s="3"/>
      <c r="J17790" s="3"/>
    </row>
    <row r="17791" spans="4:10" x14ac:dyDescent="0.25">
      <c r="D17791">
        <v>0.65700000000000003</v>
      </c>
      <c r="E17791" s="4">
        <v>2.1700000000000001E-20</v>
      </c>
      <c r="F17791" s="3"/>
      <c r="G17791" s="3"/>
      <c r="H17791" s="3"/>
      <c r="I17791" s="3"/>
      <c r="J17791" s="3"/>
    </row>
    <row r="17792" spans="4:10" x14ac:dyDescent="0.25">
      <c r="D17792">
        <v>0.6573</v>
      </c>
      <c r="E17792" s="4">
        <v>2.1700000000000001E-20</v>
      </c>
      <c r="F17792" s="3"/>
      <c r="G17792" s="3"/>
      <c r="H17792" s="3"/>
      <c r="I17792" s="3"/>
      <c r="J17792" s="3"/>
    </row>
    <row r="17793" spans="4:10" x14ac:dyDescent="0.25">
      <c r="D17793">
        <v>0.65749999999999997</v>
      </c>
      <c r="E17793" s="4">
        <v>2.1700000000000001E-20</v>
      </c>
      <c r="F17793" s="3"/>
      <c r="G17793" s="3"/>
      <c r="H17793" s="3"/>
      <c r="I17793" s="3"/>
      <c r="J17793" s="3"/>
    </row>
    <row r="17794" spans="4:10" x14ac:dyDescent="0.25">
      <c r="D17794">
        <v>0.65780000000000005</v>
      </c>
      <c r="E17794" s="4">
        <v>2.1700000000000001E-20</v>
      </c>
      <c r="F17794" s="3"/>
      <c r="G17794" s="3"/>
      <c r="H17794" s="3"/>
      <c r="I17794" s="3"/>
      <c r="J17794" s="3"/>
    </row>
    <row r="17795" spans="4:10" x14ac:dyDescent="0.25">
      <c r="D17795">
        <v>0.65800000000000003</v>
      </c>
      <c r="E17795" s="4">
        <v>2.1700000000000001E-20</v>
      </c>
      <c r="F17795" s="3"/>
      <c r="G17795" s="3"/>
      <c r="H17795" s="3"/>
      <c r="I17795" s="3"/>
      <c r="J17795" s="3"/>
    </row>
    <row r="17796" spans="4:10" x14ac:dyDescent="0.25">
      <c r="D17796">
        <v>0.65820000000000001</v>
      </c>
      <c r="E17796" s="4">
        <v>2.1700000000000001E-20</v>
      </c>
      <c r="F17796" s="3"/>
      <c r="G17796" s="3"/>
      <c r="H17796" s="3"/>
      <c r="I17796" s="3"/>
      <c r="J17796" s="3"/>
    </row>
    <row r="17797" spans="4:10" x14ac:dyDescent="0.25">
      <c r="D17797">
        <v>0.65849999999999997</v>
      </c>
      <c r="E17797" s="4">
        <v>2.1700000000000001E-20</v>
      </c>
      <c r="F17797" s="3"/>
      <c r="G17797" s="3"/>
      <c r="H17797" s="3"/>
      <c r="I17797" s="3"/>
      <c r="J17797" s="3"/>
    </row>
    <row r="17798" spans="4:10" x14ac:dyDescent="0.25">
      <c r="D17798">
        <v>0.65869999999999995</v>
      </c>
      <c r="E17798" s="4">
        <v>2.1700000000000001E-20</v>
      </c>
      <c r="F17798" s="3"/>
      <c r="G17798" s="3"/>
      <c r="H17798" s="3"/>
      <c r="I17798" s="3"/>
      <c r="J17798" s="3"/>
    </row>
    <row r="17799" spans="4:10" x14ac:dyDescent="0.25">
      <c r="D17799">
        <v>0.65890000000000004</v>
      </c>
      <c r="E17799" s="4">
        <v>2.1700000000000001E-20</v>
      </c>
      <c r="F17799" s="3"/>
      <c r="G17799" s="3"/>
      <c r="H17799" s="3"/>
      <c r="I17799" s="3"/>
      <c r="J17799" s="3"/>
    </row>
    <row r="17800" spans="4:10" x14ac:dyDescent="0.25">
      <c r="D17800">
        <v>0.65920000000000001</v>
      </c>
      <c r="E17800" s="4">
        <v>2.1700000000000001E-20</v>
      </c>
      <c r="F17800" s="3"/>
      <c r="G17800" s="3"/>
      <c r="H17800" s="3"/>
      <c r="I17800" s="3"/>
      <c r="J17800" s="3"/>
    </row>
    <row r="17801" spans="4:10" x14ac:dyDescent="0.25">
      <c r="D17801">
        <v>0.65939999999999999</v>
      </c>
      <c r="E17801" s="4">
        <v>2.1700000000000001E-20</v>
      </c>
      <c r="F17801" s="3"/>
      <c r="G17801" s="3"/>
      <c r="H17801" s="3"/>
      <c r="I17801" s="3"/>
      <c r="J17801" s="3"/>
    </row>
    <row r="17802" spans="4:10" x14ac:dyDescent="0.25">
      <c r="D17802">
        <v>0.65959999999999996</v>
      </c>
      <c r="E17802" s="4">
        <v>2.1700000000000001E-20</v>
      </c>
      <c r="F17802" s="3"/>
      <c r="G17802" s="3"/>
      <c r="H17802" s="3"/>
      <c r="I17802" s="3"/>
      <c r="J17802" s="3"/>
    </row>
    <row r="17803" spans="4:10" x14ac:dyDescent="0.25">
      <c r="D17803">
        <v>0.65990000000000004</v>
      </c>
      <c r="E17803" s="4">
        <v>2.1700000000000001E-20</v>
      </c>
      <c r="F17803" s="3"/>
      <c r="G17803" s="3"/>
      <c r="H17803" s="3"/>
      <c r="I17803" s="3"/>
      <c r="J17803" s="3"/>
    </row>
    <row r="17804" spans="4:10" x14ac:dyDescent="0.25">
      <c r="D17804">
        <v>0.66010000000000002</v>
      </c>
      <c r="E17804" s="4">
        <v>2.1700000000000001E-20</v>
      </c>
      <c r="F17804" s="3"/>
      <c r="G17804" s="3"/>
      <c r="H17804" s="3"/>
      <c r="I17804" s="3"/>
      <c r="J17804" s="3"/>
    </row>
    <row r="17805" spans="4:10" x14ac:dyDescent="0.25">
      <c r="D17805">
        <v>0.66039999999999999</v>
      </c>
      <c r="E17805" s="4">
        <v>2.1700000000000001E-20</v>
      </c>
      <c r="F17805" s="3"/>
      <c r="G17805" s="3"/>
      <c r="H17805" s="3"/>
      <c r="I17805" s="3"/>
      <c r="J17805" s="3"/>
    </row>
    <row r="17806" spans="4:10" x14ac:dyDescent="0.25">
      <c r="D17806">
        <v>0.66059999999999997</v>
      </c>
      <c r="E17806" s="4">
        <v>2.1700000000000001E-20</v>
      </c>
      <c r="F17806" s="3"/>
      <c r="G17806" s="3"/>
      <c r="H17806" s="3"/>
      <c r="I17806" s="3"/>
      <c r="J17806" s="3"/>
    </row>
    <row r="17807" spans="4:10" x14ac:dyDescent="0.25">
      <c r="D17807">
        <v>0.66080000000000005</v>
      </c>
      <c r="E17807" s="4">
        <v>2.1700000000000001E-20</v>
      </c>
      <c r="F17807" s="3"/>
      <c r="G17807" s="3"/>
      <c r="H17807" s="3"/>
      <c r="I17807" s="3"/>
      <c r="J17807" s="3"/>
    </row>
    <row r="17808" spans="4:10" x14ac:dyDescent="0.25">
      <c r="D17808">
        <v>0.66110000000000002</v>
      </c>
      <c r="E17808" s="4">
        <v>2.1700000000000001E-20</v>
      </c>
      <c r="F17808" s="3"/>
      <c r="G17808" s="3"/>
      <c r="H17808" s="3"/>
      <c r="I17808" s="3"/>
      <c r="J17808" s="3"/>
    </row>
    <row r="17809" spans="4:10" x14ac:dyDescent="0.25">
      <c r="D17809">
        <v>0.6613</v>
      </c>
      <c r="E17809" s="4">
        <v>2.1700000000000001E-20</v>
      </c>
      <c r="F17809" s="3"/>
      <c r="G17809" s="3"/>
      <c r="H17809" s="3"/>
      <c r="I17809" s="3"/>
      <c r="J17809" s="3"/>
    </row>
    <row r="17810" spans="4:10" x14ac:dyDescent="0.25">
      <c r="D17810">
        <v>0.66149999999999998</v>
      </c>
      <c r="E17810" s="4">
        <v>2.1700000000000001E-20</v>
      </c>
      <c r="F17810" s="3"/>
      <c r="G17810" s="3"/>
      <c r="H17810" s="3"/>
      <c r="I17810" s="3"/>
      <c r="J17810" s="3"/>
    </row>
    <row r="17811" spans="4:10" x14ac:dyDescent="0.25">
      <c r="D17811">
        <v>0.66180000000000005</v>
      </c>
      <c r="E17811" s="4">
        <v>2.1700000000000001E-20</v>
      </c>
      <c r="F17811" s="3"/>
      <c r="G17811" s="3"/>
      <c r="H17811" s="3"/>
      <c r="I17811" s="3"/>
      <c r="J17811" s="3"/>
    </row>
    <row r="17812" spans="4:10" x14ac:dyDescent="0.25">
      <c r="D17812">
        <v>0.66200000000000003</v>
      </c>
      <c r="E17812" s="4">
        <v>2.1700000000000001E-20</v>
      </c>
      <c r="F17812" s="3"/>
      <c r="G17812" s="3"/>
      <c r="H17812" s="3"/>
      <c r="I17812" s="3"/>
      <c r="J17812" s="3"/>
    </row>
    <row r="17813" spans="4:10" x14ac:dyDescent="0.25">
      <c r="D17813">
        <v>0.6623</v>
      </c>
      <c r="E17813" s="4">
        <v>2.1700000000000001E-20</v>
      </c>
      <c r="F17813" s="3"/>
      <c r="G17813" s="3"/>
      <c r="H17813" s="3"/>
      <c r="I17813" s="3"/>
      <c r="J17813" s="3"/>
    </row>
    <row r="17814" spans="4:10" x14ac:dyDescent="0.25">
      <c r="D17814">
        <v>0.66249999999999998</v>
      </c>
      <c r="E17814" s="4">
        <v>2.1700000000000001E-20</v>
      </c>
      <c r="F17814" s="3"/>
      <c r="G17814" s="3"/>
      <c r="H17814" s="3"/>
      <c r="I17814" s="3"/>
      <c r="J17814" s="3"/>
    </row>
    <row r="17815" spans="4:10" x14ac:dyDescent="0.25">
      <c r="D17815">
        <v>0.66269999999999996</v>
      </c>
      <c r="E17815" s="4">
        <v>2.1700000000000001E-20</v>
      </c>
      <c r="F17815" s="3"/>
      <c r="G17815" s="3"/>
      <c r="H17815" s="3"/>
      <c r="I17815" s="3"/>
      <c r="J17815" s="3"/>
    </row>
    <row r="17816" spans="4:10" x14ac:dyDescent="0.25">
      <c r="D17816">
        <v>0.66300000000000003</v>
      </c>
      <c r="E17816" s="4">
        <v>2.1700000000000001E-20</v>
      </c>
      <c r="F17816" s="3"/>
      <c r="G17816" s="3"/>
      <c r="H17816" s="3"/>
      <c r="I17816" s="3"/>
      <c r="J17816" s="3"/>
    </row>
    <row r="17817" spans="4:10" x14ac:dyDescent="0.25">
      <c r="D17817">
        <v>0.66320000000000001</v>
      </c>
      <c r="E17817" s="4">
        <v>2.1700000000000001E-20</v>
      </c>
      <c r="F17817" s="3"/>
      <c r="G17817" s="3"/>
      <c r="H17817" s="3"/>
      <c r="I17817" s="3"/>
      <c r="J17817" s="3"/>
    </row>
    <row r="17818" spans="4:10" x14ac:dyDescent="0.25">
      <c r="D17818">
        <v>0.66339999999999999</v>
      </c>
      <c r="E17818" s="4">
        <v>2.1700000000000001E-20</v>
      </c>
      <c r="F17818" s="3"/>
      <c r="G17818" s="3"/>
      <c r="H17818" s="3"/>
      <c r="I17818" s="3"/>
      <c r="J17818" s="3"/>
    </row>
    <row r="17819" spans="4:10" x14ac:dyDescent="0.25">
      <c r="D17819">
        <v>0.66369999999999996</v>
      </c>
      <c r="E17819" s="4">
        <v>2.1700000000000001E-20</v>
      </c>
      <c r="F17819" s="3"/>
      <c r="G17819" s="3"/>
      <c r="H17819" s="3"/>
      <c r="I17819" s="3"/>
      <c r="J17819" s="3"/>
    </row>
    <row r="17820" spans="4:10" x14ac:dyDescent="0.25">
      <c r="D17820">
        <v>0.66390000000000005</v>
      </c>
      <c r="E17820" s="4">
        <v>2.1700000000000001E-20</v>
      </c>
      <c r="F17820" s="3"/>
      <c r="G17820" s="3"/>
      <c r="H17820" s="3"/>
      <c r="I17820" s="3"/>
      <c r="J17820" s="3"/>
    </row>
    <row r="17821" spans="4:10" x14ac:dyDescent="0.25">
      <c r="D17821">
        <v>0.66410000000000002</v>
      </c>
      <c r="E17821" s="4">
        <v>2.1700000000000001E-20</v>
      </c>
      <c r="F17821" s="3"/>
      <c r="G17821" s="3"/>
      <c r="H17821" s="3"/>
      <c r="I17821" s="3"/>
      <c r="J17821" s="3"/>
    </row>
    <row r="17822" spans="4:10" x14ac:dyDescent="0.25">
      <c r="D17822">
        <v>0.66439999999999999</v>
      </c>
      <c r="E17822" s="4">
        <v>2.1700000000000001E-20</v>
      </c>
      <c r="F17822" s="3"/>
      <c r="G17822" s="3"/>
      <c r="H17822" s="3"/>
      <c r="I17822" s="3"/>
      <c r="J17822" s="3"/>
    </row>
    <row r="17823" spans="4:10" x14ac:dyDescent="0.25">
      <c r="D17823">
        <v>0.66459999999999997</v>
      </c>
      <c r="E17823" s="4">
        <v>2.1700000000000001E-20</v>
      </c>
      <c r="F17823" s="3"/>
      <c r="G17823" s="3"/>
      <c r="H17823" s="3"/>
      <c r="I17823" s="3"/>
      <c r="J17823" s="3"/>
    </row>
    <row r="17824" spans="4:10" x14ac:dyDescent="0.25">
      <c r="D17824">
        <v>0.66490000000000005</v>
      </c>
      <c r="E17824" s="4">
        <v>2.1700000000000001E-20</v>
      </c>
      <c r="F17824" s="3"/>
      <c r="G17824" s="3"/>
      <c r="H17824" s="3"/>
      <c r="I17824" s="3"/>
      <c r="J17824" s="3"/>
    </row>
    <row r="17825" spans="4:10" x14ac:dyDescent="0.25">
      <c r="D17825">
        <v>0.66510000000000002</v>
      </c>
      <c r="E17825" s="4">
        <v>2.1700000000000001E-20</v>
      </c>
      <c r="F17825" s="3"/>
      <c r="G17825" s="3"/>
      <c r="H17825" s="3"/>
      <c r="I17825" s="3"/>
      <c r="J17825" s="3"/>
    </row>
    <row r="17826" spans="4:10" x14ac:dyDescent="0.25">
      <c r="D17826">
        <v>0.6653</v>
      </c>
      <c r="E17826" s="4">
        <v>2.1700000000000001E-20</v>
      </c>
      <c r="F17826" s="3"/>
      <c r="G17826" s="3"/>
      <c r="H17826" s="3"/>
      <c r="I17826" s="3"/>
      <c r="J17826" s="3"/>
    </row>
    <row r="17827" spans="4:10" x14ac:dyDescent="0.25">
      <c r="D17827">
        <v>0.66559999999999997</v>
      </c>
      <c r="E17827" s="4">
        <v>2.1700000000000001E-20</v>
      </c>
      <c r="F17827" s="3"/>
      <c r="G17827" s="3"/>
      <c r="H17827" s="3"/>
      <c r="I17827" s="3"/>
      <c r="J17827" s="3"/>
    </row>
    <row r="17828" spans="4:10" x14ac:dyDescent="0.25">
      <c r="D17828">
        <v>0.66579999999999995</v>
      </c>
      <c r="E17828" s="4">
        <v>2.1700000000000001E-20</v>
      </c>
      <c r="F17828" s="3"/>
      <c r="G17828" s="3"/>
      <c r="H17828" s="3"/>
      <c r="I17828" s="3"/>
      <c r="J17828" s="3"/>
    </row>
    <row r="17829" spans="4:10" x14ac:dyDescent="0.25">
      <c r="D17829">
        <v>0.66600000000000004</v>
      </c>
      <c r="E17829" s="4">
        <v>2.1700000000000001E-20</v>
      </c>
      <c r="F17829" s="3"/>
      <c r="G17829" s="3"/>
      <c r="H17829" s="3"/>
      <c r="I17829" s="3"/>
      <c r="J17829" s="3"/>
    </row>
    <row r="17830" spans="4:10" x14ac:dyDescent="0.25">
      <c r="D17830">
        <v>0.6663</v>
      </c>
      <c r="E17830" s="4">
        <v>2.1700000000000001E-20</v>
      </c>
      <c r="F17830" s="3"/>
      <c r="G17830" s="3"/>
      <c r="H17830" s="3"/>
      <c r="I17830" s="3"/>
      <c r="J17830" s="3"/>
    </row>
    <row r="17831" spans="4:10" x14ac:dyDescent="0.25">
      <c r="D17831">
        <v>0.66649999999999998</v>
      </c>
      <c r="E17831" s="4">
        <v>2.1700000000000001E-20</v>
      </c>
      <c r="F17831" s="3"/>
      <c r="G17831" s="3"/>
      <c r="H17831" s="3"/>
      <c r="I17831" s="3"/>
      <c r="J17831" s="3"/>
    </row>
    <row r="17832" spans="4:10" x14ac:dyDescent="0.25">
      <c r="D17832">
        <v>0.66669999999999996</v>
      </c>
      <c r="E17832" s="4">
        <v>2.1700000000000001E-20</v>
      </c>
      <c r="F17832" s="3"/>
      <c r="G17832" s="3"/>
      <c r="H17832" s="3"/>
      <c r="I17832" s="3"/>
      <c r="J17832" s="3"/>
    </row>
    <row r="17833" spans="4:10" x14ac:dyDescent="0.25">
      <c r="D17833">
        <v>0.66700000000000004</v>
      </c>
      <c r="E17833" s="4">
        <v>2.1700000000000001E-20</v>
      </c>
      <c r="F17833" s="3"/>
      <c r="G17833" s="3"/>
      <c r="H17833" s="3"/>
      <c r="I17833" s="3"/>
      <c r="J17833" s="3"/>
    </row>
    <row r="17834" spans="4:10" x14ac:dyDescent="0.25">
      <c r="D17834">
        <v>0.66720000000000002</v>
      </c>
      <c r="E17834" s="4">
        <v>2.1700000000000001E-20</v>
      </c>
      <c r="F17834" s="3"/>
      <c r="G17834" s="3"/>
      <c r="H17834" s="3"/>
      <c r="I17834" s="3"/>
      <c r="J17834" s="3"/>
    </row>
    <row r="17835" spans="4:10" x14ac:dyDescent="0.25">
      <c r="D17835">
        <v>0.66749999999999998</v>
      </c>
      <c r="E17835" s="4">
        <v>2.1700000000000001E-20</v>
      </c>
      <c r="F17835" s="3"/>
      <c r="G17835" s="3"/>
      <c r="H17835" s="3"/>
      <c r="I17835" s="3"/>
      <c r="J17835" s="3"/>
    </row>
    <row r="17836" spans="4:10" x14ac:dyDescent="0.25">
      <c r="D17836">
        <v>0.66769999999999996</v>
      </c>
      <c r="E17836" s="4">
        <v>2.1700000000000001E-20</v>
      </c>
      <c r="F17836" s="3"/>
      <c r="G17836" s="3"/>
      <c r="H17836" s="3"/>
      <c r="I17836" s="3"/>
      <c r="J17836" s="3"/>
    </row>
    <row r="17837" spans="4:10" x14ac:dyDescent="0.25">
      <c r="D17837">
        <v>0.66790000000000005</v>
      </c>
      <c r="E17837" s="4">
        <v>2.1700000000000001E-20</v>
      </c>
      <c r="F17837" s="3"/>
      <c r="G17837" s="3"/>
      <c r="H17837" s="3"/>
      <c r="I17837" s="3"/>
      <c r="J17837" s="3"/>
    </row>
    <row r="17838" spans="4:10" x14ac:dyDescent="0.25">
      <c r="D17838">
        <v>0.66820000000000002</v>
      </c>
      <c r="E17838" s="4">
        <v>2.1700000000000001E-20</v>
      </c>
      <c r="F17838" s="3"/>
      <c r="G17838" s="3"/>
      <c r="H17838" s="3"/>
      <c r="I17838" s="3"/>
      <c r="J17838" s="3"/>
    </row>
    <row r="17839" spans="4:10" x14ac:dyDescent="0.25">
      <c r="D17839">
        <v>0.66839999999999999</v>
      </c>
      <c r="E17839" s="4">
        <v>2.1700000000000001E-20</v>
      </c>
      <c r="F17839" s="3"/>
      <c r="G17839" s="3"/>
      <c r="H17839" s="3"/>
      <c r="I17839" s="3"/>
      <c r="J17839" s="3"/>
    </row>
    <row r="17840" spans="4:10" x14ac:dyDescent="0.25">
      <c r="D17840">
        <v>0.66859999999999997</v>
      </c>
      <c r="E17840" s="4">
        <v>2.1700000000000001E-20</v>
      </c>
      <c r="F17840" s="3"/>
      <c r="G17840" s="3"/>
      <c r="H17840" s="3"/>
      <c r="I17840" s="3"/>
      <c r="J17840" s="3"/>
    </row>
    <row r="17841" spans="4:10" x14ac:dyDescent="0.25">
      <c r="D17841">
        <v>0.66890000000000005</v>
      </c>
      <c r="E17841" s="4">
        <v>2.1700000000000001E-20</v>
      </c>
      <c r="F17841" s="3"/>
      <c r="G17841" s="3"/>
      <c r="H17841" s="3"/>
      <c r="I17841" s="3"/>
      <c r="J17841" s="3"/>
    </row>
    <row r="17842" spans="4:10" x14ac:dyDescent="0.25">
      <c r="D17842">
        <v>0.66910000000000003</v>
      </c>
      <c r="E17842" s="4">
        <v>2.1700000000000001E-20</v>
      </c>
      <c r="F17842" s="3"/>
      <c r="G17842" s="3"/>
      <c r="H17842" s="3"/>
      <c r="I17842" s="3"/>
      <c r="J17842" s="3"/>
    </row>
    <row r="17843" spans="4:10" x14ac:dyDescent="0.25">
      <c r="D17843">
        <v>0.66930000000000001</v>
      </c>
      <c r="E17843" s="4">
        <v>2.1700000000000001E-20</v>
      </c>
      <c r="F17843" s="3"/>
      <c r="G17843" s="3"/>
      <c r="H17843" s="3"/>
      <c r="I17843" s="3"/>
      <c r="J17843" s="3"/>
    </row>
    <row r="17844" spans="4:10" x14ac:dyDescent="0.25">
      <c r="D17844">
        <v>0.66959999999999997</v>
      </c>
      <c r="E17844" s="4">
        <v>2.1700000000000001E-20</v>
      </c>
      <c r="F17844" s="3"/>
      <c r="G17844" s="3"/>
      <c r="H17844" s="3"/>
      <c r="I17844" s="3"/>
      <c r="J17844" s="3"/>
    </row>
    <row r="17845" spans="4:10" x14ac:dyDescent="0.25">
      <c r="D17845">
        <v>0.66979999999999995</v>
      </c>
      <c r="E17845" s="4">
        <v>2.1700000000000001E-20</v>
      </c>
      <c r="F17845" s="3"/>
      <c r="G17845" s="3"/>
      <c r="H17845" s="3"/>
      <c r="I17845" s="3"/>
      <c r="J17845" s="3"/>
    </row>
    <row r="17846" spans="4:10" x14ac:dyDescent="0.25">
      <c r="D17846">
        <v>0.67010000000000003</v>
      </c>
      <c r="E17846" s="4">
        <v>2.1700000000000001E-20</v>
      </c>
      <c r="F17846" s="3"/>
      <c r="G17846" s="3"/>
      <c r="H17846" s="3"/>
      <c r="I17846" s="3"/>
      <c r="J17846" s="3"/>
    </row>
    <row r="17847" spans="4:10" x14ac:dyDescent="0.25">
      <c r="D17847">
        <v>0.67030000000000001</v>
      </c>
      <c r="E17847" s="4">
        <v>2.1700000000000001E-20</v>
      </c>
      <c r="F17847" s="3"/>
      <c r="G17847" s="3"/>
      <c r="H17847" s="3"/>
      <c r="I17847" s="3"/>
      <c r="J17847" s="3"/>
    </row>
    <row r="17848" spans="4:10" x14ac:dyDescent="0.25">
      <c r="D17848">
        <v>0.67049999999999998</v>
      </c>
      <c r="E17848" s="4">
        <v>2.1700000000000001E-20</v>
      </c>
      <c r="F17848" s="3"/>
      <c r="G17848" s="3"/>
      <c r="H17848" s="3"/>
      <c r="I17848" s="3"/>
      <c r="J17848" s="3"/>
    </row>
    <row r="17849" spans="4:10" x14ac:dyDescent="0.25">
      <c r="D17849">
        <v>0.67079999999999995</v>
      </c>
      <c r="E17849" s="4">
        <v>2.1700000000000001E-20</v>
      </c>
      <c r="F17849" s="3"/>
      <c r="G17849" s="3"/>
      <c r="H17849" s="3"/>
      <c r="I17849" s="3"/>
      <c r="J17849" s="3"/>
    </row>
    <row r="17850" spans="4:10" x14ac:dyDescent="0.25">
      <c r="D17850">
        <v>0.67100000000000004</v>
      </c>
      <c r="E17850" s="4">
        <v>2.1700000000000001E-20</v>
      </c>
      <c r="F17850" s="3"/>
      <c r="G17850" s="3"/>
      <c r="H17850" s="3"/>
      <c r="I17850" s="3"/>
      <c r="J17850" s="3"/>
    </row>
    <row r="17851" spans="4:10" x14ac:dyDescent="0.25">
      <c r="D17851">
        <v>0.67120000000000002</v>
      </c>
      <c r="E17851" s="4">
        <v>2.1700000000000001E-20</v>
      </c>
      <c r="F17851" s="3"/>
      <c r="G17851" s="3"/>
      <c r="H17851" s="3"/>
      <c r="I17851" s="3"/>
      <c r="J17851" s="3"/>
    </row>
    <row r="17852" spans="4:10" x14ac:dyDescent="0.25">
      <c r="D17852">
        <v>0.67149999999999999</v>
      </c>
      <c r="E17852" s="4">
        <v>2.1700000000000001E-20</v>
      </c>
      <c r="F17852" s="3"/>
      <c r="G17852" s="3"/>
      <c r="H17852" s="3"/>
      <c r="I17852" s="3"/>
      <c r="J17852" s="3"/>
    </row>
    <row r="17853" spans="4:10" x14ac:dyDescent="0.25">
      <c r="D17853">
        <v>0.67169999999999996</v>
      </c>
      <c r="E17853" s="4">
        <v>2.1700000000000001E-20</v>
      </c>
      <c r="F17853" s="3"/>
      <c r="G17853" s="3"/>
      <c r="H17853" s="3"/>
      <c r="I17853" s="3"/>
      <c r="J17853" s="3"/>
    </row>
    <row r="17854" spans="4:10" x14ac:dyDescent="0.25">
      <c r="D17854">
        <v>0.67190000000000005</v>
      </c>
      <c r="E17854" s="4">
        <v>2.1700000000000001E-20</v>
      </c>
      <c r="F17854" s="3"/>
      <c r="G17854" s="3"/>
      <c r="H17854" s="3"/>
      <c r="I17854" s="3"/>
      <c r="J17854" s="3"/>
    </row>
    <row r="17855" spans="4:10" x14ac:dyDescent="0.25">
      <c r="D17855">
        <v>0.67220000000000002</v>
      </c>
      <c r="E17855" s="4">
        <v>2.1700000000000001E-20</v>
      </c>
      <c r="F17855" s="3"/>
      <c r="G17855" s="3"/>
      <c r="H17855" s="3"/>
      <c r="I17855" s="3"/>
      <c r="J17855" s="3"/>
    </row>
    <row r="17856" spans="4:10" x14ac:dyDescent="0.25">
      <c r="D17856">
        <v>0.6724</v>
      </c>
      <c r="E17856" s="4">
        <v>2.1700000000000001E-20</v>
      </c>
      <c r="F17856" s="3"/>
      <c r="G17856" s="3"/>
      <c r="H17856" s="3"/>
      <c r="I17856" s="3"/>
      <c r="J17856" s="3"/>
    </row>
    <row r="17857" spans="4:10" x14ac:dyDescent="0.25">
      <c r="D17857">
        <v>0.67269999999999996</v>
      </c>
      <c r="E17857" s="4">
        <v>2.1700000000000001E-20</v>
      </c>
      <c r="F17857" s="3"/>
      <c r="G17857" s="3"/>
      <c r="H17857" s="3"/>
      <c r="I17857" s="3"/>
      <c r="J17857" s="3"/>
    </row>
    <row r="17858" spans="4:10" x14ac:dyDescent="0.25">
      <c r="D17858">
        <v>0.67290000000000005</v>
      </c>
      <c r="E17858" s="4">
        <v>2.1700000000000001E-20</v>
      </c>
      <c r="F17858" s="3"/>
      <c r="G17858" s="3"/>
      <c r="H17858" s="3"/>
      <c r="I17858" s="3"/>
      <c r="J17858" s="3"/>
    </row>
    <row r="17859" spans="4:10" x14ac:dyDescent="0.25">
      <c r="D17859">
        <v>0.67310000000000003</v>
      </c>
      <c r="E17859" s="4">
        <v>2.1700000000000001E-20</v>
      </c>
      <c r="F17859" s="3"/>
      <c r="G17859" s="3"/>
      <c r="H17859" s="3"/>
      <c r="I17859" s="3"/>
      <c r="J17859" s="3"/>
    </row>
    <row r="17860" spans="4:10" x14ac:dyDescent="0.25">
      <c r="D17860">
        <v>0.6734</v>
      </c>
      <c r="E17860" s="4">
        <v>2.1700000000000001E-20</v>
      </c>
      <c r="F17860" s="3"/>
      <c r="G17860" s="3"/>
      <c r="H17860" s="3"/>
      <c r="I17860" s="3"/>
      <c r="J17860" s="3"/>
    </row>
    <row r="17861" spans="4:10" x14ac:dyDescent="0.25">
      <c r="D17861">
        <v>0.67359999999999998</v>
      </c>
      <c r="E17861" s="4">
        <v>2.1700000000000001E-20</v>
      </c>
      <c r="F17861" s="3"/>
      <c r="G17861" s="3"/>
      <c r="H17861" s="3"/>
      <c r="I17861" s="3"/>
      <c r="J17861" s="3"/>
    </row>
    <row r="17862" spans="4:10" x14ac:dyDescent="0.25">
      <c r="D17862">
        <v>0.67379999999999995</v>
      </c>
      <c r="E17862" s="4">
        <v>2.1700000000000001E-20</v>
      </c>
      <c r="F17862" s="3"/>
      <c r="G17862" s="3"/>
      <c r="H17862" s="3"/>
      <c r="I17862" s="3"/>
      <c r="J17862" s="3"/>
    </row>
    <row r="17863" spans="4:10" x14ac:dyDescent="0.25">
      <c r="D17863">
        <v>0.67410000000000003</v>
      </c>
      <c r="E17863" s="4">
        <v>2.1700000000000001E-20</v>
      </c>
      <c r="F17863" s="3"/>
      <c r="G17863" s="3"/>
      <c r="H17863" s="3"/>
      <c r="I17863" s="3"/>
      <c r="J17863" s="3"/>
    </row>
    <row r="17864" spans="4:10" x14ac:dyDescent="0.25">
      <c r="D17864">
        <v>0.67430000000000001</v>
      </c>
      <c r="E17864" s="4">
        <v>2.1700000000000001E-20</v>
      </c>
      <c r="F17864" s="3"/>
      <c r="G17864" s="3"/>
      <c r="H17864" s="3"/>
      <c r="I17864" s="3"/>
      <c r="J17864" s="3"/>
    </row>
    <row r="17865" spans="4:10" x14ac:dyDescent="0.25">
      <c r="D17865">
        <v>0.67459999999999998</v>
      </c>
      <c r="E17865" s="4">
        <v>2.1700000000000001E-20</v>
      </c>
      <c r="F17865" s="3"/>
      <c r="G17865" s="3"/>
      <c r="H17865" s="3"/>
      <c r="I17865" s="3"/>
      <c r="J17865" s="3"/>
    </row>
    <row r="17866" spans="4:10" x14ac:dyDescent="0.25">
      <c r="D17866">
        <v>0.67479999999999996</v>
      </c>
      <c r="E17866" s="4">
        <v>2.1700000000000001E-20</v>
      </c>
      <c r="F17866" s="3"/>
      <c r="G17866" s="3"/>
      <c r="H17866" s="3"/>
      <c r="I17866" s="3"/>
      <c r="J17866" s="3"/>
    </row>
    <row r="17867" spans="4:10" x14ac:dyDescent="0.25">
      <c r="D17867">
        <v>0.67500000000000004</v>
      </c>
      <c r="E17867" s="4">
        <v>2.1700000000000001E-20</v>
      </c>
      <c r="F17867" s="3"/>
      <c r="G17867" s="3"/>
      <c r="H17867" s="3"/>
      <c r="I17867" s="3"/>
      <c r="J17867" s="3"/>
    </row>
    <row r="17868" spans="4:10" x14ac:dyDescent="0.25">
      <c r="D17868">
        <v>0.67530000000000001</v>
      </c>
      <c r="E17868" s="4">
        <v>2.1700000000000001E-20</v>
      </c>
      <c r="F17868" s="3"/>
      <c r="G17868" s="3"/>
      <c r="H17868" s="3"/>
      <c r="I17868" s="3"/>
      <c r="J17868" s="3"/>
    </row>
    <row r="17869" spans="4:10" x14ac:dyDescent="0.25">
      <c r="D17869">
        <v>0.67549999999999999</v>
      </c>
      <c r="E17869" s="4">
        <v>2.1700000000000001E-20</v>
      </c>
      <c r="F17869" s="3"/>
      <c r="G17869" s="3"/>
      <c r="H17869" s="3"/>
      <c r="I17869" s="3"/>
      <c r="J17869" s="3"/>
    </row>
    <row r="17870" spans="4:10" x14ac:dyDescent="0.25">
      <c r="D17870">
        <v>0.67569999999999997</v>
      </c>
      <c r="E17870" s="4">
        <v>2.1700000000000001E-20</v>
      </c>
      <c r="F17870" s="3"/>
      <c r="G17870" s="3"/>
      <c r="H17870" s="3"/>
      <c r="I17870" s="3"/>
      <c r="J17870" s="3"/>
    </row>
    <row r="17871" spans="4:10" x14ac:dyDescent="0.25">
      <c r="D17871">
        <v>0.67600000000000005</v>
      </c>
      <c r="E17871" s="4">
        <v>2.1700000000000001E-20</v>
      </c>
      <c r="F17871" s="3"/>
      <c r="G17871" s="3"/>
      <c r="H17871" s="3"/>
      <c r="I17871" s="3"/>
      <c r="J17871" s="3"/>
    </row>
    <row r="17872" spans="4:10" x14ac:dyDescent="0.25">
      <c r="D17872">
        <v>0.67620000000000002</v>
      </c>
      <c r="E17872" s="4">
        <v>2.1700000000000001E-20</v>
      </c>
      <c r="F17872" s="3"/>
      <c r="G17872" s="3"/>
      <c r="H17872" s="3"/>
      <c r="I17872" s="3"/>
      <c r="J17872" s="3"/>
    </row>
    <row r="17873" spans="4:10" x14ac:dyDescent="0.25">
      <c r="D17873">
        <v>0.6764</v>
      </c>
      <c r="E17873" s="4">
        <v>2.1700000000000001E-20</v>
      </c>
      <c r="F17873" s="3"/>
      <c r="G17873" s="3"/>
      <c r="H17873" s="3"/>
      <c r="I17873" s="3"/>
      <c r="J17873" s="3"/>
    </row>
    <row r="17874" spans="4:10" x14ac:dyDescent="0.25">
      <c r="D17874">
        <v>0.67669999999999997</v>
      </c>
      <c r="E17874" s="4">
        <v>2.1700000000000001E-20</v>
      </c>
      <c r="F17874" s="3"/>
      <c r="G17874" s="3"/>
      <c r="H17874" s="3"/>
      <c r="I17874" s="3"/>
      <c r="J17874" s="3"/>
    </row>
    <row r="17875" spans="4:10" x14ac:dyDescent="0.25">
      <c r="D17875">
        <v>0.67689999999999995</v>
      </c>
      <c r="E17875" s="4">
        <v>2.1700000000000001E-20</v>
      </c>
      <c r="F17875" s="3"/>
      <c r="G17875" s="3"/>
      <c r="H17875" s="3"/>
      <c r="I17875" s="3"/>
      <c r="J17875" s="3"/>
    </row>
    <row r="17876" spans="4:10" x14ac:dyDescent="0.25">
      <c r="D17876">
        <v>0.67720000000000002</v>
      </c>
      <c r="E17876" s="4">
        <v>2.1700000000000001E-20</v>
      </c>
      <c r="F17876" s="3"/>
      <c r="G17876" s="3"/>
      <c r="H17876" s="3"/>
      <c r="I17876" s="3"/>
      <c r="J17876" s="3"/>
    </row>
    <row r="17877" spans="4:10" x14ac:dyDescent="0.25">
      <c r="D17877">
        <v>0.6774</v>
      </c>
      <c r="E17877" s="4">
        <v>2.1700000000000001E-20</v>
      </c>
      <c r="F17877" s="3"/>
      <c r="G17877" s="3"/>
      <c r="H17877" s="3"/>
      <c r="I17877" s="3"/>
      <c r="J17877" s="3"/>
    </row>
    <row r="17878" spans="4:10" x14ac:dyDescent="0.25">
      <c r="D17878">
        <v>0.67759999999999998</v>
      </c>
      <c r="E17878" s="4">
        <v>2.1700000000000001E-20</v>
      </c>
      <c r="F17878" s="3"/>
      <c r="G17878" s="3"/>
      <c r="H17878" s="3"/>
      <c r="I17878" s="3"/>
      <c r="J17878" s="3"/>
    </row>
    <row r="17879" spans="4:10" x14ac:dyDescent="0.25">
      <c r="D17879">
        <v>0.67789999999999995</v>
      </c>
      <c r="E17879" s="4">
        <v>2.1700000000000001E-20</v>
      </c>
      <c r="F17879" s="3"/>
      <c r="G17879" s="3"/>
      <c r="H17879" s="3"/>
      <c r="I17879" s="3"/>
      <c r="J17879" s="3"/>
    </row>
    <row r="17880" spans="4:10" x14ac:dyDescent="0.25">
      <c r="D17880">
        <v>0.67810000000000004</v>
      </c>
      <c r="E17880" s="4">
        <v>2.1700000000000001E-20</v>
      </c>
      <c r="F17880" s="3"/>
      <c r="G17880" s="3"/>
      <c r="H17880" s="3"/>
      <c r="I17880" s="3"/>
      <c r="J17880" s="3"/>
    </row>
    <row r="17881" spans="4:10" x14ac:dyDescent="0.25">
      <c r="D17881">
        <v>0.67830000000000001</v>
      </c>
      <c r="E17881" s="4">
        <v>2.1700000000000001E-20</v>
      </c>
      <c r="F17881" s="3"/>
      <c r="G17881" s="3"/>
      <c r="H17881" s="3"/>
      <c r="I17881" s="3"/>
      <c r="J17881" s="3"/>
    </row>
    <row r="17882" spans="4:10" x14ac:dyDescent="0.25">
      <c r="D17882">
        <v>0.67859999999999998</v>
      </c>
      <c r="E17882" s="4">
        <v>2.1700000000000001E-20</v>
      </c>
      <c r="F17882" s="3"/>
      <c r="G17882" s="3"/>
      <c r="H17882" s="3"/>
      <c r="I17882" s="3"/>
      <c r="J17882" s="3"/>
    </row>
    <row r="17883" spans="4:10" x14ac:dyDescent="0.25">
      <c r="D17883">
        <v>0.67879999999999996</v>
      </c>
      <c r="E17883" s="4">
        <v>2.1700000000000001E-20</v>
      </c>
      <c r="F17883" s="3"/>
      <c r="G17883" s="3"/>
      <c r="H17883" s="3"/>
      <c r="I17883" s="3"/>
      <c r="J17883" s="3"/>
    </row>
    <row r="17884" spans="4:10" x14ac:dyDescent="0.25">
      <c r="D17884">
        <v>0.67900000000000005</v>
      </c>
      <c r="E17884" s="4">
        <v>2.1700000000000001E-20</v>
      </c>
      <c r="F17884" s="3"/>
      <c r="G17884" s="3"/>
      <c r="H17884" s="3"/>
      <c r="I17884" s="3"/>
      <c r="J17884" s="3"/>
    </row>
    <row r="17885" spans="4:10" x14ac:dyDescent="0.25">
      <c r="D17885">
        <v>0.67930000000000001</v>
      </c>
      <c r="E17885" s="4">
        <v>2.1700000000000001E-20</v>
      </c>
      <c r="F17885" s="3"/>
      <c r="G17885" s="3"/>
      <c r="H17885" s="3"/>
      <c r="I17885" s="3"/>
      <c r="J17885" s="3"/>
    </row>
    <row r="17886" spans="4:10" x14ac:dyDescent="0.25">
      <c r="D17886">
        <v>0.67949999999999999</v>
      </c>
      <c r="E17886" s="4">
        <v>2.1700000000000001E-20</v>
      </c>
      <c r="F17886" s="3"/>
      <c r="G17886" s="3"/>
      <c r="H17886" s="3"/>
      <c r="I17886" s="3"/>
      <c r="J17886" s="3"/>
    </row>
    <row r="17887" spans="4:10" x14ac:dyDescent="0.25">
      <c r="D17887">
        <v>0.67979999999999996</v>
      </c>
      <c r="E17887" s="4">
        <v>2.1700000000000001E-20</v>
      </c>
      <c r="F17887" s="3"/>
      <c r="G17887" s="3"/>
      <c r="H17887" s="3"/>
      <c r="I17887" s="3"/>
      <c r="J17887" s="3"/>
    </row>
    <row r="17888" spans="4:10" x14ac:dyDescent="0.25">
      <c r="D17888">
        <v>0.68</v>
      </c>
      <c r="E17888" s="4">
        <v>2.1700000000000001E-20</v>
      </c>
      <c r="F17888" s="3"/>
      <c r="G17888" s="3"/>
      <c r="H17888" s="3"/>
      <c r="I17888" s="3"/>
      <c r="J17888" s="3"/>
    </row>
    <row r="17889" spans="4:10" x14ac:dyDescent="0.25">
      <c r="D17889">
        <v>0.68020000000000003</v>
      </c>
      <c r="E17889" s="4">
        <v>2.1700000000000001E-20</v>
      </c>
      <c r="F17889" s="3"/>
      <c r="G17889" s="3"/>
      <c r="H17889" s="3"/>
      <c r="I17889" s="3"/>
      <c r="J17889" s="3"/>
    </row>
    <row r="17890" spans="4:10" x14ac:dyDescent="0.25">
      <c r="D17890">
        <v>0.68049999999999999</v>
      </c>
      <c r="E17890" s="4">
        <v>2.1700000000000001E-20</v>
      </c>
      <c r="F17890" s="3"/>
      <c r="G17890" s="3"/>
      <c r="H17890" s="3"/>
      <c r="I17890" s="3"/>
      <c r="J17890" s="3"/>
    </row>
    <row r="17891" spans="4:10" x14ac:dyDescent="0.25">
      <c r="D17891">
        <v>0.68069999999999997</v>
      </c>
      <c r="E17891" s="4">
        <v>2.1700000000000001E-20</v>
      </c>
      <c r="F17891" s="3"/>
      <c r="G17891" s="3"/>
      <c r="H17891" s="3"/>
      <c r="I17891" s="3"/>
      <c r="J17891" s="3"/>
    </row>
    <row r="17892" spans="4:10" x14ac:dyDescent="0.25">
      <c r="D17892">
        <v>0.68089999999999995</v>
      </c>
      <c r="E17892" s="4">
        <v>2.1700000000000001E-20</v>
      </c>
      <c r="F17892" s="3"/>
      <c r="G17892" s="3"/>
      <c r="H17892" s="3"/>
      <c r="I17892" s="3"/>
      <c r="J17892" s="3"/>
    </row>
    <row r="17893" spans="4:10" x14ac:dyDescent="0.25">
      <c r="D17893">
        <v>0.68120000000000003</v>
      </c>
      <c r="E17893" s="4">
        <v>2.1700000000000001E-20</v>
      </c>
      <c r="F17893" s="3"/>
      <c r="G17893" s="3"/>
      <c r="H17893" s="3"/>
      <c r="I17893" s="3"/>
      <c r="J17893" s="3"/>
    </row>
    <row r="17894" spans="4:10" x14ac:dyDescent="0.25">
      <c r="D17894">
        <v>0.68140000000000001</v>
      </c>
      <c r="E17894" s="4">
        <v>2.1700000000000001E-20</v>
      </c>
      <c r="F17894" s="3"/>
      <c r="G17894" s="3"/>
      <c r="H17894" s="3"/>
      <c r="I17894" s="3"/>
      <c r="J17894" s="3"/>
    </row>
    <row r="17895" spans="4:10" x14ac:dyDescent="0.25">
      <c r="D17895">
        <v>0.68159999999999998</v>
      </c>
      <c r="E17895" s="4">
        <v>2.1700000000000001E-20</v>
      </c>
      <c r="F17895" s="3"/>
      <c r="G17895" s="3"/>
      <c r="H17895" s="3"/>
      <c r="I17895" s="3"/>
      <c r="J17895" s="3"/>
    </row>
    <row r="17896" spans="4:10" x14ac:dyDescent="0.25">
      <c r="D17896">
        <v>0.68189999999999995</v>
      </c>
      <c r="E17896" s="4">
        <v>2.1700000000000001E-20</v>
      </c>
      <c r="F17896" s="3"/>
      <c r="G17896" s="3"/>
      <c r="H17896" s="3"/>
      <c r="I17896" s="3"/>
      <c r="J17896" s="3"/>
    </row>
    <row r="17897" spans="4:10" x14ac:dyDescent="0.25">
      <c r="D17897">
        <v>0.68210000000000004</v>
      </c>
      <c r="E17897" s="4">
        <v>2.1700000000000001E-20</v>
      </c>
      <c r="F17897" s="3"/>
      <c r="G17897" s="3"/>
      <c r="H17897" s="3"/>
      <c r="I17897" s="3"/>
      <c r="J17897" s="3"/>
    </row>
    <row r="17898" spans="4:10" x14ac:dyDescent="0.25">
      <c r="D17898">
        <v>0.68240000000000001</v>
      </c>
      <c r="E17898" s="4">
        <v>2.1700000000000001E-20</v>
      </c>
      <c r="F17898" s="3"/>
      <c r="G17898" s="3"/>
      <c r="H17898" s="3"/>
      <c r="I17898" s="3"/>
      <c r="J17898" s="3"/>
    </row>
    <row r="17899" spans="4:10" x14ac:dyDescent="0.25">
      <c r="D17899">
        <v>0.68259999999999998</v>
      </c>
      <c r="E17899" s="4">
        <v>2.1700000000000001E-20</v>
      </c>
      <c r="F17899" s="3"/>
      <c r="G17899" s="3"/>
      <c r="H17899" s="3"/>
      <c r="I17899" s="3"/>
      <c r="J17899" s="3"/>
    </row>
    <row r="17900" spans="4:10" x14ac:dyDescent="0.25">
      <c r="D17900">
        <v>0.68279999999999996</v>
      </c>
      <c r="E17900" s="4">
        <v>2.1700000000000001E-20</v>
      </c>
      <c r="F17900" s="3"/>
      <c r="G17900" s="3"/>
      <c r="H17900" s="3"/>
      <c r="I17900" s="3"/>
      <c r="J17900" s="3"/>
    </row>
    <row r="17901" spans="4:10" x14ac:dyDescent="0.25">
      <c r="D17901">
        <v>0.68310000000000004</v>
      </c>
      <c r="E17901" s="4">
        <v>2.1700000000000001E-20</v>
      </c>
      <c r="F17901" s="3"/>
      <c r="G17901" s="3"/>
      <c r="H17901" s="3"/>
      <c r="I17901" s="3"/>
      <c r="J17901" s="3"/>
    </row>
    <row r="17902" spans="4:10" x14ac:dyDescent="0.25">
      <c r="D17902">
        <v>0.68330000000000002</v>
      </c>
      <c r="E17902" s="4">
        <v>2.1700000000000001E-20</v>
      </c>
      <c r="F17902" s="3"/>
      <c r="G17902" s="3"/>
      <c r="H17902" s="3"/>
      <c r="I17902" s="3"/>
      <c r="J17902" s="3"/>
    </row>
    <row r="17903" spans="4:10" x14ac:dyDescent="0.25">
      <c r="D17903">
        <v>0.6835</v>
      </c>
      <c r="E17903" s="4">
        <v>2.1700000000000001E-20</v>
      </c>
      <c r="F17903" s="3"/>
      <c r="G17903" s="3"/>
      <c r="H17903" s="3"/>
      <c r="I17903" s="3"/>
      <c r="J17903" s="3"/>
    </row>
    <row r="17904" spans="4:10" x14ac:dyDescent="0.25">
      <c r="D17904">
        <v>0.68379999999999996</v>
      </c>
      <c r="E17904" s="4">
        <v>2.1700000000000001E-20</v>
      </c>
      <c r="F17904" s="3"/>
      <c r="G17904" s="3"/>
      <c r="H17904" s="3"/>
      <c r="I17904" s="3"/>
      <c r="J17904" s="3"/>
    </row>
    <row r="17905" spans="4:10" x14ac:dyDescent="0.25">
      <c r="D17905">
        <v>0.68400000000000005</v>
      </c>
      <c r="E17905" s="4">
        <v>2.1700000000000001E-20</v>
      </c>
      <c r="F17905" s="3"/>
      <c r="G17905" s="3"/>
      <c r="H17905" s="3"/>
      <c r="I17905" s="3"/>
      <c r="J17905" s="3"/>
    </row>
    <row r="17906" spans="4:10" x14ac:dyDescent="0.25">
      <c r="D17906">
        <v>0.68420000000000003</v>
      </c>
      <c r="E17906" s="4">
        <v>2.1700000000000001E-20</v>
      </c>
      <c r="F17906" s="3"/>
      <c r="G17906" s="3"/>
      <c r="H17906" s="3"/>
      <c r="I17906" s="3"/>
      <c r="J17906" s="3"/>
    </row>
    <row r="17907" spans="4:10" x14ac:dyDescent="0.25">
      <c r="D17907">
        <v>0.6845</v>
      </c>
      <c r="E17907" s="4">
        <v>2.1700000000000001E-20</v>
      </c>
      <c r="F17907" s="3"/>
      <c r="G17907" s="3"/>
      <c r="H17907" s="3"/>
      <c r="I17907" s="3"/>
      <c r="J17907" s="3"/>
    </row>
    <row r="17908" spans="4:10" x14ac:dyDescent="0.25">
      <c r="D17908">
        <v>0.68469999999999998</v>
      </c>
      <c r="E17908" s="4">
        <v>2.1700000000000001E-20</v>
      </c>
      <c r="F17908" s="3"/>
      <c r="G17908" s="3"/>
      <c r="H17908" s="3"/>
      <c r="I17908" s="3"/>
      <c r="J17908" s="3"/>
    </row>
    <row r="17909" spans="4:10" x14ac:dyDescent="0.25">
      <c r="D17909">
        <v>0.68500000000000005</v>
      </c>
      <c r="E17909" s="4">
        <v>2.1700000000000001E-20</v>
      </c>
      <c r="F17909" s="3"/>
      <c r="G17909" s="3"/>
      <c r="H17909" s="3"/>
      <c r="I17909" s="3"/>
      <c r="J17909" s="3"/>
    </row>
    <row r="17910" spans="4:10" x14ac:dyDescent="0.25">
      <c r="D17910">
        <v>0.68520000000000003</v>
      </c>
      <c r="E17910" s="4">
        <v>2.1700000000000001E-20</v>
      </c>
      <c r="F17910" s="3"/>
      <c r="G17910" s="3"/>
      <c r="H17910" s="3"/>
      <c r="I17910" s="3"/>
      <c r="J17910" s="3"/>
    </row>
    <row r="17911" spans="4:10" x14ac:dyDescent="0.25">
      <c r="D17911">
        <v>0.68540000000000001</v>
      </c>
      <c r="E17911" s="4">
        <v>2.1700000000000001E-20</v>
      </c>
      <c r="F17911" s="3"/>
      <c r="G17911" s="3"/>
      <c r="H17911" s="3"/>
      <c r="I17911" s="3"/>
      <c r="J17911" s="3"/>
    </row>
    <row r="17912" spans="4:10" x14ac:dyDescent="0.25">
      <c r="D17912">
        <v>0.68569999999999998</v>
      </c>
      <c r="E17912" s="4">
        <v>2.1700000000000001E-20</v>
      </c>
      <c r="F17912" s="3"/>
      <c r="G17912" s="3"/>
      <c r="H17912" s="3"/>
      <c r="I17912" s="3"/>
      <c r="J17912" s="3"/>
    </row>
    <row r="17913" spans="4:10" x14ac:dyDescent="0.25">
      <c r="D17913">
        <v>0.68589999999999995</v>
      </c>
      <c r="E17913" s="4">
        <v>2.1700000000000001E-20</v>
      </c>
      <c r="F17913" s="3"/>
      <c r="G17913" s="3"/>
      <c r="H17913" s="3"/>
      <c r="I17913" s="3"/>
      <c r="J17913" s="3"/>
    </row>
    <row r="17914" spans="4:10" x14ac:dyDescent="0.25">
      <c r="D17914">
        <v>0.68610000000000004</v>
      </c>
      <c r="E17914" s="4">
        <v>2.1700000000000001E-20</v>
      </c>
      <c r="F17914" s="3"/>
      <c r="G17914" s="3"/>
      <c r="H17914" s="3"/>
      <c r="I17914" s="3"/>
      <c r="J17914" s="3"/>
    </row>
    <row r="17915" spans="4:10" x14ac:dyDescent="0.25">
      <c r="D17915">
        <v>0.68640000000000001</v>
      </c>
      <c r="E17915" s="4">
        <v>2.1700000000000001E-20</v>
      </c>
      <c r="F17915" s="3"/>
      <c r="G17915" s="3"/>
      <c r="H17915" s="3"/>
      <c r="I17915" s="3"/>
      <c r="J17915" s="3"/>
    </row>
    <row r="17916" spans="4:10" x14ac:dyDescent="0.25">
      <c r="D17916">
        <v>0.68659999999999999</v>
      </c>
      <c r="E17916" s="4">
        <v>2.1700000000000001E-20</v>
      </c>
      <c r="F17916" s="3"/>
      <c r="G17916" s="3"/>
      <c r="H17916" s="3"/>
      <c r="I17916" s="3"/>
      <c r="J17916" s="3"/>
    </row>
    <row r="17917" spans="4:10" x14ac:dyDescent="0.25">
      <c r="D17917">
        <v>0.68679999999999997</v>
      </c>
      <c r="E17917" s="4">
        <v>2.1700000000000001E-20</v>
      </c>
      <c r="F17917" s="3"/>
      <c r="G17917" s="3"/>
      <c r="H17917" s="3"/>
      <c r="I17917" s="3"/>
      <c r="J17917" s="3"/>
    </row>
    <row r="17918" spans="4:10" x14ac:dyDescent="0.25">
      <c r="D17918">
        <v>0.68710000000000004</v>
      </c>
      <c r="E17918" s="4">
        <v>2.1700000000000001E-20</v>
      </c>
      <c r="F17918" s="3"/>
      <c r="G17918" s="3"/>
      <c r="H17918" s="3"/>
      <c r="I17918" s="3"/>
      <c r="J17918" s="3"/>
    </row>
    <row r="17919" spans="4:10" x14ac:dyDescent="0.25">
      <c r="D17919">
        <v>0.68730000000000002</v>
      </c>
      <c r="E17919" s="4">
        <v>2.1700000000000001E-20</v>
      </c>
      <c r="F17919" s="3"/>
      <c r="G17919" s="3"/>
      <c r="H17919" s="3"/>
      <c r="I17919" s="3"/>
      <c r="J17919" s="3"/>
    </row>
    <row r="17920" spans="4:10" x14ac:dyDescent="0.25">
      <c r="D17920">
        <v>0.68759999999999999</v>
      </c>
      <c r="E17920" s="4">
        <v>2.1700000000000001E-20</v>
      </c>
      <c r="F17920" s="3"/>
      <c r="G17920" s="3"/>
      <c r="H17920" s="3"/>
      <c r="I17920" s="3"/>
      <c r="J17920" s="3"/>
    </row>
    <row r="17921" spans="4:10" x14ac:dyDescent="0.25">
      <c r="D17921">
        <v>0.68779999999999997</v>
      </c>
      <c r="E17921" s="4">
        <v>2.1700000000000001E-20</v>
      </c>
      <c r="F17921" s="3"/>
      <c r="G17921" s="3"/>
      <c r="H17921" s="3"/>
      <c r="I17921" s="3"/>
      <c r="J17921" s="3"/>
    </row>
    <row r="17922" spans="4:10" x14ac:dyDescent="0.25">
      <c r="D17922">
        <v>0.68799999999999994</v>
      </c>
      <c r="E17922" s="4">
        <v>2.1700000000000001E-20</v>
      </c>
      <c r="F17922" s="3"/>
      <c r="G17922" s="3"/>
      <c r="H17922" s="3"/>
      <c r="I17922" s="3"/>
      <c r="J17922" s="3"/>
    </row>
    <row r="17923" spans="4:10" x14ac:dyDescent="0.25">
      <c r="D17923">
        <v>0.68830000000000002</v>
      </c>
      <c r="E17923" s="4">
        <v>2.1700000000000001E-20</v>
      </c>
      <c r="F17923" s="3"/>
      <c r="G17923" s="3"/>
      <c r="H17923" s="3"/>
      <c r="I17923" s="3"/>
      <c r="J17923" s="3"/>
    </row>
    <row r="17924" spans="4:10" x14ac:dyDescent="0.25">
      <c r="D17924">
        <v>0.6885</v>
      </c>
      <c r="E17924" s="4">
        <v>2.1700000000000001E-20</v>
      </c>
      <c r="F17924" s="3"/>
      <c r="G17924" s="3"/>
      <c r="H17924" s="3"/>
      <c r="I17924" s="3"/>
      <c r="J17924" s="3"/>
    </row>
    <row r="17925" spans="4:10" x14ac:dyDescent="0.25">
      <c r="D17925">
        <v>0.68869999999999998</v>
      </c>
      <c r="E17925" s="4">
        <v>2.1700000000000001E-20</v>
      </c>
      <c r="F17925" s="3"/>
      <c r="G17925" s="3"/>
      <c r="H17925" s="3"/>
      <c r="I17925" s="3"/>
      <c r="J17925" s="3"/>
    </row>
    <row r="17926" spans="4:10" x14ac:dyDescent="0.25">
      <c r="D17926">
        <v>0.68899999999999995</v>
      </c>
      <c r="E17926" s="4">
        <v>2.1700000000000001E-20</v>
      </c>
      <c r="F17926" s="3"/>
      <c r="G17926" s="3"/>
      <c r="H17926" s="3"/>
      <c r="I17926" s="3"/>
      <c r="J17926" s="3"/>
    </row>
    <row r="17927" spans="4:10" x14ac:dyDescent="0.25">
      <c r="D17927">
        <v>0.68920000000000003</v>
      </c>
      <c r="E17927" s="4">
        <v>2.1700000000000001E-20</v>
      </c>
      <c r="F17927" s="3"/>
      <c r="G17927" s="3"/>
      <c r="H17927" s="3"/>
      <c r="I17927" s="3"/>
      <c r="J17927" s="3"/>
    </row>
    <row r="17928" spans="4:10" x14ac:dyDescent="0.25">
      <c r="D17928">
        <v>0.6895</v>
      </c>
      <c r="E17928" s="4">
        <v>2.1700000000000001E-20</v>
      </c>
      <c r="F17928" s="3"/>
      <c r="G17928" s="3"/>
      <c r="H17928" s="3"/>
      <c r="I17928" s="3"/>
      <c r="J17928" s="3"/>
    </row>
    <row r="17929" spans="4:10" x14ac:dyDescent="0.25">
      <c r="D17929">
        <v>0.68969999999999998</v>
      </c>
      <c r="E17929" s="4">
        <v>2.1700000000000001E-20</v>
      </c>
      <c r="F17929" s="3"/>
      <c r="G17929" s="3"/>
      <c r="H17929" s="3"/>
      <c r="I17929" s="3"/>
      <c r="J17929" s="3"/>
    </row>
    <row r="17930" spans="4:10" x14ac:dyDescent="0.25">
      <c r="D17930">
        <v>0.68989999999999996</v>
      </c>
      <c r="E17930" s="4">
        <v>2.1700000000000001E-20</v>
      </c>
      <c r="F17930" s="3"/>
      <c r="G17930" s="3"/>
      <c r="H17930" s="3"/>
      <c r="I17930" s="3"/>
      <c r="J17930" s="3"/>
    </row>
    <row r="17931" spans="4:10" x14ac:dyDescent="0.25">
      <c r="D17931">
        <v>0.69020000000000004</v>
      </c>
      <c r="E17931" s="4">
        <v>2.1700000000000001E-20</v>
      </c>
      <c r="F17931" s="3"/>
      <c r="G17931" s="3"/>
      <c r="H17931" s="3"/>
      <c r="I17931" s="3"/>
      <c r="J17931" s="3"/>
    </row>
    <row r="17932" spans="4:10" x14ac:dyDescent="0.25">
      <c r="D17932">
        <v>0.69040000000000001</v>
      </c>
      <c r="E17932" s="4">
        <v>2.1700000000000001E-20</v>
      </c>
      <c r="F17932" s="3"/>
      <c r="G17932" s="3"/>
      <c r="H17932" s="3"/>
      <c r="I17932" s="3"/>
      <c r="J17932" s="3"/>
    </row>
    <row r="17933" spans="4:10" x14ac:dyDescent="0.25">
      <c r="D17933">
        <v>0.69059999999999999</v>
      </c>
      <c r="E17933" s="4">
        <v>2.1700000000000001E-20</v>
      </c>
      <c r="F17933" s="3"/>
      <c r="G17933" s="3"/>
      <c r="H17933" s="3"/>
      <c r="I17933" s="3"/>
      <c r="J17933" s="3"/>
    </row>
    <row r="17934" spans="4:10" x14ac:dyDescent="0.25">
      <c r="D17934">
        <v>0.69089999999999996</v>
      </c>
      <c r="E17934" s="4">
        <v>2.1700000000000001E-20</v>
      </c>
      <c r="F17934" s="3"/>
      <c r="G17934" s="3"/>
      <c r="H17934" s="3"/>
      <c r="I17934" s="3"/>
      <c r="J17934" s="3"/>
    </row>
    <row r="17935" spans="4:10" x14ac:dyDescent="0.25">
      <c r="D17935">
        <v>0.69110000000000005</v>
      </c>
      <c r="E17935" s="4">
        <v>2.1700000000000001E-20</v>
      </c>
      <c r="F17935" s="3"/>
      <c r="G17935" s="3"/>
      <c r="H17935" s="3"/>
      <c r="I17935" s="3"/>
      <c r="J17935" s="3"/>
    </row>
    <row r="17936" spans="4:10" x14ac:dyDescent="0.25">
      <c r="D17936">
        <v>0.69130000000000003</v>
      </c>
      <c r="E17936" s="4">
        <v>2.1700000000000001E-20</v>
      </c>
      <c r="F17936" s="3"/>
      <c r="G17936" s="3"/>
      <c r="H17936" s="3"/>
      <c r="I17936" s="3"/>
      <c r="J17936" s="3"/>
    </row>
    <row r="17937" spans="4:10" x14ac:dyDescent="0.25">
      <c r="D17937">
        <v>0.69159999999999999</v>
      </c>
      <c r="E17937" s="4">
        <v>2.1700000000000001E-20</v>
      </c>
      <c r="F17937" s="3"/>
      <c r="G17937" s="3"/>
      <c r="H17937" s="3"/>
      <c r="I17937" s="3"/>
      <c r="J17937" s="3"/>
    </row>
    <row r="17938" spans="4:10" x14ac:dyDescent="0.25">
      <c r="D17938">
        <v>0.69179999999999997</v>
      </c>
      <c r="E17938" s="4">
        <v>2.1700000000000001E-20</v>
      </c>
      <c r="F17938" s="3"/>
      <c r="G17938" s="3"/>
      <c r="H17938" s="3"/>
      <c r="I17938" s="3"/>
      <c r="J17938" s="3"/>
    </row>
    <row r="17939" spans="4:10" x14ac:dyDescent="0.25">
      <c r="D17939">
        <v>0.69210000000000005</v>
      </c>
      <c r="E17939" s="4">
        <v>2.1700000000000001E-20</v>
      </c>
      <c r="F17939" s="3"/>
      <c r="G17939" s="3"/>
      <c r="H17939" s="3"/>
      <c r="I17939" s="3"/>
      <c r="J17939" s="3"/>
    </row>
    <row r="17940" spans="4:10" x14ac:dyDescent="0.25">
      <c r="D17940">
        <v>0.69230000000000003</v>
      </c>
      <c r="E17940" s="4">
        <v>2.1700000000000001E-20</v>
      </c>
      <c r="F17940" s="3"/>
      <c r="G17940" s="3"/>
      <c r="H17940" s="3"/>
      <c r="I17940" s="3"/>
      <c r="J17940" s="3"/>
    </row>
    <row r="17941" spans="4:10" x14ac:dyDescent="0.25">
      <c r="D17941">
        <v>0.6925</v>
      </c>
      <c r="E17941" s="4">
        <v>2.1700000000000001E-20</v>
      </c>
      <c r="F17941" s="3"/>
      <c r="G17941" s="3"/>
      <c r="H17941" s="3"/>
      <c r="I17941" s="3"/>
      <c r="J17941" s="3"/>
    </row>
    <row r="17942" spans="4:10" x14ac:dyDescent="0.25">
      <c r="D17942">
        <v>0.69279999999999997</v>
      </c>
      <c r="E17942" s="4">
        <v>2.1700000000000001E-20</v>
      </c>
      <c r="F17942" s="3"/>
      <c r="G17942" s="3"/>
      <c r="H17942" s="3"/>
      <c r="I17942" s="3"/>
      <c r="J17942" s="3"/>
    </row>
    <row r="17943" spans="4:10" x14ac:dyDescent="0.25">
      <c r="D17943">
        <v>0.69299999999999995</v>
      </c>
      <c r="E17943" s="4">
        <v>2.1700000000000001E-20</v>
      </c>
      <c r="F17943" s="3"/>
      <c r="G17943" s="3"/>
      <c r="H17943" s="3"/>
      <c r="I17943" s="3"/>
      <c r="J17943" s="3"/>
    </row>
    <row r="17944" spans="4:10" x14ac:dyDescent="0.25">
      <c r="D17944">
        <v>0.69320000000000004</v>
      </c>
      <c r="E17944" s="4">
        <v>2.1700000000000001E-20</v>
      </c>
      <c r="F17944" s="3"/>
      <c r="G17944" s="3"/>
      <c r="H17944" s="3"/>
      <c r="I17944" s="3"/>
      <c r="J17944" s="3"/>
    </row>
    <row r="17945" spans="4:10" x14ac:dyDescent="0.25">
      <c r="D17945">
        <v>0.69350000000000001</v>
      </c>
      <c r="E17945" s="4">
        <v>2.1700000000000001E-20</v>
      </c>
      <c r="F17945" s="3"/>
      <c r="G17945" s="3"/>
      <c r="H17945" s="3"/>
      <c r="I17945" s="3"/>
      <c r="J17945" s="3"/>
    </row>
    <row r="17946" spans="4:10" x14ac:dyDescent="0.25">
      <c r="D17946">
        <v>0.69369999999999998</v>
      </c>
      <c r="E17946" s="4">
        <v>2.1700000000000001E-20</v>
      </c>
      <c r="F17946" s="3"/>
      <c r="G17946" s="3"/>
      <c r="H17946" s="3"/>
      <c r="I17946" s="3"/>
      <c r="J17946" s="3"/>
    </row>
    <row r="17947" spans="4:10" x14ac:dyDescent="0.25">
      <c r="D17947">
        <v>0.69389999999999996</v>
      </c>
      <c r="E17947" s="4">
        <v>2.1700000000000001E-20</v>
      </c>
      <c r="F17947" s="3"/>
      <c r="G17947" s="3"/>
      <c r="H17947" s="3"/>
      <c r="I17947" s="3"/>
      <c r="J17947" s="3"/>
    </row>
    <row r="17948" spans="4:10" x14ac:dyDescent="0.25">
      <c r="D17948">
        <v>0.69420000000000004</v>
      </c>
      <c r="E17948" s="4">
        <v>2.1700000000000001E-20</v>
      </c>
      <c r="F17948" s="3"/>
      <c r="G17948" s="3"/>
      <c r="H17948" s="3"/>
      <c r="I17948" s="3"/>
      <c r="J17948" s="3"/>
    </row>
    <row r="17949" spans="4:10" x14ac:dyDescent="0.25">
      <c r="D17949">
        <v>0.69440000000000002</v>
      </c>
      <c r="E17949" s="4">
        <v>2.1700000000000001E-20</v>
      </c>
      <c r="F17949" s="3"/>
      <c r="G17949" s="3"/>
      <c r="H17949" s="3"/>
      <c r="I17949" s="3"/>
      <c r="J17949" s="3"/>
    </row>
    <row r="17950" spans="4:10" x14ac:dyDescent="0.25">
      <c r="D17950">
        <v>0.69469999999999998</v>
      </c>
      <c r="E17950" s="4">
        <v>2.1700000000000001E-20</v>
      </c>
      <c r="F17950" s="3"/>
      <c r="G17950" s="3"/>
      <c r="H17950" s="3"/>
      <c r="I17950" s="3"/>
      <c r="J17950" s="3"/>
    </row>
    <row r="17951" spans="4:10" x14ac:dyDescent="0.25">
      <c r="D17951">
        <v>0.69489999999999996</v>
      </c>
      <c r="E17951" s="4">
        <v>2.1700000000000001E-20</v>
      </c>
      <c r="F17951" s="3"/>
      <c r="G17951" s="3"/>
      <c r="H17951" s="3"/>
      <c r="I17951" s="3"/>
      <c r="J17951" s="3"/>
    </row>
    <row r="17952" spans="4:10" x14ac:dyDescent="0.25">
      <c r="D17952">
        <v>0.69510000000000005</v>
      </c>
      <c r="E17952" s="4">
        <v>2.1700000000000001E-20</v>
      </c>
      <c r="F17952" s="3"/>
      <c r="G17952" s="3"/>
      <c r="H17952" s="3"/>
      <c r="I17952" s="3"/>
      <c r="J17952" s="3"/>
    </row>
    <row r="17953" spans="4:10" x14ac:dyDescent="0.25">
      <c r="D17953">
        <v>0.69540000000000002</v>
      </c>
      <c r="E17953" s="4">
        <v>2.1700000000000001E-20</v>
      </c>
      <c r="F17953" s="3"/>
      <c r="G17953" s="3"/>
      <c r="H17953" s="3"/>
      <c r="I17953" s="3"/>
      <c r="J17953" s="3"/>
    </row>
    <row r="17954" spans="4:10" x14ac:dyDescent="0.25">
      <c r="D17954">
        <v>0.6956</v>
      </c>
      <c r="E17954" s="4">
        <v>2.1700000000000001E-20</v>
      </c>
      <c r="F17954" s="3"/>
      <c r="G17954" s="3"/>
      <c r="H17954" s="3"/>
      <c r="I17954" s="3"/>
      <c r="J17954" s="3"/>
    </row>
    <row r="17955" spans="4:10" x14ac:dyDescent="0.25">
      <c r="D17955">
        <v>0.69579999999999997</v>
      </c>
      <c r="E17955" s="4">
        <v>2.1700000000000001E-20</v>
      </c>
      <c r="F17955" s="3"/>
      <c r="G17955" s="3"/>
      <c r="H17955" s="3"/>
      <c r="I17955" s="3"/>
      <c r="J17955" s="3"/>
    </row>
    <row r="17956" spans="4:10" x14ac:dyDescent="0.25">
      <c r="D17956">
        <v>0.69610000000000005</v>
      </c>
      <c r="E17956" s="4">
        <v>2.1700000000000001E-20</v>
      </c>
      <c r="F17956" s="3"/>
      <c r="G17956" s="3"/>
      <c r="H17956" s="3"/>
      <c r="I17956" s="3"/>
      <c r="J17956" s="3"/>
    </row>
    <row r="17957" spans="4:10" x14ac:dyDescent="0.25">
      <c r="D17957">
        <v>0.69630000000000003</v>
      </c>
      <c r="E17957" s="4">
        <v>2.1700000000000001E-20</v>
      </c>
      <c r="F17957" s="3"/>
      <c r="G17957" s="3"/>
      <c r="H17957" s="3"/>
      <c r="I17957" s="3"/>
      <c r="J17957" s="3"/>
    </row>
    <row r="17958" spans="4:10" x14ac:dyDescent="0.25">
      <c r="D17958">
        <v>0.69650000000000001</v>
      </c>
      <c r="E17958" s="4">
        <v>2.1700000000000001E-20</v>
      </c>
      <c r="F17958" s="3"/>
      <c r="G17958" s="3"/>
      <c r="H17958" s="3"/>
      <c r="I17958" s="3"/>
      <c r="J17958" s="3"/>
    </row>
    <row r="17959" spans="4:10" x14ac:dyDescent="0.25">
      <c r="D17959">
        <v>0.69679999999999997</v>
      </c>
      <c r="E17959" s="4">
        <v>2.1700000000000001E-20</v>
      </c>
      <c r="F17959" s="3"/>
      <c r="G17959" s="3"/>
      <c r="H17959" s="3"/>
      <c r="I17959" s="3"/>
      <c r="J17959" s="3"/>
    </row>
    <row r="17960" spans="4:10" x14ac:dyDescent="0.25">
      <c r="D17960">
        <v>0.69699999999999995</v>
      </c>
      <c r="E17960" s="4">
        <v>2.1700000000000001E-20</v>
      </c>
      <c r="F17960" s="3"/>
      <c r="G17960" s="3"/>
      <c r="H17960" s="3"/>
      <c r="I17960" s="3"/>
      <c r="J17960" s="3"/>
    </row>
    <row r="17961" spans="4:10" x14ac:dyDescent="0.25">
      <c r="D17961">
        <v>0.69730000000000003</v>
      </c>
      <c r="E17961" s="4">
        <v>2.1700000000000001E-20</v>
      </c>
      <c r="F17961" s="3"/>
      <c r="G17961" s="3"/>
      <c r="H17961" s="3"/>
      <c r="I17961" s="3"/>
      <c r="J17961" s="3"/>
    </row>
    <row r="17962" spans="4:10" x14ac:dyDescent="0.25">
      <c r="D17962">
        <v>0.69750000000000001</v>
      </c>
      <c r="E17962" s="4">
        <v>2.1700000000000001E-20</v>
      </c>
      <c r="F17962" s="3"/>
      <c r="G17962" s="3"/>
      <c r="H17962" s="3"/>
      <c r="I17962" s="3"/>
      <c r="J17962" s="3"/>
    </row>
    <row r="17963" spans="4:10" x14ac:dyDescent="0.25">
      <c r="D17963">
        <v>0.69769999999999999</v>
      </c>
      <c r="E17963" s="4">
        <v>2.1700000000000001E-20</v>
      </c>
      <c r="F17963" s="3"/>
      <c r="G17963" s="3"/>
      <c r="H17963" s="3"/>
      <c r="I17963" s="3"/>
      <c r="J17963" s="3"/>
    </row>
    <row r="17964" spans="4:10" x14ac:dyDescent="0.25">
      <c r="D17964">
        <v>0.69799999999999995</v>
      </c>
      <c r="E17964" s="4">
        <v>2.1700000000000001E-20</v>
      </c>
      <c r="F17964" s="3"/>
      <c r="G17964" s="3"/>
      <c r="H17964" s="3"/>
      <c r="I17964" s="3"/>
      <c r="J17964" s="3"/>
    </row>
    <row r="17965" spans="4:10" x14ac:dyDescent="0.25">
      <c r="D17965">
        <v>0.69820000000000004</v>
      </c>
      <c r="E17965" s="4">
        <v>2.1700000000000001E-20</v>
      </c>
      <c r="F17965" s="3"/>
      <c r="G17965" s="3"/>
      <c r="H17965" s="3"/>
      <c r="I17965" s="3"/>
      <c r="J17965" s="3"/>
    </row>
    <row r="17966" spans="4:10" x14ac:dyDescent="0.25">
      <c r="D17966">
        <v>0.69840000000000002</v>
      </c>
      <c r="E17966" s="4">
        <v>2.1700000000000001E-20</v>
      </c>
      <c r="F17966" s="3"/>
      <c r="G17966" s="3"/>
      <c r="H17966" s="3"/>
      <c r="I17966" s="3"/>
      <c r="J17966" s="3"/>
    </row>
    <row r="17967" spans="4:10" x14ac:dyDescent="0.25">
      <c r="D17967">
        <v>0.69869999999999999</v>
      </c>
      <c r="E17967" s="4">
        <v>2.1700000000000001E-20</v>
      </c>
      <c r="F17967" s="3"/>
      <c r="G17967" s="3"/>
      <c r="H17967" s="3"/>
      <c r="I17967" s="3"/>
      <c r="J17967" s="3"/>
    </row>
    <row r="17968" spans="4:10" x14ac:dyDescent="0.25">
      <c r="D17968">
        <v>0.69889999999999997</v>
      </c>
      <c r="E17968" s="4">
        <v>2.1700000000000001E-20</v>
      </c>
      <c r="F17968" s="3"/>
      <c r="G17968" s="3"/>
      <c r="H17968" s="3"/>
      <c r="I17968" s="3"/>
      <c r="J17968" s="3"/>
    </row>
    <row r="17969" spans="4:10" x14ac:dyDescent="0.25">
      <c r="D17969">
        <v>0.69910000000000005</v>
      </c>
      <c r="E17969" s="4">
        <v>2.1700000000000001E-20</v>
      </c>
      <c r="F17969" s="3"/>
      <c r="G17969" s="3"/>
      <c r="H17969" s="3"/>
      <c r="I17969" s="3"/>
      <c r="J17969" s="3"/>
    </row>
    <row r="17970" spans="4:10" x14ac:dyDescent="0.25">
      <c r="D17970">
        <v>0.69940000000000002</v>
      </c>
      <c r="E17970" s="4">
        <v>2.1700000000000001E-20</v>
      </c>
      <c r="F17970" s="3"/>
      <c r="G17970" s="3"/>
      <c r="H17970" s="3"/>
      <c r="I17970" s="3"/>
      <c r="J17970" s="3"/>
    </row>
    <row r="17971" spans="4:10" x14ac:dyDescent="0.25">
      <c r="D17971">
        <v>0.6996</v>
      </c>
      <c r="E17971" s="4">
        <v>2.1700000000000001E-20</v>
      </c>
      <c r="F17971" s="3"/>
      <c r="G17971" s="3"/>
      <c r="H17971" s="3"/>
      <c r="I17971" s="3"/>
      <c r="J17971" s="3"/>
    </row>
    <row r="17972" spans="4:10" x14ac:dyDescent="0.25">
      <c r="D17972">
        <v>0.69989999999999997</v>
      </c>
      <c r="E17972" s="4">
        <v>2.1700000000000001E-20</v>
      </c>
      <c r="F17972" s="3"/>
      <c r="G17972" s="3"/>
      <c r="H17972" s="3"/>
      <c r="I17972" s="3"/>
      <c r="J17972" s="3"/>
    </row>
    <row r="17973" spans="4:10" x14ac:dyDescent="0.25">
      <c r="D17973">
        <v>0.70009999999999994</v>
      </c>
      <c r="E17973" s="4">
        <v>2.1700000000000001E-20</v>
      </c>
      <c r="F17973" s="3"/>
      <c r="G17973" s="3"/>
      <c r="H17973" s="3"/>
      <c r="I17973" s="3"/>
      <c r="J17973" s="3"/>
    </row>
    <row r="17974" spans="4:10" x14ac:dyDescent="0.25">
      <c r="D17974">
        <v>0.70030000000000003</v>
      </c>
      <c r="E17974" s="4">
        <v>2.1700000000000001E-20</v>
      </c>
      <c r="F17974" s="3"/>
      <c r="G17974" s="3"/>
      <c r="H17974" s="3"/>
      <c r="I17974" s="3"/>
      <c r="J17974" s="3"/>
    </row>
    <row r="17975" spans="4:10" x14ac:dyDescent="0.25">
      <c r="D17975">
        <v>0.7006</v>
      </c>
      <c r="E17975" s="4">
        <v>2.1700000000000001E-20</v>
      </c>
      <c r="F17975" s="3"/>
      <c r="G17975" s="3"/>
      <c r="H17975" s="3"/>
      <c r="I17975" s="3"/>
      <c r="J17975" s="3"/>
    </row>
    <row r="17976" spans="4:10" x14ac:dyDescent="0.25">
      <c r="D17976">
        <v>0.70079999999999998</v>
      </c>
      <c r="E17976" s="4">
        <v>2.1700000000000001E-20</v>
      </c>
      <c r="F17976" s="3"/>
      <c r="G17976" s="3"/>
      <c r="H17976" s="3"/>
      <c r="I17976" s="3"/>
      <c r="J17976" s="3"/>
    </row>
    <row r="17977" spans="4:10" x14ac:dyDescent="0.25">
      <c r="D17977">
        <v>0.70099999999999996</v>
      </c>
      <c r="E17977" s="4">
        <v>2.1700000000000001E-20</v>
      </c>
      <c r="F17977" s="3"/>
      <c r="G17977" s="3"/>
      <c r="H17977" s="3"/>
      <c r="I17977" s="3"/>
      <c r="J17977" s="3"/>
    </row>
    <row r="17978" spans="4:10" x14ac:dyDescent="0.25">
      <c r="D17978">
        <v>0.70130000000000003</v>
      </c>
      <c r="E17978" s="4">
        <v>2.1700000000000001E-20</v>
      </c>
      <c r="F17978" s="3"/>
      <c r="G17978" s="3"/>
      <c r="H17978" s="3"/>
      <c r="I17978" s="3"/>
      <c r="J17978" s="3"/>
    </row>
    <row r="17979" spans="4:10" x14ac:dyDescent="0.25">
      <c r="D17979">
        <v>0.70150000000000001</v>
      </c>
      <c r="E17979" s="4">
        <v>2.1700000000000001E-20</v>
      </c>
      <c r="F17979" s="3"/>
      <c r="G17979" s="3"/>
      <c r="H17979" s="3"/>
      <c r="I17979" s="3"/>
      <c r="J17979" s="3"/>
    </row>
    <row r="17980" spans="4:10" x14ac:dyDescent="0.25">
      <c r="D17980">
        <v>0.70179999999999998</v>
      </c>
      <c r="E17980" s="4">
        <v>2.1700000000000001E-20</v>
      </c>
      <c r="F17980" s="3"/>
      <c r="G17980" s="3"/>
      <c r="H17980" s="3"/>
      <c r="I17980" s="3"/>
      <c r="J17980" s="3"/>
    </row>
    <row r="17981" spans="4:10" x14ac:dyDescent="0.25">
      <c r="D17981">
        <v>0.70199999999999996</v>
      </c>
      <c r="E17981" s="4">
        <v>2.1700000000000001E-20</v>
      </c>
      <c r="F17981" s="3"/>
      <c r="G17981" s="3"/>
      <c r="H17981" s="3"/>
      <c r="I17981" s="3"/>
      <c r="J17981" s="3"/>
    </row>
    <row r="17982" spans="4:10" x14ac:dyDescent="0.25">
      <c r="D17982">
        <v>0.70220000000000005</v>
      </c>
      <c r="E17982" s="4">
        <v>2.1700000000000001E-20</v>
      </c>
      <c r="F17982" s="3"/>
      <c r="G17982" s="3"/>
      <c r="H17982" s="3"/>
      <c r="I17982" s="3"/>
      <c r="J17982" s="3"/>
    </row>
    <row r="17983" spans="4:10" x14ac:dyDescent="0.25">
      <c r="D17983">
        <v>0.70250000000000001</v>
      </c>
      <c r="E17983" s="4">
        <v>2.1700000000000001E-20</v>
      </c>
      <c r="F17983" s="3"/>
      <c r="G17983" s="3"/>
      <c r="H17983" s="3"/>
      <c r="I17983" s="3"/>
      <c r="J17983" s="3"/>
    </row>
    <row r="17984" spans="4:10" x14ac:dyDescent="0.25">
      <c r="D17984">
        <v>0.70269999999999999</v>
      </c>
      <c r="E17984" s="4">
        <v>2.1700000000000001E-20</v>
      </c>
      <c r="F17984" s="3"/>
      <c r="G17984" s="3"/>
      <c r="H17984" s="3"/>
      <c r="I17984" s="3"/>
      <c r="J17984" s="3"/>
    </row>
    <row r="17985" spans="4:10" x14ac:dyDescent="0.25">
      <c r="D17985">
        <v>0.70289999999999997</v>
      </c>
      <c r="E17985" s="4">
        <v>2.1700000000000001E-20</v>
      </c>
      <c r="F17985" s="3"/>
      <c r="G17985" s="3"/>
      <c r="H17985" s="3"/>
      <c r="I17985" s="3"/>
      <c r="J17985" s="3"/>
    </row>
    <row r="17986" spans="4:10" x14ac:dyDescent="0.25">
      <c r="D17986">
        <v>0.70320000000000005</v>
      </c>
      <c r="E17986" s="4">
        <v>2.1700000000000001E-20</v>
      </c>
      <c r="F17986" s="3"/>
      <c r="G17986" s="3"/>
      <c r="H17986" s="3"/>
      <c r="I17986" s="3"/>
      <c r="J17986" s="3"/>
    </row>
    <row r="17987" spans="4:10" x14ac:dyDescent="0.25">
      <c r="D17987">
        <v>0.70340000000000003</v>
      </c>
      <c r="E17987" s="4">
        <v>2.1700000000000001E-20</v>
      </c>
      <c r="F17987" s="3"/>
      <c r="G17987" s="3"/>
      <c r="H17987" s="3"/>
      <c r="I17987" s="3"/>
      <c r="J17987" s="3"/>
    </row>
    <row r="17988" spans="4:10" x14ac:dyDescent="0.25">
      <c r="D17988">
        <v>0.7036</v>
      </c>
      <c r="E17988" s="4">
        <v>2.1700000000000001E-20</v>
      </c>
      <c r="F17988" s="3"/>
      <c r="G17988" s="3"/>
      <c r="H17988" s="3"/>
      <c r="I17988" s="3"/>
      <c r="J17988" s="3"/>
    </row>
    <row r="17989" spans="4:10" x14ac:dyDescent="0.25">
      <c r="D17989">
        <v>0.70389999999999997</v>
      </c>
      <c r="E17989" s="4">
        <v>2.1700000000000001E-20</v>
      </c>
      <c r="F17989" s="3"/>
      <c r="G17989" s="3"/>
      <c r="H17989" s="3"/>
      <c r="I17989" s="3"/>
      <c r="J17989" s="3"/>
    </row>
    <row r="17990" spans="4:10" x14ac:dyDescent="0.25">
      <c r="D17990">
        <v>0.70409999999999995</v>
      </c>
      <c r="E17990" s="4">
        <v>2.1700000000000001E-20</v>
      </c>
      <c r="F17990" s="3"/>
      <c r="G17990" s="3"/>
      <c r="H17990" s="3"/>
      <c r="I17990" s="3"/>
      <c r="J17990" s="3"/>
    </row>
    <row r="17991" spans="4:10" x14ac:dyDescent="0.25">
      <c r="D17991">
        <v>0.70440000000000003</v>
      </c>
      <c r="E17991" s="4">
        <v>2.1700000000000001E-20</v>
      </c>
      <c r="F17991" s="3"/>
      <c r="G17991" s="3"/>
      <c r="H17991" s="3"/>
      <c r="I17991" s="3"/>
      <c r="J17991" s="3"/>
    </row>
    <row r="17992" spans="4:10" x14ac:dyDescent="0.25">
      <c r="D17992">
        <v>0.7046</v>
      </c>
      <c r="E17992" s="4">
        <v>2.1700000000000001E-20</v>
      </c>
      <c r="F17992" s="3"/>
      <c r="G17992" s="3"/>
      <c r="H17992" s="3"/>
      <c r="I17992" s="3"/>
      <c r="J17992" s="3"/>
    </row>
    <row r="17993" spans="4:10" x14ac:dyDescent="0.25">
      <c r="D17993">
        <v>0.70479999999999998</v>
      </c>
      <c r="E17993" s="4">
        <v>2.1700000000000001E-20</v>
      </c>
      <c r="F17993" s="3"/>
      <c r="G17993" s="3"/>
      <c r="H17993" s="3"/>
      <c r="I17993" s="3"/>
      <c r="J17993" s="3"/>
    </row>
    <row r="17994" spans="4:10" x14ac:dyDescent="0.25">
      <c r="D17994">
        <v>0.70509999999999995</v>
      </c>
      <c r="E17994" s="4">
        <v>2.1700000000000001E-20</v>
      </c>
      <c r="F17994" s="3"/>
      <c r="G17994" s="3"/>
      <c r="H17994" s="3"/>
      <c r="I17994" s="3"/>
      <c r="J17994" s="3"/>
    </row>
    <row r="17995" spans="4:10" x14ac:dyDescent="0.25">
      <c r="D17995">
        <v>0.70530000000000004</v>
      </c>
      <c r="E17995" s="4">
        <v>2.1700000000000001E-20</v>
      </c>
      <c r="F17995" s="3"/>
      <c r="G17995" s="3"/>
      <c r="H17995" s="3"/>
      <c r="I17995" s="3"/>
      <c r="J17995" s="3"/>
    </row>
    <row r="17996" spans="4:10" x14ac:dyDescent="0.25">
      <c r="D17996">
        <v>0.70550000000000002</v>
      </c>
      <c r="E17996" s="4">
        <v>2.1700000000000001E-20</v>
      </c>
      <c r="F17996" s="3"/>
      <c r="G17996" s="3"/>
      <c r="H17996" s="3"/>
      <c r="I17996" s="3"/>
      <c r="J17996" s="3"/>
    </row>
    <row r="17997" spans="4:10" x14ac:dyDescent="0.25">
      <c r="D17997">
        <v>0.70579999999999998</v>
      </c>
      <c r="E17997" s="4">
        <v>2.1700000000000001E-20</v>
      </c>
      <c r="F17997" s="3"/>
      <c r="G17997" s="3"/>
      <c r="H17997" s="3"/>
      <c r="I17997" s="3"/>
      <c r="J17997" s="3"/>
    </row>
    <row r="17998" spans="4:10" x14ac:dyDescent="0.25">
      <c r="D17998">
        <v>0.70599999999999996</v>
      </c>
      <c r="E17998" s="4">
        <v>2.1700000000000001E-20</v>
      </c>
      <c r="F17998" s="3"/>
      <c r="G17998" s="3"/>
      <c r="H17998" s="3"/>
      <c r="I17998" s="3"/>
      <c r="J17998" s="3"/>
    </row>
    <row r="17999" spans="4:10" x14ac:dyDescent="0.25">
      <c r="D17999">
        <v>0.70620000000000005</v>
      </c>
      <c r="E17999" s="4">
        <v>2.1700000000000001E-20</v>
      </c>
      <c r="F17999" s="3"/>
      <c r="G17999" s="3"/>
      <c r="H17999" s="3"/>
      <c r="I17999" s="3"/>
      <c r="J17999" s="3"/>
    </row>
    <row r="18000" spans="4:10" x14ac:dyDescent="0.25">
      <c r="D18000">
        <v>0.70650000000000002</v>
      </c>
      <c r="E18000" s="4">
        <v>2.1700000000000001E-20</v>
      </c>
      <c r="F18000" s="3"/>
      <c r="G18000" s="3"/>
      <c r="H18000" s="3"/>
      <c r="I18000" s="3"/>
      <c r="J18000" s="3"/>
    </row>
    <row r="18001" spans="4:10" x14ac:dyDescent="0.25">
      <c r="D18001">
        <v>0.70669999999999999</v>
      </c>
      <c r="E18001" s="4">
        <v>2.1700000000000001E-20</v>
      </c>
      <c r="F18001" s="3"/>
      <c r="G18001" s="3"/>
      <c r="H18001" s="3"/>
      <c r="I18001" s="3"/>
      <c r="J18001" s="3"/>
    </row>
    <row r="18002" spans="4:10" x14ac:dyDescent="0.25">
      <c r="D18002">
        <v>0.70699999999999996</v>
      </c>
      <c r="E18002" s="4">
        <v>2.1700000000000001E-20</v>
      </c>
      <c r="F18002" s="3"/>
      <c r="G18002" s="3"/>
      <c r="H18002" s="3"/>
      <c r="I18002" s="3"/>
      <c r="J18002" s="3"/>
    </row>
    <row r="18003" spans="4:10" x14ac:dyDescent="0.25">
      <c r="D18003">
        <v>0.70720000000000005</v>
      </c>
      <c r="E18003" s="4">
        <v>2.1700000000000001E-20</v>
      </c>
      <c r="F18003" s="3"/>
      <c r="G18003" s="3"/>
      <c r="H18003" s="3"/>
      <c r="I18003" s="3"/>
      <c r="J18003" s="3"/>
    </row>
    <row r="18004" spans="4:10" x14ac:dyDescent="0.25">
      <c r="D18004">
        <v>0.70740000000000003</v>
      </c>
      <c r="E18004" s="4">
        <v>2.1700000000000001E-20</v>
      </c>
      <c r="F18004" s="3"/>
      <c r="G18004" s="3"/>
      <c r="H18004" s="3"/>
      <c r="I18004" s="3"/>
      <c r="J18004" s="3"/>
    </row>
    <row r="18005" spans="4:10" x14ac:dyDescent="0.25">
      <c r="D18005">
        <v>0.7077</v>
      </c>
      <c r="E18005" s="4">
        <v>2.1700000000000001E-20</v>
      </c>
      <c r="F18005" s="3"/>
      <c r="G18005" s="3"/>
      <c r="H18005" s="3"/>
      <c r="I18005" s="3"/>
      <c r="J18005" s="3"/>
    </row>
    <row r="18006" spans="4:10" x14ac:dyDescent="0.25">
      <c r="D18006">
        <v>0.70789999999999997</v>
      </c>
      <c r="E18006" s="4">
        <v>2.1700000000000001E-20</v>
      </c>
      <c r="F18006" s="3"/>
      <c r="G18006" s="3"/>
      <c r="H18006" s="3"/>
      <c r="I18006" s="3"/>
      <c r="J18006" s="3"/>
    </row>
    <row r="18007" spans="4:10" x14ac:dyDescent="0.25">
      <c r="D18007">
        <v>0.70809999999999995</v>
      </c>
      <c r="E18007" s="4">
        <v>2.1700000000000001E-20</v>
      </c>
      <c r="F18007" s="3"/>
      <c r="G18007" s="3"/>
      <c r="H18007" s="3"/>
      <c r="I18007" s="3"/>
      <c r="J18007" s="3"/>
    </row>
    <row r="18008" spans="4:10" x14ac:dyDescent="0.25">
      <c r="D18008">
        <v>0.70840000000000003</v>
      </c>
      <c r="E18008" s="4">
        <v>2.1700000000000001E-20</v>
      </c>
      <c r="F18008" s="3"/>
      <c r="G18008" s="3"/>
      <c r="H18008" s="3"/>
      <c r="I18008" s="3"/>
      <c r="J18008" s="3"/>
    </row>
    <row r="18009" spans="4:10" x14ac:dyDescent="0.25">
      <c r="D18009">
        <v>0.70860000000000001</v>
      </c>
      <c r="E18009" s="4">
        <v>2.1700000000000001E-20</v>
      </c>
      <c r="F18009" s="3"/>
      <c r="G18009" s="3"/>
      <c r="H18009" s="3"/>
      <c r="I18009" s="3"/>
      <c r="J18009" s="3"/>
    </row>
    <row r="18010" spans="4:10" x14ac:dyDescent="0.25">
      <c r="D18010">
        <v>0.70879999999999999</v>
      </c>
      <c r="E18010" s="4">
        <v>2.1700000000000001E-20</v>
      </c>
      <c r="F18010" s="3"/>
      <c r="G18010" s="3"/>
      <c r="H18010" s="3"/>
      <c r="I18010" s="3"/>
      <c r="J18010" s="3"/>
    </row>
    <row r="18011" spans="4:10" x14ac:dyDescent="0.25">
      <c r="D18011">
        <v>0.70909999999999995</v>
      </c>
      <c r="E18011" s="4">
        <v>2.1700000000000001E-20</v>
      </c>
      <c r="F18011" s="3"/>
      <c r="G18011" s="3"/>
      <c r="H18011" s="3"/>
      <c r="I18011" s="3"/>
      <c r="J18011" s="3"/>
    </row>
    <row r="18012" spans="4:10" x14ac:dyDescent="0.25">
      <c r="D18012">
        <v>0.70930000000000004</v>
      </c>
      <c r="E18012" s="4">
        <v>2.1700000000000001E-20</v>
      </c>
      <c r="F18012" s="3"/>
      <c r="G18012" s="3"/>
      <c r="H18012" s="3"/>
      <c r="I18012" s="3"/>
      <c r="J18012" s="3"/>
    </row>
    <row r="18013" spans="4:10" x14ac:dyDescent="0.25">
      <c r="D18013">
        <v>0.70960000000000001</v>
      </c>
      <c r="E18013" s="4">
        <v>2.1700000000000001E-20</v>
      </c>
      <c r="F18013" s="3"/>
      <c r="G18013" s="3"/>
      <c r="H18013" s="3"/>
      <c r="I18013" s="3"/>
      <c r="J18013" s="3"/>
    </row>
    <row r="18014" spans="4:10" x14ac:dyDescent="0.25">
      <c r="D18014">
        <v>0.70979999999999999</v>
      </c>
      <c r="E18014" s="4">
        <v>2.1700000000000001E-20</v>
      </c>
      <c r="F18014" s="3"/>
      <c r="G18014" s="3"/>
      <c r="H18014" s="3"/>
      <c r="I18014" s="3"/>
      <c r="J18014" s="3"/>
    </row>
    <row r="18015" spans="4:10" x14ac:dyDescent="0.25">
      <c r="D18015">
        <v>0.71</v>
      </c>
      <c r="E18015" s="4">
        <v>2.1700000000000001E-20</v>
      </c>
      <c r="F18015" s="3"/>
      <c r="G18015" s="3"/>
      <c r="H18015" s="3"/>
      <c r="I18015" s="3"/>
      <c r="J18015" s="3"/>
    </row>
    <row r="18016" spans="4:10" x14ac:dyDescent="0.25">
      <c r="D18016">
        <v>0.71030000000000004</v>
      </c>
      <c r="E18016" s="4">
        <v>2.1700000000000001E-20</v>
      </c>
      <c r="F18016" s="3"/>
      <c r="G18016" s="3"/>
      <c r="H18016" s="3"/>
      <c r="I18016" s="3"/>
      <c r="J18016" s="3"/>
    </row>
    <row r="18017" spans="4:10" x14ac:dyDescent="0.25">
      <c r="D18017">
        <v>0.71050000000000002</v>
      </c>
      <c r="E18017" s="4">
        <v>2.1700000000000001E-20</v>
      </c>
      <c r="F18017" s="3"/>
      <c r="G18017" s="3"/>
      <c r="H18017" s="3"/>
      <c r="I18017" s="3"/>
      <c r="J18017" s="3"/>
    </row>
    <row r="18018" spans="4:10" x14ac:dyDescent="0.25">
      <c r="D18018">
        <v>0.7107</v>
      </c>
      <c r="E18018" s="4">
        <v>2.1700000000000001E-20</v>
      </c>
      <c r="F18018" s="3"/>
      <c r="G18018" s="3"/>
      <c r="H18018" s="3"/>
      <c r="I18018" s="3"/>
      <c r="J18018" s="3"/>
    </row>
    <row r="18019" spans="4:10" x14ac:dyDescent="0.25">
      <c r="D18019">
        <v>0.71099999999999997</v>
      </c>
      <c r="E18019" s="4">
        <v>2.1700000000000001E-20</v>
      </c>
      <c r="F18019" s="3"/>
      <c r="G18019" s="3"/>
      <c r="H18019" s="3"/>
      <c r="I18019" s="3"/>
      <c r="J18019" s="3"/>
    </row>
    <row r="18020" spans="4:10" x14ac:dyDescent="0.25">
      <c r="D18020">
        <v>0.71120000000000005</v>
      </c>
      <c r="E18020" s="4">
        <v>2.1700000000000001E-20</v>
      </c>
      <c r="F18020" s="3"/>
      <c r="G18020" s="3"/>
      <c r="H18020" s="3"/>
      <c r="I18020" s="3"/>
      <c r="J18020" s="3"/>
    </row>
    <row r="18021" spans="4:10" x14ac:dyDescent="0.25">
      <c r="D18021">
        <v>0.71140000000000003</v>
      </c>
      <c r="E18021" s="4">
        <v>2.1700000000000001E-20</v>
      </c>
      <c r="F18021" s="3"/>
      <c r="G18021" s="3"/>
      <c r="H18021" s="3"/>
      <c r="I18021" s="3"/>
      <c r="J18021" s="3"/>
    </row>
    <row r="18022" spans="4:10" x14ac:dyDescent="0.25">
      <c r="D18022">
        <v>0.7117</v>
      </c>
      <c r="E18022" s="4">
        <v>2.1700000000000001E-20</v>
      </c>
      <c r="F18022" s="3"/>
      <c r="G18022" s="3"/>
      <c r="H18022" s="3"/>
      <c r="I18022" s="3"/>
      <c r="J18022" s="3"/>
    </row>
    <row r="18023" spans="4:10" x14ac:dyDescent="0.25">
      <c r="D18023">
        <v>0.71189999999999998</v>
      </c>
      <c r="E18023" s="4">
        <v>2.1700000000000001E-20</v>
      </c>
      <c r="F18023" s="3"/>
      <c r="G18023" s="3"/>
      <c r="H18023" s="3"/>
      <c r="I18023" s="3"/>
      <c r="J18023" s="3"/>
    </row>
    <row r="18024" spans="4:10" x14ac:dyDescent="0.25">
      <c r="D18024">
        <v>0.71220000000000006</v>
      </c>
      <c r="E18024" s="4">
        <v>2.1700000000000001E-20</v>
      </c>
      <c r="F18024" s="3"/>
      <c r="G18024" s="3"/>
      <c r="H18024" s="3"/>
      <c r="I18024" s="3"/>
      <c r="J18024" s="3"/>
    </row>
    <row r="18025" spans="4:10" x14ac:dyDescent="0.25">
      <c r="D18025">
        <v>0.71240000000000003</v>
      </c>
      <c r="E18025" s="4">
        <v>2.1700000000000001E-20</v>
      </c>
      <c r="F18025" s="3"/>
      <c r="G18025" s="3"/>
      <c r="H18025" s="3"/>
      <c r="I18025" s="3"/>
      <c r="J18025" s="3"/>
    </row>
    <row r="18026" spans="4:10" x14ac:dyDescent="0.25">
      <c r="D18026">
        <v>0.71260000000000001</v>
      </c>
      <c r="E18026" s="4">
        <v>2.1700000000000001E-20</v>
      </c>
      <c r="F18026" s="3"/>
      <c r="G18026" s="3"/>
      <c r="H18026" s="3"/>
      <c r="I18026" s="3"/>
      <c r="J18026" s="3"/>
    </row>
    <row r="18027" spans="4:10" x14ac:dyDescent="0.25">
      <c r="D18027">
        <v>0.71289999999999998</v>
      </c>
      <c r="E18027" s="4">
        <v>2.1700000000000001E-20</v>
      </c>
      <c r="F18027" s="3"/>
      <c r="G18027" s="3"/>
      <c r="H18027" s="3"/>
      <c r="I18027" s="3"/>
      <c r="J18027" s="3"/>
    </row>
    <row r="18028" spans="4:10" x14ac:dyDescent="0.25">
      <c r="D18028">
        <v>0.71309999999999996</v>
      </c>
      <c r="E18028" s="4">
        <v>2.1700000000000001E-20</v>
      </c>
      <c r="F18028" s="3"/>
      <c r="G18028" s="3"/>
      <c r="H18028" s="3"/>
      <c r="I18028" s="3"/>
      <c r="J18028" s="3"/>
    </row>
    <row r="18029" spans="4:10" x14ac:dyDescent="0.25">
      <c r="D18029">
        <v>0.71330000000000005</v>
      </c>
      <c r="E18029" s="4">
        <v>2.1700000000000001E-20</v>
      </c>
      <c r="F18029" s="3"/>
      <c r="G18029" s="3"/>
      <c r="H18029" s="3"/>
      <c r="I18029" s="3"/>
      <c r="J18029" s="3"/>
    </row>
    <row r="18030" spans="4:10" x14ac:dyDescent="0.25">
      <c r="D18030">
        <v>0.71360000000000001</v>
      </c>
      <c r="E18030" s="4">
        <v>2.1700000000000001E-20</v>
      </c>
      <c r="F18030" s="3"/>
      <c r="G18030" s="3"/>
      <c r="H18030" s="3"/>
      <c r="I18030" s="3"/>
      <c r="J18030" s="3"/>
    </row>
    <row r="18031" spans="4:10" x14ac:dyDescent="0.25">
      <c r="D18031">
        <v>0.71379999999999999</v>
      </c>
      <c r="E18031" s="4">
        <v>2.1700000000000001E-20</v>
      </c>
      <c r="F18031" s="3"/>
      <c r="G18031" s="3"/>
      <c r="H18031" s="3"/>
      <c r="I18031" s="3"/>
      <c r="J18031" s="3"/>
    </row>
    <row r="18032" spans="4:10" x14ac:dyDescent="0.25">
      <c r="D18032">
        <v>0.71399999999999997</v>
      </c>
      <c r="E18032" s="4">
        <v>2.1700000000000001E-20</v>
      </c>
      <c r="F18032" s="3"/>
      <c r="G18032" s="3"/>
      <c r="H18032" s="3"/>
      <c r="I18032" s="3"/>
      <c r="J18032" s="3"/>
    </row>
    <row r="18033" spans="4:10" x14ac:dyDescent="0.25">
      <c r="D18033">
        <v>0.71430000000000005</v>
      </c>
      <c r="E18033" s="4">
        <v>2.1700000000000001E-20</v>
      </c>
      <c r="F18033" s="3"/>
      <c r="G18033" s="3"/>
      <c r="H18033" s="3"/>
      <c r="I18033" s="3"/>
      <c r="J18033" s="3"/>
    </row>
    <row r="18034" spans="4:10" x14ac:dyDescent="0.25">
      <c r="D18034">
        <v>0.71450000000000002</v>
      </c>
      <c r="E18034" s="4">
        <v>2.1700000000000001E-20</v>
      </c>
      <c r="F18034" s="3"/>
      <c r="G18034" s="3"/>
      <c r="H18034" s="3"/>
      <c r="I18034" s="3"/>
      <c r="J18034" s="3"/>
    </row>
    <row r="18035" spans="4:10" x14ac:dyDescent="0.25">
      <c r="D18035">
        <v>0.71479999999999999</v>
      </c>
      <c r="E18035" s="4">
        <v>2.1700000000000001E-20</v>
      </c>
      <c r="F18035" s="3"/>
      <c r="G18035" s="3"/>
      <c r="H18035" s="3"/>
      <c r="I18035" s="3"/>
      <c r="J18035" s="3"/>
    </row>
    <row r="18036" spans="4:10" x14ac:dyDescent="0.25">
      <c r="D18036">
        <v>0.71499999999999997</v>
      </c>
      <c r="E18036" s="4">
        <v>2.1700000000000001E-20</v>
      </c>
      <c r="F18036" s="3"/>
      <c r="G18036" s="3"/>
      <c r="H18036" s="3"/>
      <c r="I18036" s="3"/>
      <c r="J18036" s="3"/>
    </row>
    <row r="18037" spans="4:10" x14ac:dyDescent="0.25">
      <c r="D18037">
        <v>0.71519999999999995</v>
      </c>
      <c r="E18037" s="4">
        <v>2.1700000000000001E-20</v>
      </c>
      <c r="F18037" s="3"/>
      <c r="G18037" s="3"/>
      <c r="H18037" s="3"/>
      <c r="I18037" s="3"/>
      <c r="J18037" s="3"/>
    </row>
    <row r="18038" spans="4:10" x14ac:dyDescent="0.25">
      <c r="D18038">
        <v>0.71550000000000002</v>
      </c>
      <c r="E18038" s="4">
        <v>2.1700000000000001E-20</v>
      </c>
      <c r="F18038" s="3"/>
      <c r="G18038" s="3"/>
      <c r="H18038" s="3"/>
      <c r="I18038" s="3"/>
      <c r="J18038" s="3"/>
    </row>
    <row r="18039" spans="4:10" x14ac:dyDescent="0.25">
      <c r="D18039">
        <v>0.7157</v>
      </c>
      <c r="E18039" s="4">
        <v>2.1700000000000001E-20</v>
      </c>
      <c r="F18039" s="3"/>
      <c r="G18039" s="3"/>
      <c r="H18039" s="3"/>
      <c r="I18039" s="3"/>
      <c r="J18039" s="3"/>
    </row>
    <row r="18040" spans="4:10" x14ac:dyDescent="0.25">
      <c r="D18040">
        <v>0.71589999999999998</v>
      </c>
      <c r="E18040" s="4">
        <v>2.1700000000000001E-20</v>
      </c>
      <c r="F18040" s="3"/>
      <c r="G18040" s="3"/>
      <c r="H18040" s="3"/>
      <c r="I18040" s="3"/>
      <c r="J18040" s="3"/>
    </row>
    <row r="18041" spans="4:10" x14ac:dyDescent="0.25">
      <c r="D18041">
        <v>0.71619999999999995</v>
      </c>
      <c r="E18041" s="4">
        <v>2.1700000000000001E-20</v>
      </c>
      <c r="F18041" s="3"/>
      <c r="G18041" s="3"/>
      <c r="H18041" s="3"/>
      <c r="I18041" s="3"/>
      <c r="J18041" s="3"/>
    </row>
    <row r="18042" spans="4:10" x14ac:dyDescent="0.25">
      <c r="D18042">
        <v>0.71640000000000004</v>
      </c>
      <c r="E18042" s="4">
        <v>2.1700000000000001E-20</v>
      </c>
      <c r="F18042" s="3"/>
      <c r="G18042" s="3"/>
      <c r="H18042" s="3"/>
      <c r="I18042" s="3"/>
      <c r="J18042" s="3"/>
    </row>
    <row r="18043" spans="4:10" x14ac:dyDescent="0.25">
      <c r="D18043">
        <v>0.7167</v>
      </c>
      <c r="E18043" s="4">
        <v>2.1700000000000001E-20</v>
      </c>
      <c r="F18043" s="3"/>
      <c r="G18043" s="3"/>
      <c r="H18043" s="3"/>
      <c r="I18043" s="3"/>
      <c r="J18043" s="3"/>
    </row>
    <row r="18044" spans="4:10" x14ac:dyDescent="0.25">
      <c r="D18044">
        <v>0.71689999999999998</v>
      </c>
      <c r="E18044" s="4">
        <v>2.1700000000000001E-20</v>
      </c>
      <c r="F18044" s="3"/>
      <c r="G18044" s="3"/>
      <c r="H18044" s="3"/>
      <c r="I18044" s="3"/>
      <c r="J18044" s="3"/>
    </row>
    <row r="18045" spans="4:10" x14ac:dyDescent="0.25">
      <c r="D18045">
        <v>0.71709999999999996</v>
      </c>
      <c r="E18045" s="4">
        <v>2.1700000000000001E-20</v>
      </c>
      <c r="F18045" s="3"/>
      <c r="G18045" s="3"/>
      <c r="H18045" s="3"/>
      <c r="I18045" s="3"/>
      <c r="J18045" s="3"/>
    </row>
    <row r="18046" spans="4:10" x14ac:dyDescent="0.25">
      <c r="D18046">
        <v>0.71740000000000004</v>
      </c>
      <c r="E18046" s="4">
        <v>2.1700000000000001E-20</v>
      </c>
      <c r="F18046" s="3"/>
      <c r="G18046" s="3"/>
      <c r="H18046" s="3"/>
      <c r="I18046" s="3"/>
      <c r="J18046" s="3"/>
    </row>
    <row r="18047" spans="4:10" x14ac:dyDescent="0.25">
      <c r="D18047">
        <v>0.71760000000000002</v>
      </c>
      <c r="E18047" s="4">
        <v>2.1700000000000001E-20</v>
      </c>
      <c r="F18047" s="3"/>
      <c r="G18047" s="3"/>
      <c r="H18047" s="3"/>
      <c r="I18047" s="3"/>
      <c r="J18047" s="3"/>
    </row>
    <row r="18048" spans="4:10" x14ac:dyDescent="0.25">
      <c r="D18048">
        <v>0.71779999999999999</v>
      </c>
      <c r="E18048" s="4">
        <v>2.1700000000000001E-20</v>
      </c>
      <c r="F18048" s="3"/>
      <c r="G18048" s="3"/>
      <c r="H18048" s="3"/>
      <c r="I18048" s="3"/>
      <c r="J18048" s="3"/>
    </row>
    <row r="18049" spans="4:10" x14ac:dyDescent="0.25">
      <c r="D18049">
        <v>0.71809999999999996</v>
      </c>
      <c r="E18049" s="4">
        <v>2.1700000000000001E-20</v>
      </c>
      <c r="F18049" s="3"/>
      <c r="G18049" s="3"/>
      <c r="H18049" s="3"/>
      <c r="I18049" s="3"/>
      <c r="J18049" s="3"/>
    </row>
    <row r="18050" spans="4:10" x14ac:dyDescent="0.25">
      <c r="D18050">
        <v>0.71830000000000005</v>
      </c>
      <c r="E18050" s="4">
        <v>2.1700000000000001E-20</v>
      </c>
      <c r="F18050" s="3"/>
      <c r="G18050" s="3"/>
      <c r="H18050" s="3"/>
      <c r="I18050" s="3"/>
      <c r="J18050" s="3"/>
    </row>
    <row r="18051" spans="4:10" x14ac:dyDescent="0.25">
      <c r="D18051">
        <v>0.71850000000000003</v>
      </c>
      <c r="E18051" s="4">
        <v>2.1700000000000001E-20</v>
      </c>
      <c r="F18051" s="3"/>
      <c r="G18051" s="3"/>
      <c r="H18051" s="3"/>
      <c r="I18051" s="3"/>
      <c r="J18051" s="3"/>
    </row>
    <row r="18052" spans="4:10" x14ac:dyDescent="0.25">
      <c r="D18052">
        <v>0.71879999999999999</v>
      </c>
      <c r="E18052" s="4">
        <v>2.1700000000000001E-20</v>
      </c>
      <c r="F18052" s="3"/>
      <c r="G18052" s="3"/>
      <c r="H18052" s="3"/>
      <c r="I18052" s="3"/>
      <c r="J18052" s="3"/>
    </row>
    <row r="18053" spans="4:10" x14ac:dyDescent="0.25">
      <c r="D18053">
        <v>0.71899999999999997</v>
      </c>
      <c r="E18053" s="4">
        <v>2.1700000000000001E-20</v>
      </c>
      <c r="F18053" s="3"/>
      <c r="G18053" s="3"/>
      <c r="H18053" s="3"/>
      <c r="I18053" s="3"/>
      <c r="J18053" s="3"/>
    </row>
    <row r="18054" spans="4:10" x14ac:dyDescent="0.25">
      <c r="D18054">
        <v>0.71930000000000005</v>
      </c>
      <c r="E18054" s="4">
        <v>2.1700000000000001E-20</v>
      </c>
      <c r="F18054" s="3"/>
      <c r="G18054" s="3"/>
      <c r="H18054" s="3"/>
      <c r="I18054" s="3"/>
      <c r="J18054" s="3"/>
    </row>
    <row r="18055" spans="4:10" x14ac:dyDescent="0.25">
      <c r="D18055">
        <v>0.71950000000000003</v>
      </c>
      <c r="E18055" s="4">
        <v>2.1700000000000001E-20</v>
      </c>
      <c r="F18055" s="3"/>
      <c r="G18055" s="3"/>
      <c r="H18055" s="3"/>
      <c r="I18055" s="3"/>
      <c r="J18055" s="3"/>
    </row>
    <row r="18056" spans="4:10" x14ac:dyDescent="0.25">
      <c r="D18056">
        <v>0.71970000000000001</v>
      </c>
      <c r="E18056" s="4">
        <v>2.1700000000000001E-20</v>
      </c>
      <c r="F18056" s="3"/>
      <c r="G18056" s="3"/>
      <c r="H18056" s="3"/>
      <c r="I18056" s="3"/>
      <c r="J18056" s="3"/>
    </row>
    <row r="18057" spans="4:10" x14ac:dyDescent="0.25">
      <c r="D18057">
        <v>0.72</v>
      </c>
      <c r="E18057" s="4">
        <v>2.1700000000000001E-20</v>
      </c>
      <c r="F18057" s="3"/>
      <c r="G18057" s="3"/>
      <c r="H18057" s="3"/>
      <c r="I18057" s="3"/>
      <c r="J18057" s="3"/>
    </row>
    <row r="18058" spans="4:10" x14ac:dyDescent="0.25">
      <c r="D18058">
        <v>0.72019999999999995</v>
      </c>
      <c r="E18058" s="4">
        <v>2.1700000000000001E-20</v>
      </c>
      <c r="F18058" s="3"/>
      <c r="G18058" s="3"/>
      <c r="H18058" s="3"/>
      <c r="I18058" s="3"/>
      <c r="J18058" s="3"/>
    </row>
    <row r="18059" spans="4:10" x14ac:dyDescent="0.25">
      <c r="D18059">
        <v>0.72040000000000004</v>
      </c>
      <c r="E18059" s="4">
        <v>2.1700000000000001E-20</v>
      </c>
      <c r="F18059" s="3"/>
      <c r="G18059" s="3"/>
      <c r="H18059" s="3"/>
      <c r="I18059" s="3"/>
      <c r="J18059" s="3"/>
    </row>
    <row r="18060" spans="4:10" x14ac:dyDescent="0.25">
      <c r="D18060">
        <v>0.72070000000000001</v>
      </c>
      <c r="E18060" s="4">
        <v>2.1700000000000001E-20</v>
      </c>
      <c r="F18060" s="3"/>
      <c r="G18060" s="3"/>
      <c r="H18060" s="3"/>
      <c r="I18060" s="3"/>
      <c r="J18060" s="3"/>
    </row>
    <row r="18061" spans="4:10" x14ac:dyDescent="0.25">
      <c r="D18061">
        <v>0.72089999999999999</v>
      </c>
      <c r="E18061" s="4">
        <v>2.1700000000000001E-20</v>
      </c>
      <c r="F18061" s="3"/>
      <c r="G18061" s="3"/>
      <c r="H18061" s="3"/>
      <c r="I18061" s="3"/>
      <c r="J18061" s="3"/>
    </row>
    <row r="18062" spans="4:10" x14ac:dyDescent="0.25">
      <c r="D18062">
        <v>0.72109999999999996</v>
      </c>
      <c r="E18062" s="4">
        <v>2.1700000000000001E-20</v>
      </c>
      <c r="F18062" s="3"/>
      <c r="G18062" s="3"/>
      <c r="H18062" s="3"/>
      <c r="I18062" s="3"/>
      <c r="J18062" s="3"/>
    </row>
    <row r="18063" spans="4:10" x14ac:dyDescent="0.25">
      <c r="D18063">
        <v>0.72140000000000004</v>
      </c>
      <c r="E18063" s="4">
        <v>2.1700000000000001E-20</v>
      </c>
      <c r="F18063" s="3"/>
      <c r="G18063" s="3"/>
      <c r="H18063" s="3"/>
      <c r="I18063" s="3"/>
      <c r="J18063" s="3"/>
    </row>
    <row r="18064" spans="4:10" x14ac:dyDescent="0.25">
      <c r="D18064">
        <v>0.72160000000000002</v>
      </c>
      <c r="E18064" s="4">
        <v>2.1700000000000001E-20</v>
      </c>
      <c r="F18064" s="3"/>
      <c r="G18064" s="3"/>
      <c r="H18064" s="3"/>
      <c r="I18064" s="3"/>
      <c r="J18064" s="3"/>
    </row>
    <row r="18065" spans="4:10" x14ac:dyDescent="0.25">
      <c r="D18065">
        <v>0.72189999999999999</v>
      </c>
      <c r="E18065" s="4">
        <v>2.1700000000000001E-20</v>
      </c>
      <c r="F18065" s="3"/>
      <c r="G18065" s="3"/>
      <c r="H18065" s="3"/>
      <c r="I18065" s="3"/>
      <c r="J18065" s="3"/>
    </row>
    <row r="18066" spans="4:10" x14ac:dyDescent="0.25">
      <c r="D18066">
        <v>0.72209999999999996</v>
      </c>
      <c r="E18066" s="4">
        <v>2.1700000000000001E-20</v>
      </c>
      <c r="F18066" s="3"/>
      <c r="G18066" s="3"/>
      <c r="H18066" s="3"/>
      <c r="I18066" s="3"/>
      <c r="J18066" s="3"/>
    </row>
    <row r="18067" spans="4:10" x14ac:dyDescent="0.25">
      <c r="D18067">
        <v>0.72230000000000005</v>
      </c>
      <c r="E18067" s="4">
        <v>2.1700000000000001E-20</v>
      </c>
      <c r="F18067" s="3"/>
      <c r="G18067" s="3"/>
      <c r="H18067" s="3"/>
      <c r="I18067" s="3"/>
      <c r="J18067" s="3"/>
    </row>
    <row r="18068" spans="4:10" x14ac:dyDescent="0.25">
      <c r="D18068">
        <v>0.72260000000000002</v>
      </c>
      <c r="E18068" s="4">
        <v>2.1700000000000001E-20</v>
      </c>
      <c r="F18068" s="3"/>
      <c r="G18068" s="3"/>
      <c r="H18068" s="3"/>
      <c r="I18068" s="3"/>
      <c r="J18068" s="3"/>
    </row>
    <row r="18069" spans="4:10" x14ac:dyDescent="0.25">
      <c r="D18069">
        <v>0.7228</v>
      </c>
      <c r="E18069" s="4">
        <v>2.1700000000000001E-20</v>
      </c>
      <c r="F18069" s="3"/>
      <c r="G18069" s="3"/>
      <c r="H18069" s="3"/>
      <c r="I18069" s="3"/>
      <c r="J18069" s="3"/>
    </row>
    <row r="18070" spans="4:10" x14ac:dyDescent="0.25">
      <c r="D18070">
        <v>0.72299999999999998</v>
      </c>
      <c r="E18070" s="4">
        <v>2.1700000000000001E-20</v>
      </c>
      <c r="F18070" s="3"/>
      <c r="G18070" s="3"/>
      <c r="H18070" s="3"/>
      <c r="I18070" s="3"/>
      <c r="J18070" s="3"/>
    </row>
    <row r="18071" spans="4:10" x14ac:dyDescent="0.25">
      <c r="D18071">
        <v>0.72330000000000005</v>
      </c>
      <c r="E18071" s="4">
        <v>2.1700000000000001E-20</v>
      </c>
      <c r="F18071" s="3"/>
      <c r="G18071" s="3"/>
      <c r="H18071" s="3"/>
      <c r="I18071" s="3"/>
      <c r="J18071" s="3"/>
    </row>
    <row r="18072" spans="4:10" x14ac:dyDescent="0.25">
      <c r="D18072">
        <v>0.72350000000000003</v>
      </c>
      <c r="E18072" s="4">
        <v>2.1700000000000001E-20</v>
      </c>
      <c r="F18072" s="3"/>
      <c r="G18072" s="3"/>
      <c r="H18072" s="3"/>
      <c r="I18072" s="3"/>
      <c r="J18072" s="3"/>
    </row>
    <row r="18073" spans="4:10" x14ac:dyDescent="0.25">
      <c r="D18073">
        <v>0.72370000000000001</v>
      </c>
      <c r="E18073" s="4">
        <v>2.1700000000000001E-20</v>
      </c>
      <c r="F18073" s="3"/>
      <c r="G18073" s="3"/>
      <c r="H18073" s="3"/>
      <c r="I18073" s="3"/>
      <c r="J18073" s="3"/>
    </row>
    <row r="18074" spans="4:10" x14ac:dyDescent="0.25">
      <c r="D18074">
        <v>0.72399999999999998</v>
      </c>
      <c r="E18074" s="4">
        <v>2.1700000000000001E-20</v>
      </c>
      <c r="F18074" s="3"/>
      <c r="G18074" s="3"/>
      <c r="H18074" s="3"/>
      <c r="I18074" s="3"/>
      <c r="J18074" s="3"/>
    </row>
    <row r="18075" spans="4:10" x14ac:dyDescent="0.25">
      <c r="D18075">
        <v>0.72419999999999995</v>
      </c>
      <c r="E18075" s="4">
        <v>2.1700000000000001E-20</v>
      </c>
      <c r="F18075" s="3"/>
      <c r="G18075" s="3"/>
      <c r="H18075" s="3"/>
      <c r="I18075" s="3"/>
      <c r="J18075" s="3"/>
    </row>
    <row r="18076" spans="4:10" x14ac:dyDescent="0.25">
      <c r="D18076">
        <v>0.72450000000000003</v>
      </c>
      <c r="E18076" s="4">
        <v>2.1700000000000001E-20</v>
      </c>
      <c r="F18076" s="3"/>
      <c r="G18076" s="3"/>
      <c r="H18076" s="3"/>
      <c r="I18076" s="3"/>
      <c r="J18076" s="3"/>
    </row>
    <row r="18077" spans="4:10" x14ac:dyDescent="0.25">
      <c r="D18077">
        <v>0.72470000000000001</v>
      </c>
      <c r="E18077" s="4">
        <v>2.1700000000000001E-20</v>
      </c>
      <c r="F18077" s="3"/>
      <c r="G18077" s="3"/>
      <c r="H18077" s="3"/>
      <c r="I18077" s="3"/>
      <c r="J18077" s="3"/>
    </row>
    <row r="18078" spans="4:10" x14ac:dyDescent="0.25">
      <c r="D18078">
        <v>0.72489999999999999</v>
      </c>
      <c r="E18078" s="4">
        <v>2.1700000000000001E-20</v>
      </c>
      <c r="F18078" s="3"/>
      <c r="G18078" s="3"/>
      <c r="H18078" s="3"/>
      <c r="I18078" s="3"/>
      <c r="J18078" s="3"/>
    </row>
    <row r="18079" spans="4:10" x14ac:dyDescent="0.25">
      <c r="D18079">
        <v>0.72519999999999996</v>
      </c>
      <c r="E18079" s="4">
        <v>2.1700000000000001E-20</v>
      </c>
      <c r="F18079" s="3"/>
      <c r="G18079" s="3"/>
      <c r="H18079" s="3"/>
      <c r="I18079" s="3"/>
      <c r="J18079" s="3"/>
    </row>
    <row r="18080" spans="4:10" x14ac:dyDescent="0.25">
      <c r="D18080">
        <v>0.72540000000000004</v>
      </c>
      <c r="E18080" s="4">
        <v>2.1700000000000001E-20</v>
      </c>
      <c r="F18080" s="3"/>
      <c r="G18080" s="3"/>
      <c r="H18080" s="3"/>
      <c r="I18080" s="3"/>
      <c r="J18080" s="3"/>
    </row>
    <row r="18081" spans="4:10" x14ac:dyDescent="0.25">
      <c r="D18081">
        <v>0.72560000000000002</v>
      </c>
      <c r="E18081" s="4">
        <v>2.1700000000000001E-20</v>
      </c>
      <c r="F18081" s="3"/>
      <c r="G18081" s="3"/>
      <c r="H18081" s="3"/>
      <c r="I18081" s="3"/>
      <c r="J18081" s="3"/>
    </row>
    <row r="18082" spans="4:10" x14ac:dyDescent="0.25">
      <c r="D18082">
        <v>0.72589999999999999</v>
      </c>
      <c r="E18082" s="4">
        <v>2.1700000000000001E-20</v>
      </c>
      <c r="F18082" s="3"/>
      <c r="G18082" s="3"/>
      <c r="H18082" s="3"/>
      <c r="I18082" s="3"/>
      <c r="J18082" s="3"/>
    </row>
    <row r="18083" spans="4:10" x14ac:dyDescent="0.25">
      <c r="D18083">
        <v>0.72609999999999997</v>
      </c>
      <c r="E18083" s="4">
        <v>2.1700000000000001E-20</v>
      </c>
      <c r="F18083" s="3"/>
      <c r="G18083" s="3"/>
      <c r="H18083" s="3"/>
      <c r="I18083" s="3"/>
      <c r="J18083" s="3"/>
    </row>
    <row r="18084" spans="4:10" x14ac:dyDescent="0.25">
      <c r="D18084">
        <v>0.72629999999999995</v>
      </c>
      <c r="E18084" s="4">
        <v>2.1700000000000001E-20</v>
      </c>
      <c r="F18084" s="3"/>
      <c r="G18084" s="3"/>
      <c r="H18084" s="3"/>
      <c r="I18084" s="3"/>
      <c r="J18084" s="3"/>
    </row>
    <row r="18085" spans="4:10" x14ac:dyDescent="0.25">
      <c r="D18085">
        <v>0.72660000000000002</v>
      </c>
      <c r="E18085" s="4">
        <v>2.1700000000000001E-20</v>
      </c>
      <c r="F18085" s="3"/>
      <c r="G18085" s="3"/>
      <c r="H18085" s="3"/>
      <c r="I18085" s="3"/>
      <c r="J18085" s="3"/>
    </row>
    <row r="18086" spans="4:10" x14ac:dyDescent="0.25">
      <c r="D18086">
        <v>0.7268</v>
      </c>
      <c r="E18086" s="4">
        <v>2.1700000000000001E-20</v>
      </c>
      <c r="F18086" s="3"/>
      <c r="G18086" s="3"/>
      <c r="H18086" s="3"/>
      <c r="I18086" s="3"/>
      <c r="J18086" s="3"/>
    </row>
    <row r="18087" spans="4:10" x14ac:dyDescent="0.25">
      <c r="D18087">
        <v>0.72709999999999997</v>
      </c>
      <c r="E18087" s="4">
        <v>2.1700000000000001E-20</v>
      </c>
      <c r="F18087" s="3"/>
      <c r="G18087" s="3"/>
      <c r="H18087" s="3"/>
      <c r="I18087" s="3"/>
      <c r="J18087" s="3"/>
    </row>
    <row r="18088" spans="4:10" x14ac:dyDescent="0.25">
      <c r="D18088">
        <v>0.72729999999999995</v>
      </c>
      <c r="E18088" s="4">
        <v>2.1700000000000001E-20</v>
      </c>
      <c r="F18088" s="3"/>
      <c r="G18088" s="3"/>
      <c r="H18088" s="3"/>
      <c r="I18088" s="3"/>
      <c r="J18088" s="3"/>
    </row>
    <row r="18089" spans="4:10" x14ac:dyDescent="0.25">
      <c r="D18089">
        <v>0.72750000000000004</v>
      </c>
      <c r="E18089" s="4">
        <v>2.1700000000000001E-20</v>
      </c>
      <c r="F18089" s="3"/>
      <c r="G18089" s="3"/>
      <c r="H18089" s="3"/>
      <c r="I18089" s="3"/>
      <c r="J18089" s="3"/>
    </row>
    <row r="18090" spans="4:10" x14ac:dyDescent="0.25">
      <c r="D18090">
        <v>0.7278</v>
      </c>
      <c r="E18090" s="4">
        <v>2.1700000000000001E-20</v>
      </c>
      <c r="F18090" s="3"/>
      <c r="G18090" s="3"/>
      <c r="H18090" s="3"/>
      <c r="I18090" s="3"/>
      <c r="J18090" s="3"/>
    </row>
    <row r="18091" spans="4:10" x14ac:dyDescent="0.25">
      <c r="D18091">
        <v>0.72799999999999998</v>
      </c>
      <c r="E18091" s="4">
        <v>2.1700000000000001E-20</v>
      </c>
      <c r="F18091" s="3"/>
      <c r="G18091" s="3"/>
      <c r="H18091" s="3"/>
      <c r="I18091" s="3"/>
      <c r="J18091" s="3"/>
    </row>
    <row r="18092" spans="4:10" x14ac:dyDescent="0.25">
      <c r="D18092">
        <v>0.72819999999999996</v>
      </c>
      <c r="E18092" s="4">
        <v>2.1700000000000001E-20</v>
      </c>
      <c r="F18092" s="3"/>
      <c r="G18092" s="3"/>
      <c r="H18092" s="3"/>
      <c r="I18092" s="3"/>
      <c r="J18092" s="3"/>
    </row>
    <row r="18093" spans="4:10" x14ac:dyDescent="0.25">
      <c r="D18093">
        <v>0.72850000000000004</v>
      </c>
      <c r="E18093" s="4">
        <v>2.1700000000000001E-20</v>
      </c>
      <c r="F18093" s="3"/>
      <c r="G18093" s="3"/>
      <c r="H18093" s="3"/>
      <c r="I18093" s="3"/>
      <c r="J18093" s="3"/>
    </row>
    <row r="18094" spans="4:10" x14ac:dyDescent="0.25">
      <c r="D18094">
        <v>0.72870000000000001</v>
      </c>
      <c r="E18094" s="4">
        <v>2.1700000000000001E-20</v>
      </c>
      <c r="F18094" s="3"/>
      <c r="G18094" s="3"/>
      <c r="H18094" s="3"/>
      <c r="I18094" s="3"/>
      <c r="J18094" s="3"/>
    </row>
    <row r="18095" spans="4:10" x14ac:dyDescent="0.25">
      <c r="D18095">
        <v>0.72889999999999999</v>
      </c>
      <c r="E18095" s="4">
        <v>2.1700000000000001E-20</v>
      </c>
      <c r="F18095" s="3"/>
      <c r="G18095" s="3"/>
      <c r="H18095" s="3"/>
      <c r="I18095" s="3"/>
      <c r="J18095" s="3"/>
    </row>
    <row r="18096" spans="4:10" x14ac:dyDescent="0.25">
      <c r="D18096">
        <v>0.72919999999999996</v>
      </c>
      <c r="E18096" s="4">
        <v>2.1700000000000001E-20</v>
      </c>
      <c r="F18096" s="3"/>
      <c r="G18096" s="3"/>
      <c r="H18096" s="3"/>
      <c r="I18096" s="3"/>
      <c r="J18096" s="3"/>
    </row>
    <row r="18097" spans="4:10" x14ac:dyDescent="0.25">
      <c r="D18097">
        <v>0.72940000000000005</v>
      </c>
      <c r="E18097" s="4">
        <v>2.1700000000000001E-20</v>
      </c>
      <c r="F18097" s="3"/>
      <c r="G18097" s="3"/>
      <c r="H18097" s="3"/>
      <c r="I18097" s="3"/>
      <c r="J18097" s="3"/>
    </row>
    <row r="18098" spans="4:10" x14ac:dyDescent="0.25">
      <c r="D18098">
        <v>0.72970000000000002</v>
      </c>
      <c r="E18098" s="4">
        <v>2.1700000000000001E-20</v>
      </c>
      <c r="F18098" s="3"/>
      <c r="G18098" s="3"/>
      <c r="H18098" s="3"/>
      <c r="I18098" s="3"/>
      <c r="J18098" s="3"/>
    </row>
    <row r="18099" spans="4:10" x14ac:dyDescent="0.25">
      <c r="D18099">
        <v>0.72989999999999999</v>
      </c>
      <c r="E18099" s="4">
        <v>2.1700000000000001E-20</v>
      </c>
      <c r="F18099" s="3"/>
      <c r="G18099" s="3"/>
      <c r="H18099" s="3"/>
      <c r="I18099" s="3"/>
      <c r="J18099" s="3"/>
    </row>
    <row r="18100" spans="4:10" x14ac:dyDescent="0.25">
      <c r="D18100">
        <v>0.73009999999999997</v>
      </c>
      <c r="E18100" s="4">
        <v>2.1700000000000001E-20</v>
      </c>
      <c r="F18100" s="3"/>
      <c r="G18100" s="3"/>
      <c r="H18100" s="3"/>
      <c r="I18100" s="3"/>
      <c r="J18100" s="3"/>
    </row>
    <row r="18101" spans="4:10" x14ac:dyDescent="0.25">
      <c r="D18101">
        <v>0.73040000000000005</v>
      </c>
      <c r="E18101" s="4">
        <v>2.1700000000000001E-20</v>
      </c>
      <c r="F18101" s="3"/>
      <c r="G18101" s="3"/>
      <c r="H18101" s="3"/>
      <c r="I18101" s="3"/>
      <c r="J18101" s="3"/>
    </row>
    <row r="18102" spans="4:10" x14ac:dyDescent="0.25">
      <c r="D18102">
        <v>0.73060000000000003</v>
      </c>
      <c r="E18102" s="4">
        <v>2.1700000000000001E-20</v>
      </c>
      <c r="F18102" s="3"/>
      <c r="G18102" s="3"/>
      <c r="H18102" s="3"/>
      <c r="I18102" s="3"/>
      <c r="J18102" s="3"/>
    </row>
    <row r="18103" spans="4:10" x14ac:dyDescent="0.25">
      <c r="D18103">
        <v>0.73080000000000001</v>
      </c>
      <c r="E18103" s="4">
        <v>2.1700000000000001E-20</v>
      </c>
      <c r="F18103" s="3"/>
      <c r="G18103" s="3"/>
      <c r="H18103" s="3"/>
      <c r="I18103" s="3"/>
      <c r="J18103" s="3"/>
    </row>
    <row r="18104" spans="4:10" x14ac:dyDescent="0.25">
      <c r="D18104">
        <v>0.73109999999999997</v>
      </c>
      <c r="E18104" s="4">
        <v>2.1700000000000001E-20</v>
      </c>
      <c r="F18104" s="3"/>
      <c r="G18104" s="3"/>
      <c r="H18104" s="3"/>
      <c r="I18104" s="3"/>
      <c r="J18104" s="3"/>
    </row>
    <row r="18105" spans="4:10" x14ac:dyDescent="0.25">
      <c r="D18105">
        <v>0.73129999999999995</v>
      </c>
      <c r="E18105" s="4">
        <v>2.1700000000000001E-20</v>
      </c>
      <c r="F18105" s="3"/>
      <c r="G18105" s="3"/>
      <c r="H18105" s="3"/>
      <c r="I18105" s="3"/>
      <c r="J18105" s="3"/>
    </row>
    <row r="18106" spans="4:10" x14ac:dyDescent="0.25">
      <c r="D18106">
        <v>0.73160000000000003</v>
      </c>
      <c r="E18106" s="4">
        <v>2.1700000000000001E-20</v>
      </c>
      <c r="F18106" s="3"/>
      <c r="G18106" s="3"/>
      <c r="H18106" s="3"/>
      <c r="I18106" s="3"/>
      <c r="J18106" s="3"/>
    </row>
    <row r="18107" spans="4:10" x14ac:dyDescent="0.25">
      <c r="D18107">
        <v>0.73180000000000001</v>
      </c>
      <c r="E18107" s="4">
        <v>2.1700000000000001E-20</v>
      </c>
      <c r="F18107" s="3"/>
      <c r="G18107" s="3"/>
      <c r="H18107" s="3"/>
      <c r="I18107" s="3"/>
      <c r="J18107" s="3"/>
    </row>
    <row r="18108" spans="4:10" x14ac:dyDescent="0.25">
      <c r="D18108">
        <v>0.73199999999999998</v>
      </c>
      <c r="E18108" s="4">
        <v>2.1700000000000001E-20</v>
      </c>
      <c r="F18108" s="3"/>
      <c r="G18108" s="3"/>
      <c r="H18108" s="3"/>
      <c r="I18108" s="3"/>
      <c r="J18108" s="3"/>
    </row>
    <row r="18109" spans="4:10" x14ac:dyDescent="0.25">
      <c r="D18109">
        <v>0.73229999999999995</v>
      </c>
      <c r="E18109" s="4">
        <v>2.1700000000000001E-20</v>
      </c>
      <c r="F18109" s="3"/>
      <c r="G18109" s="3"/>
      <c r="H18109" s="3"/>
      <c r="I18109" s="3"/>
      <c r="J18109" s="3"/>
    </row>
    <row r="18110" spans="4:10" x14ac:dyDescent="0.25">
      <c r="D18110">
        <v>0.73250000000000004</v>
      </c>
      <c r="E18110" s="4">
        <v>2.1700000000000001E-20</v>
      </c>
      <c r="F18110" s="3"/>
      <c r="G18110" s="3"/>
      <c r="H18110" s="3"/>
      <c r="I18110" s="3"/>
      <c r="J18110" s="3"/>
    </row>
    <row r="18111" spans="4:10" x14ac:dyDescent="0.25">
      <c r="D18111">
        <v>0.73270000000000002</v>
      </c>
      <c r="E18111" s="4">
        <v>2.1700000000000001E-20</v>
      </c>
      <c r="F18111" s="3"/>
      <c r="G18111" s="3"/>
      <c r="H18111" s="3"/>
      <c r="I18111" s="3"/>
      <c r="J18111" s="3"/>
    </row>
    <row r="18112" spans="4:10" x14ac:dyDescent="0.25">
      <c r="D18112">
        <v>0.73299999999999998</v>
      </c>
      <c r="E18112" s="4">
        <v>2.1700000000000001E-20</v>
      </c>
      <c r="F18112" s="3"/>
      <c r="G18112" s="3"/>
      <c r="H18112" s="3"/>
      <c r="I18112" s="3"/>
      <c r="J18112" s="3"/>
    </row>
    <row r="18113" spans="4:10" x14ac:dyDescent="0.25">
      <c r="D18113">
        <v>0.73319999999999996</v>
      </c>
      <c r="E18113" s="4">
        <v>2.1700000000000001E-20</v>
      </c>
    </row>
    <row r="18114" spans="4:10" x14ac:dyDescent="0.25">
      <c r="D18114">
        <v>0.73340000000000005</v>
      </c>
      <c r="E18114" s="4">
        <v>2.1700000000000001E-20</v>
      </c>
    </row>
    <row r="18115" spans="4:10" x14ac:dyDescent="0.25">
      <c r="D18115">
        <v>0.73370000000000002</v>
      </c>
      <c r="E18115" s="4">
        <v>2.1700000000000001E-20</v>
      </c>
    </row>
    <row r="18116" spans="4:10" x14ac:dyDescent="0.25">
      <c r="D18116">
        <v>0.7339</v>
      </c>
      <c r="E18116" s="4">
        <v>2.1700000000000001E-20</v>
      </c>
    </row>
    <row r="18117" spans="4:10" x14ac:dyDescent="0.25">
      <c r="D18117">
        <v>0.73419999999999996</v>
      </c>
      <c r="E18117" s="4">
        <v>2.1700000000000001E-20</v>
      </c>
    </row>
    <row r="18118" spans="4:10" x14ac:dyDescent="0.25">
      <c r="D18118">
        <v>0.73440000000000005</v>
      </c>
      <c r="E18118" s="4">
        <v>2.1700000000000001E-20</v>
      </c>
      <c r="F18118" s="3"/>
      <c r="G18118" s="3"/>
      <c r="H18118" s="3"/>
      <c r="I18118" s="3"/>
      <c r="J18118" s="3"/>
    </row>
    <row r="18119" spans="4:10" x14ac:dyDescent="0.25">
      <c r="D18119">
        <v>0.73460000000000003</v>
      </c>
      <c r="E18119" s="4">
        <v>2.1700000000000001E-20</v>
      </c>
      <c r="F18119" s="3"/>
      <c r="G18119" s="3"/>
      <c r="H18119" s="3"/>
      <c r="I18119" s="3"/>
      <c r="J18119" s="3"/>
    </row>
    <row r="18120" spans="4:10" x14ac:dyDescent="0.25">
      <c r="D18120">
        <v>0.7349</v>
      </c>
      <c r="E18120" s="4">
        <v>2.1700000000000001E-20</v>
      </c>
      <c r="F18120" s="3"/>
      <c r="G18120" s="3"/>
      <c r="H18120" s="3"/>
      <c r="I18120" s="3"/>
      <c r="J18120" s="3"/>
    </row>
    <row r="18121" spans="4:10" x14ac:dyDescent="0.25">
      <c r="D18121">
        <v>0.73509999999999998</v>
      </c>
      <c r="E18121" s="4">
        <v>2.1700000000000001E-20</v>
      </c>
      <c r="F18121" s="3"/>
      <c r="G18121" s="3"/>
      <c r="H18121" s="3"/>
      <c r="I18121" s="3"/>
      <c r="J18121" s="3"/>
    </row>
    <row r="18122" spans="4:10" x14ac:dyDescent="0.25">
      <c r="D18122">
        <v>0.73529999999999995</v>
      </c>
      <c r="E18122" s="4">
        <v>2.1700000000000001E-20</v>
      </c>
      <c r="F18122" s="3"/>
      <c r="G18122" s="3"/>
      <c r="H18122" s="3"/>
      <c r="I18122" s="3"/>
      <c r="J18122" s="3"/>
    </row>
    <row r="18123" spans="4:10" x14ac:dyDescent="0.25">
      <c r="D18123">
        <v>0.73560000000000003</v>
      </c>
      <c r="E18123" s="4">
        <v>2.1700000000000001E-20</v>
      </c>
      <c r="F18123" s="3"/>
      <c r="G18123" s="3"/>
      <c r="H18123" s="3"/>
      <c r="I18123" s="3"/>
      <c r="J18123" s="3"/>
    </row>
    <row r="18124" spans="4:10" x14ac:dyDescent="0.25">
      <c r="D18124">
        <v>0.73580000000000001</v>
      </c>
      <c r="E18124" s="4">
        <v>2.1700000000000001E-20</v>
      </c>
      <c r="F18124" s="3"/>
      <c r="G18124" s="3"/>
      <c r="H18124" s="3"/>
      <c r="I18124" s="3"/>
      <c r="J18124" s="3"/>
    </row>
    <row r="18125" spans="4:10" x14ac:dyDescent="0.25">
      <c r="D18125">
        <v>0.73599999999999999</v>
      </c>
      <c r="E18125" s="4">
        <v>2.1700000000000001E-20</v>
      </c>
      <c r="F18125" s="3"/>
      <c r="G18125" s="3"/>
      <c r="H18125" s="3"/>
      <c r="I18125" s="3"/>
      <c r="J18125" s="3"/>
    </row>
    <row r="18126" spans="4:10" x14ac:dyDescent="0.25">
      <c r="D18126">
        <v>0.73629999999999995</v>
      </c>
      <c r="E18126" s="4">
        <v>2.1700000000000001E-20</v>
      </c>
      <c r="F18126" s="3"/>
      <c r="G18126" s="3"/>
      <c r="H18126" s="3"/>
      <c r="I18126" s="3"/>
      <c r="J18126" s="3"/>
    </row>
    <row r="18127" spans="4:10" x14ac:dyDescent="0.25">
      <c r="D18127">
        <v>0.73650000000000004</v>
      </c>
      <c r="E18127" s="4">
        <v>2.1700000000000001E-20</v>
      </c>
      <c r="F18127" s="3"/>
      <c r="G18127" s="3"/>
      <c r="H18127" s="3"/>
      <c r="I18127" s="3"/>
      <c r="J18127" s="3"/>
    </row>
    <row r="18128" spans="4:10" x14ac:dyDescent="0.25">
      <c r="D18128">
        <v>0.73680000000000001</v>
      </c>
      <c r="E18128" s="4">
        <v>2.1700000000000001E-20</v>
      </c>
      <c r="F18128" s="3"/>
      <c r="G18128" s="3"/>
      <c r="H18128" s="3"/>
      <c r="I18128" s="3"/>
      <c r="J18128" s="3"/>
    </row>
    <row r="18129" spans="4:10" x14ac:dyDescent="0.25">
      <c r="D18129">
        <v>0.73699999999999999</v>
      </c>
      <c r="E18129" s="4">
        <v>2.1700000000000001E-20</v>
      </c>
      <c r="F18129" s="3"/>
      <c r="G18129" s="3"/>
      <c r="H18129" s="3"/>
      <c r="I18129" s="3"/>
      <c r="J18129" s="3"/>
    </row>
    <row r="18130" spans="4:10" x14ac:dyDescent="0.25">
      <c r="D18130">
        <v>0.73719999999999997</v>
      </c>
      <c r="E18130" s="4">
        <v>2.1700000000000001E-20</v>
      </c>
      <c r="F18130" s="3"/>
      <c r="G18130" s="3"/>
      <c r="H18130" s="3"/>
      <c r="I18130" s="3"/>
      <c r="J18130" s="3"/>
    </row>
    <row r="18131" spans="4:10" x14ac:dyDescent="0.25">
      <c r="D18131">
        <v>0.73750000000000004</v>
      </c>
      <c r="E18131" s="4">
        <v>2.1700000000000001E-20</v>
      </c>
      <c r="F18131" s="3"/>
      <c r="G18131" s="3"/>
      <c r="H18131" s="3"/>
      <c r="I18131" s="3"/>
      <c r="J18131" s="3"/>
    </row>
    <row r="18132" spans="4:10" x14ac:dyDescent="0.25">
      <c r="D18132">
        <v>0.73770000000000002</v>
      </c>
      <c r="E18132" s="4">
        <v>2.1700000000000001E-20</v>
      </c>
      <c r="F18132" s="3"/>
      <c r="G18132" s="3"/>
      <c r="H18132" s="3"/>
      <c r="I18132" s="3"/>
      <c r="J18132" s="3"/>
    </row>
    <row r="18133" spans="4:10" x14ac:dyDescent="0.25">
      <c r="D18133">
        <v>0.7379</v>
      </c>
      <c r="E18133" s="4">
        <v>2.1700000000000001E-20</v>
      </c>
      <c r="F18133" s="3"/>
      <c r="G18133" s="3"/>
      <c r="H18133" s="3"/>
      <c r="I18133" s="3"/>
      <c r="J18133" s="3"/>
    </row>
    <row r="18134" spans="4:10" x14ac:dyDescent="0.25">
      <c r="D18134">
        <v>0.73819999999999997</v>
      </c>
      <c r="E18134" s="4">
        <v>2.1700000000000001E-20</v>
      </c>
      <c r="F18134" s="3"/>
      <c r="G18134" s="3"/>
      <c r="H18134" s="3"/>
      <c r="I18134" s="3"/>
      <c r="J18134" s="3"/>
    </row>
    <row r="18135" spans="4:10" x14ac:dyDescent="0.25">
      <c r="D18135">
        <v>0.73839999999999995</v>
      </c>
      <c r="E18135" s="4">
        <v>2.1700000000000001E-20</v>
      </c>
      <c r="F18135" s="3"/>
      <c r="G18135" s="3"/>
      <c r="H18135" s="3"/>
      <c r="I18135" s="3"/>
      <c r="J18135" s="3"/>
    </row>
    <row r="18136" spans="4:10" x14ac:dyDescent="0.25">
      <c r="D18136">
        <v>0.73860000000000003</v>
      </c>
      <c r="E18136" s="4">
        <v>2.1700000000000001E-20</v>
      </c>
      <c r="F18136" s="3"/>
      <c r="G18136" s="3"/>
      <c r="H18136" s="3"/>
      <c r="I18136" s="3"/>
      <c r="J18136" s="3"/>
    </row>
    <row r="18137" spans="4:10" x14ac:dyDescent="0.25">
      <c r="D18137">
        <v>0.7389</v>
      </c>
      <c r="E18137" s="4">
        <v>2.1700000000000001E-20</v>
      </c>
      <c r="F18137" s="3"/>
      <c r="G18137" s="3"/>
      <c r="H18137" s="3"/>
      <c r="I18137" s="3"/>
      <c r="J18137" s="3"/>
    </row>
    <row r="18138" spans="4:10" x14ac:dyDescent="0.25">
      <c r="D18138">
        <v>0.73909999999999998</v>
      </c>
      <c r="E18138" s="4">
        <v>2.1700000000000001E-20</v>
      </c>
      <c r="F18138" s="3"/>
      <c r="G18138" s="3"/>
      <c r="H18138" s="3"/>
      <c r="I18138" s="3"/>
      <c r="J18138" s="3"/>
    </row>
    <row r="18139" spans="4:10" x14ac:dyDescent="0.25">
      <c r="D18139">
        <v>0.73939999999999995</v>
      </c>
      <c r="E18139" s="4">
        <v>2.1700000000000001E-20</v>
      </c>
      <c r="F18139" s="3"/>
      <c r="G18139" s="3"/>
      <c r="H18139" s="3"/>
      <c r="I18139" s="3"/>
      <c r="J18139" s="3"/>
    </row>
    <row r="18140" spans="4:10" x14ac:dyDescent="0.25">
      <c r="D18140">
        <v>0.73960000000000004</v>
      </c>
      <c r="E18140" s="4">
        <v>2.1700000000000001E-20</v>
      </c>
      <c r="F18140" s="3"/>
      <c r="G18140" s="3"/>
      <c r="H18140" s="3"/>
      <c r="I18140" s="3"/>
      <c r="J18140" s="3"/>
    </row>
    <row r="18141" spans="4:10" x14ac:dyDescent="0.25">
      <c r="D18141">
        <v>0.73980000000000001</v>
      </c>
      <c r="E18141" s="4">
        <v>2.1700000000000001E-20</v>
      </c>
      <c r="F18141" s="3"/>
      <c r="G18141" s="3"/>
      <c r="H18141" s="3"/>
      <c r="I18141" s="3"/>
      <c r="J18141" s="3"/>
    </row>
    <row r="18142" spans="4:10" x14ac:dyDescent="0.25">
      <c r="D18142">
        <v>0.74009999999999998</v>
      </c>
      <c r="E18142" s="4">
        <v>2.1700000000000001E-20</v>
      </c>
      <c r="F18142" s="3"/>
      <c r="G18142" s="3"/>
      <c r="H18142" s="3"/>
      <c r="I18142" s="3"/>
      <c r="J18142" s="3"/>
    </row>
    <row r="18143" spans="4:10" x14ac:dyDescent="0.25">
      <c r="D18143">
        <v>0.74029999999999996</v>
      </c>
      <c r="E18143" s="4">
        <v>2.1700000000000001E-20</v>
      </c>
      <c r="F18143" s="3"/>
      <c r="G18143" s="3"/>
      <c r="H18143" s="3"/>
      <c r="I18143" s="3"/>
      <c r="J18143" s="3"/>
    </row>
    <row r="18144" spans="4:10" x14ac:dyDescent="0.25">
      <c r="D18144">
        <v>0.74050000000000005</v>
      </c>
      <c r="E18144" s="4">
        <v>2.1700000000000001E-20</v>
      </c>
      <c r="F18144" s="3"/>
      <c r="G18144" s="3"/>
      <c r="H18144" s="3"/>
      <c r="I18144" s="3"/>
      <c r="J18144" s="3"/>
    </row>
    <row r="18145" spans="4:10" x14ac:dyDescent="0.25">
      <c r="D18145">
        <v>0.74080000000000001</v>
      </c>
      <c r="E18145" s="4">
        <v>2.1700000000000001E-20</v>
      </c>
      <c r="F18145" s="3"/>
      <c r="G18145" s="3"/>
      <c r="H18145" s="3"/>
      <c r="I18145" s="3"/>
      <c r="J18145" s="3"/>
    </row>
    <row r="18146" spans="4:10" x14ac:dyDescent="0.25">
      <c r="D18146">
        <v>0.74099999999999999</v>
      </c>
      <c r="E18146" s="4">
        <v>2.1700000000000001E-20</v>
      </c>
      <c r="F18146" s="3"/>
      <c r="G18146" s="3"/>
      <c r="H18146" s="3"/>
      <c r="I18146" s="3"/>
      <c r="J18146" s="3"/>
    </row>
    <row r="18147" spans="4:10" x14ac:dyDescent="0.25">
      <c r="D18147">
        <v>0.74119999999999997</v>
      </c>
      <c r="E18147" s="4">
        <v>2.1700000000000001E-20</v>
      </c>
      <c r="F18147" s="3"/>
      <c r="G18147" s="3"/>
      <c r="H18147" s="3"/>
      <c r="I18147" s="3"/>
      <c r="J18147" s="3"/>
    </row>
    <row r="18148" spans="4:10" x14ac:dyDescent="0.25">
      <c r="D18148">
        <v>0.74150000000000005</v>
      </c>
      <c r="E18148" s="4">
        <v>2.1700000000000001E-20</v>
      </c>
      <c r="F18148" s="3"/>
      <c r="G18148" s="3"/>
      <c r="H18148" s="3"/>
      <c r="I18148" s="3"/>
      <c r="J18148" s="3"/>
    </row>
    <row r="18149" spans="4:10" x14ac:dyDescent="0.25">
      <c r="D18149">
        <v>0.74170000000000003</v>
      </c>
      <c r="E18149" s="4">
        <v>2.1700000000000001E-20</v>
      </c>
      <c r="F18149" s="3"/>
      <c r="G18149" s="3"/>
      <c r="H18149" s="3"/>
      <c r="I18149" s="3"/>
      <c r="J18149" s="3"/>
    </row>
    <row r="18150" spans="4:10" x14ac:dyDescent="0.25">
      <c r="D18150">
        <v>0.74199999999999999</v>
      </c>
      <c r="E18150" s="4">
        <v>2.1700000000000001E-20</v>
      </c>
      <c r="F18150" s="3"/>
      <c r="G18150" s="3"/>
      <c r="H18150" s="3"/>
      <c r="I18150" s="3"/>
      <c r="J18150" s="3"/>
    </row>
    <row r="18151" spans="4:10" x14ac:dyDescent="0.25">
      <c r="D18151">
        <v>0.74219999999999997</v>
      </c>
      <c r="E18151" s="4">
        <v>2.1700000000000001E-20</v>
      </c>
      <c r="F18151" s="3"/>
      <c r="G18151" s="3"/>
      <c r="H18151" s="3"/>
      <c r="I18151" s="3"/>
      <c r="J18151" s="3"/>
    </row>
    <row r="18152" spans="4:10" x14ac:dyDescent="0.25">
      <c r="D18152">
        <v>0.74239999999999995</v>
      </c>
      <c r="E18152" s="4">
        <v>2.1700000000000001E-20</v>
      </c>
      <c r="F18152" s="3"/>
      <c r="G18152" s="3"/>
      <c r="H18152" s="3"/>
      <c r="I18152" s="3"/>
      <c r="J18152" s="3"/>
    </row>
    <row r="18153" spans="4:10" x14ac:dyDescent="0.25">
      <c r="D18153">
        <v>0.74270000000000003</v>
      </c>
      <c r="E18153" s="4">
        <v>2.1700000000000001E-20</v>
      </c>
      <c r="F18153" s="3"/>
      <c r="G18153" s="3"/>
      <c r="H18153" s="3"/>
      <c r="I18153" s="3"/>
      <c r="J18153" s="3"/>
    </row>
    <row r="18154" spans="4:10" x14ac:dyDescent="0.25">
      <c r="D18154">
        <v>0.7429</v>
      </c>
      <c r="E18154" s="4">
        <v>2.1700000000000001E-20</v>
      </c>
      <c r="F18154" s="3"/>
      <c r="G18154" s="3"/>
      <c r="H18154" s="3"/>
      <c r="I18154" s="3"/>
      <c r="J18154" s="3"/>
    </row>
    <row r="18155" spans="4:10" x14ac:dyDescent="0.25">
      <c r="D18155">
        <v>0.74309999999999998</v>
      </c>
      <c r="E18155" s="4">
        <v>2.1700000000000001E-20</v>
      </c>
      <c r="F18155" s="3"/>
      <c r="G18155" s="3"/>
      <c r="H18155" s="3"/>
      <c r="I18155" s="3"/>
      <c r="J18155" s="3"/>
    </row>
    <row r="18156" spans="4:10" x14ac:dyDescent="0.25">
      <c r="D18156">
        <v>0.74339999999999995</v>
      </c>
      <c r="E18156" s="4">
        <v>2.1700000000000001E-20</v>
      </c>
      <c r="F18156" s="3"/>
      <c r="G18156" s="3"/>
      <c r="H18156" s="3"/>
      <c r="I18156" s="3"/>
      <c r="J18156" s="3"/>
    </row>
    <row r="18157" spans="4:10" x14ac:dyDescent="0.25">
      <c r="D18157">
        <v>0.74360000000000004</v>
      </c>
      <c r="E18157" s="4">
        <v>2.1700000000000001E-20</v>
      </c>
      <c r="F18157" s="3"/>
      <c r="G18157" s="3"/>
      <c r="H18157" s="3"/>
      <c r="I18157" s="3"/>
      <c r="J18157" s="3"/>
    </row>
    <row r="18158" spans="4:10" x14ac:dyDescent="0.25">
      <c r="D18158">
        <v>0.74390000000000001</v>
      </c>
      <c r="E18158" s="4">
        <v>2.1700000000000001E-20</v>
      </c>
      <c r="F18158" s="3"/>
      <c r="G18158" s="3"/>
      <c r="H18158" s="3"/>
      <c r="I18158" s="3"/>
      <c r="J18158" s="3"/>
    </row>
    <row r="18159" spans="4:10" x14ac:dyDescent="0.25">
      <c r="D18159">
        <v>0.74409999999999998</v>
      </c>
      <c r="E18159" s="4">
        <v>2.1700000000000001E-20</v>
      </c>
      <c r="F18159" s="3"/>
      <c r="G18159" s="3"/>
      <c r="H18159" s="3"/>
      <c r="I18159" s="3"/>
      <c r="J18159" s="3"/>
    </row>
    <row r="18160" spans="4:10" x14ac:dyDescent="0.25">
      <c r="D18160">
        <v>0.74429999999999996</v>
      </c>
      <c r="E18160" s="4">
        <v>2.1700000000000001E-20</v>
      </c>
      <c r="F18160" s="3"/>
      <c r="G18160" s="3"/>
      <c r="H18160" s="3"/>
      <c r="I18160" s="3"/>
      <c r="J18160" s="3"/>
    </row>
    <row r="18161" spans="4:10" x14ac:dyDescent="0.25">
      <c r="D18161">
        <v>0.74460000000000004</v>
      </c>
      <c r="E18161" s="4">
        <v>2.1700000000000001E-20</v>
      </c>
      <c r="F18161" s="3"/>
      <c r="G18161" s="3"/>
      <c r="H18161" s="3"/>
      <c r="I18161" s="3"/>
      <c r="J18161" s="3"/>
    </row>
    <row r="18162" spans="4:10" x14ac:dyDescent="0.25">
      <c r="D18162">
        <v>0.74480000000000002</v>
      </c>
      <c r="E18162" s="4">
        <v>2.1700000000000001E-20</v>
      </c>
      <c r="F18162" s="3"/>
      <c r="G18162" s="3"/>
      <c r="H18162" s="3"/>
      <c r="I18162" s="3"/>
      <c r="J18162" s="3"/>
    </row>
    <row r="18163" spans="4:10" x14ac:dyDescent="0.25">
      <c r="D18163">
        <v>0.745</v>
      </c>
      <c r="E18163" s="4">
        <v>2.1700000000000001E-20</v>
      </c>
      <c r="F18163" s="3"/>
      <c r="G18163" s="3"/>
      <c r="H18163" s="3"/>
      <c r="I18163" s="3"/>
      <c r="J18163" s="3"/>
    </row>
    <row r="18164" spans="4:10" x14ac:dyDescent="0.25">
      <c r="D18164">
        <v>0.74529999999999996</v>
      </c>
      <c r="E18164" s="4">
        <v>2.1700000000000001E-20</v>
      </c>
      <c r="F18164" s="3"/>
      <c r="G18164" s="3"/>
      <c r="H18164" s="3"/>
      <c r="I18164" s="3"/>
      <c r="J18164" s="3"/>
    </row>
    <row r="18165" spans="4:10" x14ac:dyDescent="0.25">
      <c r="D18165">
        <v>0.74550000000000005</v>
      </c>
      <c r="E18165" s="4">
        <v>2.1700000000000001E-20</v>
      </c>
      <c r="F18165" s="3"/>
      <c r="G18165" s="3"/>
      <c r="H18165" s="3"/>
      <c r="I18165" s="3"/>
      <c r="J18165" s="3"/>
    </row>
    <row r="18166" spans="4:10" x14ac:dyDescent="0.25">
      <c r="D18166">
        <v>0.74570000000000003</v>
      </c>
      <c r="E18166" s="4">
        <v>2.1700000000000001E-20</v>
      </c>
      <c r="F18166" s="3"/>
      <c r="G18166" s="3"/>
      <c r="H18166" s="3"/>
      <c r="I18166" s="3"/>
      <c r="J18166" s="3"/>
    </row>
    <row r="18167" spans="4:10" x14ac:dyDescent="0.25">
      <c r="D18167">
        <v>0.746</v>
      </c>
      <c r="E18167" s="4">
        <v>2.1700000000000001E-20</v>
      </c>
      <c r="F18167" s="3"/>
      <c r="G18167" s="3"/>
      <c r="H18167" s="3"/>
      <c r="I18167" s="3"/>
      <c r="J18167" s="3"/>
    </row>
    <row r="18168" spans="4:10" x14ac:dyDescent="0.25">
      <c r="D18168">
        <v>0.74619999999999997</v>
      </c>
      <c r="E18168" s="4">
        <v>2.1700000000000001E-20</v>
      </c>
      <c r="F18168" s="3"/>
      <c r="G18168" s="3"/>
      <c r="H18168" s="3"/>
      <c r="I18168" s="3"/>
      <c r="J18168" s="3"/>
    </row>
    <row r="18169" spans="4:10" x14ac:dyDescent="0.25">
      <c r="D18169">
        <v>0.74650000000000005</v>
      </c>
      <c r="E18169" s="4">
        <v>2.1700000000000001E-20</v>
      </c>
      <c r="F18169" s="3"/>
      <c r="G18169" s="3"/>
      <c r="H18169" s="3"/>
      <c r="I18169" s="3"/>
      <c r="J18169" s="3"/>
    </row>
    <row r="18170" spans="4:10" x14ac:dyDescent="0.25">
      <c r="D18170">
        <v>0.74670000000000003</v>
      </c>
      <c r="E18170" s="4">
        <v>2.1700000000000001E-20</v>
      </c>
      <c r="F18170" s="3"/>
      <c r="G18170" s="3"/>
      <c r="H18170" s="3"/>
      <c r="I18170" s="3"/>
      <c r="J18170" s="3"/>
    </row>
    <row r="18171" spans="4:10" x14ac:dyDescent="0.25">
      <c r="D18171">
        <v>0.74690000000000001</v>
      </c>
      <c r="E18171" s="4">
        <v>2.1700000000000001E-20</v>
      </c>
      <c r="F18171" s="3"/>
      <c r="G18171" s="3"/>
      <c r="H18171" s="3"/>
      <c r="I18171" s="3"/>
      <c r="J18171" s="3"/>
    </row>
    <row r="18172" spans="4:10" x14ac:dyDescent="0.25">
      <c r="D18172">
        <v>0.74719999999999998</v>
      </c>
      <c r="E18172" s="4">
        <v>2.1700000000000001E-20</v>
      </c>
      <c r="F18172" s="3"/>
      <c r="G18172" s="3"/>
      <c r="H18172" s="3"/>
      <c r="I18172" s="3"/>
      <c r="J18172" s="3"/>
    </row>
    <row r="18173" spans="4:10" x14ac:dyDescent="0.25">
      <c r="D18173">
        <v>0.74739999999999995</v>
      </c>
      <c r="E18173" s="4">
        <v>2.1700000000000001E-20</v>
      </c>
      <c r="F18173" s="3"/>
      <c r="G18173" s="3"/>
      <c r="H18173" s="3"/>
      <c r="I18173" s="3"/>
      <c r="J18173" s="3"/>
    </row>
    <row r="18174" spans="4:10" x14ac:dyDescent="0.25">
      <c r="D18174">
        <v>0.74760000000000004</v>
      </c>
      <c r="E18174" s="4">
        <v>2.1700000000000001E-20</v>
      </c>
      <c r="F18174" s="3"/>
      <c r="G18174" s="3"/>
      <c r="H18174" s="3"/>
      <c r="I18174" s="3"/>
      <c r="J18174" s="3"/>
    </row>
    <row r="18175" spans="4:10" x14ac:dyDescent="0.25">
      <c r="D18175">
        <v>0.74790000000000001</v>
      </c>
      <c r="E18175" s="4">
        <v>2.1700000000000001E-20</v>
      </c>
      <c r="F18175" s="3"/>
      <c r="G18175" s="3"/>
      <c r="H18175" s="3"/>
      <c r="I18175" s="3"/>
      <c r="J18175" s="3"/>
    </row>
    <row r="18176" spans="4:10" x14ac:dyDescent="0.25">
      <c r="D18176">
        <v>0.74809999999999999</v>
      </c>
      <c r="E18176" s="4">
        <v>2.1700000000000001E-20</v>
      </c>
      <c r="F18176" s="3"/>
      <c r="G18176" s="3"/>
      <c r="H18176" s="3"/>
      <c r="I18176" s="3"/>
      <c r="J18176" s="3"/>
    </row>
    <row r="18177" spans="4:10" x14ac:dyDescent="0.25">
      <c r="D18177">
        <v>0.74829999999999997</v>
      </c>
      <c r="E18177" s="4">
        <v>2.1700000000000001E-20</v>
      </c>
      <c r="F18177" s="3"/>
      <c r="G18177" s="3"/>
      <c r="H18177" s="3"/>
      <c r="I18177" s="3"/>
      <c r="J18177" s="3"/>
    </row>
    <row r="18178" spans="4:10" x14ac:dyDescent="0.25">
      <c r="D18178">
        <v>0.74860000000000004</v>
      </c>
      <c r="E18178" s="4">
        <v>2.1700000000000001E-20</v>
      </c>
      <c r="F18178" s="3"/>
      <c r="G18178" s="3"/>
      <c r="H18178" s="3"/>
      <c r="I18178" s="3"/>
      <c r="J18178" s="3"/>
    </row>
    <row r="18179" spans="4:10" x14ac:dyDescent="0.25">
      <c r="D18179">
        <v>0.74880000000000002</v>
      </c>
      <c r="E18179" s="4">
        <v>2.1700000000000001E-20</v>
      </c>
      <c r="F18179" s="3"/>
      <c r="G18179" s="3"/>
      <c r="H18179" s="3"/>
      <c r="I18179" s="3"/>
      <c r="J18179" s="3"/>
    </row>
    <row r="18180" spans="4:10" x14ac:dyDescent="0.25">
      <c r="D18180">
        <v>0.74909999999999999</v>
      </c>
      <c r="E18180" s="4">
        <v>2.1700000000000001E-20</v>
      </c>
      <c r="F18180" s="3"/>
      <c r="G18180" s="3"/>
      <c r="H18180" s="3"/>
      <c r="I18180" s="3"/>
      <c r="J18180" s="3"/>
    </row>
    <row r="18181" spans="4:10" x14ac:dyDescent="0.25">
      <c r="D18181">
        <v>0.74929999999999997</v>
      </c>
      <c r="E18181" s="4">
        <v>2.1700000000000001E-20</v>
      </c>
      <c r="F18181" s="3"/>
      <c r="G18181" s="3"/>
      <c r="H18181" s="3"/>
      <c r="I18181" s="3"/>
      <c r="J18181" s="3"/>
    </row>
    <row r="18182" spans="4:10" x14ac:dyDescent="0.25">
      <c r="D18182">
        <v>0.74950000000000006</v>
      </c>
      <c r="E18182" s="4">
        <v>2.1700000000000001E-20</v>
      </c>
      <c r="F18182" s="3"/>
      <c r="G18182" s="3"/>
      <c r="H18182" s="3"/>
      <c r="I18182" s="3"/>
      <c r="J18182" s="3"/>
    </row>
    <row r="18183" spans="4:10" x14ac:dyDescent="0.25">
      <c r="D18183">
        <v>0.74980000000000002</v>
      </c>
      <c r="E18183" s="4">
        <v>2.1700000000000001E-20</v>
      </c>
      <c r="F18183" s="3"/>
      <c r="G18183" s="3"/>
      <c r="H18183" s="3"/>
      <c r="I18183" s="3"/>
      <c r="J18183" s="3"/>
    </row>
    <row r="18184" spans="4:10" x14ac:dyDescent="0.25">
      <c r="D18184">
        <v>0.75</v>
      </c>
      <c r="E18184" s="4">
        <v>2.1700000000000001E-20</v>
      </c>
      <c r="F18184" s="3"/>
      <c r="G18184" s="3"/>
      <c r="H18184" s="3"/>
      <c r="I18184" s="3"/>
      <c r="J18184" s="3"/>
    </row>
    <row r="18185" spans="4:10" x14ac:dyDescent="0.25">
      <c r="D18185">
        <v>0.75019999999999998</v>
      </c>
      <c r="E18185" s="4">
        <v>2.1700000000000001E-20</v>
      </c>
      <c r="F18185" s="3"/>
      <c r="G18185" s="3"/>
      <c r="H18185" s="3"/>
      <c r="I18185" s="3"/>
      <c r="J18185" s="3"/>
    </row>
    <row r="18186" spans="4:10" x14ac:dyDescent="0.25">
      <c r="D18186">
        <v>0.75049999999999994</v>
      </c>
      <c r="E18186" s="4">
        <v>2.1700000000000001E-20</v>
      </c>
      <c r="F18186" s="3"/>
      <c r="G18186" s="3"/>
      <c r="H18186" s="3"/>
      <c r="I18186" s="3"/>
      <c r="J18186" s="3"/>
    </row>
    <row r="18187" spans="4:10" x14ac:dyDescent="0.25">
      <c r="D18187">
        <v>0.75070000000000003</v>
      </c>
      <c r="E18187" s="4">
        <v>2.1700000000000001E-20</v>
      </c>
      <c r="F18187" s="3"/>
      <c r="G18187" s="3"/>
      <c r="H18187" s="3"/>
      <c r="I18187" s="3"/>
      <c r="J18187" s="3"/>
    </row>
    <row r="18188" spans="4:10" x14ac:dyDescent="0.25">
      <c r="D18188">
        <v>0.75090000000000001</v>
      </c>
      <c r="E18188" s="4">
        <v>2.1700000000000001E-20</v>
      </c>
      <c r="F18188" s="3"/>
      <c r="G18188" s="3"/>
      <c r="H18188" s="3"/>
      <c r="I18188" s="3"/>
      <c r="J18188" s="3"/>
    </row>
    <row r="18189" spans="4:10" x14ac:dyDescent="0.25">
      <c r="D18189">
        <v>0.75119999999999998</v>
      </c>
      <c r="E18189" s="4">
        <v>2.1700000000000001E-20</v>
      </c>
      <c r="F18189" s="3"/>
      <c r="G18189" s="3"/>
      <c r="H18189" s="3"/>
      <c r="I18189" s="3"/>
      <c r="J18189" s="3"/>
    </row>
    <row r="18190" spans="4:10" x14ac:dyDescent="0.25">
      <c r="D18190">
        <v>0.75139999999999996</v>
      </c>
      <c r="E18190" s="4">
        <v>2.1700000000000001E-20</v>
      </c>
      <c r="F18190" s="3"/>
      <c r="G18190" s="3"/>
      <c r="H18190" s="3"/>
      <c r="I18190" s="3"/>
      <c r="J18190" s="3"/>
    </row>
    <row r="18191" spans="4:10" x14ac:dyDescent="0.25">
      <c r="D18191">
        <v>0.75170000000000003</v>
      </c>
      <c r="E18191" s="4">
        <v>2.1700000000000001E-20</v>
      </c>
      <c r="F18191" s="3"/>
      <c r="G18191" s="3"/>
      <c r="H18191" s="3"/>
      <c r="I18191" s="3"/>
      <c r="J18191" s="3"/>
    </row>
    <row r="18192" spans="4:10" x14ac:dyDescent="0.25">
      <c r="D18192">
        <v>0.75190000000000001</v>
      </c>
      <c r="E18192" s="4">
        <v>2.1700000000000001E-20</v>
      </c>
      <c r="F18192" s="3"/>
      <c r="G18192" s="3"/>
      <c r="H18192" s="3"/>
      <c r="I18192" s="3"/>
      <c r="J18192" s="3"/>
    </row>
    <row r="18193" spans="4:10" x14ac:dyDescent="0.25">
      <c r="D18193">
        <v>0.75209999999999999</v>
      </c>
      <c r="E18193" s="4">
        <v>2.1700000000000001E-20</v>
      </c>
      <c r="F18193" s="3"/>
      <c r="G18193" s="3"/>
      <c r="H18193" s="3"/>
      <c r="I18193" s="3"/>
      <c r="J18193" s="3"/>
    </row>
    <row r="18194" spans="4:10" x14ac:dyDescent="0.25">
      <c r="D18194">
        <v>0.75239999999999996</v>
      </c>
      <c r="E18194" s="4">
        <v>2.1700000000000001E-20</v>
      </c>
      <c r="F18194" s="3"/>
      <c r="G18194" s="3"/>
      <c r="H18194" s="3"/>
      <c r="I18194" s="3"/>
      <c r="J18194" s="3"/>
    </row>
    <row r="18195" spans="4:10" x14ac:dyDescent="0.25">
      <c r="D18195">
        <v>0.75260000000000005</v>
      </c>
      <c r="E18195" s="4">
        <v>2.1700000000000001E-20</v>
      </c>
      <c r="F18195" s="3"/>
      <c r="G18195" s="3"/>
      <c r="H18195" s="3"/>
      <c r="I18195" s="3"/>
      <c r="J18195" s="3"/>
    </row>
    <row r="18196" spans="4:10" x14ac:dyDescent="0.25">
      <c r="D18196">
        <v>0.75280000000000002</v>
      </c>
      <c r="E18196" s="4">
        <v>2.1700000000000001E-20</v>
      </c>
      <c r="F18196" s="3"/>
      <c r="G18196" s="3"/>
      <c r="H18196" s="3"/>
      <c r="I18196" s="3"/>
      <c r="J18196" s="3"/>
    </row>
    <row r="18197" spans="4:10" x14ac:dyDescent="0.25">
      <c r="D18197">
        <v>0.75309999999999999</v>
      </c>
      <c r="E18197" s="4">
        <v>2.1700000000000001E-20</v>
      </c>
      <c r="F18197" s="3"/>
      <c r="G18197" s="3"/>
      <c r="H18197" s="3"/>
      <c r="I18197" s="3"/>
      <c r="J18197" s="3"/>
    </row>
    <row r="18198" spans="4:10" x14ac:dyDescent="0.25">
      <c r="D18198">
        <v>0.75329999999999997</v>
      </c>
      <c r="E18198" s="4">
        <v>2.1700000000000001E-20</v>
      </c>
      <c r="F18198" s="3"/>
      <c r="G18198" s="3"/>
      <c r="H18198" s="3"/>
      <c r="I18198" s="3"/>
      <c r="J18198" s="3"/>
    </row>
    <row r="18199" spans="4:10" x14ac:dyDescent="0.25">
      <c r="D18199">
        <v>0.75349999999999995</v>
      </c>
      <c r="E18199" s="4">
        <v>2.1700000000000001E-20</v>
      </c>
      <c r="F18199" s="3"/>
      <c r="G18199" s="3"/>
      <c r="H18199" s="3"/>
      <c r="I18199" s="3"/>
      <c r="J18199" s="3"/>
    </row>
    <row r="18200" spans="4:10" x14ac:dyDescent="0.25">
      <c r="D18200">
        <v>0.75380000000000003</v>
      </c>
      <c r="E18200" s="4">
        <v>2.1700000000000001E-20</v>
      </c>
      <c r="F18200" s="3"/>
      <c r="G18200" s="3"/>
      <c r="H18200" s="3"/>
      <c r="I18200" s="3"/>
      <c r="J18200" s="3"/>
    </row>
    <row r="18201" spans="4:10" x14ac:dyDescent="0.25">
      <c r="D18201">
        <v>0.754</v>
      </c>
      <c r="E18201" s="4">
        <v>2.1700000000000001E-20</v>
      </c>
      <c r="F18201" s="3"/>
      <c r="G18201" s="3"/>
      <c r="H18201" s="3"/>
      <c r="I18201" s="3"/>
      <c r="J18201" s="3"/>
    </row>
    <row r="18202" spans="4:10" x14ac:dyDescent="0.25">
      <c r="D18202">
        <v>0.75429999999999997</v>
      </c>
      <c r="E18202" s="4">
        <v>2.1700000000000001E-20</v>
      </c>
      <c r="F18202" s="3"/>
      <c r="G18202" s="3"/>
      <c r="H18202" s="3"/>
      <c r="I18202" s="3"/>
      <c r="J18202" s="3"/>
    </row>
    <row r="18203" spans="4:10" x14ac:dyDescent="0.25">
      <c r="D18203">
        <v>0.75449999999999995</v>
      </c>
      <c r="E18203" s="4">
        <v>2.1700000000000001E-20</v>
      </c>
      <c r="F18203" s="3"/>
      <c r="G18203" s="3"/>
      <c r="H18203" s="3"/>
      <c r="I18203" s="3"/>
      <c r="J18203" s="3"/>
    </row>
    <row r="18204" spans="4:10" x14ac:dyDescent="0.25">
      <c r="D18204">
        <v>0.75470000000000004</v>
      </c>
      <c r="E18204" s="4">
        <v>2.1700000000000001E-20</v>
      </c>
      <c r="F18204" s="3"/>
      <c r="G18204" s="3"/>
      <c r="H18204" s="3"/>
      <c r="I18204" s="3"/>
      <c r="J18204" s="3"/>
    </row>
    <row r="18205" spans="4:10" x14ac:dyDescent="0.25">
      <c r="D18205">
        <v>0.755</v>
      </c>
      <c r="E18205" s="4">
        <v>2.1700000000000001E-20</v>
      </c>
      <c r="F18205" s="3"/>
      <c r="G18205" s="3"/>
      <c r="H18205" s="3"/>
      <c r="I18205" s="3"/>
      <c r="J18205" s="3"/>
    </row>
    <row r="18206" spans="4:10" x14ac:dyDescent="0.25">
      <c r="D18206">
        <v>0.75519999999999998</v>
      </c>
      <c r="E18206" s="4">
        <v>2.1700000000000001E-20</v>
      </c>
      <c r="F18206" s="3"/>
      <c r="G18206" s="3"/>
      <c r="H18206" s="3"/>
      <c r="I18206" s="3"/>
      <c r="J18206" s="3"/>
    </row>
    <row r="18207" spans="4:10" x14ac:dyDescent="0.25">
      <c r="D18207">
        <v>0.75539999999999996</v>
      </c>
      <c r="E18207" s="4">
        <v>2.1700000000000001E-20</v>
      </c>
      <c r="F18207" s="3"/>
      <c r="G18207" s="3"/>
      <c r="H18207" s="3"/>
      <c r="I18207" s="3"/>
      <c r="J18207" s="3"/>
    </row>
    <row r="18208" spans="4:10" x14ac:dyDescent="0.25">
      <c r="D18208">
        <v>0.75570000000000004</v>
      </c>
      <c r="E18208" s="4">
        <v>2.1700000000000001E-20</v>
      </c>
      <c r="F18208" s="3"/>
      <c r="G18208" s="3"/>
      <c r="H18208" s="3"/>
      <c r="I18208" s="3"/>
      <c r="J18208" s="3"/>
    </row>
    <row r="18209" spans="4:10" x14ac:dyDescent="0.25">
      <c r="D18209">
        <v>0.75590000000000002</v>
      </c>
      <c r="E18209" s="4">
        <v>2.1700000000000001E-20</v>
      </c>
      <c r="F18209" s="3"/>
      <c r="G18209" s="3"/>
      <c r="H18209" s="3"/>
      <c r="I18209" s="3"/>
      <c r="J18209" s="3"/>
    </row>
    <row r="18210" spans="4:10" x14ac:dyDescent="0.25">
      <c r="D18210">
        <v>0.75609999999999999</v>
      </c>
      <c r="E18210" s="4">
        <v>2.1700000000000001E-20</v>
      </c>
      <c r="F18210" s="3"/>
      <c r="G18210" s="3"/>
      <c r="H18210" s="3"/>
      <c r="I18210" s="3"/>
      <c r="J18210" s="3"/>
    </row>
    <row r="18211" spans="4:10" x14ac:dyDescent="0.25">
      <c r="D18211">
        <v>0.75639999999999996</v>
      </c>
      <c r="E18211" s="4">
        <v>2.1700000000000001E-20</v>
      </c>
      <c r="F18211" s="3"/>
      <c r="G18211" s="3"/>
      <c r="H18211" s="3"/>
      <c r="I18211" s="3"/>
      <c r="J18211" s="3"/>
    </row>
    <row r="18212" spans="4:10" x14ac:dyDescent="0.25">
      <c r="D18212">
        <v>0.75660000000000005</v>
      </c>
      <c r="E18212" s="4">
        <v>2.1700000000000001E-20</v>
      </c>
      <c r="F18212" s="3"/>
      <c r="G18212" s="3"/>
      <c r="H18212" s="3"/>
      <c r="I18212" s="3"/>
      <c r="J18212" s="3"/>
    </row>
    <row r="18213" spans="4:10" x14ac:dyDescent="0.25">
      <c r="D18213">
        <v>0.75690000000000002</v>
      </c>
      <c r="E18213" s="4">
        <v>2.1700000000000001E-20</v>
      </c>
      <c r="F18213" s="3"/>
      <c r="G18213" s="3"/>
      <c r="H18213" s="3"/>
      <c r="I18213" s="3"/>
      <c r="J18213" s="3"/>
    </row>
    <row r="18214" spans="4:10" x14ac:dyDescent="0.25">
      <c r="D18214">
        <v>0.7571</v>
      </c>
      <c r="E18214" s="4">
        <v>2.1700000000000001E-20</v>
      </c>
      <c r="F18214" s="3"/>
      <c r="G18214" s="3"/>
      <c r="H18214" s="3"/>
      <c r="I18214" s="3"/>
      <c r="J18214" s="3"/>
    </row>
    <row r="18215" spans="4:10" x14ac:dyDescent="0.25">
      <c r="D18215">
        <v>0.75729999999999997</v>
      </c>
      <c r="E18215" s="4">
        <v>2.1700000000000001E-20</v>
      </c>
      <c r="F18215" s="3"/>
      <c r="G18215" s="3"/>
      <c r="H18215" s="3"/>
      <c r="I18215" s="3"/>
      <c r="J18215" s="3"/>
    </row>
    <row r="18216" spans="4:10" x14ac:dyDescent="0.25">
      <c r="D18216">
        <v>0.75760000000000005</v>
      </c>
      <c r="E18216" s="4">
        <v>2.1700000000000001E-20</v>
      </c>
      <c r="F18216" s="3"/>
      <c r="G18216" s="3"/>
      <c r="H18216" s="3"/>
      <c r="I18216" s="3"/>
      <c r="J18216" s="3"/>
    </row>
    <row r="18217" spans="4:10" x14ac:dyDescent="0.25">
      <c r="D18217">
        <v>0.75780000000000003</v>
      </c>
      <c r="E18217" s="4">
        <v>2.1700000000000001E-20</v>
      </c>
      <c r="F18217" s="3"/>
      <c r="G18217" s="3"/>
      <c r="H18217" s="3"/>
      <c r="I18217" s="3"/>
      <c r="J18217" s="3"/>
    </row>
    <row r="18218" spans="4:10" x14ac:dyDescent="0.25">
      <c r="D18218">
        <v>0.75800000000000001</v>
      </c>
      <c r="E18218" s="4">
        <v>2.1700000000000001E-20</v>
      </c>
      <c r="F18218" s="3"/>
      <c r="G18218" s="3"/>
      <c r="H18218" s="3"/>
      <c r="I18218" s="3"/>
      <c r="J18218" s="3"/>
    </row>
    <row r="18219" spans="4:10" x14ac:dyDescent="0.25">
      <c r="D18219">
        <v>0.75829999999999997</v>
      </c>
      <c r="E18219" s="4">
        <v>2.1700000000000001E-20</v>
      </c>
      <c r="F18219" s="3"/>
      <c r="G18219" s="3"/>
      <c r="H18219" s="3"/>
      <c r="I18219" s="3"/>
      <c r="J18219" s="3"/>
    </row>
    <row r="18220" spans="4:10" x14ac:dyDescent="0.25">
      <c r="D18220">
        <v>0.75849999999999995</v>
      </c>
      <c r="E18220" s="4">
        <v>2.1700000000000001E-20</v>
      </c>
      <c r="F18220" s="3"/>
      <c r="G18220" s="3"/>
      <c r="H18220" s="3"/>
      <c r="I18220" s="3"/>
      <c r="J18220" s="3"/>
    </row>
    <row r="18221" spans="4:10" x14ac:dyDescent="0.25">
      <c r="D18221">
        <v>0.75880000000000003</v>
      </c>
      <c r="E18221" s="4">
        <v>2.1700000000000001E-20</v>
      </c>
      <c r="F18221" s="3"/>
      <c r="G18221" s="3"/>
      <c r="H18221" s="3"/>
      <c r="I18221" s="3"/>
      <c r="J18221" s="3"/>
    </row>
    <row r="18222" spans="4:10" x14ac:dyDescent="0.25">
      <c r="D18222">
        <v>0.75900000000000001</v>
      </c>
      <c r="E18222" s="4">
        <v>2.1700000000000001E-20</v>
      </c>
      <c r="F18222" s="3"/>
      <c r="G18222" s="3"/>
      <c r="H18222" s="3"/>
      <c r="I18222" s="3"/>
      <c r="J18222" s="3"/>
    </row>
    <row r="18223" spans="4:10" x14ac:dyDescent="0.25">
      <c r="D18223">
        <v>0.75919999999999999</v>
      </c>
      <c r="E18223" s="4">
        <v>2.1700000000000001E-20</v>
      </c>
      <c r="F18223" s="3"/>
      <c r="G18223" s="3"/>
      <c r="H18223" s="3"/>
      <c r="I18223" s="3"/>
      <c r="J18223" s="3"/>
    </row>
    <row r="18224" spans="4:10" x14ac:dyDescent="0.25">
      <c r="D18224">
        <v>0.75949999999999995</v>
      </c>
      <c r="E18224" s="4">
        <v>2.1700000000000001E-20</v>
      </c>
      <c r="F18224" s="3"/>
      <c r="G18224" s="3"/>
      <c r="H18224" s="3"/>
      <c r="I18224" s="3"/>
      <c r="J18224" s="3"/>
    </row>
    <row r="18225" spans="4:10" x14ac:dyDescent="0.25">
      <c r="D18225">
        <v>0.75970000000000004</v>
      </c>
      <c r="E18225" s="4">
        <v>2.1700000000000001E-20</v>
      </c>
      <c r="F18225" s="3"/>
      <c r="G18225" s="3"/>
      <c r="H18225" s="3"/>
      <c r="I18225" s="3"/>
      <c r="J18225" s="3"/>
    </row>
    <row r="18226" spans="4:10" x14ac:dyDescent="0.25">
      <c r="D18226">
        <v>0.75990000000000002</v>
      </c>
      <c r="E18226" s="4">
        <v>2.1700000000000001E-20</v>
      </c>
      <c r="F18226" s="3"/>
      <c r="G18226" s="3"/>
      <c r="H18226" s="3"/>
      <c r="I18226" s="3"/>
      <c r="J18226" s="3"/>
    </row>
    <row r="18227" spans="4:10" x14ac:dyDescent="0.25">
      <c r="D18227">
        <v>0.76019999999999999</v>
      </c>
      <c r="E18227" s="4">
        <v>2.1700000000000001E-20</v>
      </c>
      <c r="F18227" s="3"/>
      <c r="G18227" s="3"/>
      <c r="H18227" s="3"/>
      <c r="I18227" s="3"/>
      <c r="J18227" s="3"/>
    </row>
    <row r="18228" spans="4:10" x14ac:dyDescent="0.25">
      <c r="D18228">
        <v>0.76039999999999996</v>
      </c>
      <c r="E18228" s="4">
        <v>2.1700000000000001E-20</v>
      </c>
      <c r="F18228" s="3"/>
      <c r="G18228" s="3"/>
      <c r="H18228" s="3"/>
      <c r="I18228" s="3"/>
      <c r="J18228" s="3"/>
    </row>
    <row r="18229" spans="4:10" x14ac:dyDescent="0.25">
      <c r="D18229">
        <v>0.76060000000000005</v>
      </c>
      <c r="E18229" s="4">
        <v>2.1700000000000001E-20</v>
      </c>
      <c r="F18229" s="3"/>
      <c r="G18229" s="3"/>
      <c r="H18229" s="3"/>
      <c r="I18229" s="3"/>
      <c r="J18229" s="3"/>
    </row>
    <row r="18230" spans="4:10" x14ac:dyDescent="0.25">
      <c r="D18230">
        <v>0.76090000000000002</v>
      </c>
      <c r="E18230" s="4">
        <v>2.1700000000000001E-20</v>
      </c>
      <c r="F18230" s="3"/>
      <c r="G18230" s="3"/>
      <c r="H18230" s="3"/>
      <c r="I18230" s="3"/>
      <c r="J18230" s="3"/>
    </row>
    <row r="18231" spans="4:10" x14ac:dyDescent="0.25">
      <c r="D18231">
        <v>0.7611</v>
      </c>
      <c r="E18231" s="4">
        <v>2.1700000000000001E-20</v>
      </c>
      <c r="F18231" s="3"/>
      <c r="G18231" s="3"/>
      <c r="H18231" s="3"/>
      <c r="I18231" s="3"/>
      <c r="J18231" s="3"/>
    </row>
    <row r="18232" spans="4:10" x14ac:dyDescent="0.25">
      <c r="D18232">
        <v>0.76139999999999997</v>
      </c>
      <c r="E18232" s="4">
        <v>2.1700000000000001E-20</v>
      </c>
      <c r="F18232" s="3"/>
      <c r="G18232" s="3"/>
      <c r="H18232" s="3"/>
      <c r="I18232" s="3"/>
      <c r="J18232" s="3"/>
    </row>
    <row r="18233" spans="4:10" x14ac:dyDescent="0.25">
      <c r="D18233">
        <v>0.76160000000000005</v>
      </c>
      <c r="E18233" s="4">
        <v>2.1700000000000001E-20</v>
      </c>
      <c r="F18233" s="3"/>
      <c r="G18233" s="3"/>
      <c r="H18233" s="3"/>
      <c r="I18233" s="3"/>
      <c r="J18233" s="3"/>
    </row>
    <row r="18234" spans="4:10" x14ac:dyDescent="0.25">
      <c r="D18234">
        <v>0.76180000000000003</v>
      </c>
      <c r="E18234" s="4">
        <v>2.1700000000000001E-20</v>
      </c>
      <c r="F18234" s="3"/>
      <c r="G18234" s="3"/>
      <c r="H18234" s="3"/>
      <c r="I18234" s="3"/>
      <c r="J18234" s="3"/>
    </row>
    <row r="18235" spans="4:10" x14ac:dyDescent="0.25">
      <c r="D18235">
        <v>0.7621</v>
      </c>
      <c r="E18235" s="4">
        <v>2.1700000000000001E-20</v>
      </c>
      <c r="F18235" s="3"/>
      <c r="G18235" s="3"/>
      <c r="H18235" s="3"/>
      <c r="I18235" s="3"/>
      <c r="J18235" s="3"/>
    </row>
    <row r="18236" spans="4:10" x14ac:dyDescent="0.25">
      <c r="D18236">
        <v>0.76229999999999998</v>
      </c>
      <c r="E18236" s="4">
        <v>2.1700000000000001E-20</v>
      </c>
      <c r="F18236" s="3"/>
      <c r="G18236" s="3"/>
      <c r="H18236" s="3"/>
      <c r="I18236" s="3"/>
      <c r="J18236" s="3"/>
    </row>
    <row r="18237" spans="4:10" x14ac:dyDescent="0.25">
      <c r="D18237">
        <v>0.76249999999999996</v>
      </c>
      <c r="E18237" s="4">
        <v>2.1700000000000001E-20</v>
      </c>
      <c r="F18237" s="3"/>
      <c r="G18237" s="3"/>
      <c r="H18237" s="3"/>
      <c r="I18237" s="3"/>
      <c r="J18237" s="3"/>
    </row>
    <row r="18238" spans="4:10" x14ac:dyDescent="0.25">
      <c r="D18238">
        <v>0.76280000000000003</v>
      </c>
      <c r="E18238" s="4">
        <v>2.1700000000000001E-20</v>
      </c>
      <c r="F18238" s="3"/>
      <c r="G18238" s="3"/>
      <c r="H18238" s="3"/>
      <c r="I18238" s="3"/>
      <c r="J18238" s="3"/>
    </row>
    <row r="18239" spans="4:10" x14ac:dyDescent="0.25">
      <c r="D18239">
        <v>0.76300000000000001</v>
      </c>
      <c r="E18239" s="4">
        <v>2.1700000000000001E-20</v>
      </c>
      <c r="F18239" s="3"/>
      <c r="G18239" s="3"/>
      <c r="H18239" s="3"/>
      <c r="I18239" s="3"/>
      <c r="J18239" s="3"/>
    </row>
    <row r="18240" spans="4:10" x14ac:dyDescent="0.25">
      <c r="D18240">
        <v>0.76319999999999999</v>
      </c>
      <c r="E18240" s="4">
        <v>2.1700000000000001E-20</v>
      </c>
      <c r="F18240" s="3"/>
      <c r="G18240" s="3"/>
      <c r="H18240" s="3"/>
      <c r="I18240" s="3"/>
      <c r="J18240" s="3"/>
    </row>
    <row r="18241" spans="4:10" x14ac:dyDescent="0.25">
      <c r="D18241">
        <v>0.76349999999999996</v>
      </c>
      <c r="E18241" s="4">
        <v>2.1700000000000001E-20</v>
      </c>
      <c r="F18241" s="3"/>
      <c r="G18241" s="3"/>
      <c r="H18241" s="3"/>
      <c r="I18241" s="3"/>
      <c r="J18241" s="3"/>
    </row>
    <row r="18242" spans="4:10" x14ac:dyDescent="0.25">
      <c r="D18242">
        <v>0.76370000000000005</v>
      </c>
      <c r="E18242" s="4">
        <v>2.1700000000000001E-20</v>
      </c>
      <c r="F18242" s="3"/>
      <c r="G18242" s="3"/>
      <c r="H18242" s="3"/>
      <c r="I18242" s="3"/>
      <c r="J18242" s="3"/>
    </row>
    <row r="18243" spans="4:10" x14ac:dyDescent="0.25">
      <c r="D18243">
        <v>0.76400000000000001</v>
      </c>
      <c r="E18243" s="4">
        <v>2.1700000000000001E-20</v>
      </c>
      <c r="F18243" s="3"/>
      <c r="G18243" s="3"/>
      <c r="H18243" s="3"/>
      <c r="I18243" s="3"/>
      <c r="J18243" s="3"/>
    </row>
    <row r="18244" spans="4:10" x14ac:dyDescent="0.25">
      <c r="D18244">
        <v>0.76419999999999999</v>
      </c>
      <c r="E18244" s="4">
        <v>2.1700000000000001E-20</v>
      </c>
      <c r="F18244" s="3"/>
      <c r="G18244" s="3"/>
      <c r="H18244" s="3"/>
      <c r="I18244" s="3"/>
      <c r="J18244" s="3"/>
    </row>
    <row r="18245" spans="4:10" x14ac:dyDescent="0.25">
      <c r="D18245">
        <v>0.76439999999999997</v>
      </c>
      <c r="E18245" s="4">
        <v>2.1700000000000001E-20</v>
      </c>
      <c r="F18245" s="3"/>
      <c r="G18245" s="3"/>
      <c r="H18245" s="3"/>
      <c r="I18245" s="3"/>
      <c r="J18245" s="3"/>
    </row>
    <row r="18246" spans="4:10" x14ac:dyDescent="0.25">
      <c r="D18246">
        <v>0.76470000000000005</v>
      </c>
      <c r="E18246" s="4">
        <v>2.1700000000000001E-20</v>
      </c>
      <c r="F18246" s="3"/>
      <c r="G18246" s="3"/>
      <c r="H18246" s="3"/>
      <c r="I18246" s="3"/>
      <c r="J18246" s="3"/>
    </row>
    <row r="18247" spans="4:10" x14ac:dyDescent="0.25">
      <c r="D18247">
        <v>0.76490000000000002</v>
      </c>
      <c r="E18247" s="4">
        <v>2.1700000000000001E-20</v>
      </c>
      <c r="F18247" s="3"/>
      <c r="G18247" s="3"/>
      <c r="H18247" s="3"/>
      <c r="I18247" s="3"/>
      <c r="J18247" s="3"/>
    </row>
    <row r="18248" spans="4:10" x14ac:dyDescent="0.25">
      <c r="D18248">
        <v>0.7651</v>
      </c>
      <c r="E18248" s="4">
        <v>2.1700000000000001E-20</v>
      </c>
      <c r="F18248" s="3"/>
      <c r="G18248" s="3"/>
      <c r="H18248" s="3"/>
      <c r="I18248" s="3"/>
      <c r="J18248" s="3"/>
    </row>
    <row r="18249" spans="4:10" x14ac:dyDescent="0.25">
      <c r="D18249">
        <v>0.76539999999999997</v>
      </c>
      <c r="E18249" s="4">
        <v>2.1700000000000001E-20</v>
      </c>
      <c r="F18249" s="3"/>
      <c r="G18249" s="3"/>
      <c r="H18249" s="3"/>
      <c r="I18249" s="3"/>
      <c r="J18249" s="3"/>
    </row>
    <row r="18250" spans="4:10" x14ac:dyDescent="0.25">
      <c r="D18250">
        <v>0.76559999999999995</v>
      </c>
      <c r="E18250" s="4">
        <v>2.1700000000000001E-20</v>
      </c>
      <c r="F18250" s="3"/>
      <c r="G18250" s="3"/>
      <c r="H18250" s="3"/>
      <c r="I18250" s="3"/>
      <c r="J18250" s="3"/>
    </row>
    <row r="18251" spans="4:10" x14ac:dyDescent="0.25">
      <c r="D18251">
        <v>0.76580000000000004</v>
      </c>
      <c r="E18251" s="4">
        <v>2.1700000000000001E-20</v>
      </c>
      <c r="F18251" s="3"/>
      <c r="G18251" s="3"/>
      <c r="H18251" s="3"/>
      <c r="I18251" s="3"/>
      <c r="J18251" s="3"/>
    </row>
    <row r="18252" spans="4:10" x14ac:dyDescent="0.25">
      <c r="D18252">
        <v>0.7661</v>
      </c>
      <c r="E18252" s="4">
        <v>2.1700000000000001E-20</v>
      </c>
      <c r="F18252" s="3"/>
      <c r="G18252" s="3"/>
      <c r="H18252" s="3"/>
      <c r="I18252" s="3"/>
      <c r="J18252" s="3"/>
    </row>
    <row r="18253" spans="4:10" x14ac:dyDescent="0.25">
      <c r="D18253">
        <v>0.76629999999999998</v>
      </c>
      <c r="E18253" s="4">
        <v>2.1700000000000001E-20</v>
      </c>
      <c r="F18253" s="3"/>
      <c r="G18253" s="3"/>
      <c r="H18253" s="3"/>
      <c r="I18253" s="3"/>
      <c r="J18253" s="3"/>
    </row>
    <row r="18254" spans="4:10" x14ac:dyDescent="0.25">
      <c r="D18254">
        <v>0.76659999999999995</v>
      </c>
      <c r="E18254" s="4">
        <v>2.1700000000000001E-20</v>
      </c>
      <c r="F18254" s="3"/>
      <c r="G18254" s="3"/>
      <c r="H18254" s="3"/>
      <c r="I18254" s="3"/>
      <c r="J18254" s="3"/>
    </row>
    <row r="18255" spans="4:10" x14ac:dyDescent="0.25">
      <c r="D18255">
        <v>0.76680000000000004</v>
      </c>
      <c r="E18255" s="4">
        <v>2.1700000000000001E-20</v>
      </c>
      <c r="F18255" s="3"/>
      <c r="G18255" s="3"/>
      <c r="H18255" s="3"/>
      <c r="I18255" s="3"/>
      <c r="J18255" s="3"/>
    </row>
    <row r="18256" spans="4:10" x14ac:dyDescent="0.25">
      <c r="D18256">
        <v>0.76700000000000002</v>
      </c>
      <c r="E18256" s="4">
        <v>2.1700000000000001E-20</v>
      </c>
      <c r="F18256" s="3"/>
      <c r="G18256" s="3"/>
      <c r="H18256" s="3"/>
      <c r="I18256" s="3"/>
      <c r="J18256" s="3"/>
    </row>
    <row r="18257" spans="4:10" x14ac:dyDescent="0.25">
      <c r="D18257">
        <v>0.76729999999999998</v>
      </c>
      <c r="E18257" s="4">
        <v>2.1700000000000001E-20</v>
      </c>
      <c r="F18257" s="3"/>
      <c r="G18257" s="3"/>
      <c r="H18257" s="3"/>
      <c r="I18257" s="3"/>
      <c r="J18257" s="3"/>
    </row>
    <row r="18258" spans="4:10" x14ac:dyDescent="0.25">
      <c r="D18258">
        <v>0.76749999999999996</v>
      </c>
      <c r="E18258" s="4">
        <v>2.1700000000000001E-20</v>
      </c>
      <c r="F18258" s="3"/>
      <c r="G18258" s="3"/>
      <c r="H18258" s="3"/>
      <c r="I18258" s="3"/>
      <c r="J18258" s="3"/>
    </row>
    <row r="18259" spans="4:10" x14ac:dyDescent="0.25">
      <c r="D18259">
        <v>0.76770000000000005</v>
      </c>
      <c r="E18259" s="4">
        <v>2.1700000000000001E-20</v>
      </c>
      <c r="F18259" s="3"/>
      <c r="G18259" s="3"/>
      <c r="H18259" s="3"/>
      <c r="I18259" s="3"/>
      <c r="J18259" s="3"/>
    </row>
    <row r="18260" spans="4:10" x14ac:dyDescent="0.25">
      <c r="D18260">
        <v>0.76800000000000002</v>
      </c>
      <c r="E18260" s="4">
        <v>2.1700000000000001E-20</v>
      </c>
      <c r="F18260" s="3"/>
      <c r="G18260" s="3"/>
      <c r="H18260" s="3"/>
      <c r="I18260" s="3"/>
      <c r="J18260" s="3"/>
    </row>
    <row r="18261" spans="4:10" x14ac:dyDescent="0.25">
      <c r="D18261">
        <v>0.76819999999999999</v>
      </c>
      <c r="E18261" s="4">
        <v>2.1700000000000001E-20</v>
      </c>
      <c r="F18261" s="3"/>
      <c r="G18261" s="3"/>
      <c r="H18261" s="3"/>
      <c r="I18261" s="3"/>
      <c r="J18261" s="3"/>
    </row>
    <row r="18262" spans="4:10" x14ac:dyDescent="0.25">
      <c r="D18262">
        <v>0.76839999999999997</v>
      </c>
      <c r="E18262" s="4">
        <v>2.1700000000000001E-20</v>
      </c>
      <c r="F18262" s="3"/>
      <c r="G18262" s="3"/>
      <c r="H18262" s="3"/>
      <c r="I18262" s="3"/>
      <c r="J18262" s="3"/>
    </row>
    <row r="18263" spans="4:10" x14ac:dyDescent="0.25">
      <c r="D18263">
        <v>0.76870000000000005</v>
      </c>
      <c r="E18263" s="4">
        <v>2.1700000000000001E-20</v>
      </c>
      <c r="F18263" s="3"/>
      <c r="G18263" s="3"/>
      <c r="H18263" s="3"/>
      <c r="I18263" s="3"/>
      <c r="J18263" s="3"/>
    </row>
    <row r="18264" spans="4:10" x14ac:dyDescent="0.25">
      <c r="D18264">
        <v>0.76890000000000003</v>
      </c>
      <c r="E18264" s="4">
        <v>2.1700000000000001E-20</v>
      </c>
      <c r="F18264" s="3"/>
      <c r="G18264" s="3"/>
      <c r="H18264" s="3"/>
      <c r="I18264" s="3"/>
      <c r="J18264" s="3"/>
    </row>
    <row r="18265" spans="4:10" x14ac:dyDescent="0.25">
      <c r="D18265">
        <v>0.76919999999999999</v>
      </c>
      <c r="E18265" s="4">
        <v>2.1700000000000001E-20</v>
      </c>
      <c r="F18265" s="3"/>
      <c r="G18265" s="3"/>
      <c r="H18265" s="3"/>
      <c r="I18265" s="3"/>
      <c r="J18265" s="3"/>
    </row>
    <row r="18266" spans="4:10" x14ac:dyDescent="0.25">
      <c r="D18266">
        <v>0.76939999999999997</v>
      </c>
      <c r="E18266" s="4">
        <v>2.1700000000000001E-20</v>
      </c>
      <c r="F18266" s="3"/>
      <c r="G18266" s="3"/>
      <c r="H18266" s="3"/>
      <c r="I18266" s="3"/>
      <c r="J18266" s="3"/>
    </row>
    <row r="18267" spans="4:10" x14ac:dyDescent="0.25">
      <c r="D18267">
        <v>0.76959999999999995</v>
      </c>
      <c r="E18267" s="4">
        <v>2.1700000000000001E-20</v>
      </c>
      <c r="F18267" s="3"/>
      <c r="G18267" s="3"/>
      <c r="H18267" s="3"/>
      <c r="I18267" s="3"/>
      <c r="J18267" s="3"/>
    </row>
    <row r="18268" spans="4:10" x14ac:dyDescent="0.25">
      <c r="D18268">
        <v>0.76990000000000003</v>
      </c>
      <c r="E18268" s="4">
        <v>2.1700000000000001E-20</v>
      </c>
      <c r="F18268" s="3"/>
      <c r="G18268" s="3"/>
      <c r="H18268" s="3"/>
      <c r="I18268" s="3"/>
      <c r="J18268" s="3"/>
    </row>
    <row r="18269" spans="4:10" x14ac:dyDescent="0.25">
      <c r="D18269">
        <v>0.77010000000000001</v>
      </c>
      <c r="E18269" s="4">
        <v>2.1700000000000001E-20</v>
      </c>
      <c r="F18269" s="3"/>
      <c r="G18269" s="3"/>
      <c r="H18269" s="3"/>
      <c r="I18269" s="3"/>
      <c r="J18269" s="3"/>
    </row>
    <row r="18270" spans="4:10" x14ac:dyDescent="0.25">
      <c r="D18270">
        <v>0.77029999999999998</v>
      </c>
      <c r="E18270" s="4">
        <v>2.1700000000000001E-20</v>
      </c>
      <c r="F18270" s="3"/>
      <c r="G18270" s="3"/>
      <c r="H18270" s="3"/>
      <c r="I18270" s="3"/>
      <c r="J18270" s="3"/>
    </row>
    <row r="18271" spans="4:10" x14ac:dyDescent="0.25">
      <c r="D18271">
        <v>0.77059999999999995</v>
      </c>
      <c r="E18271" s="4">
        <v>2.1700000000000001E-20</v>
      </c>
      <c r="F18271" s="3"/>
      <c r="G18271" s="3"/>
      <c r="H18271" s="3"/>
      <c r="I18271" s="3"/>
      <c r="J18271" s="3"/>
    </row>
    <row r="18272" spans="4:10" x14ac:dyDescent="0.25">
      <c r="D18272">
        <v>0.77080000000000004</v>
      </c>
      <c r="E18272" s="4">
        <v>2.1700000000000001E-20</v>
      </c>
      <c r="F18272" s="3"/>
      <c r="G18272" s="3"/>
      <c r="H18272" s="3"/>
      <c r="I18272" s="3"/>
      <c r="J18272" s="3"/>
    </row>
    <row r="18273" spans="4:10" x14ac:dyDescent="0.25">
      <c r="D18273">
        <v>0.77110000000000001</v>
      </c>
      <c r="E18273" s="4">
        <v>2.1700000000000001E-20</v>
      </c>
      <c r="F18273" s="3"/>
      <c r="G18273" s="3"/>
      <c r="H18273" s="3"/>
      <c r="I18273" s="3"/>
      <c r="J18273" s="3"/>
    </row>
    <row r="18274" spans="4:10" x14ac:dyDescent="0.25">
      <c r="D18274">
        <v>0.77129999999999999</v>
      </c>
      <c r="E18274" s="4">
        <v>2.1700000000000001E-20</v>
      </c>
      <c r="F18274" s="3"/>
      <c r="G18274" s="3"/>
      <c r="H18274" s="3"/>
      <c r="I18274" s="3"/>
      <c r="J18274" s="3"/>
    </row>
    <row r="18275" spans="4:10" x14ac:dyDescent="0.25">
      <c r="D18275">
        <v>0.77149999999999996</v>
      </c>
      <c r="E18275" s="4">
        <v>2.1700000000000001E-20</v>
      </c>
      <c r="F18275" s="3"/>
      <c r="G18275" s="3"/>
      <c r="H18275" s="3"/>
      <c r="I18275" s="3"/>
      <c r="J18275" s="3"/>
    </row>
    <row r="18276" spans="4:10" x14ac:dyDescent="0.25">
      <c r="D18276">
        <v>0.77180000000000004</v>
      </c>
      <c r="E18276" s="4">
        <v>2.1700000000000001E-20</v>
      </c>
      <c r="F18276" s="3"/>
      <c r="G18276" s="3"/>
      <c r="H18276" s="3"/>
      <c r="I18276" s="3"/>
      <c r="J18276" s="3"/>
    </row>
    <row r="18277" spans="4:10" x14ac:dyDescent="0.25">
      <c r="D18277">
        <v>0.77200000000000002</v>
      </c>
      <c r="E18277" s="4">
        <v>2.1700000000000001E-20</v>
      </c>
      <c r="F18277" s="3"/>
      <c r="G18277" s="3"/>
      <c r="H18277" s="3"/>
      <c r="I18277" s="3"/>
      <c r="J18277" s="3"/>
    </row>
    <row r="18278" spans="4:10" x14ac:dyDescent="0.25">
      <c r="D18278">
        <v>0.7722</v>
      </c>
      <c r="E18278" s="4">
        <v>2.1700000000000001E-20</v>
      </c>
      <c r="F18278" s="3"/>
      <c r="G18278" s="3"/>
      <c r="H18278" s="3"/>
      <c r="I18278" s="3"/>
      <c r="J18278" s="3"/>
    </row>
    <row r="18279" spans="4:10" x14ac:dyDescent="0.25">
      <c r="D18279">
        <v>0.77249999999999996</v>
      </c>
      <c r="E18279" s="4">
        <v>2.1700000000000001E-20</v>
      </c>
      <c r="F18279" s="3"/>
      <c r="G18279" s="3"/>
      <c r="H18279" s="3"/>
      <c r="I18279" s="3"/>
      <c r="J18279" s="3"/>
    </row>
    <row r="18280" spans="4:10" x14ac:dyDescent="0.25">
      <c r="D18280">
        <v>0.77270000000000005</v>
      </c>
      <c r="E18280" s="4">
        <v>2.1700000000000001E-20</v>
      </c>
      <c r="F18280" s="3"/>
      <c r="G18280" s="3"/>
      <c r="H18280" s="3"/>
      <c r="I18280" s="3"/>
      <c r="J18280" s="3"/>
    </row>
    <row r="18281" spans="4:10" x14ac:dyDescent="0.25">
      <c r="D18281">
        <v>0.77290000000000003</v>
      </c>
      <c r="E18281" s="4">
        <v>2.1700000000000001E-20</v>
      </c>
      <c r="F18281" s="3"/>
      <c r="G18281" s="3"/>
      <c r="H18281" s="3"/>
      <c r="I18281" s="3"/>
      <c r="J18281" s="3"/>
    </row>
    <row r="18282" spans="4:10" x14ac:dyDescent="0.25">
      <c r="D18282">
        <v>0.7732</v>
      </c>
      <c r="E18282" s="4">
        <v>2.1700000000000001E-20</v>
      </c>
      <c r="F18282" s="3"/>
      <c r="G18282" s="3"/>
      <c r="H18282" s="3"/>
      <c r="I18282" s="3"/>
      <c r="J18282" s="3"/>
    </row>
    <row r="18283" spans="4:10" x14ac:dyDescent="0.25">
      <c r="D18283">
        <v>0.77339999999999998</v>
      </c>
      <c r="E18283" s="4">
        <v>2.1700000000000001E-20</v>
      </c>
      <c r="F18283" s="3"/>
      <c r="G18283" s="3"/>
      <c r="H18283" s="3"/>
      <c r="I18283" s="3"/>
      <c r="J18283" s="3"/>
    </row>
    <row r="18284" spans="4:10" x14ac:dyDescent="0.25">
      <c r="D18284">
        <v>0.77370000000000005</v>
      </c>
      <c r="E18284" s="4">
        <v>2.1700000000000001E-20</v>
      </c>
      <c r="F18284" s="3"/>
      <c r="G18284" s="3"/>
      <c r="H18284" s="3"/>
      <c r="I18284" s="3"/>
      <c r="J18284" s="3"/>
    </row>
    <row r="18285" spans="4:10" x14ac:dyDescent="0.25">
      <c r="D18285">
        <v>0.77390000000000003</v>
      </c>
      <c r="E18285" s="4">
        <v>2.1700000000000001E-20</v>
      </c>
      <c r="F18285" s="3"/>
      <c r="G18285" s="3"/>
      <c r="H18285" s="3"/>
      <c r="I18285" s="3"/>
      <c r="J18285" s="3"/>
    </row>
    <row r="18286" spans="4:10" x14ac:dyDescent="0.25">
      <c r="D18286">
        <v>0.77410000000000001</v>
      </c>
      <c r="E18286" s="4">
        <v>2.1700000000000001E-20</v>
      </c>
      <c r="F18286" s="3"/>
      <c r="G18286" s="3"/>
      <c r="H18286" s="3"/>
      <c r="I18286" s="3"/>
      <c r="J18286" s="3"/>
    </row>
    <row r="18287" spans="4:10" x14ac:dyDescent="0.25">
      <c r="D18287">
        <v>0.77439999999999998</v>
      </c>
      <c r="E18287" s="4">
        <v>2.1700000000000001E-20</v>
      </c>
      <c r="F18287" s="3"/>
      <c r="G18287" s="3"/>
      <c r="H18287" s="3"/>
      <c r="I18287" s="3"/>
      <c r="J18287" s="3"/>
    </row>
    <row r="18288" spans="4:10" x14ac:dyDescent="0.25">
      <c r="D18288">
        <v>0.77459999999999996</v>
      </c>
      <c r="E18288" s="4">
        <v>2.1700000000000001E-20</v>
      </c>
      <c r="F18288" s="3"/>
      <c r="G18288" s="3"/>
      <c r="H18288" s="3"/>
      <c r="I18288" s="3"/>
      <c r="J18288" s="3"/>
    </row>
    <row r="18289" spans="4:10" x14ac:dyDescent="0.25">
      <c r="D18289">
        <v>0.77480000000000004</v>
      </c>
      <c r="E18289" s="4">
        <v>2.1700000000000001E-20</v>
      </c>
      <c r="F18289" s="3"/>
      <c r="G18289" s="3"/>
      <c r="H18289" s="3"/>
      <c r="I18289" s="3"/>
      <c r="J18289" s="3"/>
    </row>
    <row r="18290" spans="4:10" x14ac:dyDescent="0.25">
      <c r="D18290">
        <v>0.77510000000000001</v>
      </c>
      <c r="E18290" s="4">
        <v>2.1700000000000001E-20</v>
      </c>
      <c r="F18290" s="3"/>
      <c r="G18290" s="3"/>
      <c r="H18290" s="3"/>
      <c r="I18290" s="3"/>
      <c r="J18290" s="3"/>
    </row>
    <row r="18291" spans="4:10" x14ac:dyDescent="0.25">
      <c r="D18291">
        <v>0.77529999999999999</v>
      </c>
      <c r="E18291" s="4">
        <v>2.1700000000000001E-20</v>
      </c>
      <c r="F18291" s="3"/>
      <c r="G18291" s="3"/>
      <c r="H18291" s="3"/>
      <c r="I18291" s="3"/>
      <c r="J18291" s="3"/>
    </row>
    <row r="18292" spans="4:10" x14ac:dyDescent="0.25">
      <c r="D18292">
        <v>0.77549999999999997</v>
      </c>
      <c r="E18292" s="4">
        <v>2.1700000000000001E-20</v>
      </c>
      <c r="F18292" s="3"/>
      <c r="G18292" s="3"/>
      <c r="H18292" s="3"/>
      <c r="I18292" s="3"/>
      <c r="J18292" s="3"/>
    </row>
    <row r="18293" spans="4:10" x14ac:dyDescent="0.25">
      <c r="D18293">
        <v>0.77580000000000005</v>
      </c>
      <c r="E18293" s="4">
        <v>2.1700000000000001E-20</v>
      </c>
      <c r="F18293" s="3"/>
      <c r="G18293" s="3"/>
      <c r="H18293" s="3"/>
      <c r="I18293" s="3"/>
      <c r="J18293" s="3"/>
    </row>
    <row r="18294" spans="4:10" x14ac:dyDescent="0.25">
      <c r="D18294">
        <v>0.77600000000000002</v>
      </c>
      <c r="E18294" s="4">
        <v>2.1700000000000001E-20</v>
      </c>
      <c r="F18294" s="3"/>
      <c r="G18294" s="3"/>
      <c r="H18294" s="3"/>
      <c r="I18294" s="3"/>
      <c r="J18294" s="3"/>
    </row>
    <row r="18295" spans="4:10" x14ac:dyDescent="0.25">
      <c r="D18295">
        <v>0.77629999999999999</v>
      </c>
      <c r="E18295" s="4">
        <v>2.1700000000000001E-20</v>
      </c>
      <c r="F18295" s="3"/>
      <c r="G18295" s="3"/>
      <c r="H18295" s="3"/>
      <c r="I18295" s="3"/>
      <c r="J18295" s="3"/>
    </row>
    <row r="18296" spans="4:10" x14ac:dyDescent="0.25">
      <c r="D18296">
        <v>0.77649999999999997</v>
      </c>
      <c r="E18296" s="4">
        <v>2.1700000000000001E-20</v>
      </c>
      <c r="F18296" s="3"/>
      <c r="G18296" s="3"/>
      <c r="H18296" s="3"/>
      <c r="I18296" s="3"/>
      <c r="J18296" s="3"/>
    </row>
    <row r="18297" spans="4:10" x14ac:dyDescent="0.25">
      <c r="D18297">
        <v>0.77669999999999995</v>
      </c>
      <c r="E18297" s="4">
        <v>2.1700000000000001E-20</v>
      </c>
      <c r="F18297" s="3"/>
      <c r="G18297" s="3"/>
      <c r="H18297" s="3"/>
      <c r="I18297" s="3"/>
      <c r="J18297" s="3"/>
    </row>
    <row r="18298" spans="4:10" x14ac:dyDescent="0.25">
      <c r="D18298">
        <v>0.77700000000000002</v>
      </c>
      <c r="E18298" s="4">
        <v>2.1700000000000001E-20</v>
      </c>
      <c r="F18298" s="3"/>
      <c r="G18298" s="3"/>
      <c r="H18298" s="3"/>
      <c r="I18298" s="3"/>
      <c r="J18298" s="3"/>
    </row>
    <row r="18299" spans="4:10" x14ac:dyDescent="0.25">
      <c r="D18299">
        <v>0.7772</v>
      </c>
      <c r="E18299" s="4">
        <v>2.1700000000000001E-20</v>
      </c>
      <c r="F18299" s="3"/>
      <c r="G18299" s="3"/>
      <c r="H18299" s="3"/>
      <c r="I18299" s="3"/>
      <c r="J18299" s="3"/>
    </row>
    <row r="18300" spans="4:10" x14ac:dyDescent="0.25">
      <c r="D18300">
        <v>0.77739999999999998</v>
      </c>
      <c r="E18300" s="4">
        <v>2.1700000000000001E-20</v>
      </c>
      <c r="F18300" s="3"/>
      <c r="G18300" s="3"/>
      <c r="H18300" s="3"/>
      <c r="I18300" s="3"/>
      <c r="J18300" s="3"/>
    </row>
    <row r="18301" spans="4:10" x14ac:dyDescent="0.25">
      <c r="D18301">
        <v>0.77769999999999995</v>
      </c>
      <c r="E18301" s="4">
        <v>2.1700000000000001E-20</v>
      </c>
      <c r="F18301" s="3"/>
      <c r="G18301" s="3"/>
      <c r="H18301" s="3"/>
      <c r="I18301" s="3"/>
      <c r="J18301" s="3"/>
    </row>
    <row r="18302" spans="4:10" x14ac:dyDescent="0.25">
      <c r="D18302">
        <v>0.77790000000000004</v>
      </c>
      <c r="E18302" s="4">
        <v>2.1700000000000001E-20</v>
      </c>
      <c r="F18302" s="3"/>
      <c r="G18302" s="3"/>
      <c r="H18302" s="3"/>
      <c r="I18302" s="3"/>
      <c r="J18302" s="3"/>
    </row>
    <row r="18303" spans="4:10" x14ac:dyDescent="0.25">
      <c r="D18303">
        <v>0.77810000000000001</v>
      </c>
      <c r="E18303" s="4">
        <v>2.1700000000000001E-20</v>
      </c>
      <c r="F18303" s="3"/>
      <c r="G18303" s="3"/>
      <c r="H18303" s="3"/>
      <c r="I18303" s="3"/>
      <c r="J18303" s="3"/>
    </row>
    <row r="18304" spans="4:10" x14ac:dyDescent="0.25">
      <c r="D18304">
        <v>0.77839999999999998</v>
      </c>
      <c r="E18304" s="4">
        <v>2.1700000000000001E-20</v>
      </c>
      <c r="F18304" s="3"/>
      <c r="G18304" s="3"/>
      <c r="H18304" s="3"/>
      <c r="I18304" s="3"/>
      <c r="J18304" s="3"/>
    </row>
    <row r="18305" spans="4:10" x14ac:dyDescent="0.25">
      <c r="D18305">
        <v>0.77859999999999996</v>
      </c>
      <c r="E18305" s="4">
        <v>2.1700000000000001E-20</v>
      </c>
      <c r="F18305" s="3"/>
      <c r="G18305" s="3"/>
      <c r="H18305" s="3"/>
      <c r="I18305" s="3"/>
      <c r="J18305" s="3"/>
    </row>
    <row r="18306" spans="4:10" x14ac:dyDescent="0.25">
      <c r="D18306">
        <v>0.77890000000000004</v>
      </c>
      <c r="E18306" s="4">
        <v>2.1700000000000001E-20</v>
      </c>
      <c r="F18306" s="3"/>
      <c r="G18306" s="3"/>
      <c r="H18306" s="3"/>
      <c r="I18306" s="3"/>
      <c r="J18306" s="3"/>
    </row>
    <row r="18307" spans="4:10" x14ac:dyDescent="0.25">
      <c r="D18307">
        <v>0.77910000000000001</v>
      </c>
      <c r="E18307" s="4">
        <v>2.1700000000000001E-20</v>
      </c>
      <c r="F18307" s="3"/>
      <c r="G18307" s="3"/>
      <c r="H18307" s="3"/>
      <c r="I18307" s="3"/>
      <c r="J18307" s="3"/>
    </row>
    <row r="18308" spans="4:10" x14ac:dyDescent="0.25">
      <c r="D18308">
        <v>0.77929999999999999</v>
      </c>
      <c r="E18308" s="4">
        <v>2.1700000000000001E-20</v>
      </c>
      <c r="F18308" s="3"/>
      <c r="G18308" s="3"/>
      <c r="H18308" s="3"/>
      <c r="I18308" s="3"/>
      <c r="J18308" s="3"/>
    </row>
    <row r="18309" spans="4:10" x14ac:dyDescent="0.25">
      <c r="D18309">
        <v>0.77959999999999996</v>
      </c>
      <c r="E18309" s="4">
        <v>2.1700000000000001E-20</v>
      </c>
      <c r="F18309" s="3"/>
      <c r="G18309" s="3"/>
      <c r="H18309" s="3"/>
      <c r="I18309" s="3"/>
      <c r="J18309" s="3"/>
    </row>
    <row r="18310" spans="4:10" x14ac:dyDescent="0.25">
      <c r="D18310">
        <v>0.77980000000000005</v>
      </c>
      <c r="E18310" s="4">
        <v>2.1700000000000001E-20</v>
      </c>
      <c r="F18310" s="3"/>
      <c r="G18310" s="3"/>
      <c r="H18310" s="3"/>
      <c r="I18310" s="3"/>
      <c r="J18310" s="3"/>
    </row>
    <row r="18311" spans="4:10" x14ac:dyDescent="0.25">
      <c r="D18311">
        <v>0.78</v>
      </c>
      <c r="E18311" s="4">
        <v>2.1700000000000001E-20</v>
      </c>
      <c r="F18311" s="3"/>
      <c r="G18311" s="3"/>
      <c r="H18311" s="3"/>
      <c r="I18311" s="3"/>
      <c r="J18311" s="3"/>
    </row>
    <row r="18312" spans="4:10" x14ac:dyDescent="0.25">
      <c r="D18312">
        <v>0.78029999999999999</v>
      </c>
      <c r="E18312" s="4">
        <v>2.1700000000000001E-20</v>
      </c>
      <c r="F18312" s="3"/>
      <c r="G18312" s="3"/>
      <c r="H18312" s="3"/>
      <c r="I18312" s="3"/>
      <c r="J18312" s="3"/>
    </row>
    <row r="18313" spans="4:10" x14ac:dyDescent="0.25">
      <c r="D18313">
        <v>0.78049999999999997</v>
      </c>
      <c r="E18313" s="4">
        <v>2.1700000000000001E-20</v>
      </c>
      <c r="F18313" s="3"/>
      <c r="G18313" s="3"/>
      <c r="H18313" s="3"/>
      <c r="I18313" s="3"/>
      <c r="J18313" s="3"/>
    </row>
    <row r="18314" spans="4:10" x14ac:dyDescent="0.25">
      <c r="D18314">
        <v>0.78069999999999995</v>
      </c>
      <c r="E18314" s="4">
        <v>2.1700000000000001E-20</v>
      </c>
      <c r="F18314" s="3"/>
      <c r="G18314" s="3"/>
      <c r="H18314" s="3"/>
      <c r="I18314" s="3"/>
      <c r="J18314" s="3"/>
    </row>
    <row r="18315" spans="4:10" x14ac:dyDescent="0.25">
      <c r="D18315">
        <v>0.78100000000000003</v>
      </c>
      <c r="E18315" s="4">
        <v>2.1700000000000001E-20</v>
      </c>
      <c r="F18315" s="3"/>
      <c r="G18315" s="3"/>
      <c r="H18315" s="3"/>
      <c r="I18315" s="3"/>
      <c r="J18315" s="3"/>
    </row>
    <row r="18316" spans="4:10" x14ac:dyDescent="0.25">
      <c r="D18316">
        <v>0.78120000000000001</v>
      </c>
      <c r="E18316" s="4">
        <v>2.1700000000000001E-20</v>
      </c>
      <c r="F18316" s="3"/>
      <c r="G18316" s="3"/>
      <c r="H18316" s="3"/>
      <c r="I18316" s="3"/>
      <c r="J18316" s="3"/>
    </row>
    <row r="18317" spans="4:10" x14ac:dyDescent="0.25">
      <c r="D18317">
        <v>0.78149999999999997</v>
      </c>
      <c r="E18317" s="4">
        <v>2.1700000000000001E-20</v>
      </c>
      <c r="F18317" s="3"/>
      <c r="G18317" s="3"/>
      <c r="H18317" s="3"/>
      <c r="I18317" s="3"/>
      <c r="J18317" s="3"/>
    </row>
    <row r="18318" spans="4:10" x14ac:dyDescent="0.25">
      <c r="D18318">
        <v>0.78169999999999995</v>
      </c>
      <c r="E18318" s="4">
        <v>2.1700000000000001E-20</v>
      </c>
      <c r="F18318" s="3"/>
      <c r="G18318" s="3"/>
      <c r="H18318" s="3"/>
      <c r="I18318" s="3"/>
      <c r="J18318" s="3"/>
    </row>
    <row r="18319" spans="4:10" x14ac:dyDescent="0.25">
      <c r="D18319">
        <v>0.78190000000000004</v>
      </c>
      <c r="E18319" s="4">
        <v>2.1700000000000001E-20</v>
      </c>
      <c r="F18319" s="3"/>
      <c r="G18319" s="3"/>
      <c r="H18319" s="3"/>
      <c r="I18319" s="3"/>
      <c r="J18319" s="3"/>
    </row>
    <row r="18320" spans="4:10" x14ac:dyDescent="0.25">
      <c r="D18320">
        <v>0.78220000000000001</v>
      </c>
      <c r="E18320" s="4">
        <v>2.1700000000000001E-20</v>
      </c>
      <c r="F18320" s="3"/>
      <c r="G18320" s="3"/>
      <c r="H18320" s="3"/>
      <c r="I18320" s="3"/>
      <c r="J18320" s="3"/>
    </row>
    <row r="18321" spans="4:10" x14ac:dyDescent="0.25">
      <c r="D18321">
        <v>0.78239999999999998</v>
      </c>
      <c r="E18321" s="4">
        <v>2.1700000000000001E-20</v>
      </c>
      <c r="F18321" s="3"/>
      <c r="G18321" s="3"/>
      <c r="H18321" s="3"/>
      <c r="I18321" s="3"/>
      <c r="J18321" s="3"/>
    </row>
    <row r="18322" spans="4:10" x14ac:dyDescent="0.25">
      <c r="D18322">
        <v>0.78259999999999996</v>
      </c>
      <c r="E18322" s="4">
        <v>2.1700000000000001E-20</v>
      </c>
      <c r="F18322" s="3"/>
      <c r="G18322" s="3"/>
      <c r="H18322" s="3"/>
      <c r="I18322" s="3"/>
      <c r="J18322" s="3"/>
    </row>
    <row r="18323" spans="4:10" x14ac:dyDescent="0.25">
      <c r="D18323">
        <v>0.78290000000000004</v>
      </c>
      <c r="E18323" s="4">
        <v>2.1700000000000001E-20</v>
      </c>
      <c r="F18323" s="3"/>
      <c r="G18323" s="3"/>
      <c r="H18323" s="3"/>
      <c r="I18323" s="3"/>
      <c r="J18323" s="3"/>
    </row>
    <row r="18324" spans="4:10" x14ac:dyDescent="0.25">
      <c r="D18324">
        <v>0.78310000000000002</v>
      </c>
      <c r="E18324" s="4">
        <v>2.1700000000000001E-20</v>
      </c>
      <c r="F18324" s="3"/>
      <c r="G18324" s="3"/>
      <c r="H18324" s="3"/>
      <c r="I18324" s="3"/>
      <c r="J18324" s="3"/>
    </row>
    <row r="18325" spans="4:10" x14ac:dyDescent="0.25">
      <c r="D18325">
        <v>0.7833</v>
      </c>
      <c r="E18325" s="4">
        <v>2.1700000000000001E-20</v>
      </c>
      <c r="F18325" s="3"/>
      <c r="G18325" s="3"/>
      <c r="H18325" s="3"/>
      <c r="I18325" s="3"/>
      <c r="J18325" s="3"/>
    </row>
    <row r="18326" spans="4:10" x14ac:dyDescent="0.25">
      <c r="D18326">
        <v>0.78359999999999996</v>
      </c>
      <c r="E18326" s="4">
        <v>2.1700000000000001E-20</v>
      </c>
      <c r="F18326" s="3"/>
      <c r="G18326" s="3"/>
      <c r="H18326" s="3"/>
      <c r="I18326" s="3"/>
      <c r="J18326" s="3"/>
    </row>
    <row r="18327" spans="4:10" x14ac:dyDescent="0.25">
      <c r="D18327">
        <v>0.78380000000000005</v>
      </c>
      <c r="E18327" s="4">
        <v>2.1700000000000001E-20</v>
      </c>
      <c r="F18327" s="3"/>
      <c r="G18327" s="3"/>
      <c r="H18327" s="3"/>
      <c r="I18327" s="3"/>
      <c r="J18327" s="3"/>
    </row>
    <row r="18328" spans="4:10" x14ac:dyDescent="0.25">
      <c r="D18328">
        <v>0.78410000000000002</v>
      </c>
      <c r="E18328" s="4">
        <v>2.1700000000000001E-20</v>
      </c>
      <c r="F18328" s="3"/>
      <c r="G18328" s="3"/>
      <c r="H18328" s="3"/>
      <c r="I18328" s="3"/>
      <c r="J18328" s="3"/>
    </row>
    <row r="18329" spans="4:10" x14ac:dyDescent="0.25">
      <c r="D18329">
        <v>0.7843</v>
      </c>
      <c r="E18329" s="4">
        <v>2.1700000000000001E-20</v>
      </c>
      <c r="F18329" s="3"/>
      <c r="G18329" s="3"/>
      <c r="H18329" s="3"/>
      <c r="I18329" s="3"/>
      <c r="J18329" s="3"/>
    </row>
    <row r="18330" spans="4:10" x14ac:dyDescent="0.25">
      <c r="D18330">
        <v>0.78449999999999998</v>
      </c>
      <c r="E18330" s="4">
        <v>2.1700000000000001E-20</v>
      </c>
      <c r="F18330" s="3"/>
      <c r="G18330" s="3"/>
      <c r="H18330" s="3"/>
      <c r="I18330" s="3"/>
      <c r="J18330" s="3"/>
    </row>
    <row r="18331" spans="4:10" x14ac:dyDescent="0.25">
      <c r="D18331">
        <v>0.78480000000000005</v>
      </c>
      <c r="E18331" s="4">
        <v>2.1700000000000001E-20</v>
      </c>
      <c r="F18331" s="3"/>
      <c r="G18331" s="3"/>
      <c r="H18331" s="3"/>
      <c r="I18331" s="3"/>
      <c r="J18331" s="3"/>
    </row>
    <row r="18332" spans="4:10" x14ac:dyDescent="0.25">
      <c r="D18332">
        <v>0.78500000000000003</v>
      </c>
      <c r="E18332" s="4">
        <v>2.1700000000000001E-20</v>
      </c>
      <c r="F18332" s="3"/>
      <c r="G18332" s="3"/>
      <c r="H18332" s="3"/>
      <c r="I18332" s="3"/>
      <c r="J18332" s="3"/>
    </row>
    <row r="18333" spans="4:10" x14ac:dyDescent="0.25">
      <c r="D18333">
        <v>0.78520000000000001</v>
      </c>
      <c r="E18333" s="4">
        <v>2.1700000000000001E-20</v>
      </c>
      <c r="F18333" s="3"/>
      <c r="G18333" s="3"/>
      <c r="H18333" s="3"/>
      <c r="I18333" s="3"/>
      <c r="J18333" s="3"/>
    </row>
    <row r="18334" spans="4:10" x14ac:dyDescent="0.25">
      <c r="D18334">
        <v>0.78549999999999998</v>
      </c>
      <c r="E18334" s="4">
        <v>2.1700000000000001E-20</v>
      </c>
      <c r="F18334" s="3"/>
      <c r="G18334" s="3"/>
      <c r="H18334" s="3"/>
      <c r="I18334" s="3"/>
      <c r="J18334" s="3"/>
    </row>
    <row r="18335" spans="4:10" x14ac:dyDescent="0.25">
      <c r="D18335">
        <v>0.78569999999999995</v>
      </c>
      <c r="E18335" s="4">
        <v>2.1700000000000001E-20</v>
      </c>
      <c r="F18335" s="3"/>
      <c r="G18335" s="3"/>
      <c r="H18335" s="3"/>
      <c r="I18335" s="3"/>
      <c r="J18335" s="3"/>
    </row>
    <row r="18336" spans="4:10" x14ac:dyDescent="0.25">
      <c r="D18336">
        <v>0.78600000000000003</v>
      </c>
      <c r="E18336" s="4">
        <v>2.1700000000000001E-20</v>
      </c>
      <c r="F18336" s="3"/>
      <c r="G18336" s="3"/>
      <c r="H18336" s="3"/>
      <c r="I18336" s="3"/>
      <c r="J18336" s="3"/>
    </row>
    <row r="18337" spans="4:10" x14ac:dyDescent="0.25">
      <c r="D18337">
        <v>0.78620000000000001</v>
      </c>
      <c r="E18337" s="4">
        <v>2.1700000000000001E-20</v>
      </c>
      <c r="F18337" s="3"/>
      <c r="G18337" s="3"/>
      <c r="H18337" s="3"/>
      <c r="I18337" s="3"/>
      <c r="J18337" s="3"/>
    </row>
    <row r="18338" spans="4:10" x14ac:dyDescent="0.25">
      <c r="D18338">
        <v>0.78639999999999999</v>
      </c>
      <c r="E18338" s="4">
        <v>2.1700000000000001E-20</v>
      </c>
      <c r="F18338" s="3"/>
      <c r="G18338" s="3"/>
      <c r="H18338" s="3"/>
      <c r="I18338" s="3"/>
      <c r="J18338" s="3"/>
    </row>
    <row r="18339" spans="4:10" x14ac:dyDescent="0.25">
      <c r="D18339">
        <v>0.78669999999999995</v>
      </c>
      <c r="E18339" s="4">
        <v>2.1700000000000001E-20</v>
      </c>
      <c r="F18339" s="3"/>
      <c r="G18339" s="3"/>
      <c r="H18339" s="3"/>
      <c r="I18339" s="3"/>
      <c r="J18339" s="3"/>
    </row>
    <row r="18340" spans="4:10" x14ac:dyDescent="0.25">
      <c r="D18340">
        <v>0.78690000000000004</v>
      </c>
      <c r="E18340" s="4">
        <v>2.1700000000000001E-20</v>
      </c>
      <c r="F18340" s="3"/>
      <c r="G18340" s="3"/>
      <c r="H18340" s="3"/>
      <c r="I18340" s="3"/>
      <c r="J18340" s="3"/>
    </row>
    <row r="18341" spans="4:10" x14ac:dyDescent="0.25">
      <c r="D18341">
        <v>0.78710000000000002</v>
      </c>
      <c r="E18341" s="4">
        <v>2.1700000000000001E-20</v>
      </c>
      <c r="F18341" s="3"/>
      <c r="G18341" s="3"/>
      <c r="H18341" s="3"/>
      <c r="I18341" s="3"/>
      <c r="J18341" s="3"/>
    </row>
    <row r="18342" spans="4:10" x14ac:dyDescent="0.25">
      <c r="D18342">
        <v>0.78739999999999999</v>
      </c>
      <c r="E18342" s="4">
        <v>2.1700000000000001E-20</v>
      </c>
      <c r="F18342" s="3"/>
      <c r="G18342" s="3"/>
      <c r="H18342" s="3"/>
      <c r="I18342" s="3"/>
      <c r="J18342" s="3"/>
    </row>
    <row r="18343" spans="4:10" x14ac:dyDescent="0.25">
      <c r="D18343">
        <v>0.78759999999999997</v>
      </c>
      <c r="E18343" s="4">
        <v>2.1700000000000001E-20</v>
      </c>
      <c r="F18343" s="3"/>
      <c r="G18343" s="3"/>
      <c r="H18343" s="3"/>
      <c r="I18343" s="3"/>
      <c r="J18343" s="3"/>
    </row>
    <row r="18344" spans="4:10" x14ac:dyDescent="0.25">
      <c r="D18344">
        <v>0.78779999999999994</v>
      </c>
      <c r="E18344" s="4">
        <v>2.1700000000000001E-20</v>
      </c>
      <c r="F18344" s="3"/>
      <c r="G18344" s="3"/>
      <c r="H18344" s="3"/>
      <c r="I18344" s="3"/>
      <c r="J18344" s="3"/>
    </row>
    <row r="18345" spans="4:10" x14ac:dyDescent="0.25">
      <c r="D18345">
        <v>0.78810000000000002</v>
      </c>
      <c r="E18345" s="4">
        <v>2.1700000000000001E-20</v>
      </c>
      <c r="F18345" s="3"/>
      <c r="G18345" s="3"/>
      <c r="H18345" s="3"/>
      <c r="I18345" s="3"/>
      <c r="J18345" s="3"/>
    </row>
    <row r="18346" spans="4:10" x14ac:dyDescent="0.25">
      <c r="D18346">
        <v>0.7883</v>
      </c>
      <c r="E18346" s="4">
        <v>2.1700000000000001E-20</v>
      </c>
      <c r="F18346" s="3"/>
      <c r="G18346" s="3"/>
      <c r="H18346" s="3"/>
      <c r="I18346" s="3"/>
      <c r="J18346" s="3"/>
    </row>
    <row r="18347" spans="4:10" x14ac:dyDescent="0.25">
      <c r="D18347">
        <v>0.78859999999999997</v>
      </c>
      <c r="E18347" s="4">
        <v>2.1700000000000001E-20</v>
      </c>
      <c r="F18347" s="3"/>
      <c r="G18347" s="3"/>
      <c r="H18347" s="3"/>
      <c r="I18347" s="3"/>
      <c r="J18347" s="3"/>
    </row>
    <row r="18348" spans="4:10" x14ac:dyDescent="0.25">
      <c r="D18348">
        <v>0.78879999999999995</v>
      </c>
      <c r="E18348" s="4">
        <v>2.1700000000000001E-20</v>
      </c>
      <c r="F18348" s="3"/>
      <c r="G18348" s="3"/>
      <c r="H18348" s="3"/>
      <c r="I18348" s="3"/>
      <c r="J18348" s="3"/>
    </row>
    <row r="18349" spans="4:10" x14ac:dyDescent="0.25">
      <c r="D18349">
        <v>0.78900000000000003</v>
      </c>
      <c r="E18349" s="4">
        <v>2.1700000000000001E-20</v>
      </c>
      <c r="F18349" s="3"/>
      <c r="G18349" s="3"/>
      <c r="H18349" s="3"/>
      <c r="I18349" s="3"/>
      <c r="J18349" s="3"/>
    </row>
    <row r="18350" spans="4:10" x14ac:dyDescent="0.25">
      <c r="D18350">
        <v>0.7893</v>
      </c>
      <c r="E18350" s="4">
        <v>2.1700000000000001E-20</v>
      </c>
      <c r="F18350" s="3"/>
      <c r="G18350" s="3"/>
      <c r="H18350" s="3"/>
      <c r="I18350" s="3"/>
      <c r="J18350" s="3"/>
    </row>
    <row r="18351" spans="4:10" x14ac:dyDescent="0.25">
      <c r="D18351">
        <v>0.78949999999999998</v>
      </c>
      <c r="E18351" s="4">
        <v>2.1700000000000001E-20</v>
      </c>
      <c r="F18351" s="3"/>
      <c r="G18351" s="3"/>
      <c r="H18351" s="3"/>
      <c r="I18351" s="3"/>
      <c r="J18351" s="3"/>
    </row>
    <row r="18352" spans="4:10" x14ac:dyDescent="0.25">
      <c r="D18352">
        <v>0.78969999999999996</v>
      </c>
      <c r="E18352" s="4">
        <v>2.1700000000000001E-20</v>
      </c>
      <c r="F18352" s="3"/>
      <c r="G18352" s="3"/>
      <c r="H18352" s="3"/>
      <c r="I18352" s="3"/>
      <c r="J18352" s="3"/>
    </row>
    <row r="18353" spans="4:10" x14ac:dyDescent="0.25">
      <c r="D18353">
        <v>0.79</v>
      </c>
      <c r="E18353" s="4">
        <v>2.1700000000000001E-20</v>
      </c>
      <c r="F18353" s="3"/>
      <c r="G18353" s="3"/>
      <c r="H18353" s="3"/>
      <c r="I18353" s="3"/>
      <c r="J18353" s="3"/>
    </row>
    <row r="18354" spans="4:10" x14ac:dyDescent="0.25">
      <c r="D18354">
        <v>0.79020000000000001</v>
      </c>
      <c r="E18354" s="4">
        <v>2.1700000000000001E-20</v>
      </c>
      <c r="F18354" s="3"/>
      <c r="G18354" s="3"/>
      <c r="H18354" s="3"/>
      <c r="I18354" s="3"/>
      <c r="J18354" s="3"/>
    </row>
    <row r="18355" spans="4:10" x14ac:dyDescent="0.25">
      <c r="D18355">
        <v>0.79039999999999999</v>
      </c>
      <c r="E18355" s="4">
        <v>2.1700000000000001E-20</v>
      </c>
      <c r="F18355" s="3"/>
      <c r="G18355" s="3"/>
      <c r="H18355" s="3"/>
      <c r="I18355" s="3"/>
      <c r="J18355" s="3"/>
    </row>
    <row r="18356" spans="4:10" x14ac:dyDescent="0.25">
      <c r="D18356">
        <v>0.79069999999999996</v>
      </c>
      <c r="E18356" s="4">
        <v>2.1700000000000001E-20</v>
      </c>
      <c r="F18356" s="3"/>
      <c r="G18356" s="3"/>
      <c r="H18356" s="3"/>
      <c r="I18356" s="3"/>
      <c r="J18356" s="3"/>
    </row>
    <row r="18357" spans="4:10" x14ac:dyDescent="0.25">
      <c r="D18357">
        <v>0.79090000000000005</v>
      </c>
      <c r="E18357" s="4">
        <v>2.1700000000000001E-20</v>
      </c>
      <c r="F18357" s="3"/>
      <c r="G18357" s="3"/>
      <c r="H18357" s="3"/>
      <c r="I18357" s="3"/>
      <c r="J18357" s="3"/>
    </row>
    <row r="18358" spans="4:10" x14ac:dyDescent="0.25">
      <c r="D18358">
        <v>0.79120000000000001</v>
      </c>
      <c r="E18358" s="4">
        <v>2.1700000000000001E-20</v>
      </c>
      <c r="F18358" s="3"/>
      <c r="G18358" s="3"/>
      <c r="H18358" s="3"/>
      <c r="I18358" s="3"/>
      <c r="J18358" s="3"/>
    </row>
    <row r="18359" spans="4:10" x14ac:dyDescent="0.25">
      <c r="D18359">
        <v>0.79139999999999999</v>
      </c>
      <c r="E18359" s="4">
        <v>2.1700000000000001E-20</v>
      </c>
      <c r="F18359" s="3"/>
      <c r="G18359" s="3"/>
      <c r="H18359" s="3"/>
      <c r="I18359" s="3"/>
      <c r="J18359" s="3"/>
    </row>
    <row r="18360" spans="4:10" x14ac:dyDescent="0.25">
      <c r="D18360">
        <v>0.79159999999999997</v>
      </c>
      <c r="E18360" s="4">
        <v>2.1700000000000001E-20</v>
      </c>
      <c r="F18360" s="3"/>
      <c r="G18360" s="3"/>
      <c r="H18360" s="3"/>
      <c r="I18360" s="3"/>
      <c r="J18360" s="3"/>
    </row>
    <row r="18361" spans="4:10" x14ac:dyDescent="0.25">
      <c r="D18361">
        <v>0.79190000000000005</v>
      </c>
      <c r="E18361" s="4">
        <v>2.1700000000000001E-20</v>
      </c>
      <c r="F18361" s="3"/>
      <c r="G18361" s="3"/>
      <c r="H18361" s="3"/>
      <c r="I18361" s="3"/>
      <c r="J18361" s="3"/>
    </row>
    <row r="18362" spans="4:10" x14ac:dyDescent="0.25">
      <c r="D18362">
        <v>0.79210000000000003</v>
      </c>
      <c r="E18362" s="4">
        <v>2.1700000000000001E-20</v>
      </c>
      <c r="F18362" s="3"/>
      <c r="G18362" s="3"/>
      <c r="H18362" s="3"/>
      <c r="I18362" s="3"/>
      <c r="J18362" s="3"/>
    </row>
    <row r="18363" spans="4:10" x14ac:dyDescent="0.25">
      <c r="D18363">
        <v>0.7923</v>
      </c>
      <c r="E18363" s="4">
        <v>2.1700000000000001E-20</v>
      </c>
      <c r="F18363" s="3"/>
      <c r="G18363" s="3"/>
      <c r="H18363" s="3"/>
      <c r="I18363" s="3"/>
      <c r="J18363" s="3"/>
    </row>
    <row r="18364" spans="4:10" x14ac:dyDescent="0.25">
      <c r="D18364">
        <v>0.79259999999999997</v>
      </c>
      <c r="E18364" s="4">
        <v>2.1700000000000001E-20</v>
      </c>
      <c r="F18364" s="3"/>
      <c r="G18364" s="3"/>
      <c r="H18364" s="3"/>
      <c r="I18364" s="3"/>
      <c r="J18364" s="3"/>
    </row>
    <row r="18365" spans="4:10" x14ac:dyDescent="0.25">
      <c r="D18365">
        <v>0.79279999999999995</v>
      </c>
      <c r="E18365" s="4">
        <v>2.1700000000000001E-20</v>
      </c>
      <c r="F18365" s="3"/>
      <c r="G18365" s="3"/>
      <c r="H18365" s="3"/>
      <c r="I18365" s="3"/>
      <c r="J18365" s="3"/>
    </row>
    <row r="18366" spans="4:10" x14ac:dyDescent="0.25">
      <c r="D18366">
        <v>0.79300000000000004</v>
      </c>
      <c r="E18366" s="4">
        <v>2.1700000000000001E-20</v>
      </c>
      <c r="F18366" s="3"/>
      <c r="G18366" s="3"/>
      <c r="H18366" s="3"/>
      <c r="I18366" s="3"/>
      <c r="J18366" s="3"/>
    </row>
    <row r="18367" spans="4:10" x14ac:dyDescent="0.25">
      <c r="D18367">
        <v>0.79330000000000001</v>
      </c>
      <c r="E18367" s="4">
        <v>2.1700000000000001E-20</v>
      </c>
      <c r="F18367" s="3"/>
      <c r="G18367" s="3"/>
      <c r="H18367" s="3"/>
      <c r="I18367" s="3"/>
      <c r="J18367" s="3"/>
    </row>
    <row r="18368" spans="4:10" x14ac:dyDescent="0.25">
      <c r="D18368">
        <v>0.79349999999999998</v>
      </c>
      <c r="E18368" s="4">
        <v>2.1700000000000001E-20</v>
      </c>
      <c r="F18368" s="3"/>
      <c r="G18368" s="3"/>
      <c r="H18368" s="3"/>
      <c r="I18368" s="3"/>
      <c r="J18368" s="3"/>
    </row>
    <row r="18369" spans="4:10" x14ac:dyDescent="0.25">
      <c r="D18369">
        <v>0.79379999999999995</v>
      </c>
      <c r="E18369" s="4">
        <v>2.1700000000000001E-20</v>
      </c>
      <c r="F18369" s="3"/>
      <c r="G18369" s="3"/>
      <c r="H18369" s="3"/>
      <c r="I18369" s="3"/>
      <c r="J18369" s="3"/>
    </row>
    <row r="18370" spans="4:10" x14ac:dyDescent="0.25">
      <c r="D18370">
        <v>0.79400000000000004</v>
      </c>
      <c r="E18370" s="4">
        <v>2.1700000000000001E-20</v>
      </c>
      <c r="F18370" s="3"/>
      <c r="G18370" s="3"/>
      <c r="H18370" s="3"/>
      <c r="I18370" s="3"/>
      <c r="J18370" s="3"/>
    </row>
    <row r="18371" spans="4:10" x14ac:dyDescent="0.25">
      <c r="D18371">
        <v>0.79420000000000002</v>
      </c>
      <c r="E18371" s="4">
        <v>2.1700000000000001E-20</v>
      </c>
      <c r="F18371" s="3"/>
      <c r="G18371" s="3"/>
      <c r="H18371" s="3"/>
      <c r="I18371" s="3"/>
      <c r="J18371" s="3"/>
    </row>
    <row r="18372" spans="4:10" x14ac:dyDescent="0.25">
      <c r="D18372">
        <v>0.79449999999999998</v>
      </c>
      <c r="E18372" s="4">
        <v>2.1700000000000001E-20</v>
      </c>
      <c r="F18372" s="3"/>
      <c r="G18372" s="3"/>
      <c r="H18372" s="3"/>
      <c r="I18372" s="3"/>
      <c r="J18372" s="3"/>
    </row>
    <row r="18373" spans="4:10" x14ac:dyDescent="0.25">
      <c r="D18373">
        <v>0.79469999999999996</v>
      </c>
      <c r="E18373" s="4">
        <v>2.1700000000000001E-20</v>
      </c>
      <c r="F18373" s="3"/>
      <c r="G18373" s="3"/>
      <c r="H18373" s="3"/>
      <c r="I18373" s="3"/>
      <c r="J18373" s="3"/>
    </row>
    <row r="18374" spans="4:10" x14ac:dyDescent="0.25">
      <c r="D18374">
        <v>0.79490000000000005</v>
      </c>
      <c r="E18374" s="4">
        <v>2.1700000000000001E-20</v>
      </c>
      <c r="F18374" s="3"/>
      <c r="G18374" s="3"/>
      <c r="H18374" s="3"/>
      <c r="I18374" s="3"/>
      <c r="J18374" s="3"/>
    </row>
    <row r="18375" spans="4:10" x14ac:dyDescent="0.25">
      <c r="D18375">
        <v>0.79520000000000002</v>
      </c>
      <c r="E18375" s="4">
        <v>2.1700000000000001E-20</v>
      </c>
      <c r="F18375" s="3"/>
      <c r="G18375" s="3"/>
      <c r="H18375" s="3"/>
      <c r="I18375" s="3"/>
      <c r="J18375" s="3"/>
    </row>
    <row r="18376" spans="4:10" x14ac:dyDescent="0.25">
      <c r="D18376">
        <v>0.7954</v>
      </c>
      <c r="E18376" s="4">
        <v>2.1700000000000001E-20</v>
      </c>
      <c r="F18376" s="3"/>
      <c r="G18376" s="3"/>
      <c r="H18376" s="3"/>
      <c r="I18376" s="3"/>
      <c r="J18376" s="3"/>
    </row>
    <row r="18377" spans="4:10" x14ac:dyDescent="0.25">
      <c r="D18377">
        <v>0.79559999999999997</v>
      </c>
      <c r="E18377" s="4">
        <v>2.1700000000000001E-20</v>
      </c>
      <c r="F18377" s="3"/>
      <c r="G18377" s="3"/>
      <c r="H18377" s="3"/>
      <c r="I18377" s="3"/>
      <c r="J18377" s="3"/>
    </row>
    <row r="18378" spans="4:10" x14ac:dyDescent="0.25">
      <c r="D18378">
        <v>0.79590000000000005</v>
      </c>
      <c r="E18378" s="4">
        <v>2.1700000000000001E-20</v>
      </c>
      <c r="F18378" s="3"/>
      <c r="G18378" s="3"/>
      <c r="H18378" s="3"/>
      <c r="I18378" s="3"/>
      <c r="J18378" s="3"/>
    </row>
    <row r="18379" spans="4:10" x14ac:dyDescent="0.25">
      <c r="D18379">
        <v>0.79610000000000003</v>
      </c>
      <c r="E18379" s="4">
        <v>2.1700000000000001E-20</v>
      </c>
      <c r="F18379" s="3"/>
      <c r="G18379" s="3"/>
      <c r="H18379" s="3"/>
      <c r="I18379" s="3"/>
      <c r="J18379" s="3"/>
    </row>
    <row r="18380" spans="4:10" x14ac:dyDescent="0.25">
      <c r="D18380">
        <v>0.7964</v>
      </c>
      <c r="E18380" s="4">
        <v>2.1700000000000001E-20</v>
      </c>
      <c r="F18380" s="3"/>
      <c r="G18380" s="3"/>
      <c r="H18380" s="3"/>
      <c r="I18380" s="3"/>
      <c r="J18380" s="3"/>
    </row>
    <row r="18381" spans="4:10" x14ac:dyDescent="0.25">
      <c r="D18381">
        <v>0.79659999999999997</v>
      </c>
      <c r="E18381" s="4">
        <v>2.1700000000000001E-20</v>
      </c>
      <c r="F18381" s="3"/>
      <c r="G18381" s="3"/>
      <c r="H18381" s="3"/>
      <c r="I18381" s="3"/>
      <c r="J18381" s="3"/>
    </row>
    <row r="18382" spans="4:10" x14ac:dyDescent="0.25">
      <c r="D18382">
        <v>0.79679999999999995</v>
      </c>
      <c r="E18382" s="4">
        <v>2.1700000000000001E-20</v>
      </c>
      <c r="F18382" s="3"/>
      <c r="G18382" s="3"/>
      <c r="H18382" s="3"/>
      <c r="I18382" s="3"/>
      <c r="J18382" s="3"/>
    </row>
    <row r="18383" spans="4:10" x14ac:dyDescent="0.25">
      <c r="D18383">
        <v>0.79710000000000003</v>
      </c>
      <c r="E18383" s="4">
        <v>2.1700000000000001E-20</v>
      </c>
      <c r="F18383" s="3"/>
      <c r="G18383" s="3"/>
      <c r="H18383" s="3"/>
      <c r="I18383" s="3"/>
      <c r="J18383" s="3"/>
    </row>
    <row r="18384" spans="4:10" x14ac:dyDescent="0.25">
      <c r="D18384">
        <v>0.79730000000000001</v>
      </c>
      <c r="E18384" s="4">
        <v>2.1700000000000001E-20</v>
      </c>
      <c r="F18384" s="3"/>
      <c r="G18384" s="3"/>
      <c r="H18384" s="3"/>
      <c r="I18384" s="3"/>
      <c r="J18384" s="3"/>
    </row>
    <row r="18385" spans="4:10" x14ac:dyDescent="0.25">
      <c r="D18385">
        <v>0.79749999999999999</v>
      </c>
      <c r="E18385" s="4">
        <v>2.1700000000000001E-20</v>
      </c>
      <c r="F18385" s="3"/>
      <c r="G18385" s="3"/>
      <c r="H18385" s="3"/>
      <c r="I18385" s="3"/>
      <c r="J18385" s="3"/>
    </row>
    <row r="18386" spans="4:10" x14ac:dyDescent="0.25">
      <c r="D18386">
        <v>0.79779999999999995</v>
      </c>
      <c r="E18386" s="4">
        <v>2.1700000000000001E-20</v>
      </c>
      <c r="F18386" s="3"/>
      <c r="G18386" s="3"/>
      <c r="H18386" s="3"/>
      <c r="I18386" s="3"/>
      <c r="J18386" s="3"/>
    </row>
    <row r="18387" spans="4:10" x14ac:dyDescent="0.25">
      <c r="D18387">
        <v>0.79800000000000004</v>
      </c>
      <c r="E18387" s="4">
        <v>2.1700000000000001E-20</v>
      </c>
      <c r="F18387" s="3"/>
      <c r="G18387" s="3"/>
      <c r="H18387" s="3"/>
      <c r="I18387" s="3"/>
      <c r="J18387" s="3"/>
    </row>
    <row r="18388" spans="4:10" x14ac:dyDescent="0.25">
      <c r="D18388">
        <v>0.79820000000000002</v>
      </c>
      <c r="E18388" s="4">
        <v>2.1700000000000001E-20</v>
      </c>
      <c r="F18388" s="3"/>
      <c r="G18388" s="3"/>
      <c r="H18388" s="3"/>
      <c r="I18388" s="3"/>
      <c r="J18388" s="3"/>
    </row>
    <row r="18389" spans="4:10" x14ac:dyDescent="0.25">
      <c r="D18389">
        <v>0.79849999999999999</v>
      </c>
      <c r="E18389" s="4">
        <v>2.1700000000000001E-20</v>
      </c>
      <c r="F18389" s="3"/>
      <c r="G18389" s="3"/>
      <c r="H18389" s="3"/>
      <c r="I18389" s="3"/>
      <c r="J18389" s="3"/>
    </row>
    <row r="18390" spans="4:10" x14ac:dyDescent="0.25">
      <c r="D18390">
        <v>0.79869999999999997</v>
      </c>
      <c r="E18390" s="4">
        <v>2.1700000000000001E-20</v>
      </c>
      <c r="F18390" s="3"/>
      <c r="G18390" s="3"/>
      <c r="H18390" s="3"/>
      <c r="I18390" s="3"/>
      <c r="J18390" s="3"/>
    </row>
    <row r="18391" spans="4:10" x14ac:dyDescent="0.25">
      <c r="D18391">
        <v>0.79900000000000004</v>
      </c>
      <c r="E18391" s="4">
        <v>2.1700000000000001E-20</v>
      </c>
      <c r="F18391" s="3"/>
      <c r="G18391" s="3"/>
      <c r="H18391" s="3"/>
      <c r="I18391" s="3"/>
      <c r="J18391" s="3"/>
    </row>
    <row r="18392" spans="4:10" x14ac:dyDescent="0.25">
      <c r="D18392">
        <v>0.79920000000000002</v>
      </c>
      <c r="E18392" s="4">
        <v>2.1700000000000001E-20</v>
      </c>
      <c r="F18392" s="3"/>
      <c r="G18392" s="3"/>
      <c r="H18392" s="3"/>
      <c r="I18392" s="3"/>
      <c r="J18392" s="3"/>
    </row>
    <row r="18393" spans="4:10" x14ac:dyDescent="0.25">
      <c r="D18393">
        <v>0.7994</v>
      </c>
      <c r="E18393" s="4">
        <v>2.1700000000000001E-20</v>
      </c>
      <c r="F18393" s="3"/>
      <c r="G18393" s="3"/>
      <c r="H18393" s="3"/>
      <c r="I18393" s="3"/>
      <c r="J18393" s="3"/>
    </row>
    <row r="18394" spans="4:10" x14ac:dyDescent="0.25">
      <c r="D18394">
        <v>0.79969999999999997</v>
      </c>
      <c r="E18394" s="4">
        <v>2.1700000000000001E-20</v>
      </c>
      <c r="F18394" s="3"/>
      <c r="G18394" s="3"/>
      <c r="H18394" s="3"/>
      <c r="I18394" s="3"/>
      <c r="J18394" s="3"/>
    </row>
    <row r="18395" spans="4:10" x14ac:dyDescent="0.25">
      <c r="D18395">
        <v>0.79990000000000006</v>
      </c>
      <c r="E18395" s="4">
        <v>2.1700000000000001E-20</v>
      </c>
      <c r="F18395" s="3"/>
      <c r="G18395" s="3"/>
      <c r="H18395" s="3"/>
      <c r="I18395" s="3"/>
      <c r="J18395" s="3"/>
    </row>
    <row r="18396" spans="4:10" x14ac:dyDescent="0.25">
      <c r="D18396">
        <v>0.80010000000000003</v>
      </c>
      <c r="E18396" s="4">
        <v>2.1700000000000001E-20</v>
      </c>
      <c r="F18396" s="3"/>
      <c r="G18396" s="3"/>
      <c r="H18396" s="3"/>
      <c r="I18396" s="3"/>
      <c r="J18396" s="3"/>
    </row>
    <row r="18397" spans="4:10" x14ac:dyDescent="0.25">
      <c r="D18397">
        <v>0.8004</v>
      </c>
      <c r="E18397" s="4">
        <v>2.1700000000000001E-20</v>
      </c>
      <c r="F18397" s="3"/>
      <c r="G18397" s="3"/>
      <c r="H18397" s="3"/>
      <c r="I18397" s="3"/>
      <c r="J18397" s="3"/>
    </row>
    <row r="18398" spans="4:10" x14ac:dyDescent="0.25">
      <c r="D18398">
        <v>0.80059999999999998</v>
      </c>
      <c r="E18398" s="4">
        <v>2.1700000000000001E-20</v>
      </c>
      <c r="F18398" s="3"/>
      <c r="G18398" s="3"/>
      <c r="H18398" s="3"/>
      <c r="I18398" s="3"/>
      <c r="J18398" s="3"/>
    </row>
    <row r="18399" spans="4:10" x14ac:dyDescent="0.25">
      <c r="D18399">
        <v>0.80089999999999995</v>
      </c>
      <c r="E18399" s="4">
        <v>2.1700000000000001E-20</v>
      </c>
      <c r="F18399" s="3"/>
      <c r="G18399" s="3"/>
      <c r="H18399" s="3"/>
      <c r="I18399" s="3"/>
      <c r="J18399" s="3"/>
    </row>
    <row r="18400" spans="4:10" x14ac:dyDescent="0.25">
      <c r="D18400">
        <v>0.80110000000000003</v>
      </c>
      <c r="E18400" s="4">
        <v>2.1700000000000001E-20</v>
      </c>
      <c r="F18400" s="3"/>
      <c r="G18400" s="3"/>
      <c r="H18400" s="3"/>
      <c r="I18400" s="3"/>
      <c r="J18400" s="3"/>
    </row>
    <row r="18401" spans="4:10" x14ac:dyDescent="0.25">
      <c r="D18401">
        <v>0.80130000000000001</v>
      </c>
      <c r="E18401" s="4">
        <v>2.1700000000000001E-20</v>
      </c>
      <c r="F18401" s="3"/>
      <c r="G18401" s="3"/>
      <c r="H18401" s="3"/>
      <c r="I18401" s="3"/>
      <c r="J18401" s="3"/>
    </row>
    <row r="18402" spans="4:10" x14ac:dyDescent="0.25">
      <c r="D18402">
        <v>0.80159999999999998</v>
      </c>
      <c r="E18402" s="4">
        <v>2.1700000000000001E-20</v>
      </c>
      <c r="F18402" s="3"/>
      <c r="G18402" s="3"/>
      <c r="H18402" s="3"/>
      <c r="I18402" s="3"/>
      <c r="J18402" s="3"/>
    </row>
    <row r="18403" spans="4:10" x14ac:dyDescent="0.25">
      <c r="D18403">
        <v>0.80179999999999996</v>
      </c>
      <c r="E18403" s="4">
        <v>2.1700000000000001E-20</v>
      </c>
      <c r="F18403" s="3"/>
      <c r="G18403" s="3"/>
      <c r="H18403" s="3"/>
      <c r="I18403" s="3"/>
      <c r="J18403" s="3"/>
    </row>
    <row r="18404" spans="4:10" x14ac:dyDescent="0.25">
      <c r="D18404">
        <v>0.80200000000000005</v>
      </c>
      <c r="E18404" s="4">
        <v>2.1700000000000001E-20</v>
      </c>
      <c r="F18404" s="3"/>
      <c r="G18404" s="3"/>
      <c r="H18404" s="3"/>
      <c r="I18404" s="3"/>
      <c r="J18404" s="3"/>
    </row>
    <row r="18405" spans="4:10" x14ac:dyDescent="0.25">
      <c r="D18405">
        <v>0.80230000000000001</v>
      </c>
      <c r="E18405" s="4">
        <v>2.1700000000000001E-20</v>
      </c>
      <c r="F18405" s="3"/>
      <c r="G18405" s="3"/>
      <c r="H18405" s="3"/>
      <c r="I18405" s="3"/>
      <c r="J18405" s="3"/>
    </row>
    <row r="18406" spans="4:10" x14ac:dyDescent="0.25">
      <c r="D18406">
        <v>0.80249999999999999</v>
      </c>
      <c r="E18406" s="4">
        <v>2.1700000000000001E-20</v>
      </c>
      <c r="F18406" s="3"/>
      <c r="G18406" s="3"/>
      <c r="H18406" s="3"/>
      <c r="I18406" s="3"/>
      <c r="J18406" s="3"/>
    </row>
    <row r="18407" spans="4:10" x14ac:dyDescent="0.25">
      <c r="D18407">
        <v>0.80269999999999997</v>
      </c>
      <c r="E18407" s="4">
        <v>2.1700000000000001E-20</v>
      </c>
      <c r="F18407" s="3"/>
      <c r="G18407" s="3"/>
      <c r="H18407" s="3"/>
      <c r="I18407" s="3"/>
      <c r="J18407" s="3"/>
    </row>
    <row r="18408" spans="4:10" x14ac:dyDescent="0.25">
      <c r="D18408">
        <v>0.80300000000000005</v>
      </c>
      <c r="E18408" s="4">
        <v>2.1700000000000001E-20</v>
      </c>
      <c r="F18408" s="3"/>
      <c r="G18408" s="3"/>
      <c r="H18408" s="3"/>
      <c r="I18408" s="3"/>
      <c r="J18408" s="3"/>
    </row>
    <row r="18409" spans="4:10" x14ac:dyDescent="0.25">
      <c r="D18409">
        <v>0.80320000000000003</v>
      </c>
      <c r="E18409" s="4">
        <v>2.1700000000000001E-20</v>
      </c>
      <c r="F18409" s="3"/>
      <c r="G18409" s="3"/>
      <c r="H18409" s="3"/>
      <c r="I18409" s="3"/>
      <c r="J18409" s="3"/>
    </row>
    <row r="18410" spans="4:10" x14ac:dyDescent="0.25">
      <c r="D18410">
        <v>0.80349999999999999</v>
      </c>
      <c r="E18410" s="4">
        <v>2.1700000000000001E-20</v>
      </c>
      <c r="F18410" s="3"/>
      <c r="G18410" s="3"/>
      <c r="H18410" s="3"/>
      <c r="I18410" s="3"/>
      <c r="J18410" s="3"/>
    </row>
    <row r="18411" spans="4:10" x14ac:dyDescent="0.25">
      <c r="D18411">
        <v>0.80369999999999997</v>
      </c>
      <c r="E18411" s="4">
        <v>2.1700000000000001E-20</v>
      </c>
      <c r="F18411" s="3"/>
      <c r="G18411" s="3"/>
      <c r="H18411" s="3"/>
      <c r="I18411" s="3"/>
      <c r="J18411" s="3"/>
    </row>
    <row r="18412" spans="4:10" x14ac:dyDescent="0.25">
      <c r="D18412">
        <v>0.80389999999999995</v>
      </c>
      <c r="E18412" s="4">
        <v>2.1700000000000001E-20</v>
      </c>
      <c r="F18412" s="3"/>
      <c r="G18412" s="3"/>
      <c r="H18412" s="3"/>
      <c r="I18412" s="3"/>
      <c r="J18412" s="3"/>
    </row>
    <row r="18413" spans="4:10" x14ac:dyDescent="0.25">
      <c r="D18413">
        <v>0.80420000000000003</v>
      </c>
      <c r="E18413" s="4">
        <v>2.1700000000000001E-20</v>
      </c>
      <c r="F18413" s="3"/>
      <c r="G18413" s="3"/>
      <c r="H18413" s="3"/>
      <c r="I18413" s="3"/>
      <c r="J18413" s="3"/>
    </row>
    <row r="18414" spans="4:10" x14ac:dyDescent="0.25">
      <c r="D18414">
        <v>0.8044</v>
      </c>
      <c r="E18414" s="4">
        <v>2.1700000000000001E-20</v>
      </c>
      <c r="F18414" s="3"/>
      <c r="G18414" s="3"/>
      <c r="H18414" s="3"/>
      <c r="I18414" s="3"/>
      <c r="J18414" s="3"/>
    </row>
    <row r="18415" spans="4:10" x14ac:dyDescent="0.25">
      <c r="D18415">
        <v>0.80459999999999998</v>
      </c>
      <c r="E18415" s="4">
        <v>2.1700000000000001E-20</v>
      </c>
      <c r="F18415" s="3"/>
      <c r="G18415" s="3"/>
      <c r="H18415" s="3"/>
      <c r="I18415" s="3"/>
      <c r="J18415" s="3"/>
    </row>
    <row r="18416" spans="4:10" x14ac:dyDescent="0.25">
      <c r="D18416">
        <v>0.80489999999999995</v>
      </c>
      <c r="E18416" s="4">
        <v>2.1700000000000001E-20</v>
      </c>
      <c r="F18416" s="3"/>
      <c r="G18416" s="3"/>
      <c r="H18416" s="3"/>
      <c r="I18416" s="3"/>
      <c r="J18416" s="3"/>
    </row>
    <row r="18417" spans="4:10" x14ac:dyDescent="0.25">
      <c r="D18417">
        <v>0.80510000000000004</v>
      </c>
      <c r="E18417" s="4">
        <v>2.1700000000000001E-20</v>
      </c>
      <c r="F18417" s="3"/>
      <c r="G18417" s="3"/>
      <c r="H18417" s="3"/>
      <c r="I18417" s="3"/>
      <c r="J18417" s="3"/>
    </row>
    <row r="18418" spans="4:10" x14ac:dyDescent="0.25">
      <c r="D18418">
        <v>0.80530000000000002</v>
      </c>
      <c r="E18418" s="4">
        <v>2.1700000000000001E-20</v>
      </c>
      <c r="F18418" s="3"/>
      <c r="G18418" s="3"/>
      <c r="H18418" s="3"/>
      <c r="I18418" s="3"/>
      <c r="J18418" s="3"/>
    </row>
    <row r="18419" spans="4:10" x14ac:dyDescent="0.25">
      <c r="D18419">
        <v>0.80559999999999998</v>
      </c>
      <c r="E18419" s="4">
        <v>2.1700000000000001E-20</v>
      </c>
      <c r="F18419" s="3"/>
      <c r="G18419" s="3"/>
      <c r="H18419" s="3"/>
      <c r="I18419" s="3"/>
      <c r="J18419" s="3"/>
    </row>
    <row r="18420" spans="4:10" x14ac:dyDescent="0.25">
      <c r="D18420">
        <v>0.80579999999999996</v>
      </c>
      <c r="E18420" s="4">
        <v>2.1700000000000001E-20</v>
      </c>
      <c r="F18420" s="3"/>
      <c r="G18420" s="3"/>
      <c r="H18420" s="3"/>
      <c r="I18420" s="3"/>
      <c r="J18420" s="3"/>
    </row>
    <row r="18421" spans="4:10" x14ac:dyDescent="0.25">
      <c r="D18421">
        <v>0.80610000000000004</v>
      </c>
      <c r="E18421" s="4">
        <v>2.1700000000000001E-20</v>
      </c>
      <c r="F18421" s="3"/>
      <c r="G18421" s="3"/>
      <c r="H18421" s="3"/>
      <c r="I18421" s="3"/>
      <c r="J18421" s="3"/>
    </row>
    <row r="18422" spans="4:10" x14ac:dyDescent="0.25">
      <c r="D18422">
        <v>0.80630000000000002</v>
      </c>
      <c r="E18422" s="4">
        <v>2.1700000000000001E-20</v>
      </c>
      <c r="F18422" s="3"/>
      <c r="G18422" s="3"/>
      <c r="H18422" s="3"/>
      <c r="I18422" s="3"/>
      <c r="J18422" s="3"/>
    </row>
    <row r="18423" spans="4:10" x14ac:dyDescent="0.25">
      <c r="D18423">
        <v>0.80649999999999999</v>
      </c>
      <c r="E18423" s="4">
        <v>2.1700000000000001E-20</v>
      </c>
      <c r="F18423" s="3"/>
      <c r="G18423" s="3"/>
      <c r="H18423" s="3"/>
      <c r="I18423" s="3"/>
      <c r="J18423" s="3"/>
    </row>
    <row r="18424" spans="4:10" x14ac:dyDescent="0.25">
      <c r="D18424">
        <v>0.80679999999999996</v>
      </c>
      <c r="E18424" s="4">
        <v>2.1700000000000001E-20</v>
      </c>
      <c r="F18424" s="3"/>
      <c r="G18424" s="3"/>
      <c r="H18424" s="3"/>
      <c r="I18424" s="3"/>
      <c r="J18424" s="3"/>
    </row>
    <row r="18425" spans="4:10" x14ac:dyDescent="0.25">
      <c r="D18425">
        <v>0.80700000000000005</v>
      </c>
      <c r="E18425" s="4">
        <v>2.1700000000000001E-20</v>
      </c>
      <c r="F18425" s="3"/>
      <c r="G18425" s="3"/>
      <c r="H18425" s="3"/>
      <c r="I18425" s="3"/>
      <c r="J18425" s="3"/>
    </row>
    <row r="18426" spans="4:10" x14ac:dyDescent="0.25">
      <c r="D18426">
        <v>0.80720000000000003</v>
      </c>
      <c r="E18426" s="4">
        <v>2.1700000000000001E-20</v>
      </c>
      <c r="F18426" s="3"/>
      <c r="G18426" s="3"/>
      <c r="H18426" s="3"/>
      <c r="I18426" s="3"/>
      <c r="J18426" s="3"/>
    </row>
    <row r="18427" spans="4:10" x14ac:dyDescent="0.25">
      <c r="D18427">
        <v>0.8075</v>
      </c>
      <c r="E18427" s="4">
        <v>2.1700000000000001E-20</v>
      </c>
      <c r="F18427" s="3"/>
      <c r="G18427" s="3"/>
      <c r="H18427" s="3"/>
      <c r="I18427" s="3"/>
      <c r="J18427" s="3"/>
    </row>
    <row r="18428" spans="4:10" x14ac:dyDescent="0.25">
      <c r="D18428">
        <v>0.80769999999999997</v>
      </c>
      <c r="E18428" s="4">
        <v>2.1700000000000001E-20</v>
      </c>
      <c r="F18428" s="3"/>
      <c r="G18428" s="3"/>
      <c r="H18428" s="3"/>
      <c r="I18428" s="3"/>
      <c r="J18428" s="3"/>
    </row>
    <row r="18429" spans="4:10" x14ac:dyDescent="0.25">
      <c r="D18429">
        <v>0.80789999999999995</v>
      </c>
      <c r="E18429" s="4">
        <v>2.1700000000000001E-20</v>
      </c>
      <c r="F18429" s="3"/>
      <c r="G18429" s="3"/>
      <c r="H18429" s="3"/>
      <c r="I18429" s="3"/>
      <c r="J18429" s="3"/>
    </row>
    <row r="18430" spans="4:10" x14ac:dyDescent="0.25">
      <c r="D18430">
        <v>0.80820000000000003</v>
      </c>
      <c r="E18430" s="4">
        <v>2.1700000000000001E-20</v>
      </c>
      <c r="F18430" s="3"/>
      <c r="G18430" s="3"/>
      <c r="H18430" s="3"/>
      <c r="I18430" s="3"/>
      <c r="J18430" s="3"/>
    </row>
    <row r="18431" spans="4:10" x14ac:dyDescent="0.25">
      <c r="D18431">
        <v>0.80840000000000001</v>
      </c>
      <c r="E18431" s="4">
        <v>2.1700000000000001E-20</v>
      </c>
      <c r="F18431" s="3"/>
      <c r="G18431" s="3"/>
      <c r="H18431" s="3"/>
      <c r="I18431" s="3"/>
      <c r="J18431" s="3"/>
    </row>
    <row r="18432" spans="4:10" x14ac:dyDescent="0.25">
      <c r="D18432">
        <v>0.80869999999999997</v>
      </c>
      <c r="E18432" s="4">
        <v>2.1700000000000001E-20</v>
      </c>
      <c r="F18432" s="3"/>
      <c r="G18432" s="3"/>
      <c r="H18432" s="3"/>
      <c r="I18432" s="3"/>
      <c r="J18432" s="3"/>
    </row>
    <row r="18433" spans="4:10" x14ac:dyDescent="0.25">
      <c r="D18433">
        <v>0.80889999999999995</v>
      </c>
      <c r="E18433" s="4">
        <v>2.1700000000000001E-20</v>
      </c>
      <c r="F18433" s="3"/>
      <c r="G18433" s="3"/>
      <c r="H18433" s="3"/>
      <c r="I18433" s="3"/>
      <c r="J18433" s="3"/>
    </row>
    <row r="18434" spans="4:10" x14ac:dyDescent="0.25">
      <c r="D18434">
        <v>0.80910000000000004</v>
      </c>
      <c r="E18434" s="4">
        <v>2.1700000000000001E-20</v>
      </c>
      <c r="F18434" s="3"/>
      <c r="G18434" s="3"/>
      <c r="H18434" s="3"/>
      <c r="I18434" s="3"/>
      <c r="J18434" s="3"/>
    </row>
    <row r="18435" spans="4:10" x14ac:dyDescent="0.25">
      <c r="D18435">
        <v>0.80940000000000001</v>
      </c>
      <c r="E18435" s="4">
        <v>2.1700000000000001E-20</v>
      </c>
      <c r="F18435" s="3"/>
      <c r="G18435" s="3"/>
      <c r="H18435" s="3"/>
      <c r="I18435" s="3"/>
      <c r="J18435" s="3"/>
    </row>
    <row r="18436" spans="4:10" x14ac:dyDescent="0.25">
      <c r="D18436">
        <v>0.80959999999999999</v>
      </c>
      <c r="E18436" s="4">
        <v>2.1700000000000001E-20</v>
      </c>
      <c r="F18436" s="3"/>
      <c r="G18436" s="3"/>
      <c r="H18436" s="3"/>
      <c r="I18436" s="3"/>
      <c r="J18436" s="3"/>
    </row>
    <row r="18437" spans="4:10" x14ac:dyDescent="0.25">
      <c r="D18437">
        <v>0.80979999999999996</v>
      </c>
      <c r="E18437" s="4">
        <v>2.1700000000000001E-20</v>
      </c>
      <c r="F18437" s="3"/>
      <c r="G18437" s="3"/>
      <c r="H18437" s="3"/>
      <c r="I18437" s="3"/>
      <c r="J18437" s="3"/>
    </row>
    <row r="18438" spans="4:10" x14ac:dyDescent="0.25">
      <c r="D18438">
        <v>0.81010000000000004</v>
      </c>
      <c r="E18438" s="4">
        <v>2.1700000000000001E-20</v>
      </c>
      <c r="F18438" s="3"/>
      <c r="G18438" s="3"/>
      <c r="H18438" s="3"/>
      <c r="I18438" s="3"/>
      <c r="J18438" s="3"/>
    </row>
    <row r="18439" spans="4:10" x14ac:dyDescent="0.25">
      <c r="D18439">
        <v>0.81030000000000002</v>
      </c>
      <c r="E18439" s="4">
        <v>2.1700000000000001E-20</v>
      </c>
      <c r="F18439" s="3"/>
      <c r="G18439" s="3"/>
      <c r="H18439" s="3"/>
      <c r="I18439" s="3"/>
      <c r="J18439" s="3"/>
    </row>
    <row r="18440" spans="4:10" x14ac:dyDescent="0.25">
      <c r="D18440">
        <v>0.8105</v>
      </c>
      <c r="E18440" s="4">
        <v>2.1700000000000001E-20</v>
      </c>
      <c r="F18440" s="3"/>
      <c r="G18440" s="3"/>
      <c r="H18440" s="3"/>
      <c r="I18440" s="3"/>
      <c r="J18440" s="3"/>
    </row>
    <row r="18441" spans="4:10" x14ac:dyDescent="0.25">
      <c r="D18441">
        <v>0.81079999999999997</v>
      </c>
      <c r="E18441" s="4">
        <v>2.1700000000000001E-20</v>
      </c>
      <c r="F18441" s="3"/>
      <c r="G18441" s="3"/>
      <c r="H18441" s="3"/>
      <c r="I18441" s="3"/>
      <c r="J18441" s="3"/>
    </row>
    <row r="18442" spans="4:10" x14ac:dyDescent="0.25">
      <c r="D18442">
        <v>0.81100000000000005</v>
      </c>
      <c r="E18442" s="4">
        <v>2.1700000000000001E-20</v>
      </c>
      <c r="F18442" s="3"/>
      <c r="G18442" s="3"/>
      <c r="H18442" s="3"/>
      <c r="I18442" s="3"/>
      <c r="J18442" s="3"/>
    </row>
    <row r="18443" spans="4:10" x14ac:dyDescent="0.25">
      <c r="D18443">
        <v>0.81130000000000002</v>
      </c>
      <c r="E18443" s="4">
        <v>2.1700000000000001E-20</v>
      </c>
      <c r="F18443" s="3"/>
      <c r="G18443" s="3"/>
      <c r="H18443" s="3"/>
      <c r="I18443" s="3"/>
      <c r="J18443" s="3"/>
    </row>
    <row r="18444" spans="4:10" x14ac:dyDescent="0.25">
      <c r="D18444">
        <v>0.8115</v>
      </c>
      <c r="E18444" s="4">
        <v>2.1700000000000001E-20</v>
      </c>
      <c r="F18444" s="3"/>
      <c r="G18444" s="3"/>
      <c r="H18444" s="3"/>
      <c r="I18444" s="3"/>
      <c r="J18444" s="3"/>
    </row>
    <row r="18445" spans="4:10" x14ac:dyDescent="0.25">
      <c r="D18445">
        <v>0.81169999999999998</v>
      </c>
      <c r="E18445" s="4">
        <v>2.1700000000000001E-20</v>
      </c>
      <c r="F18445" s="3"/>
      <c r="G18445" s="3"/>
      <c r="H18445" s="3"/>
      <c r="I18445" s="3"/>
      <c r="J18445" s="3"/>
    </row>
    <row r="18446" spans="4:10" x14ac:dyDescent="0.25">
      <c r="D18446">
        <v>0.81200000000000006</v>
      </c>
      <c r="E18446" s="4">
        <v>2.1700000000000001E-20</v>
      </c>
      <c r="F18446" s="3"/>
      <c r="G18446" s="3"/>
      <c r="H18446" s="3"/>
      <c r="I18446" s="3"/>
      <c r="J18446" s="3"/>
    </row>
    <row r="18447" spans="4:10" x14ac:dyDescent="0.25">
      <c r="D18447">
        <v>0.81220000000000003</v>
      </c>
      <c r="E18447" s="4">
        <v>2.1700000000000001E-20</v>
      </c>
      <c r="F18447" s="3"/>
      <c r="G18447" s="3"/>
      <c r="H18447" s="3"/>
      <c r="I18447" s="3"/>
      <c r="J18447" s="3"/>
    </row>
    <row r="18448" spans="4:10" x14ac:dyDescent="0.25">
      <c r="D18448">
        <v>0.81240000000000001</v>
      </c>
      <c r="E18448" s="4">
        <v>2.1700000000000001E-20</v>
      </c>
      <c r="F18448" s="3"/>
      <c r="G18448" s="3"/>
      <c r="H18448" s="3"/>
      <c r="I18448" s="3"/>
      <c r="J18448" s="3"/>
    </row>
    <row r="18449" spans="4:10" x14ac:dyDescent="0.25">
      <c r="D18449">
        <v>0.81269999999999998</v>
      </c>
      <c r="E18449" s="4">
        <v>2.1700000000000001E-20</v>
      </c>
      <c r="F18449" s="3"/>
      <c r="G18449" s="3"/>
      <c r="H18449" s="3"/>
      <c r="I18449" s="3"/>
      <c r="J18449" s="3"/>
    </row>
    <row r="18450" spans="4:10" x14ac:dyDescent="0.25">
      <c r="D18450">
        <v>0.81289999999999996</v>
      </c>
      <c r="E18450" s="4">
        <v>2.1700000000000001E-20</v>
      </c>
      <c r="F18450" s="3"/>
      <c r="G18450" s="3"/>
      <c r="H18450" s="3"/>
      <c r="I18450" s="3"/>
      <c r="J18450" s="3"/>
    </row>
    <row r="18451" spans="4:10" x14ac:dyDescent="0.25">
      <c r="D18451">
        <v>0.81320000000000003</v>
      </c>
      <c r="E18451" s="4">
        <v>2.1700000000000001E-20</v>
      </c>
      <c r="F18451" s="3"/>
      <c r="G18451" s="3"/>
      <c r="H18451" s="3"/>
      <c r="I18451" s="3"/>
      <c r="J18451" s="3"/>
    </row>
    <row r="18452" spans="4:10" x14ac:dyDescent="0.25">
      <c r="D18452">
        <v>0.81340000000000001</v>
      </c>
      <c r="E18452" s="4">
        <v>2.1700000000000001E-20</v>
      </c>
      <c r="F18452" s="3"/>
      <c r="G18452" s="3"/>
      <c r="H18452" s="3"/>
      <c r="I18452" s="3"/>
      <c r="J18452" s="3"/>
    </row>
    <row r="18453" spans="4:10" x14ac:dyDescent="0.25">
      <c r="D18453">
        <v>0.81359999999999999</v>
      </c>
      <c r="E18453" s="4">
        <v>2.1700000000000001E-20</v>
      </c>
      <c r="F18453" s="3"/>
      <c r="G18453" s="3"/>
      <c r="H18453" s="3"/>
      <c r="I18453" s="3"/>
      <c r="J18453" s="3"/>
    </row>
    <row r="18454" spans="4:10" x14ac:dyDescent="0.25">
      <c r="D18454">
        <v>0.81389999999999996</v>
      </c>
      <c r="E18454" s="4">
        <v>2.1700000000000001E-20</v>
      </c>
      <c r="F18454" s="3"/>
      <c r="G18454" s="3"/>
      <c r="H18454" s="3"/>
      <c r="I18454" s="3"/>
      <c r="J18454" s="3"/>
    </row>
    <row r="18455" spans="4:10" x14ac:dyDescent="0.25">
      <c r="D18455">
        <v>0.81410000000000005</v>
      </c>
      <c r="E18455" s="4">
        <v>2.1700000000000001E-20</v>
      </c>
      <c r="F18455" s="3"/>
      <c r="G18455" s="3"/>
      <c r="H18455" s="3"/>
      <c r="I18455" s="3"/>
      <c r="J18455" s="3"/>
    </row>
    <row r="18456" spans="4:10" x14ac:dyDescent="0.25">
      <c r="D18456">
        <v>0.81430000000000002</v>
      </c>
      <c r="E18456" s="4">
        <v>2.1700000000000001E-20</v>
      </c>
      <c r="F18456" s="3"/>
      <c r="G18456" s="3"/>
      <c r="H18456" s="3"/>
      <c r="I18456" s="3"/>
      <c r="J18456" s="3"/>
    </row>
    <row r="18457" spans="4:10" x14ac:dyDescent="0.25">
      <c r="D18457">
        <v>0.81459999999999999</v>
      </c>
      <c r="E18457" s="4">
        <v>2.1700000000000001E-20</v>
      </c>
      <c r="F18457" s="3"/>
      <c r="G18457" s="3"/>
      <c r="H18457" s="3"/>
      <c r="I18457" s="3"/>
      <c r="J18457" s="3"/>
    </row>
    <row r="18458" spans="4:10" x14ac:dyDescent="0.25">
      <c r="D18458">
        <v>0.81479999999999997</v>
      </c>
      <c r="E18458" s="4">
        <v>2.1700000000000001E-20</v>
      </c>
      <c r="F18458" s="3"/>
      <c r="G18458" s="3"/>
      <c r="H18458" s="3"/>
      <c r="I18458" s="3"/>
      <c r="J18458" s="3"/>
    </row>
    <row r="18459" spans="4:10" x14ac:dyDescent="0.25">
      <c r="D18459">
        <v>0.81499999999999995</v>
      </c>
      <c r="E18459" s="4">
        <v>2.1700000000000001E-20</v>
      </c>
      <c r="F18459" s="3"/>
      <c r="G18459" s="3"/>
      <c r="H18459" s="3"/>
      <c r="I18459" s="3"/>
      <c r="J18459" s="3"/>
    </row>
    <row r="18460" spans="4:10" x14ac:dyDescent="0.25">
      <c r="D18460">
        <v>0.81530000000000002</v>
      </c>
      <c r="E18460" s="4">
        <v>2.1700000000000001E-20</v>
      </c>
      <c r="F18460" s="3"/>
      <c r="G18460" s="3"/>
      <c r="H18460" s="3"/>
      <c r="I18460" s="3"/>
      <c r="J18460" s="3"/>
    </row>
    <row r="18461" spans="4:10" x14ac:dyDescent="0.25">
      <c r="D18461">
        <v>0.8155</v>
      </c>
      <c r="E18461" s="4">
        <v>2.1700000000000001E-20</v>
      </c>
      <c r="F18461" s="3"/>
      <c r="G18461" s="3"/>
      <c r="H18461" s="3"/>
      <c r="I18461" s="3"/>
      <c r="J18461" s="3"/>
    </row>
    <row r="18462" spans="4:10" x14ac:dyDescent="0.25">
      <c r="D18462">
        <v>0.81579999999999997</v>
      </c>
      <c r="E18462" s="4">
        <v>2.1700000000000001E-20</v>
      </c>
      <c r="F18462" s="3"/>
      <c r="G18462" s="3"/>
      <c r="H18462" s="3"/>
      <c r="I18462" s="3"/>
      <c r="J18462" s="3"/>
    </row>
    <row r="18463" spans="4:10" x14ac:dyDescent="0.25">
      <c r="D18463">
        <v>0.81599999999999995</v>
      </c>
      <c r="E18463" s="4">
        <v>2.1700000000000001E-20</v>
      </c>
      <c r="F18463" s="3"/>
      <c r="G18463" s="3"/>
      <c r="H18463" s="3"/>
      <c r="I18463" s="3"/>
      <c r="J18463" s="3"/>
    </row>
    <row r="18464" spans="4:10" x14ac:dyDescent="0.25">
      <c r="D18464">
        <v>0.81620000000000004</v>
      </c>
      <c r="E18464" s="4">
        <v>2.1700000000000001E-20</v>
      </c>
      <c r="F18464" s="3"/>
      <c r="G18464" s="3"/>
      <c r="H18464" s="3"/>
      <c r="I18464" s="3"/>
      <c r="J18464" s="3"/>
    </row>
    <row r="18465" spans="4:10" x14ac:dyDescent="0.25">
      <c r="D18465">
        <v>0.8165</v>
      </c>
      <c r="E18465" s="4">
        <v>2.1700000000000001E-20</v>
      </c>
      <c r="F18465" s="3"/>
      <c r="G18465" s="3"/>
      <c r="H18465" s="3"/>
      <c r="I18465" s="3"/>
      <c r="J18465" s="3"/>
    </row>
    <row r="18466" spans="4:10" x14ac:dyDescent="0.25">
      <c r="D18466">
        <v>0.81669999999999998</v>
      </c>
      <c r="E18466" s="4">
        <v>2.1700000000000001E-20</v>
      </c>
      <c r="F18466" s="3"/>
      <c r="G18466" s="3"/>
      <c r="H18466" s="3"/>
      <c r="I18466" s="3"/>
      <c r="J18466" s="3"/>
    </row>
    <row r="18467" spans="4:10" x14ac:dyDescent="0.25">
      <c r="D18467">
        <v>0.81689999999999996</v>
      </c>
      <c r="E18467" s="4">
        <v>2.1700000000000001E-20</v>
      </c>
      <c r="F18467" s="3"/>
      <c r="G18467" s="3"/>
      <c r="H18467" s="3"/>
      <c r="I18467" s="3"/>
      <c r="J18467" s="3"/>
    </row>
    <row r="18468" spans="4:10" x14ac:dyDescent="0.25">
      <c r="D18468">
        <v>0.81720000000000004</v>
      </c>
      <c r="E18468" s="4">
        <v>2.1700000000000001E-20</v>
      </c>
    </row>
    <row r="18469" spans="4:10" x14ac:dyDescent="0.25">
      <c r="D18469">
        <v>0.81740000000000002</v>
      </c>
      <c r="E18469" s="4">
        <v>2.1700000000000001E-20</v>
      </c>
    </row>
    <row r="18470" spans="4:10" x14ac:dyDescent="0.25">
      <c r="D18470">
        <v>0.81759999999999999</v>
      </c>
      <c r="E18470" s="4">
        <v>2.1700000000000001E-20</v>
      </c>
    </row>
    <row r="18471" spans="4:10" x14ac:dyDescent="0.25">
      <c r="D18471">
        <v>0.81789999999999996</v>
      </c>
      <c r="E18471" s="4">
        <v>2.1700000000000001E-20</v>
      </c>
    </row>
    <row r="18472" spans="4:10" x14ac:dyDescent="0.25">
      <c r="D18472">
        <v>0.81810000000000005</v>
      </c>
      <c r="E18472" s="4">
        <v>2.1700000000000001E-20</v>
      </c>
    </row>
    <row r="18473" spans="4:10" x14ac:dyDescent="0.25">
      <c r="D18473">
        <v>0.81840000000000002</v>
      </c>
      <c r="E18473" s="4">
        <v>2.1700000000000001E-20</v>
      </c>
      <c r="F18473" s="3"/>
      <c r="G18473" s="3"/>
      <c r="H18473" s="3"/>
      <c r="I18473" s="3"/>
      <c r="J18473" s="3"/>
    </row>
    <row r="18474" spans="4:10" x14ac:dyDescent="0.25">
      <c r="D18474">
        <v>0.81859999999999999</v>
      </c>
      <c r="E18474" s="4">
        <v>2.1700000000000001E-20</v>
      </c>
      <c r="F18474" s="3"/>
      <c r="G18474" s="3"/>
      <c r="H18474" s="3"/>
      <c r="I18474" s="3"/>
      <c r="J18474" s="3"/>
    </row>
    <row r="18475" spans="4:10" x14ac:dyDescent="0.25">
      <c r="D18475">
        <v>0.81879999999999997</v>
      </c>
      <c r="E18475" s="4">
        <v>2.1700000000000001E-20</v>
      </c>
      <c r="F18475" s="3"/>
      <c r="G18475" s="3"/>
      <c r="H18475" s="3"/>
      <c r="I18475" s="3"/>
      <c r="J18475" s="3"/>
    </row>
    <row r="18476" spans="4:10" x14ac:dyDescent="0.25">
      <c r="D18476">
        <v>0.81910000000000005</v>
      </c>
      <c r="E18476" s="4">
        <v>2.1700000000000001E-20</v>
      </c>
      <c r="F18476" s="3"/>
      <c r="G18476" s="3"/>
      <c r="H18476" s="3"/>
      <c r="I18476" s="3"/>
      <c r="J18476" s="3"/>
    </row>
    <row r="18477" spans="4:10" x14ac:dyDescent="0.25">
      <c r="D18477">
        <v>0.81930000000000003</v>
      </c>
      <c r="E18477" s="4">
        <v>2.1700000000000001E-20</v>
      </c>
      <c r="F18477" s="3"/>
      <c r="G18477" s="3"/>
      <c r="H18477" s="3"/>
      <c r="I18477" s="3"/>
      <c r="J18477" s="3"/>
    </row>
    <row r="18478" spans="4:10" x14ac:dyDescent="0.25">
      <c r="D18478">
        <v>0.81950000000000001</v>
      </c>
      <c r="E18478" s="4">
        <v>2.1700000000000001E-20</v>
      </c>
      <c r="F18478" s="3"/>
      <c r="G18478" s="3"/>
      <c r="H18478" s="3"/>
      <c r="I18478" s="3"/>
      <c r="J18478" s="3"/>
    </row>
    <row r="18479" spans="4:10" x14ac:dyDescent="0.25">
      <c r="D18479">
        <v>0.81979999999999997</v>
      </c>
      <c r="E18479" s="4">
        <v>2.1700000000000001E-20</v>
      </c>
      <c r="F18479" s="3"/>
      <c r="G18479" s="3"/>
      <c r="H18479" s="3"/>
      <c r="I18479" s="3"/>
      <c r="J18479" s="3"/>
    </row>
    <row r="18480" spans="4:10" x14ac:dyDescent="0.25">
      <c r="D18480">
        <v>0.82</v>
      </c>
      <c r="E18480" s="4">
        <v>2.1700000000000001E-20</v>
      </c>
      <c r="F18480" s="3"/>
      <c r="G18480" s="3"/>
      <c r="H18480" s="3"/>
      <c r="I18480" s="3"/>
      <c r="J18480" s="3"/>
    </row>
    <row r="18481" spans="4:10" x14ac:dyDescent="0.25">
      <c r="D18481">
        <v>0.82020000000000004</v>
      </c>
      <c r="E18481" s="4">
        <v>2.1700000000000001E-20</v>
      </c>
      <c r="F18481" s="3"/>
      <c r="G18481" s="3"/>
      <c r="H18481" s="3"/>
      <c r="I18481" s="3"/>
      <c r="J18481" s="3"/>
    </row>
    <row r="18482" spans="4:10" x14ac:dyDescent="0.25">
      <c r="D18482">
        <v>0.82050000000000001</v>
      </c>
      <c r="E18482" s="4">
        <v>2.1700000000000001E-20</v>
      </c>
      <c r="F18482" s="3"/>
      <c r="G18482" s="3"/>
      <c r="H18482" s="3"/>
      <c r="I18482" s="3"/>
      <c r="J18482" s="3"/>
    </row>
    <row r="18483" spans="4:10" x14ac:dyDescent="0.25">
      <c r="D18483">
        <v>0.82069999999999999</v>
      </c>
      <c r="E18483" s="4">
        <v>2.1700000000000001E-20</v>
      </c>
      <c r="F18483" s="3"/>
      <c r="G18483" s="3"/>
      <c r="H18483" s="3"/>
      <c r="I18483" s="3"/>
      <c r="J18483" s="3"/>
    </row>
    <row r="18484" spans="4:10" x14ac:dyDescent="0.25">
      <c r="D18484">
        <v>0.82099999999999995</v>
      </c>
      <c r="E18484" s="4">
        <v>2.1700000000000001E-20</v>
      </c>
      <c r="F18484" s="3"/>
      <c r="G18484" s="3"/>
      <c r="H18484" s="3"/>
      <c r="I18484" s="3"/>
      <c r="J18484" s="3"/>
    </row>
    <row r="18485" spans="4:10" x14ac:dyDescent="0.25">
      <c r="D18485">
        <v>0.82120000000000004</v>
      </c>
      <c r="E18485" s="4">
        <v>2.1700000000000001E-20</v>
      </c>
      <c r="F18485" s="3"/>
      <c r="G18485" s="3"/>
      <c r="H18485" s="3"/>
      <c r="I18485" s="3"/>
      <c r="J18485" s="3"/>
    </row>
    <row r="18486" spans="4:10" x14ac:dyDescent="0.25">
      <c r="D18486">
        <v>0.82140000000000002</v>
      </c>
      <c r="E18486" s="4">
        <v>2.1700000000000001E-20</v>
      </c>
      <c r="F18486" s="3"/>
      <c r="G18486" s="3"/>
      <c r="H18486" s="3"/>
      <c r="I18486" s="3"/>
      <c r="J18486" s="3"/>
    </row>
    <row r="18487" spans="4:10" x14ac:dyDescent="0.25">
      <c r="D18487">
        <v>0.82169999999999999</v>
      </c>
      <c r="E18487" s="4">
        <v>2.1700000000000001E-20</v>
      </c>
      <c r="F18487" s="3"/>
      <c r="G18487" s="3"/>
      <c r="H18487" s="3"/>
      <c r="I18487" s="3"/>
      <c r="J18487" s="3"/>
    </row>
    <row r="18488" spans="4:10" x14ac:dyDescent="0.25">
      <c r="D18488">
        <v>0.82189999999999996</v>
      </c>
      <c r="E18488" s="4">
        <v>2.1700000000000001E-20</v>
      </c>
      <c r="F18488" s="3"/>
      <c r="G18488" s="3"/>
      <c r="H18488" s="3"/>
      <c r="I18488" s="3"/>
      <c r="J18488" s="3"/>
    </row>
    <row r="18489" spans="4:10" x14ac:dyDescent="0.25">
      <c r="D18489">
        <v>0.82210000000000005</v>
      </c>
      <c r="E18489" s="4">
        <v>2.1700000000000001E-20</v>
      </c>
      <c r="F18489" s="3"/>
      <c r="G18489" s="3"/>
      <c r="H18489" s="3"/>
      <c r="I18489" s="3"/>
      <c r="J18489" s="3"/>
    </row>
    <row r="18490" spans="4:10" x14ac:dyDescent="0.25">
      <c r="D18490">
        <v>0.82240000000000002</v>
      </c>
      <c r="E18490" s="4">
        <v>2.1700000000000001E-20</v>
      </c>
      <c r="F18490" s="3"/>
      <c r="G18490" s="3"/>
      <c r="H18490" s="3"/>
      <c r="I18490" s="3"/>
      <c r="J18490" s="3"/>
    </row>
    <row r="18491" spans="4:10" x14ac:dyDescent="0.25">
      <c r="D18491">
        <v>0.8226</v>
      </c>
      <c r="E18491" s="4">
        <v>2.1700000000000001E-20</v>
      </c>
      <c r="F18491" s="3"/>
      <c r="G18491" s="3"/>
      <c r="H18491" s="3"/>
      <c r="I18491" s="3"/>
      <c r="J18491" s="3"/>
    </row>
    <row r="18492" spans="4:10" x14ac:dyDescent="0.25">
      <c r="D18492">
        <v>0.82279999999999998</v>
      </c>
      <c r="E18492" s="4">
        <v>2.1700000000000001E-20</v>
      </c>
      <c r="F18492" s="3"/>
      <c r="G18492" s="3"/>
      <c r="H18492" s="3"/>
      <c r="I18492" s="3"/>
      <c r="J18492" s="3"/>
    </row>
    <row r="18493" spans="4:10" x14ac:dyDescent="0.25">
      <c r="D18493">
        <v>0.82310000000000005</v>
      </c>
      <c r="E18493" s="4">
        <v>2.1700000000000001E-20</v>
      </c>
      <c r="F18493" s="3"/>
      <c r="G18493" s="3"/>
      <c r="H18493" s="3"/>
      <c r="I18493" s="3"/>
      <c r="J18493" s="3"/>
    </row>
    <row r="18494" spans="4:10" x14ac:dyDescent="0.25">
      <c r="D18494">
        <v>0.82330000000000003</v>
      </c>
      <c r="E18494" s="4">
        <v>2.1700000000000001E-20</v>
      </c>
      <c r="F18494" s="3"/>
      <c r="G18494" s="3"/>
      <c r="H18494" s="3"/>
      <c r="I18494" s="3"/>
      <c r="J18494" s="3"/>
    </row>
    <row r="18495" spans="4:10" x14ac:dyDescent="0.25">
      <c r="D18495">
        <v>0.8236</v>
      </c>
      <c r="E18495" s="4">
        <v>2.1700000000000001E-20</v>
      </c>
      <c r="F18495" s="3"/>
      <c r="G18495" s="3"/>
      <c r="H18495" s="3"/>
      <c r="I18495" s="3"/>
      <c r="J18495" s="3"/>
    </row>
    <row r="18496" spans="4:10" x14ac:dyDescent="0.25">
      <c r="D18496">
        <v>0.82379999999999998</v>
      </c>
      <c r="E18496" s="4">
        <v>2.1700000000000001E-20</v>
      </c>
      <c r="F18496" s="3"/>
      <c r="G18496" s="3"/>
      <c r="H18496" s="3"/>
      <c r="I18496" s="3"/>
      <c r="J18496" s="3"/>
    </row>
    <row r="18497" spans="4:10" x14ac:dyDescent="0.25">
      <c r="D18497">
        <v>0.82399999999999995</v>
      </c>
      <c r="E18497" s="4">
        <v>2.1700000000000001E-20</v>
      </c>
      <c r="F18497" s="3"/>
      <c r="G18497" s="3"/>
      <c r="H18497" s="3"/>
      <c r="I18497" s="3"/>
      <c r="J18497" s="3"/>
    </row>
    <row r="18498" spans="4:10" x14ac:dyDescent="0.25">
      <c r="D18498">
        <v>0.82430000000000003</v>
      </c>
      <c r="E18498" s="4">
        <v>2.1700000000000001E-20</v>
      </c>
      <c r="F18498" s="3"/>
      <c r="G18498" s="3"/>
      <c r="H18498" s="3"/>
      <c r="I18498" s="3"/>
      <c r="J18498" s="3"/>
    </row>
    <row r="18499" spans="4:10" x14ac:dyDescent="0.25">
      <c r="D18499">
        <v>0.82450000000000001</v>
      </c>
      <c r="E18499" s="4">
        <v>2.1700000000000001E-20</v>
      </c>
      <c r="F18499" s="3"/>
      <c r="G18499" s="3"/>
      <c r="H18499" s="3"/>
      <c r="I18499" s="3"/>
      <c r="J18499" s="3"/>
    </row>
    <row r="18500" spans="4:10" x14ac:dyDescent="0.25">
      <c r="D18500">
        <v>0.82469999999999999</v>
      </c>
      <c r="E18500" s="4">
        <v>2.1700000000000001E-20</v>
      </c>
      <c r="F18500" s="3"/>
      <c r="G18500" s="3"/>
      <c r="H18500" s="3"/>
      <c r="I18500" s="3"/>
      <c r="J18500" s="3"/>
    </row>
    <row r="18501" spans="4:10" x14ac:dyDescent="0.25">
      <c r="D18501">
        <v>0.82499999999999996</v>
      </c>
      <c r="E18501" s="4">
        <v>2.1700000000000001E-20</v>
      </c>
      <c r="F18501" s="3"/>
      <c r="G18501" s="3"/>
      <c r="H18501" s="3"/>
      <c r="I18501" s="3"/>
      <c r="J18501" s="3"/>
    </row>
    <row r="18502" spans="4:10" x14ac:dyDescent="0.25">
      <c r="D18502">
        <v>0.82520000000000004</v>
      </c>
      <c r="E18502" s="4">
        <v>2.1700000000000001E-20</v>
      </c>
      <c r="F18502" s="3"/>
      <c r="G18502" s="3"/>
      <c r="H18502" s="3"/>
      <c r="I18502" s="3"/>
      <c r="J18502" s="3"/>
    </row>
    <row r="18503" spans="4:10" x14ac:dyDescent="0.25">
      <c r="D18503">
        <v>0.82540000000000002</v>
      </c>
      <c r="E18503" s="4">
        <v>2.1700000000000001E-20</v>
      </c>
      <c r="F18503" s="3"/>
      <c r="G18503" s="3"/>
      <c r="H18503" s="3"/>
      <c r="I18503" s="3"/>
      <c r="J18503" s="3"/>
    </row>
    <row r="18504" spans="4:10" x14ac:dyDescent="0.25">
      <c r="D18504">
        <v>0.82569999999999999</v>
      </c>
      <c r="E18504" s="4">
        <v>2.1700000000000001E-20</v>
      </c>
      <c r="F18504" s="3"/>
      <c r="G18504" s="3"/>
      <c r="H18504" s="3"/>
      <c r="I18504" s="3"/>
      <c r="J18504" s="3"/>
    </row>
    <row r="18505" spans="4:10" x14ac:dyDescent="0.25">
      <c r="D18505">
        <v>0.82589999999999997</v>
      </c>
      <c r="E18505" s="4">
        <v>2.1700000000000001E-20</v>
      </c>
      <c r="F18505" s="3"/>
      <c r="G18505" s="3"/>
      <c r="H18505" s="3"/>
      <c r="I18505" s="3"/>
      <c r="J18505" s="3"/>
    </row>
    <row r="18506" spans="4:10" x14ac:dyDescent="0.25">
      <c r="D18506">
        <v>0.82620000000000005</v>
      </c>
      <c r="E18506" s="4">
        <v>2.1700000000000001E-20</v>
      </c>
      <c r="F18506" s="3"/>
      <c r="G18506" s="3"/>
      <c r="H18506" s="3"/>
      <c r="I18506" s="3"/>
      <c r="J18506" s="3"/>
    </row>
    <row r="18507" spans="4:10" x14ac:dyDescent="0.25">
      <c r="D18507">
        <v>0.82640000000000002</v>
      </c>
      <c r="E18507" s="4">
        <v>2.1700000000000001E-20</v>
      </c>
      <c r="F18507" s="3"/>
      <c r="G18507" s="3"/>
      <c r="H18507" s="3"/>
      <c r="I18507" s="3"/>
      <c r="J18507" s="3"/>
    </row>
    <row r="18508" spans="4:10" x14ac:dyDescent="0.25">
      <c r="D18508">
        <v>0.8266</v>
      </c>
      <c r="E18508" s="4">
        <v>2.1700000000000001E-20</v>
      </c>
      <c r="F18508" s="3"/>
      <c r="G18508" s="3"/>
      <c r="H18508" s="3"/>
      <c r="I18508" s="3"/>
      <c r="J18508" s="3"/>
    </row>
    <row r="18509" spans="4:10" x14ac:dyDescent="0.25">
      <c r="D18509">
        <v>0.82689999999999997</v>
      </c>
      <c r="E18509" s="4">
        <v>2.1700000000000001E-20</v>
      </c>
      <c r="F18509" s="3"/>
      <c r="G18509" s="3"/>
      <c r="H18509" s="3"/>
      <c r="I18509" s="3"/>
      <c r="J18509" s="3"/>
    </row>
    <row r="18510" spans="4:10" x14ac:dyDescent="0.25">
      <c r="D18510">
        <v>0.82709999999999995</v>
      </c>
      <c r="E18510" s="4">
        <v>2.1700000000000001E-20</v>
      </c>
      <c r="F18510" s="3"/>
      <c r="G18510" s="3"/>
      <c r="H18510" s="3"/>
      <c r="I18510" s="3"/>
      <c r="J18510" s="3"/>
    </row>
    <row r="18511" spans="4:10" x14ac:dyDescent="0.25">
      <c r="D18511">
        <v>0.82730000000000004</v>
      </c>
      <c r="E18511" s="4">
        <v>2.1700000000000001E-20</v>
      </c>
      <c r="F18511" s="3"/>
      <c r="G18511" s="3"/>
      <c r="H18511" s="3"/>
      <c r="I18511" s="3"/>
      <c r="J18511" s="3"/>
    </row>
    <row r="18512" spans="4:10" x14ac:dyDescent="0.25">
      <c r="D18512">
        <v>0.8276</v>
      </c>
      <c r="E18512" s="4">
        <v>2.1700000000000001E-20</v>
      </c>
      <c r="F18512" s="3"/>
      <c r="G18512" s="3"/>
      <c r="H18512" s="3"/>
      <c r="I18512" s="3"/>
      <c r="J18512" s="3"/>
    </row>
    <row r="18513" spans="4:10" x14ac:dyDescent="0.25">
      <c r="D18513">
        <v>0.82779999999999998</v>
      </c>
      <c r="E18513" s="4">
        <v>2.1700000000000001E-20</v>
      </c>
      <c r="F18513" s="3"/>
      <c r="G18513" s="3"/>
      <c r="H18513" s="3"/>
      <c r="I18513" s="3"/>
      <c r="J18513" s="3"/>
    </row>
    <row r="18514" spans="4:10" x14ac:dyDescent="0.25">
      <c r="D18514">
        <v>0.82809999999999995</v>
      </c>
      <c r="E18514" s="4">
        <v>2.1700000000000001E-20</v>
      </c>
      <c r="F18514" s="3"/>
      <c r="G18514" s="3"/>
      <c r="H18514" s="3"/>
      <c r="I18514" s="3"/>
      <c r="J18514" s="3"/>
    </row>
    <row r="18515" spans="4:10" x14ac:dyDescent="0.25">
      <c r="D18515">
        <v>0.82830000000000004</v>
      </c>
      <c r="E18515" s="4">
        <v>2.1700000000000001E-20</v>
      </c>
      <c r="F18515" s="3"/>
      <c r="G18515" s="3"/>
      <c r="H18515" s="3"/>
      <c r="I18515" s="3"/>
      <c r="J18515" s="3"/>
    </row>
    <row r="18516" spans="4:10" x14ac:dyDescent="0.25">
      <c r="D18516">
        <v>0.82850000000000001</v>
      </c>
      <c r="E18516" s="4">
        <v>2.1700000000000001E-20</v>
      </c>
      <c r="F18516" s="3"/>
      <c r="G18516" s="3"/>
      <c r="H18516" s="3"/>
      <c r="I18516" s="3"/>
      <c r="J18516" s="3"/>
    </row>
    <row r="18517" spans="4:10" x14ac:dyDescent="0.25">
      <c r="D18517">
        <v>0.82879999999999998</v>
      </c>
      <c r="E18517" s="4">
        <v>2.1700000000000001E-20</v>
      </c>
      <c r="F18517" s="3"/>
      <c r="G18517" s="3"/>
      <c r="H18517" s="3"/>
      <c r="I18517" s="3"/>
      <c r="J18517" s="3"/>
    </row>
    <row r="18518" spans="4:10" x14ac:dyDescent="0.25">
      <c r="D18518">
        <v>0.82899999999999996</v>
      </c>
      <c r="E18518" s="4">
        <v>2.1700000000000001E-20</v>
      </c>
      <c r="F18518" s="3"/>
      <c r="G18518" s="3"/>
      <c r="H18518" s="3"/>
      <c r="I18518" s="3"/>
      <c r="J18518" s="3"/>
    </row>
    <row r="18519" spans="4:10" x14ac:dyDescent="0.25">
      <c r="D18519">
        <v>0.82920000000000005</v>
      </c>
      <c r="E18519" s="4">
        <v>2.1700000000000001E-20</v>
      </c>
      <c r="F18519" s="3"/>
      <c r="G18519" s="3"/>
      <c r="H18519" s="3"/>
      <c r="I18519" s="3"/>
      <c r="J18519" s="3"/>
    </row>
    <row r="18520" spans="4:10" x14ac:dyDescent="0.25">
      <c r="D18520">
        <v>0.82950000000000002</v>
      </c>
      <c r="E18520" s="4">
        <v>2.1700000000000001E-20</v>
      </c>
      <c r="F18520" s="3"/>
      <c r="G18520" s="3"/>
      <c r="H18520" s="3"/>
      <c r="I18520" s="3"/>
      <c r="J18520" s="3"/>
    </row>
    <row r="18521" spans="4:10" x14ac:dyDescent="0.25">
      <c r="D18521">
        <v>0.82969999999999999</v>
      </c>
      <c r="E18521" s="4">
        <v>2.1700000000000001E-20</v>
      </c>
      <c r="F18521" s="3"/>
      <c r="G18521" s="3"/>
      <c r="H18521" s="3"/>
      <c r="I18521" s="3"/>
      <c r="J18521" s="3"/>
    </row>
    <row r="18522" spans="4:10" x14ac:dyDescent="0.25">
      <c r="D18522">
        <v>0.82989999999999997</v>
      </c>
      <c r="E18522" s="4">
        <v>2.1700000000000001E-20</v>
      </c>
      <c r="F18522" s="3"/>
      <c r="G18522" s="3"/>
      <c r="H18522" s="3"/>
      <c r="I18522" s="3"/>
      <c r="J18522" s="3"/>
    </row>
    <row r="18523" spans="4:10" x14ac:dyDescent="0.25">
      <c r="D18523">
        <v>0.83020000000000005</v>
      </c>
      <c r="E18523" s="4">
        <v>2.1700000000000001E-20</v>
      </c>
      <c r="F18523" s="3"/>
      <c r="G18523" s="3"/>
      <c r="H18523" s="3"/>
      <c r="I18523" s="3"/>
      <c r="J18523" s="3"/>
    </row>
    <row r="18524" spans="4:10" x14ac:dyDescent="0.25">
      <c r="D18524">
        <v>0.83040000000000003</v>
      </c>
      <c r="E18524" s="4">
        <v>2.1700000000000001E-20</v>
      </c>
      <c r="F18524" s="3"/>
      <c r="G18524" s="3"/>
      <c r="H18524" s="3"/>
      <c r="I18524" s="3"/>
      <c r="J18524" s="3"/>
    </row>
    <row r="18525" spans="4:10" x14ac:dyDescent="0.25">
      <c r="D18525">
        <v>0.83069999999999999</v>
      </c>
      <c r="E18525" s="4">
        <v>2.1700000000000001E-20</v>
      </c>
      <c r="F18525" s="3"/>
      <c r="G18525" s="3"/>
      <c r="H18525" s="3"/>
      <c r="I18525" s="3"/>
      <c r="J18525" s="3"/>
    </row>
    <row r="18526" spans="4:10" x14ac:dyDescent="0.25">
      <c r="D18526">
        <v>0.83089999999999997</v>
      </c>
      <c r="E18526" s="4">
        <v>2.1700000000000001E-20</v>
      </c>
      <c r="F18526" s="3"/>
      <c r="G18526" s="3"/>
      <c r="H18526" s="3"/>
      <c r="I18526" s="3"/>
      <c r="J18526" s="3"/>
    </row>
    <row r="18527" spans="4:10" x14ac:dyDescent="0.25">
      <c r="D18527">
        <v>0.83109999999999995</v>
      </c>
      <c r="E18527" s="4">
        <v>2.1700000000000001E-20</v>
      </c>
      <c r="F18527" s="3"/>
      <c r="G18527" s="3"/>
      <c r="H18527" s="3"/>
      <c r="I18527" s="3"/>
      <c r="J18527" s="3"/>
    </row>
    <row r="18528" spans="4:10" x14ac:dyDescent="0.25">
      <c r="D18528">
        <v>0.83140000000000003</v>
      </c>
      <c r="E18528" s="4">
        <v>2.1700000000000001E-20</v>
      </c>
      <c r="F18528" s="3"/>
      <c r="G18528" s="3"/>
      <c r="H18528" s="3"/>
      <c r="I18528" s="3"/>
      <c r="J18528" s="3"/>
    </row>
    <row r="18529" spans="4:10" x14ac:dyDescent="0.25">
      <c r="D18529">
        <v>0.83160000000000001</v>
      </c>
      <c r="E18529" s="4">
        <v>2.1700000000000001E-20</v>
      </c>
      <c r="F18529" s="3"/>
      <c r="G18529" s="3"/>
      <c r="H18529" s="3"/>
      <c r="I18529" s="3"/>
      <c r="J18529" s="3"/>
    </row>
    <row r="18530" spans="4:10" x14ac:dyDescent="0.25">
      <c r="D18530">
        <v>0.83179999999999998</v>
      </c>
      <c r="E18530" s="4">
        <v>2.1700000000000001E-20</v>
      </c>
      <c r="F18530" s="3"/>
      <c r="G18530" s="3"/>
      <c r="H18530" s="3"/>
      <c r="I18530" s="3"/>
      <c r="J18530" s="3"/>
    </row>
    <row r="18531" spans="4:10" x14ac:dyDescent="0.25">
      <c r="D18531">
        <v>0.83209999999999995</v>
      </c>
      <c r="E18531" s="4">
        <v>2.1700000000000001E-20</v>
      </c>
      <c r="F18531" s="3"/>
      <c r="G18531" s="3"/>
      <c r="H18531" s="3"/>
      <c r="I18531" s="3"/>
      <c r="J18531" s="3"/>
    </row>
    <row r="18532" spans="4:10" x14ac:dyDescent="0.25">
      <c r="D18532">
        <v>0.83230000000000004</v>
      </c>
      <c r="E18532" s="4">
        <v>2.1700000000000001E-20</v>
      </c>
      <c r="F18532" s="3"/>
      <c r="G18532" s="3"/>
      <c r="H18532" s="3"/>
      <c r="I18532" s="3"/>
      <c r="J18532" s="3"/>
    </row>
    <row r="18533" spans="4:10" x14ac:dyDescent="0.25">
      <c r="D18533">
        <v>0.83250000000000002</v>
      </c>
      <c r="E18533" s="4">
        <v>2.1700000000000001E-20</v>
      </c>
      <c r="F18533" s="3"/>
      <c r="G18533" s="3"/>
      <c r="H18533" s="3"/>
      <c r="I18533" s="3"/>
      <c r="J18533" s="3"/>
    </row>
    <row r="18534" spans="4:10" x14ac:dyDescent="0.25">
      <c r="D18534">
        <v>0.83279999999999998</v>
      </c>
      <c r="E18534" s="4">
        <v>2.1700000000000001E-20</v>
      </c>
      <c r="F18534" s="3"/>
      <c r="G18534" s="3"/>
      <c r="H18534" s="3"/>
      <c r="I18534" s="3"/>
      <c r="J18534" s="3"/>
    </row>
    <row r="18535" spans="4:10" x14ac:dyDescent="0.25">
      <c r="D18535">
        <v>0.83299999999999996</v>
      </c>
      <c r="E18535" s="4">
        <v>2.1700000000000001E-20</v>
      </c>
      <c r="F18535" s="3"/>
      <c r="G18535" s="3"/>
      <c r="H18535" s="3"/>
      <c r="I18535" s="3"/>
      <c r="J18535" s="3"/>
    </row>
    <row r="18536" spans="4:10" x14ac:dyDescent="0.25">
      <c r="D18536">
        <v>0.83330000000000004</v>
      </c>
      <c r="E18536" s="4">
        <v>2.1700000000000001E-20</v>
      </c>
      <c r="F18536" s="3"/>
      <c r="G18536" s="3"/>
      <c r="H18536" s="3"/>
      <c r="I18536" s="3"/>
      <c r="J18536" s="3"/>
    </row>
    <row r="18537" spans="4:10" x14ac:dyDescent="0.25">
      <c r="D18537">
        <v>0.83350000000000002</v>
      </c>
      <c r="E18537" s="4">
        <v>2.1700000000000001E-20</v>
      </c>
      <c r="F18537" s="3"/>
      <c r="G18537" s="3"/>
      <c r="H18537" s="3"/>
      <c r="I18537" s="3"/>
      <c r="J18537" s="3"/>
    </row>
    <row r="18538" spans="4:10" x14ac:dyDescent="0.25">
      <c r="D18538">
        <v>0.8337</v>
      </c>
      <c r="E18538" s="4">
        <v>2.1700000000000001E-20</v>
      </c>
      <c r="F18538" s="3"/>
      <c r="G18538" s="3"/>
      <c r="H18538" s="3"/>
      <c r="I18538" s="3"/>
      <c r="J18538" s="3"/>
    </row>
    <row r="18539" spans="4:10" x14ac:dyDescent="0.25">
      <c r="D18539">
        <v>0.83399999999999996</v>
      </c>
      <c r="E18539" s="4">
        <v>2.1700000000000001E-20</v>
      </c>
      <c r="F18539" s="3"/>
      <c r="G18539" s="3"/>
      <c r="H18539" s="3"/>
      <c r="I18539" s="3"/>
      <c r="J18539" s="3"/>
    </row>
    <row r="18540" spans="4:10" x14ac:dyDescent="0.25">
      <c r="D18540">
        <v>0.83420000000000005</v>
      </c>
      <c r="E18540" s="4">
        <v>2.1700000000000001E-20</v>
      </c>
      <c r="F18540" s="3"/>
      <c r="G18540" s="3"/>
      <c r="H18540" s="3"/>
      <c r="I18540" s="3"/>
      <c r="J18540" s="3"/>
    </row>
    <row r="18541" spans="4:10" x14ac:dyDescent="0.25">
      <c r="D18541">
        <v>0.83440000000000003</v>
      </c>
      <c r="E18541" s="4">
        <v>2.1700000000000001E-20</v>
      </c>
      <c r="F18541" s="3"/>
      <c r="G18541" s="3"/>
      <c r="H18541" s="3"/>
      <c r="I18541" s="3"/>
      <c r="J18541" s="3"/>
    </row>
    <row r="18542" spans="4:10" x14ac:dyDescent="0.25">
      <c r="D18542">
        <v>0.8347</v>
      </c>
      <c r="E18542" s="4">
        <v>2.1700000000000001E-20</v>
      </c>
      <c r="F18542" s="3"/>
      <c r="G18542" s="3"/>
      <c r="H18542" s="3"/>
      <c r="I18542" s="3"/>
      <c r="J18542" s="3"/>
    </row>
    <row r="18543" spans="4:10" x14ac:dyDescent="0.25">
      <c r="D18543">
        <v>0.83489999999999998</v>
      </c>
      <c r="E18543" s="4">
        <v>2.1700000000000001E-20</v>
      </c>
      <c r="F18543" s="3"/>
      <c r="G18543" s="3"/>
      <c r="H18543" s="3"/>
      <c r="I18543" s="3"/>
      <c r="J18543" s="3"/>
    </row>
    <row r="18544" spans="4:10" x14ac:dyDescent="0.25">
      <c r="D18544">
        <v>0.83509999999999995</v>
      </c>
      <c r="E18544" s="4">
        <v>2.1700000000000001E-20</v>
      </c>
      <c r="F18544" s="3"/>
      <c r="G18544" s="3"/>
      <c r="H18544" s="3"/>
      <c r="I18544" s="3"/>
      <c r="J18544" s="3"/>
    </row>
    <row r="18545" spans="4:10" x14ac:dyDescent="0.25">
      <c r="D18545">
        <v>0.83540000000000003</v>
      </c>
      <c r="E18545" s="4">
        <v>2.1700000000000001E-20</v>
      </c>
      <c r="F18545" s="3"/>
      <c r="G18545" s="3"/>
      <c r="H18545" s="3"/>
      <c r="I18545" s="3"/>
      <c r="J18545" s="3"/>
    </row>
    <row r="18546" spans="4:10" x14ac:dyDescent="0.25">
      <c r="D18546">
        <v>0.83560000000000001</v>
      </c>
      <c r="E18546" s="4">
        <v>2.1700000000000001E-20</v>
      </c>
      <c r="F18546" s="3"/>
      <c r="G18546" s="3"/>
      <c r="H18546" s="3"/>
      <c r="I18546" s="3"/>
      <c r="J18546" s="3"/>
    </row>
    <row r="18547" spans="4:10" x14ac:dyDescent="0.25">
      <c r="D18547">
        <v>0.83589999999999998</v>
      </c>
      <c r="E18547" s="4">
        <v>2.1700000000000001E-20</v>
      </c>
      <c r="F18547" s="3"/>
      <c r="G18547" s="3"/>
      <c r="H18547" s="3"/>
      <c r="I18547" s="3"/>
      <c r="J18547" s="3"/>
    </row>
    <row r="18548" spans="4:10" x14ac:dyDescent="0.25">
      <c r="D18548">
        <v>0.83609999999999995</v>
      </c>
      <c r="E18548" s="4">
        <v>2.1700000000000001E-20</v>
      </c>
      <c r="F18548" s="3"/>
      <c r="G18548" s="3"/>
      <c r="H18548" s="3"/>
      <c r="I18548" s="3"/>
      <c r="J18548" s="3"/>
    </row>
    <row r="18549" spans="4:10" x14ac:dyDescent="0.25">
      <c r="D18549">
        <v>0.83630000000000004</v>
      </c>
      <c r="E18549" s="4">
        <v>2.1700000000000001E-20</v>
      </c>
      <c r="F18549" s="3"/>
      <c r="G18549" s="3"/>
      <c r="H18549" s="3"/>
      <c r="I18549" s="3"/>
      <c r="J18549" s="3"/>
    </row>
    <row r="18550" spans="4:10" x14ac:dyDescent="0.25">
      <c r="D18550">
        <v>0.83660000000000001</v>
      </c>
      <c r="E18550" s="4">
        <v>2.1700000000000001E-20</v>
      </c>
      <c r="F18550" s="3"/>
      <c r="G18550" s="3"/>
      <c r="H18550" s="3"/>
      <c r="I18550" s="3"/>
      <c r="J18550" s="3"/>
    </row>
    <row r="18551" spans="4:10" x14ac:dyDescent="0.25">
      <c r="D18551">
        <v>0.83679999999999999</v>
      </c>
      <c r="E18551" s="4">
        <v>2.1700000000000001E-20</v>
      </c>
      <c r="F18551" s="3"/>
      <c r="G18551" s="3"/>
      <c r="H18551" s="3"/>
      <c r="I18551" s="3"/>
      <c r="J18551" s="3"/>
    </row>
    <row r="18552" spans="4:10" x14ac:dyDescent="0.25">
      <c r="D18552">
        <v>0.83699999999999997</v>
      </c>
      <c r="E18552" s="4">
        <v>2.1700000000000001E-20</v>
      </c>
      <c r="F18552" s="3"/>
      <c r="G18552" s="3"/>
      <c r="H18552" s="3"/>
      <c r="I18552" s="3"/>
      <c r="J18552" s="3"/>
    </row>
    <row r="18553" spans="4:10" x14ac:dyDescent="0.25">
      <c r="D18553">
        <v>0.83730000000000004</v>
      </c>
      <c r="E18553" s="4">
        <v>2.1700000000000001E-20</v>
      </c>
      <c r="F18553" s="3"/>
      <c r="G18553" s="3"/>
      <c r="H18553" s="3"/>
      <c r="I18553" s="3"/>
      <c r="J18553" s="3"/>
    </row>
    <row r="18554" spans="4:10" x14ac:dyDescent="0.25">
      <c r="D18554">
        <v>0.83750000000000002</v>
      </c>
      <c r="E18554" s="4">
        <v>2.1700000000000001E-20</v>
      </c>
      <c r="F18554" s="3"/>
      <c r="G18554" s="3"/>
      <c r="H18554" s="3"/>
      <c r="I18554" s="3"/>
      <c r="J18554" s="3"/>
    </row>
    <row r="18555" spans="4:10" x14ac:dyDescent="0.25">
      <c r="D18555">
        <v>0.8377</v>
      </c>
      <c r="E18555" s="4">
        <v>2.1700000000000001E-20</v>
      </c>
      <c r="F18555" s="3"/>
      <c r="G18555" s="3"/>
      <c r="H18555" s="3"/>
      <c r="I18555" s="3"/>
      <c r="J18555" s="3"/>
    </row>
    <row r="18556" spans="4:10" x14ac:dyDescent="0.25">
      <c r="D18556">
        <v>0.83799999999999997</v>
      </c>
      <c r="E18556" s="4">
        <v>2.1700000000000001E-20</v>
      </c>
      <c r="F18556" s="3"/>
      <c r="G18556" s="3"/>
      <c r="H18556" s="3"/>
      <c r="I18556" s="3"/>
      <c r="J18556" s="3"/>
    </row>
    <row r="18557" spans="4:10" x14ac:dyDescent="0.25">
      <c r="D18557">
        <v>0.83819999999999995</v>
      </c>
      <c r="E18557" s="4">
        <v>2.1700000000000001E-20</v>
      </c>
      <c r="F18557" s="3"/>
      <c r="G18557" s="3"/>
      <c r="H18557" s="3"/>
      <c r="I18557" s="3"/>
      <c r="J18557" s="3"/>
    </row>
    <row r="18558" spans="4:10" x14ac:dyDescent="0.25">
      <c r="D18558">
        <v>0.83850000000000002</v>
      </c>
      <c r="E18558" s="4">
        <v>2.1700000000000001E-20</v>
      </c>
      <c r="F18558" s="3"/>
      <c r="G18558" s="3"/>
      <c r="H18558" s="3"/>
      <c r="I18558" s="3"/>
      <c r="J18558" s="3"/>
    </row>
    <row r="18559" spans="4:10" x14ac:dyDescent="0.25">
      <c r="D18559">
        <v>0.8387</v>
      </c>
      <c r="E18559" s="4">
        <v>2.1700000000000001E-20</v>
      </c>
      <c r="F18559" s="3"/>
      <c r="G18559" s="3"/>
      <c r="H18559" s="3"/>
      <c r="I18559" s="3"/>
      <c r="J18559" s="3"/>
    </row>
    <row r="18560" spans="4:10" x14ac:dyDescent="0.25">
      <c r="D18560">
        <v>0.83889999999999998</v>
      </c>
      <c r="E18560" s="4">
        <v>2.1700000000000001E-20</v>
      </c>
      <c r="F18560" s="3"/>
      <c r="G18560" s="3"/>
      <c r="H18560" s="3"/>
      <c r="I18560" s="3"/>
      <c r="J18560" s="3"/>
    </row>
    <row r="18561" spans="4:10" x14ac:dyDescent="0.25">
      <c r="D18561">
        <v>0.83919999999999995</v>
      </c>
      <c r="E18561" s="4">
        <v>2.1700000000000001E-20</v>
      </c>
      <c r="F18561" s="3"/>
      <c r="G18561" s="3"/>
      <c r="H18561" s="3"/>
      <c r="I18561" s="3"/>
      <c r="J18561" s="3"/>
    </row>
    <row r="18562" spans="4:10" x14ac:dyDescent="0.25">
      <c r="D18562">
        <v>0.83940000000000003</v>
      </c>
      <c r="E18562" s="4">
        <v>2.1700000000000001E-20</v>
      </c>
      <c r="F18562" s="3"/>
      <c r="G18562" s="3"/>
      <c r="H18562" s="3"/>
      <c r="I18562" s="3"/>
      <c r="J18562" s="3"/>
    </row>
    <row r="18563" spans="4:10" x14ac:dyDescent="0.25">
      <c r="D18563">
        <v>0.83960000000000001</v>
      </c>
      <c r="E18563" s="4">
        <v>2.1700000000000001E-20</v>
      </c>
      <c r="F18563" s="3"/>
      <c r="G18563" s="3"/>
      <c r="H18563" s="3"/>
      <c r="I18563" s="3"/>
      <c r="J18563" s="3"/>
    </row>
    <row r="18564" spans="4:10" x14ac:dyDescent="0.25">
      <c r="D18564">
        <v>0.83989999999999998</v>
      </c>
      <c r="E18564" s="4">
        <v>2.1700000000000001E-20</v>
      </c>
      <c r="F18564" s="3"/>
      <c r="G18564" s="3"/>
      <c r="H18564" s="3"/>
      <c r="I18564" s="3"/>
      <c r="J18564" s="3"/>
    </row>
    <row r="18565" spans="4:10" x14ac:dyDescent="0.25">
      <c r="D18565">
        <v>0.84009999999999996</v>
      </c>
      <c r="E18565" s="4">
        <v>2.1700000000000001E-20</v>
      </c>
      <c r="F18565" s="3"/>
      <c r="G18565" s="3"/>
      <c r="H18565" s="3"/>
      <c r="I18565" s="3"/>
      <c r="J18565" s="3"/>
    </row>
    <row r="18566" spans="4:10" x14ac:dyDescent="0.25">
      <c r="D18566">
        <v>0.84040000000000004</v>
      </c>
      <c r="E18566" s="4">
        <v>2.1700000000000001E-20</v>
      </c>
      <c r="F18566" s="3"/>
      <c r="G18566" s="3"/>
      <c r="H18566" s="3"/>
      <c r="I18566" s="3"/>
      <c r="J18566" s="3"/>
    </row>
    <row r="18567" spans="4:10" x14ac:dyDescent="0.25">
      <c r="D18567">
        <v>0.84060000000000001</v>
      </c>
      <c r="E18567" s="4">
        <v>2.1700000000000001E-20</v>
      </c>
      <c r="F18567" s="3"/>
      <c r="G18567" s="3"/>
      <c r="H18567" s="3"/>
      <c r="I18567" s="3"/>
      <c r="J18567" s="3"/>
    </row>
    <row r="18568" spans="4:10" x14ac:dyDescent="0.25">
      <c r="D18568">
        <v>0.84079999999999999</v>
      </c>
      <c r="E18568" s="4">
        <v>2.1700000000000001E-20</v>
      </c>
      <c r="F18568" s="3"/>
      <c r="G18568" s="3"/>
      <c r="H18568" s="3"/>
      <c r="I18568" s="3"/>
      <c r="J18568" s="3"/>
    </row>
    <row r="18569" spans="4:10" x14ac:dyDescent="0.25">
      <c r="D18569">
        <v>0.84109999999999996</v>
      </c>
      <c r="E18569" s="4">
        <v>2.1700000000000001E-20</v>
      </c>
      <c r="F18569" s="3"/>
      <c r="G18569" s="3"/>
      <c r="H18569" s="3"/>
      <c r="I18569" s="3"/>
      <c r="J18569" s="3"/>
    </row>
    <row r="18570" spans="4:10" x14ac:dyDescent="0.25">
      <c r="D18570">
        <v>0.84130000000000005</v>
      </c>
      <c r="E18570" s="4">
        <v>2.1700000000000001E-20</v>
      </c>
      <c r="F18570" s="3"/>
      <c r="G18570" s="3"/>
      <c r="H18570" s="3"/>
      <c r="I18570" s="3"/>
      <c r="J18570" s="3"/>
    </row>
    <row r="18571" spans="4:10" x14ac:dyDescent="0.25">
      <c r="D18571">
        <v>0.84150000000000003</v>
      </c>
      <c r="E18571" s="4">
        <v>2.1700000000000001E-20</v>
      </c>
      <c r="F18571" s="3"/>
      <c r="G18571" s="3"/>
      <c r="H18571" s="3"/>
      <c r="I18571" s="3"/>
      <c r="J18571" s="3"/>
    </row>
    <row r="18572" spans="4:10" x14ac:dyDescent="0.25">
      <c r="D18572">
        <v>0.84179999999999999</v>
      </c>
      <c r="E18572" s="4">
        <v>2.1700000000000001E-20</v>
      </c>
      <c r="F18572" s="3"/>
      <c r="G18572" s="3"/>
      <c r="H18572" s="3"/>
      <c r="I18572" s="3"/>
      <c r="J18572" s="3"/>
    </row>
    <row r="18573" spans="4:10" x14ac:dyDescent="0.25">
      <c r="D18573">
        <v>0.84199999999999997</v>
      </c>
      <c r="E18573" s="4">
        <v>2.1700000000000001E-20</v>
      </c>
      <c r="F18573" s="3"/>
      <c r="G18573" s="3"/>
      <c r="H18573" s="3"/>
      <c r="I18573" s="3"/>
      <c r="J18573" s="3"/>
    </row>
    <row r="18574" spans="4:10" x14ac:dyDescent="0.25">
      <c r="D18574">
        <v>0.84219999999999995</v>
      </c>
      <c r="E18574" s="4">
        <v>2.1700000000000001E-20</v>
      </c>
      <c r="F18574" s="3"/>
      <c r="G18574" s="3"/>
      <c r="H18574" s="3"/>
      <c r="I18574" s="3"/>
      <c r="J18574" s="3"/>
    </row>
    <row r="18575" spans="4:10" x14ac:dyDescent="0.25">
      <c r="D18575">
        <v>0.84250000000000003</v>
      </c>
      <c r="E18575" s="4">
        <v>2.1700000000000001E-20</v>
      </c>
      <c r="F18575" s="3"/>
      <c r="G18575" s="3"/>
      <c r="H18575" s="3"/>
      <c r="I18575" s="3"/>
      <c r="J18575" s="3"/>
    </row>
    <row r="18576" spans="4:10" x14ac:dyDescent="0.25">
      <c r="D18576">
        <v>0.8427</v>
      </c>
      <c r="E18576" s="4">
        <v>2.1700000000000001E-20</v>
      </c>
      <c r="F18576" s="3"/>
      <c r="G18576" s="3"/>
      <c r="H18576" s="3"/>
      <c r="I18576" s="3"/>
      <c r="J18576" s="3"/>
    </row>
    <row r="18577" spans="4:10" x14ac:dyDescent="0.25">
      <c r="D18577">
        <v>0.84299999999999997</v>
      </c>
      <c r="E18577" s="4">
        <v>2.1700000000000001E-20</v>
      </c>
      <c r="F18577" s="3"/>
      <c r="G18577" s="3"/>
      <c r="H18577" s="3"/>
      <c r="I18577" s="3"/>
      <c r="J18577" s="3"/>
    </row>
    <row r="18578" spans="4:10" x14ac:dyDescent="0.25">
      <c r="D18578">
        <v>0.84319999999999995</v>
      </c>
      <c r="E18578" s="4">
        <v>2.1700000000000001E-20</v>
      </c>
      <c r="F18578" s="3"/>
      <c r="G18578" s="3"/>
      <c r="H18578" s="3"/>
      <c r="I18578" s="3"/>
      <c r="J18578" s="3"/>
    </row>
    <row r="18579" spans="4:10" x14ac:dyDescent="0.25">
      <c r="D18579">
        <v>0.84340000000000004</v>
      </c>
      <c r="E18579" s="4">
        <v>2.1700000000000001E-20</v>
      </c>
      <c r="F18579" s="3"/>
      <c r="G18579" s="3"/>
      <c r="H18579" s="3"/>
      <c r="I18579" s="3"/>
      <c r="J18579" s="3"/>
    </row>
    <row r="18580" spans="4:10" x14ac:dyDescent="0.25">
      <c r="D18580">
        <v>0.84370000000000001</v>
      </c>
      <c r="E18580" s="4">
        <v>2.1700000000000001E-20</v>
      </c>
      <c r="F18580" s="3"/>
      <c r="G18580" s="3"/>
      <c r="H18580" s="3"/>
      <c r="I18580" s="3"/>
      <c r="J18580" s="3"/>
    </row>
    <row r="18581" spans="4:10" x14ac:dyDescent="0.25">
      <c r="D18581">
        <v>0.84389999999999998</v>
      </c>
      <c r="E18581" s="4">
        <v>2.1700000000000001E-20</v>
      </c>
      <c r="F18581" s="3"/>
      <c r="G18581" s="3"/>
      <c r="H18581" s="3"/>
      <c r="I18581" s="3"/>
      <c r="J18581" s="3"/>
    </row>
    <row r="18582" spans="4:10" x14ac:dyDescent="0.25">
      <c r="D18582">
        <v>0.84409999999999996</v>
      </c>
      <c r="E18582" s="4">
        <v>2.1700000000000001E-20</v>
      </c>
      <c r="F18582" s="3"/>
      <c r="G18582" s="3"/>
      <c r="H18582" s="3"/>
      <c r="I18582" s="3"/>
      <c r="J18582" s="3"/>
    </row>
    <row r="18583" spans="4:10" x14ac:dyDescent="0.25">
      <c r="D18583">
        <v>0.84440000000000004</v>
      </c>
      <c r="E18583" s="4">
        <v>2.1700000000000001E-20</v>
      </c>
      <c r="F18583" s="3"/>
      <c r="G18583" s="3"/>
      <c r="H18583" s="3"/>
      <c r="I18583" s="3"/>
      <c r="J18583" s="3"/>
    </row>
    <row r="18584" spans="4:10" x14ac:dyDescent="0.25">
      <c r="D18584">
        <v>0.84460000000000002</v>
      </c>
      <c r="E18584" s="4">
        <v>2.1700000000000001E-20</v>
      </c>
      <c r="F18584" s="3"/>
      <c r="G18584" s="3"/>
      <c r="H18584" s="3"/>
      <c r="I18584" s="3"/>
      <c r="J18584" s="3"/>
    </row>
    <row r="18585" spans="4:10" x14ac:dyDescent="0.25">
      <c r="D18585">
        <v>0.8448</v>
      </c>
      <c r="E18585" s="4">
        <v>2.1700000000000001E-20</v>
      </c>
      <c r="F18585" s="3"/>
      <c r="G18585" s="3"/>
      <c r="H18585" s="3"/>
      <c r="I18585" s="3"/>
      <c r="J18585" s="3"/>
    </row>
    <row r="18586" spans="4:10" x14ac:dyDescent="0.25">
      <c r="D18586">
        <v>0.84509999999999996</v>
      </c>
      <c r="E18586" s="4">
        <v>2.1700000000000001E-20</v>
      </c>
      <c r="F18586" s="3"/>
      <c r="G18586" s="3"/>
      <c r="H18586" s="3"/>
      <c r="I18586" s="3"/>
      <c r="J18586" s="3"/>
    </row>
    <row r="18587" spans="4:10" x14ac:dyDescent="0.25">
      <c r="D18587">
        <v>0.84530000000000005</v>
      </c>
      <c r="E18587" s="4">
        <v>2.1700000000000001E-20</v>
      </c>
      <c r="F18587" s="3"/>
      <c r="G18587" s="3"/>
      <c r="H18587" s="3"/>
      <c r="I18587" s="3"/>
      <c r="J18587" s="3"/>
    </row>
    <row r="18588" spans="4:10" x14ac:dyDescent="0.25">
      <c r="D18588">
        <v>0.84560000000000002</v>
      </c>
      <c r="E18588" s="4">
        <v>2.1700000000000001E-20</v>
      </c>
      <c r="F18588" s="3"/>
      <c r="G18588" s="3"/>
      <c r="H18588" s="3"/>
      <c r="I18588" s="3"/>
      <c r="J18588" s="3"/>
    </row>
    <row r="18589" spans="4:10" x14ac:dyDescent="0.25">
      <c r="D18589">
        <v>0.8458</v>
      </c>
      <c r="E18589" s="4">
        <v>2.1700000000000001E-20</v>
      </c>
      <c r="F18589" s="3"/>
      <c r="G18589" s="3"/>
      <c r="H18589" s="3"/>
      <c r="I18589" s="3"/>
      <c r="J18589" s="3"/>
    </row>
    <row r="18590" spans="4:10" x14ac:dyDescent="0.25">
      <c r="D18590">
        <v>0.84599999999999997</v>
      </c>
      <c r="E18590" s="4">
        <v>2.1700000000000001E-20</v>
      </c>
      <c r="F18590" s="3"/>
      <c r="G18590" s="3"/>
      <c r="H18590" s="3"/>
      <c r="I18590" s="3"/>
      <c r="J18590" s="3"/>
    </row>
    <row r="18591" spans="4:10" x14ac:dyDescent="0.25">
      <c r="D18591">
        <v>0.84630000000000005</v>
      </c>
      <c r="E18591" s="4">
        <v>2.1700000000000001E-20</v>
      </c>
      <c r="F18591" s="3"/>
      <c r="G18591" s="3"/>
      <c r="H18591" s="3"/>
      <c r="I18591" s="3"/>
      <c r="J18591" s="3"/>
    </row>
    <row r="18592" spans="4:10" x14ac:dyDescent="0.25">
      <c r="D18592">
        <v>0.84650000000000003</v>
      </c>
      <c r="E18592" s="4">
        <v>2.1700000000000001E-20</v>
      </c>
      <c r="F18592" s="3"/>
      <c r="G18592" s="3"/>
      <c r="H18592" s="3"/>
      <c r="I18592" s="3"/>
      <c r="J18592" s="3"/>
    </row>
    <row r="18593" spans="4:10" x14ac:dyDescent="0.25">
      <c r="D18593">
        <v>0.84670000000000001</v>
      </c>
      <c r="E18593" s="4">
        <v>2.1700000000000001E-20</v>
      </c>
      <c r="F18593" s="3"/>
      <c r="G18593" s="3"/>
      <c r="H18593" s="3"/>
      <c r="I18593" s="3"/>
      <c r="J18593" s="3"/>
    </row>
    <row r="18594" spans="4:10" x14ac:dyDescent="0.25">
      <c r="D18594">
        <v>0.84699999999999998</v>
      </c>
      <c r="E18594" s="4">
        <v>2.1700000000000001E-20</v>
      </c>
      <c r="F18594" s="3"/>
      <c r="G18594" s="3"/>
      <c r="H18594" s="3"/>
      <c r="I18594" s="3"/>
      <c r="J18594" s="3"/>
    </row>
    <row r="18595" spans="4:10" x14ac:dyDescent="0.25">
      <c r="D18595">
        <v>0.84719999999999995</v>
      </c>
      <c r="E18595" s="4">
        <v>2.1700000000000001E-20</v>
      </c>
      <c r="F18595" s="3"/>
      <c r="G18595" s="3"/>
      <c r="H18595" s="3"/>
      <c r="I18595" s="3"/>
      <c r="J18595" s="3"/>
    </row>
    <row r="18596" spans="4:10" x14ac:dyDescent="0.25">
      <c r="D18596">
        <v>0.84740000000000004</v>
      </c>
      <c r="E18596" s="4">
        <v>2.1700000000000001E-20</v>
      </c>
      <c r="F18596" s="3"/>
      <c r="G18596" s="3"/>
      <c r="H18596" s="3"/>
      <c r="I18596" s="3"/>
      <c r="J18596" s="3"/>
    </row>
    <row r="18597" spans="4:10" x14ac:dyDescent="0.25">
      <c r="D18597">
        <v>0.84770000000000001</v>
      </c>
      <c r="E18597" s="4">
        <v>2.1700000000000001E-20</v>
      </c>
      <c r="F18597" s="3"/>
      <c r="G18597" s="3"/>
      <c r="H18597" s="3"/>
      <c r="I18597" s="3"/>
      <c r="J18597" s="3"/>
    </row>
    <row r="18598" spans="4:10" x14ac:dyDescent="0.25">
      <c r="D18598">
        <v>0.84789999999999999</v>
      </c>
      <c r="E18598" s="4">
        <v>2.1700000000000001E-20</v>
      </c>
      <c r="F18598" s="3"/>
      <c r="G18598" s="3"/>
      <c r="H18598" s="3"/>
      <c r="I18598" s="3"/>
      <c r="J18598" s="3"/>
    </row>
    <row r="18599" spans="4:10" x14ac:dyDescent="0.25">
      <c r="D18599">
        <v>0.84819999999999995</v>
      </c>
      <c r="E18599" s="4">
        <v>2.1700000000000001E-20</v>
      </c>
      <c r="F18599" s="3"/>
      <c r="G18599" s="3"/>
      <c r="H18599" s="3"/>
      <c r="I18599" s="3"/>
      <c r="J18599" s="3"/>
    </row>
    <row r="18600" spans="4:10" x14ac:dyDescent="0.25">
      <c r="D18600">
        <v>0.84840000000000004</v>
      </c>
      <c r="E18600" s="4">
        <v>2.1700000000000001E-20</v>
      </c>
      <c r="F18600" s="3"/>
      <c r="G18600" s="3"/>
      <c r="H18600" s="3"/>
      <c r="I18600" s="3"/>
      <c r="J18600" s="3"/>
    </row>
    <row r="18601" spans="4:10" x14ac:dyDescent="0.25">
      <c r="D18601">
        <v>0.84860000000000002</v>
      </c>
      <c r="E18601" s="4">
        <v>2.1700000000000001E-20</v>
      </c>
      <c r="F18601" s="3"/>
      <c r="G18601" s="3"/>
      <c r="H18601" s="3"/>
      <c r="I18601" s="3"/>
      <c r="J18601" s="3"/>
    </row>
    <row r="18602" spans="4:10" x14ac:dyDescent="0.25">
      <c r="D18602">
        <v>0.84889999999999999</v>
      </c>
      <c r="E18602" s="4">
        <v>2.1700000000000001E-20</v>
      </c>
      <c r="F18602" s="3"/>
      <c r="G18602" s="3"/>
      <c r="H18602" s="3"/>
      <c r="I18602" s="3"/>
      <c r="J18602" s="3"/>
    </row>
    <row r="18603" spans="4:10" x14ac:dyDescent="0.25">
      <c r="D18603">
        <v>0.84909999999999997</v>
      </c>
      <c r="E18603" s="4">
        <v>2.1700000000000001E-20</v>
      </c>
      <c r="F18603" s="3"/>
      <c r="G18603" s="3"/>
      <c r="H18603" s="3"/>
      <c r="I18603" s="3"/>
      <c r="J18603" s="3"/>
    </row>
    <row r="18604" spans="4:10" x14ac:dyDescent="0.25">
      <c r="D18604">
        <v>0.84930000000000005</v>
      </c>
      <c r="E18604" s="4">
        <v>2.1700000000000001E-20</v>
      </c>
      <c r="F18604" s="3"/>
      <c r="G18604" s="3"/>
      <c r="H18604" s="3"/>
      <c r="I18604" s="3"/>
      <c r="J18604" s="3"/>
    </row>
    <row r="18605" spans="4:10" x14ac:dyDescent="0.25">
      <c r="D18605">
        <v>0.84960000000000002</v>
      </c>
      <c r="E18605" s="4">
        <v>2.1700000000000001E-20</v>
      </c>
      <c r="F18605" s="3"/>
      <c r="G18605" s="3"/>
      <c r="H18605" s="3"/>
      <c r="I18605" s="3"/>
      <c r="J18605" s="3"/>
    </row>
    <row r="18606" spans="4:10" x14ac:dyDescent="0.25">
      <c r="D18606">
        <v>0.8498</v>
      </c>
      <c r="E18606" s="4">
        <v>2.1700000000000001E-20</v>
      </c>
      <c r="F18606" s="3"/>
      <c r="G18606" s="3"/>
      <c r="H18606" s="3"/>
      <c r="I18606" s="3"/>
      <c r="J18606" s="3"/>
    </row>
    <row r="18607" spans="4:10" x14ac:dyDescent="0.25">
      <c r="D18607">
        <v>0.85</v>
      </c>
      <c r="E18607" s="4">
        <v>2.1700000000000001E-20</v>
      </c>
      <c r="F18607" s="3"/>
      <c r="G18607" s="3"/>
      <c r="H18607" s="3"/>
      <c r="I18607" s="3"/>
      <c r="J18607" s="3"/>
    </row>
    <row r="18608" spans="4:10" x14ac:dyDescent="0.25">
      <c r="D18608">
        <v>0.85029999999999994</v>
      </c>
      <c r="E18608" s="4">
        <v>2.1700000000000001E-20</v>
      </c>
      <c r="F18608" s="3"/>
      <c r="G18608" s="3"/>
      <c r="H18608" s="3"/>
      <c r="I18608" s="3"/>
      <c r="J18608" s="3"/>
    </row>
    <row r="18609" spans="4:10" x14ac:dyDescent="0.25">
      <c r="D18609">
        <v>0.85050000000000003</v>
      </c>
      <c r="E18609" s="4">
        <v>2.1700000000000001E-20</v>
      </c>
      <c r="F18609" s="3"/>
      <c r="G18609" s="3"/>
      <c r="H18609" s="3"/>
      <c r="I18609" s="3"/>
      <c r="J18609" s="3"/>
    </row>
    <row r="18610" spans="4:10" x14ac:dyDescent="0.25">
      <c r="D18610">
        <v>0.8508</v>
      </c>
      <c r="E18610" s="4">
        <v>2.1700000000000001E-20</v>
      </c>
      <c r="F18610" s="3"/>
      <c r="G18610" s="3"/>
      <c r="H18610" s="3"/>
      <c r="I18610" s="3"/>
      <c r="J18610" s="3"/>
    </row>
    <row r="18611" spans="4:10" x14ac:dyDescent="0.25">
      <c r="D18611">
        <v>0.85099999999999998</v>
      </c>
      <c r="E18611" s="4">
        <v>2.1700000000000001E-20</v>
      </c>
      <c r="F18611" s="3"/>
      <c r="G18611" s="3"/>
      <c r="H18611" s="3"/>
      <c r="I18611" s="3"/>
      <c r="J18611" s="3"/>
    </row>
    <row r="18612" spans="4:10" x14ac:dyDescent="0.25">
      <c r="D18612">
        <v>0.85119999999999996</v>
      </c>
      <c r="E18612" s="4">
        <v>2.1700000000000001E-20</v>
      </c>
      <c r="F18612" s="3"/>
      <c r="G18612" s="3"/>
      <c r="H18612" s="3"/>
      <c r="I18612" s="3"/>
      <c r="J18612" s="3"/>
    </row>
    <row r="18613" spans="4:10" x14ac:dyDescent="0.25">
      <c r="D18613">
        <v>0.85150000000000003</v>
      </c>
      <c r="E18613" s="4">
        <v>2.1700000000000001E-20</v>
      </c>
      <c r="F18613" s="3"/>
      <c r="G18613" s="3"/>
      <c r="H18613" s="3"/>
      <c r="I18613" s="3"/>
      <c r="J18613" s="3"/>
    </row>
    <row r="18614" spans="4:10" x14ac:dyDescent="0.25">
      <c r="D18614">
        <v>0.85170000000000001</v>
      </c>
      <c r="E18614" s="4">
        <v>2.1700000000000001E-20</v>
      </c>
      <c r="F18614" s="3"/>
      <c r="G18614" s="3"/>
      <c r="H18614" s="3"/>
      <c r="I18614" s="3"/>
      <c r="J18614" s="3"/>
    </row>
    <row r="18615" spans="4:10" x14ac:dyDescent="0.25">
      <c r="D18615">
        <v>0.85189999999999999</v>
      </c>
      <c r="E18615" s="4">
        <v>2.1700000000000001E-20</v>
      </c>
      <c r="F18615" s="3"/>
      <c r="G18615" s="3"/>
      <c r="H18615" s="3"/>
      <c r="I18615" s="3"/>
      <c r="J18615" s="3"/>
    </row>
    <row r="18616" spans="4:10" x14ac:dyDescent="0.25">
      <c r="D18616">
        <v>0.85219999999999996</v>
      </c>
      <c r="E18616" s="4">
        <v>2.1700000000000001E-20</v>
      </c>
      <c r="F18616" s="3"/>
      <c r="G18616" s="3"/>
      <c r="H18616" s="3"/>
      <c r="I18616" s="3"/>
      <c r="J18616" s="3"/>
    </row>
    <row r="18617" spans="4:10" x14ac:dyDescent="0.25">
      <c r="D18617">
        <v>0.85240000000000005</v>
      </c>
      <c r="E18617" s="4">
        <v>2.1700000000000001E-20</v>
      </c>
      <c r="F18617" s="3"/>
      <c r="G18617" s="3"/>
      <c r="H18617" s="3"/>
      <c r="I18617" s="3"/>
      <c r="J18617" s="3"/>
    </row>
    <row r="18618" spans="4:10" x14ac:dyDescent="0.25">
      <c r="D18618">
        <v>0.85260000000000002</v>
      </c>
      <c r="E18618" s="4">
        <v>2.1700000000000001E-20</v>
      </c>
      <c r="F18618" s="3"/>
      <c r="G18618" s="3"/>
      <c r="H18618" s="3"/>
      <c r="I18618" s="3"/>
      <c r="J18618" s="3"/>
    </row>
    <row r="18619" spans="4:10" x14ac:dyDescent="0.25">
      <c r="D18619">
        <v>0.85289999999999999</v>
      </c>
      <c r="E18619" s="4">
        <v>2.1700000000000001E-20</v>
      </c>
      <c r="F18619" s="3"/>
      <c r="G18619" s="3"/>
      <c r="H18619" s="3"/>
      <c r="I18619" s="3"/>
      <c r="J18619" s="3"/>
    </row>
    <row r="18620" spans="4:10" x14ac:dyDescent="0.25">
      <c r="D18620">
        <v>0.85309999999999997</v>
      </c>
      <c r="E18620" s="4">
        <v>2.1700000000000001E-20</v>
      </c>
      <c r="F18620" s="3"/>
      <c r="G18620" s="3"/>
      <c r="H18620" s="3"/>
      <c r="I18620" s="3"/>
      <c r="J18620" s="3"/>
    </row>
    <row r="18621" spans="4:10" x14ac:dyDescent="0.25">
      <c r="D18621">
        <v>0.85340000000000005</v>
      </c>
      <c r="E18621" s="4">
        <v>2.1700000000000001E-20</v>
      </c>
      <c r="F18621" s="3"/>
      <c r="G18621" s="3"/>
      <c r="H18621" s="3"/>
      <c r="I18621" s="3"/>
      <c r="J18621" s="3"/>
    </row>
    <row r="18622" spans="4:10" x14ac:dyDescent="0.25">
      <c r="D18622">
        <v>0.85360000000000003</v>
      </c>
      <c r="E18622" s="4">
        <v>2.1700000000000001E-20</v>
      </c>
      <c r="F18622" s="3"/>
      <c r="G18622" s="3"/>
      <c r="H18622" s="3"/>
      <c r="I18622" s="3"/>
      <c r="J18622" s="3"/>
    </row>
    <row r="18623" spans="4:10" x14ac:dyDescent="0.25">
      <c r="D18623">
        <v>0.8538</v>
      </c>
      <c r="E18623" s="4">
        <v>2.1700000000000001E-20</v>
      </c>
      <c r="F18623" s="3"/>
      <c r="G18623" s="3"/>
      <c r="H18623" s="3"/>
      <c r="I18623" s="3"/>
      <c r="J18623" s="3"/>
    </row>
    <row r="18624" spans="4:10" x14ac:dyDescent="0.25">
      <c r="D18624">
        <v>0.85409999999999997</v>
      </c>
      <c r="E18624" s="4">
        <v>2.1700000000000001E-20</v>
      </c>
      <c r="F18624" s="3"/>
      <c r="G18624" s="3"/>
      <c r="H18624" s="3"/>
      <c r="I18624" s="3"/>
      <c r="J18624" s="3"/>
    </row>
    <row r="18625" spans="4:10" x14ac:dyDescent="0.25">
      <c r="D18625">
        <v>0.85429999999999995</v>
      </c>
      <c r="E18625" s="4">
        <v>2.1700000000000001E-20</v>
      </c>
      <c r="F18625" s="3"/>
      <c r="G18625" s="3"/>
      <c r="H18625" s="3"/>
      <c r="I18625" s="3"/>
      <c r="J18625" s="3"/>
    </row>
    <row r="18626" spans="4:10" x14ac:dyDescent="0.25">
      <c r="D18626">
        <v>0.85450000000000004</v>
      </c>
      <c r="E18626" s="4">
        <v>2.1700000000000001E-20</v>
      </c>
      <c r="F18626" s="3"/>
      <c r="G18626" s="3"/>
      <c r="H18626" s="3"/>
      <c r="I18626" s="3"/>
      <c r="J18626" s="3"/>
    </row>
    <row r="18627" spans="4:10" x14ac:dyDescent="0.25">
      <c r="D18627">
        <v>0.8548</v>
      </c>
      <c r="E18627" s="4">
        <v>2.1700000000000001E-20</v>
      </c>
      <c r="F18627" s="3"/>
      <c r="G18627" s="3"/>
      <c r="H18627" s="3"/>
      <c r="I18627" s="3"/>
      <c r="J18627" s="3"/>
    </row>
    <row r="18628" spans="4:10" x14ac:dyDescent="0.25">
      <c r="D18628">
        <v>0.85499999999999998</v>
      </c>
      <c r="E18628" s="4">
        <v>2.1700000000000001E-20</v>
      </c>
      <c r="F18628" s="3"/>
      <c r="G18628" s="3"/>
      <c r="H18628" s="3"/>
      <c r="I18628" s="3"/>
      <c r="J18628" s="3"/>
    </row>
    <row r="18629" spans="4:10" x14ac:dyDescent="0.25">
      <c r="D18629">
        <v>0.85529999999999995</v>
      </c>
      <c r="E18629" s="4">
        <v>2.1700000000000001E-20</v>
      </c>
      <c r="F18629" s="3"/>
      <c r="G18629" s="3"/>
      <c r="H18629" s="3"/>
      <c r="I18629" s="3"/>
      <c r="J18629" s="3"/>
    </row>
    <row r="18630" spans="4:10" x14ac:dyDescent="0.25">
      <c r="D18630">
        <v>0.85550000000000004</v>
      </c>
      <c r="E18630" s="4">
        <v>2.1700000000000001E-20</v>
      </c>
      <c r="F18630" s="3"/>
      <c r="G18630" s="3"/>
      <c r="H18630" s="3"/>
      <c r="I18630" s="3"/>
      <c r="J18630" s="3"/>
    </row>
    <row r="18631" spans="4:10" x14ac:dyDescent="0.25">
      <c r="D18631">
        <v>0.85570000000000002</v>
      </c>
      <c r="E18631" s="4">
        <v>2.1700000000000001E-20</v>
      </c>
      <c r="F18631" s="3"/>
      <c r="G18631" s="3"/>
      <c r="H18631" s="3"/>
      <c r="I18631" s="3"/>
      <c r="J18631" s="3"/>
    </row>
    <row r="18632" spans="4:10" x14ac:dyDescent="0.25">
      <c r="D18632">
        <v>0.85599999999999998</v>
      </c>
      <c r="E18632" s="4">
        <v>2.1700000000000001E-20</v>
      </c>
      <c r="F18632" s="3"/>
      <c r="G18632" s="3"/>
      <c r="H18632" s="3"/>
      <c r="I18632" s="3"/>
      <c r="J18632" s="3"/>
    </row>
    <row r="18633" spans="4:10" x14ac:dyDescent="0.25">
      <c r="D18633">
        <v>0.85619999999999996</v>
      </c>
      <c r="E18633" s="4">
        <v>2.1700000000000001E-20</v>
      </c>
      <c r="F18633" s="3"/>
      <c r="G18633" s="3"/>
      <c r="H18633" s="3"/>
      <c r="I18633" s="3"/>
      <c r="J18633" s="3"/>
    </row>
    <row r="18634" spans="4:10" x14ac:dyDescent="0.25">
      <c r="D18634">
        <v>0.85640000000000005</v>
      </c>
      <c r="E18634" s="4">
        <v>2.1700000000000001E-20</v>
      </c>
      <c r="F18634" s="3"/>
      <c r="G18634" s="3"/>
      <c r="H18634" s="3"/>
      <c r="I18634" s="3"/>
      <c r="J18634" s="3"/>
    </row>
    <row r="18635" spans="4:10" x14ac:dyDescent="0.25">
      <c r="D18635">
        <v>0.85670000000000002</v>
      </c>
      <c r="E18635" s="4">
        <v>2.1700000000000001E-20</v>
      </c>
      <c r="F18635" s="3"/>
      <c r="G18635" s="3"/>
      <c r="H18635" s="3"/>
      <c r="I18635" s="3"/>
      <c r="J18635" s="3"/>
    </row>
    <row r="18636" spans="4:10" x14ac:dyDescent="0.25">
      <c r="D18636">
        <v>0.8569</v>
      </c>
      <c r="E18636" s="4">
        <v>2.1700000000000001E-20</v>
      </c>
      <c r="F18636" s="3"/>
      <c r="G18636" s="3"/>
      <c r="H18636" s="3"/>
      <c r="I18636" s="3"/>
      <c r="J18636" s="3"/>
    </row>
    <row r="18637" spans="4:10" x14ac:dyDescent="0.25">
      <c r="D18637">
        <v>0.85709999999999997</v>
      </c>
      <c r="E18637" s="4">
        <v>2.1700000000000001E-20</v>
      </c>
      <c r="F18637" s="3"/>
      <c r="G18637" s="3"/>
      <c r="H18637" s="3"/>
      <c r="I18637" s="3"/>
      <c r="J18637" s="3"/>
    </row>
    <row r="18638" spans="4:10" x14ac:dyDescent="0.25">
      <c r="D18638">
        <v>0.85740000000000005</v>
      </c>
      <c r="E18638" s="4">
        <v>2.1700000000000001E-20</v>
      </c>
      <c r="F18638" s="3"/>
      <c r="G18638" s="3"/>
      <c r="H18638" s="3"/>
      <c r="I18638" s="3"/>
      <c r="J18638" s="3"/>
    </row>
    <row r="18639" spans="4:10" x14ac:dyDescent="0.25">
      <c r="D18639">
        <v>0.85760000000000003</v>
      </c>
      <c r="E18639" s="4">
        <v>2.1700000000000001E-20</v>
      </c>
      <c r="F18639" s="3"/>
      <c r="G18639" s="3"/>
      <c r="H18639" s="3"/>
      <c r="I18639" s="3"/>
      <c r="J18639" s="3"/>
    </row>
    <row r="18640" spans="4:10" x14ac:dyDescent="0.25">
      <c r="D18640">
        <v>0.8579</v>
      </c>
      <c r="E18640" s="4">
        <v>2.1700000000000001E-20</v>
      </c>
      <c r="F18640" s="3"/>
      <c r="G18640" s="3"/>
      <c r="H18640" s="3"/>
      <c r="I18640" s="3"/>
      <c r="J18640" s="3"/>
    </row>
    <row r="18641" spans="4:10" x14ac:dyDescent="0.25">
      <c r="D18641">
        <v>0.85809999999999997</v>
      </c>
      <c r="E18641" s="4">
        <v>2.1700000000000001E-20</v>
      </c>
      <c r="F18641" s="3"/>
      <c r="G18641" s="3"/>
      <c r="H18641" s="3"/>
      <c r="I18641" s="3"/>
      <c r="J18641" s="3"/>
    </row>
    <row r="18642" spans="4:10" x14ac:dyDescent="0.25">
      <c r="D18642">
        <v>0.85829999999999995</v>
      </c>
      <c r="E18642" s="4">
        <v>2.1700000000000001E-20</v>
      </c>
      <c r="F18642" s="3"/>
      <c r="G18642" s="3"/>
      <c r="H18642" s="3"/>
      <c r="I18642" s="3"/>
      <c r="J18642" s="3"/>
    </row>
    <row r="18643" spans="4:10" x14ac:dyDescent="0.25">
      <c r="D18643">
        <v>0.85860000000000003</v>
      </c>
      <c r="E18643" s="4">
        <v>2.1700000000000001E-20</v>
      </c>
      <c r="F18643" s="3"/>
      <c r="G18643" s="3"/>
      <c r="H18643" s="3"/>
      <c r="I18643" s="3"/>
      <c r="J18643" s="3"/>
    </row>
    <row r="18644" spans="4:10" x14ac:dyDescent="0.25">
      <c r="D18644">
        <v>0.85880000000000001</v>
      </c>
      <c r="E18644" s="4">
        <v>2.1700000000000001E-20</v>
      </c>
      <c r="F18644" s="3"/>
      <c r="G18644" s="3"/>
      <c r="H18644" s="3"/>
      <c r="I18644" s="3"/>
      <c r="J18644" s="3"/>
    </row>
    <row r="18645" spans="4:10" x14ac:dyDescent="0.25">
      <c r="D18645">
        <v>0.85899999999999999</v>
      </c>
      <c r="E18645" s="4">
        <v>2.1700000000000001E-20</v>
      </c>
      <c r="F18645" s="3"/>
      <c r="G18645" s="3"/>
      <c r="H18645" s="3"/>
      <c r="I18645" s="3"/>
      <c r="J18645" s="3"/>
    </row>
    <row r="18646" spans="4:10" x14ac:dyDescent="0.25">
      <c r="D18646">
        <v>0.85929999999999995</v>
      </c>
      <c r="E18646" s="4">
        <v>2.1700000000000001E-20</v>
      </c>
      <c r="F18646" s="3"/>
      <c r="G18646" s="3"/>
      <c r="H18646" s="3"/>
      <c r="I18646" s="3"/>
      <c r="J18646" s="3"/>
    </row>
    <row r="18647" spans="4:10" x14ac:dyDescent="0.25">
      <c r="D18647">
        <v>0.85950000000000004</v>
      </c>
      <c r="E18647" s="4">
        <v>2.1700000000000001E-20</v>
      </c>
      <c r="F18647" s="3"/>
      <c r="G18647" s="3"/>
      <c r="H18647" s="3"/>
      <c r="I18647" s="3"/>
      <c r="J18647" s="3"/>
    </row>
    <row r="18648" spans="4:10" x14ac:dyDescent="0.25">
      <c r="D18648">
        <v>0.85970000000000002</v>
      </c>
      <c r="E18648" s="4">
        <v>2.1700000000000001E-20</v>
      </c>
      <c r="F18648" s="3"/>
      <c r="G18648" s="3"/>
      <c r="H18648" s="3"/>
      <c r="I18648" s="3"/>
      <c r="J18648" s="3"/>
    </row>
    <row r="18649" spans="4:10" x14ac:dyDescent="0.25">
      <c r="D18649">
        <v>0.86</v>
      </c>
      <c r="E18649" s="4">
        <v>2.1700000000000001E-20</v>
      </c>
      <c r="F18649" s="3"/>
      <c r="G18649" s="3"/>
      <c r="H18649" s="3"/>
      <c r="I18649" s="3"/>
      <c r="J18649" s="3"/>
    </row>
    <row r="18650" spans="4:10" x14ac:dyDescent="0.25">
      <c r="D18650">
        <v>0.86019999999999996</v>
      </c>
      <c r="E18650" s="4">
        <v>2.1700000000000001E-20</v>
      </c>
      <c r="F18650" s="3"/>
      <c r="G18650" s="3"/>
      <c r="H18650" s="3"/>
      <c r="I18650" s="3"/>
      <c r="J18650" s="3"/>
    </row>
    <row r="18651" spans="4:10" x14ac:dyDescent="0.25">
      <c r="D18651">
        <v>0.86050000000000004</v>
      </c>
      <c r="E18651" s="4">
        <v>2.1700000000000001E-20</v>
      </c>
      <c r="F18651" s="3"/>
      <c r="G18651" s="3"/>
      <c r="H18651" s="3"/>
      <c r="I18651" s="3"/>
      <c r="J18651" s="3"/>
    </row>
    <row r="18652" spans="4:10" x14ac:dyDescent="0.25">
      <c r="D18652">
        <v>0.86070000000000002</v>
      </c>
      <c r="E18652" s="4">
        <v>2.1700000000000001E-20</v>
      </c>
      <c r="F18652" s="3"/>
      <c r="G18652" s="3"/>
      <c r="H18652" s="3"/>
      <c r="I18652" s="3"/>
      <c r="J18652" s="3"/>
    </row>
    <row r="18653" spans="4:10" x14ac:dyDescent="0.25">
      <c r="D18653">
        <v>0.8609</v>
      </c>
      <c r="E18653" s="4">
        <v>2.1700000000000001E-20</v>
      </c>
      <c r="F18653" s="3"/>
      <c r="G18653" s="3"/>
      <c r="H18653" s="3"/>
      <c r="I18653" s="3"/>
      <c r="J18653" s="3"/>
    </row>
    <row r="18654" spans="4:10" x14ac:dyDescent="0.25">
      <c r="D18654">
        <v>0.86119999999999997</v>
      </c>
      <c r="E18654" s="4">
        <v>2.1700000000000001E-20</v>
      </c>
      <c r="F18654" s="3"/>
      <c r="G18654" s="3"/>
      <c r="H18654" s="3"/>
      <c r="I18654" s="3"/>
      <c r="J18654" s="3"/>
    </row>
    <row r="18655" spans="4:10" x14ac:dyDescent="0.25">
      <c r="D18655">
        <v>0.86140000000000005</v>
      </c>
      <c r="E18655" s="4">
        <v>2.1700000000000001E-20</v>
      </c>
      <c r="F18655" s="3"/>
      <c r="G18655" s="3"/>
      <c r="H18655" s="3"/>
      <c r="I18655" s="3"/>
      <c r="J18655" s="3"/>
    </row>
    <row r="18656" spans="4:10" x14ac:dyDescent="0.25">
      <c r="D18656">
        <v>0.86160000000000003</v>
      </c>
      <c r="E18656" s="4">
        <v>2.1700000000000001E-20</v>
      </c>
      <c r="F18656" s="3"/>
      <c r="G18656" s="3"/>
      <c r="H18656" s="3"/>
      <c r="I18656" s="3"/>
      <c r="J18656" s="3"/>
    </row>
    <row r="18657" spans="4:10" x14ac:dyDescent="0.25">
      <c r="D18657">
        <v>0.8619</v>
      </c>
      <c r="E18657" s="4">
        <v>2.1700000000000001E-20</v>
      </c>
      <c r="F18657" s="3"/>
      <c r="G18657" s="3"/>
      <c r="H18657" s="3"/>
      <c r="I18657" s="3"/>
      <c r="J18657" s="3"/>
    </row>
    <row r="18658" spans="4:10" x14ac:dyDescent="0.25">
      <c r="D18658">
        <v>0.86209999999999998</v>
      </c>
      <c r="E18658" s="4">
        <v>2.1700000000000001E-20</v>
      </c>
      <c r="F18658" s="3"/>
      <c r="G18658" s="3"/>
      <c r="H18658" s="3"/>
      <c r="I18658" s="3"/>
      <c r="J18658" s="3"/>
    </row>
    <row r="18659" spans="4:10" x14ac:dyDescent="0.25">
      <c r="D18659">
        <v>0.86229999999999996</v>
      </c>
      <c r="E18659" s="4">
        <v>2.1700000000000001E-20</v>
      </c>
      <c r="F18659" s="3"/>
      <c r="G18659" s="3"/>
      <c r="H18659" s="3"/>
      <c r="I18659" s="3"/>
      <c r="J18659" s="3"/>
    </row>
    <row r="18660" spans="4:10" x14ac:dyDescent="0.25">
      <c r="D18660">
        <v>0.86260000000000003</v>
      </c>
      <c r="E18660" s="4">
        <v>2.1700000000000001E-20</v>
      </c>
      <c r="F18660" s="3"/>
      <c r="G18660" s="3"/>
      <c r="H18660" s="3"/>
      <c r="I18660" s="3"/>
      <c r="J18660" s="3"/>
    </row>
    <row r="18661" spans="4:10" x14ac:dyDescent="0.25">
      <c r="D18661">
        <v>0.86280000000000001</v>
      </c>
      <c r="E18661" s="4">
        <v>2.1700000000000001E-20</v>
      </c>
      <c r="F18661" s="3"/>
      <c r="G18661" s="3"/>
      <c r="H18661" s="3"/>
      <c r="I18661" s="3"/>
      <c r="J18661" s="3"/>
    </row>
    <row r="18662" spans="4:10" x14ac:dyDescent="0.25">
      <c r="D18662">
        <v>0.86309999999999998</v>
      </c>
      <c r="E18662" s="4">
        <v>2.1700000000000001E-20</v>
      </c>
      <c r="F18662" s="3"/>
      <c r="G18662" s="3"/>
      <c r="H18662" s="3"/>
      <c r="I18662" s="3"/>
      <c r="J18662" s="3"/>
    </row>
    <row r="18663" spans="4:10" x14ac:dyDescent="0.25">
      <c r="D18663">
        <v>0.86329999999999996</v>
      </c>
      <c r="E18663" s="4">
        <v>2.1700000000000001E-20</v>
      </c>
      <c r="F18663" s="3"/>
      <c r="G18663" s="3"/>
      <c r="H18663" s="3"/>
      <c r="I18663" s="3"/>
      <c r="J18663" s="3"/>
    </row>
    <row r="18664" spans="4:10" x14ac:dyDescent="0.25">
      <c r="D18664">
        <v>0.86350000000000005</v>
      </c>
      <c r="E18664" s="4">
        <v>2.1700000000000001E-20</v>
      </c>
      <c r="F18664" s="3"/>
      <c r="G18664" s="3"/>
      <c r="H18664" s="3"/>
      <c r="I18664" s="3"/>
      <c r="J18664" s="3"/>
    </row>
    <row r="18665" spans="4:10" x14ac:dyDescent="0.25">
      <c r="D18665">
        <v>0.86380000000000001</v>
      </c>
      <c r="E18665" s="4">
        <v>2.1700000000000001E-20</v>
      </c>
      <c r="F18665" s="3"/>
      <c r="G18665" s="3"/>
      <c r="H18665" s="3"/>
      <c r="I18665" s="3"/>
      <c r="J18665" s="3"/>
    </row>
    <row r="18666" spans="4:10" x14ac:dyDescent="0.25">
      <c r="D18666">
        <v>0.86399999999999999</v>
      </c>
      <c r="E18666" s="4">
        <v>2.1700000000000001E-20</v>
      </c>
      <c r="F18666" s="3"/>
      <c r="G18666" s="3"/>
      <c r="H18666" s="3"/>
      <c r="I18666" s="3"/>
      <c r="J18666" s="3"/>
    </row>
    <row r="18667" spans="4:10" x14ac:dyDescent="0.25">
      <c r="D18667">
        <v>0.86419999999999997</v>
      </c>
      <c r="E18667" s="4">
        <v>2.1700000000000001E-20</v>
      </c>
      <c r="F18667" s="3"/>
      <c r="G18667" s="3"/>
      <c r="H18667" s="3"/>
      <c r="I18667" s="3"/>
      <c r="J18667" s="3"/>
    </row>
    <row r="18668" spans="4:10" x14ac:dyDescent="0.25">
      <c r="D18668">
        <v>0.86450000000000005</v>
      </c>
      <c r="E18668" s="4">
        <v>2.1700000000000001E-20</v>
      </c>
      <c r="F18668" s="3"/>
      <c r="G18668" s="3"/>
      <c r="H18668" s="3"/>
      <c r="I18668" s="3"/>
      <c r="J18668" s="3"/>
    </row>
    <row r="18669" spans="4:10" x14ac:dyDescent="0.25">
      <c r="D18669">
        <v>0.86470000000000002</v>
      </c>
      <c r="E18669" s="4">
        <v>2.1700000000000001E-20</v>
      </c>
      <c r="F18669" s="3"/>
      <c r="G18669" s="3"/>
      <c r="H18669" s="3"/>
      <c r="I18669" s="3"/>
      <c r="J18669" s="3"/>
    </row>
    <row r="18670" spans="4:10" x14ac:dyDescent="0.25">
      <c r="D18670">
        <v>0.8649</v>
      </c>
      <c r="E18670" s="4">
        <v>2.1700000000000001E-20</v>
      </c>
      <c r="F18670" s="3"/>
      <c r="G18670" s="3"/>
      <c r="H18670" s="3"/>
      <c r="I18670" s="3"/>
      <c r="J18670" s="3"/>
    </row>
    <row r="18671" spans="4:10" x14ac:dyDescent="0.25">
      <c r="D18671">
        <v>0.86519999999999997</v>
      </c>
      <c r="E18671" s="4">
        <v>2.1700000000000001E-20</v>
      </c>
      <c r="F18671" s="3"/>
      <c r="G18671" s="3"/>
      <c r="H18671" s="3"/>
      <c r="I18671" s="3"/>
      <c r="J18671" s="3"/>
    </row>
    <row r="18672" spans="4:10" x14ac:dyDescent="0.25">
      <c r="D18672">
        <v>0.86539999999999995</v>
      </c>
      <c r="E18672" s="4">
        <v>2.1700000000000001E-20</v>
      </c>
      <c r="F18672" s="3"/>
      <c r="G18672" s="3"/>
      <c r="H18672" s="3"/>
      <c r="I18672" s="3"/>
      <c r="J18672" s="3"/>
    </row>
    <row r="18673" spans="4:10" x14ac:dyDescent="0.25">
      <c r="D18673">
        <v>0.86570000000000003</v>
      </c>
      <c r="E18673" s="4">
        <v>2.1700000000000001E-20</v>
      </c>
      <c r="F18673" s="3"/>
      <c r="G18673" s="3"/>
      <c r="H18673" s="3"/>
      <c r="I18673" s="3"/>
      <c r="J18673" s="3"/>
    </row>
    <row r="18674" spans="4:10" x14ac:dyDescent="0.25">
      <c r="D18674">
        <v>0.8659</v>
      </c>
      <c r="E18674" s="4">
        <v>2.1700000000000001E-20</v>
      </c>
      <c r="F18674" s="3"/>
      <c r="G18674" s="3"/>
      <c r="H18674" s="3"/>
      <c r="I18674" s="3"/>
      <c r="J18674" s="3"/>
    </row>
    <row r="18675" spans="4:10" x14ac:dyDescent="0.25">
      <c r="D18675">
        <v>0.86609999999999998</v>
      </c>
      <c r="E18675" s="4">
        <v>2.1700000000000001E-20</v>
      </c>
      <c r="F18675" s="3"/>
      <c r="G18675" s="3"/>
      <c r="H18675" s="3"/>
      <c r="I18675" s="3"/>
      <c r="J18675" s="3"/>
    </row>
    <row r="18676" spans="4:10" x14ac:dyDescent="0.25">
      <c r="D18676">
        <v>0.86639999999999995</v>
      </c>
      <c r="E18676" s="4">
        <v>2.1700000000000001E-20</v>
      </c>
      <c r="F18676" s="3"/>
      <c r="G18676" s="3"/>
      <c r="H18676" s="3"/>
      <c r="I18676" s="3"/>
      <c r="J18676" s="3"/>
    </row>
    <row r="18677" spans="4:10" x14ac:dyDescent="0.25">
      <c r="D18677">
        <v>0.86660000000000004</v>
      </c>
      <c r="E18677" s="4">
        <v>2.1700000000000001E-20</v>
      </c>
      <c r="F18677" s="3"/>
      <c r="G18677" s="3"/>
      <c r="H18677" s="3"/>
      <c r="I18677" s="3"/>
      <c r="J18677" s="3"/>
    </row>
    <row r="18678" spans="4:10" x14ac:dyDescent="0.25">
      <c r="D18678">
        <v>0.86680000000000001</v>
      </c>
      <c r="E18678" s="4">
        <v>2.1700000000000001E-20</v>
      </c>
      <c r="F18678" s="3"/>
      <c r="G18678" s="3"/>
      <c r="H18678" s="3"/>
      <c r="I18678" s="3"/>
      <c r="J18678" s="3"/>
    </row>
    <row r="18679" spans="4:10" x14ac:dyDescent="0.25">
      <c r="D18679">
        <v>0.86709999999999998</v>
      </c>
      <c r="E18679" s="4">
        <v>2.1700000000000001E-20</v>
      </c>
      <c r="F18679" s="3"/>
      <c r="G18679" s="3"/>
      <c r="H18679" s="3"/>
      <c r="I18679" s="3"/>
      <c r="J18679" s="3"/>
    </row>
    <row r="18680" spans="4:10" x14ac:dyDescent="0.25">
      <c r="D18680">
        <v>0.86729999999999996</v>
      </c>
      <c r="E18680" s="4">
        <v>2.1700000000000001E-20</v>
      </c>
      <c r="F18680" s="3"/>
      <c r="G18680" s="3"/>
      <c r="H18680" s="3"/>
      <c r="I18680" s="3"/>
      <c r="J18680" s="3"/>
    </row>
    <row r="18681" spans="4:10" x14ac:dyDescent="0.25">
      <c r="D18681">
        <v>0.86750000000000005</v>
      </c>
      <c r="E18681" s="4">
        <v>2.1700000000000001E-20</v>
      </c>
      <c r="F18681" s="3"/>
      <c r="G18681" s="3"/>
      <c r="H18681" s="3"/>
      <c r="I18681" s="3"/>
      <c r="J18681" s="3"/>
    </row>
    <row r="18682" spans="4:10" x14ac:dyDescent="0.25">
      <c r="D18682">
        <v>0.86780000000000002</v>
      </c>
      <c r="E18682" s="4">
        <v>2.1700000000000001E-20</v>
      </c>
      <c r="F18682" s="3"/>
      <c r="G18682" s="3"/>
      <c r="H18682" s="3"/>
      <c r="I18682" s="3"/>
      <c r="J18682" s="3"/>
    </row>
    <row r="18683" spans="4:10" x14ac:dyDescent="0.25">
      <c r="D18683">
        <v>0.86799999999999999</v>
      </c>
      <c r="E18683" s="4">
        <v>2.1700000000000001E-20</v>
      </c>
      <c r="F18683" s="3"/>
      <c r="G18683" s="3"/>
      <c r="H18683" s="3"/>
      <c r="I18683" s="3"/>
      <c r="J18683" s="3"/>
    </row>
    <row r="18684" spans="4:10" x14ac:dyDescent="0.25">
      <c r="D18684">
        <v>0.86829999999999996</v>
      </c>
      <c r="E18684" s="4">
        <v>2.1700000000000001E-20</v>
      </c>
      <c r="F18684" s="3"/>
      <c r="G18684" s="3"/>
      <c r="H18684" s="3"/>
      <c r="I18684" s="3"/>
      <c r="J18684" s="3"/>
    </row>
    <row r="18685" spans="4:10" x14ac:dyDescent="0.25">
      <c r="D18685">
        <v>0.86850000000000005</v>
      </c>
      <c r="E18685" s="4">
        <v>2.1700000000000001E-20</v>
      </c>
      <c r="F18685" s="3"/>
      <c r="G18685" s="3"/>
      <c r="H18685" s="3"/>
      <c r="I18685" s="3"/>
      <c r="J18685" s="3"/>
    </row>
    <row r="18686" spans="4:10" x14ac:dyDescent="0.25">
      <c r="D18686">
        <v>0.86870000000000003</v>
      </c>
      <c r="E18686" s="4">
        <v>2.1700000000000001E-20</v>
      </c>
      <c r="F18686" s="3"/>
      <c r="G18686" s="3"/>
      <c r="H18686" s="3"/>
      <c r="I18686" s="3"/>
      <c r="J18686" s="3"/>
    </row>
    <row r="18687" spans="4:10" x14ac:dyDescent="0.25">
      <c r="D18687">
        <v>0.86899999999999999</v>
      </c>
      <c r="E18687" s="4">
        <v>2.1700000000000001E-20</v>
      </c>
      <c r="F18687" s="3"/>
      <c r="G18687" s="3"/>
      <c r="H18687" s="3"/>
      <c r="I18687" s="3"/>
      <c r="J18687" s="3"/>
    </row>
    <row r="18688" spans="4:10" x14ac:dyDescent="0.25">
      <c r="D18688">
        <v>0.86919999999999997</v>
      </c>
      <c r="E18688" s="4">
        <v>2.1700000000000001E-20</v>
      </c>
      <c r="F18688" s="3"/>
      <c r="G18688" s="3"/>
      <c r="H18688" s="3"/>
      <c r="I18688" s="3"/>
      <c r="J18688" s="3"/>
    </row>
    <row r="18689" spans="4:10" x14ac:dyDescent="0.25">
      <c r="D18689">
        <v>0.86939999999999995</v>
      </c>
      <c r="E18689" s="4">
        <v>2.1700000000000001E-20</v>
      </c>
      <c r="F18689" s="3"/>
      <c r="G18689" s="3"/>
      <c r="H18689" s="3"/>
      <c r="I18689" s="3"/>
      <c r="J18689" s="3"/>
    </row>
    <row r="18690" spans="4:10" x14ac:dyDescent="0.25">
      <c r="D18690">
        <v>0.86970000000000003</v>
      </c>
      <c r="E18690" s="4">
        <v>2.1700000000000001E-20</v>
      </c>
      <c r="F18690" s="3"/>
      <c r="G18690" s="3"/>
      <c r="H18690" s="3"/>
      <c r="I18690" s="3"/>
      <c r="J18690" s="3"/>
    </row>
    <row r="18691" spans="4:10" x14ac:dyDescent="0.25">
      <c r="D18691">
        <v>0.86990000000000001</v>
      </c>
      <c r="E18691" s="4">
        <v>2.1700000000000001E-20</v>
      </c>
      <c r="F18691" s="3"/>
      <c r="G18691" s="3"/>
      <c r="H18691" s="3"/>
      <c r="I18691" s="3"/>
      <c r="J18691" s="3"/>
    </row>
    <row r="18692" spans="4:10" x14ac:dyDescent="0.25">
      <c r="D18692">
        <v>0.87019999999999997</v>
      </c>
      <c r="E18692" s="4">
        <v>2.1700000000000001E-20</v>
      </c>
      <c r="F18692" s="3"/>
      <c r="G18692" s="3"/>
      <c r="H18692" s="3"/>
      <c r="I18692" s="3"/>
      <c r="J18692" s="3"/>
    </row>
    <row r="18693" spans="4:10" x14ac:dyDescent="0.25">
      <c r="D18693">
        <v>0.87039999999999995</v>
      </c>
      <c r="E18693" s="4">
        <v>2.1700000000000001E-20</v>
      </c>
      <c r="F18693" s="3"/>
      <c r="G18693" s="3"/>
      <c r="H18693" s="3"/>
      <c r="I18693" s="3"/>
      <c r="J18693" s="3"/>
    </row>
    <row r="18694" spans="4:10" x14ac:dyDescent="0.25">
      <c r="D18694">
        <v>0.87060000000000004</v>
      </c>
      <c r="E18694" s="4">
        <v>2.1700000000000001E-20</v>
      </c>
      <c r="F18694" s="3"/>
      <c r="G18694" s="3"/>
      <c r="H18694" s="3"/>
      <c r="I18694" s="3"/>
      <c r="J18694" s="3"/>
    </row>
    <row r="18695" spans="4:10" x14ac:dyDescent="0.25">
      <c r="D18695">
        <v>0.87090000000000001</v>
      </c>
      <c r="E18695" s="4">
        <v>2.1700000000000001E-20</v>
      </c>
      <c r="F18695" s="3"/>
      <c r="G18695" s="3"/>
      <c r="H18695" s="3"/>
      <c r="I18695" s="3"/>
      <c r="J18695" s="3"/>
    </row>
    <row r="18696" spans="4:10" x14ac:dyDescent="0.25">
      <c r="D18696">
        <v>0.87109999999999999</v>
      </c>
      <c r="E18696" s="4">
        <v>2.1700000000000001E-20</v>
      </c>
      <c r="F18696" s="3"/>
      <c r="G18696" s="3"/>
      <c r="H18696" s="3"/>
      <c r="I18696" s="3"/>
      <c r="J18696" s="3"/>
    </row>
    <row r="18697" spans="4:10" x14ac:dyDescent="0.25">
      <c r="D18697">
        <v>0.87129999999999996</v>
      </c>
      <c r="E18697" s="4">
        <v>2.1700000000000001E-20</v>
      </c>
      <c r="F18697" s="3"/>
      <c r="G18697" s="3"/>
      <c r="H18697" s="3"/>
      <c r="I18697" s="3"/>
      <c r="J18697" s="3"/>
    </row>
    <row r="18698" spans="4:10" x14ac:dyDescent="0.25">
      <c r="D18698">
        <v>0.87160000000000004</v>
      </c>
      <c r="E18698" s="4">
        <v>2.1700000000000001E-20</v>
      </c>
      <c r="F18698" s="3"/>
      <c r="G18698" s="3"/>
      <c r="H18698" s="3"/>
      <c r="I18698" s="3"/>
      <c r="J18698" s="3"/>
    </row>
    <row r="18699" spans="4:10" x14ac:dyDescent="0.25">
      <c r="D18699">
        <v>0.87180000000000002</v>
      </c>
      <c r="E18699" s="4">
        <v>2.1700000000000001E-20</v>
      </c>
      <c r="F18699" s="3"/>
      <c r="G18699" s="3"/>
      <c r="H18699" s="3"/>
      <c r="I18699" s="3"/>
      <c r="J18699" s="3"/>
    </row>
    <row r="18700" spans="4:10" x14ac:dyDescent="0.25">
      <c r="D18700">
        <v>0.872</v>
      </c>
      <c r="E18700" s="4">
        <v>2.1700000000000001E-20</v>
      </c>
      <c r="F18700" s="3"/>
      <c r="G18700" s="3"/>
      <c r="H18700" s="3"/>
      <c r="I18700" s="3"/>
      <c r="J18700" s="3"/>
    </row>
    <row r="18701" spans="4:10" x14ac:dyDescent="0.25">
      <c r="D18701">
        <v>0.87229999999999996</v>
      </c>
      <c r="E18701" s="4">
        <v>2.1700000000000001E-20</v>
      </c>
      <c r="F18701" s="3"/>
      <c r="G18701" s="3"/>
      <c r="H18701" s="3"/>
      <c r="I18701" s="3"/>
      <c r="J18701" s="3"/>
    </row>
    <row r="18702" spans="4:10" x14ac:dyDescent="0.25">
      <c r="D18702">
        <v>0.87250000000000005</v>
      </c>
      <c r="E18702" s="4">
        <v>2.1700000000000001E-20</v>
      </c>
      <c r="F18702" s="3"/>
      <c r="G18702" s="3"/>
      <c r="H18702" s="3"/>
      <c r="I18702" s="3"/>
      <c r="J18702" s="3"/>
    </row>
    <row r="18703" spans="4:10" x14ac:dyDescent="0.25">
      <c r="D18703">
        <v>0.87280000000000002</v>
      </c>
      <c r="E18703" s="4">
        <v>2.1700000000000001E-20</v>
      </c>
      <c r="F18703" s="3"/>
      <c r="G18703" s="3"/>
      <c r="H18703" s="3"/>
      <c r="I18703" s="3"/>
      <c r="J18703" s="3"/>
    </row>
    <row r="18704" spans="4:10" x14ac:dyDescent="0.25">
      <c r="D18704">
        <v>0.873</v>
      </c>
      <c r="E18704" s="4">
        <v>2.1700000000000001E-20</v>
      </c>
      <c r="F18704" s="3"/>
      <c r="G18704" s="3"/>
      <c r="H18704" s="3"/>
      <c r="I18704" s="3"/>
      <c r="J18704" s="3"/>
    </row>
    <row r="18705" spans="4:10" x14ac:dyDescent="0.25">
      <c r="D18705">
        <v>0.87319999999999998</v>
      </c>
      <c r="E18705" s="4">
        <v>2.1700000000000001E-20</v>
      </c>
      <c r="F18705" s="3"/>
      <c r="G18705" s="3"/>
      <c r="H18705" s="3"/>
      <c r="I18705" s="3"/>
      <c r="J18705" s="3"/>
    </row>
    <row r="18706" spans="4:10" x14ac:dyDescent="0.25">
      <c r="D18706">
        <v>0.87350000000000005</v>
      </c>
      <c r="E18706" s="4">
        <v>2.1700000000000001E-20</v>
      </c>
      <c r="F18706" s="3"/>
      <c r="G18706" s="3"/>
      <c r="H18706" s="3"/>
      <c r="I18706" s="3"/>
      <c r="J18706" s="3"/>
    </row>
    <row r="18707" spans="4:10" x14ac:dyDescent="0.25">
      <c r="D18707">
        <v>0.87370000000000003</v>
      </c>
      <c r="E18707" s="4">
        <v>2.1700000000000001E-20</v>
      </c>
      <c r="F18707" s="3"/>
      <c r="G18707" s="3"/>
      <c r="H18707" s="3"/>
      <c r="I18707" s="3"/>
      <c r="J18707" s="3"/>
    </row>
    <row r="18708" spans="4:10" x14ac:dyDescent="0.25">
      <c r="D18708">
        <v>0.87390000000000001</v>
      </c>
      <c r="E18708" s="4">
        <v>2.1700000000000001E-20</v>
      </c>
      <c r="F18708" s="3"/>
      <c r="G18708" s="3"/>
      <c r="H18708" s="3"/>
      <c r="I18708" s="3"/>
      <c r="J18708" s="3"/>
    </row>
    <row r="18709" spans="4:10" x14ac:dyDescent="0.25">
      <c r="D18709">
        <v>0.87419999999999998</v>
      </c>
      <c r="E18709" s="4">
        <v>2.1700000000000001E-20</v>
      </c>
      <c r="F18709" s="3"/>
      <c r="G18709" s="3"/>
      <c r="H18709" s="3"/>
      <c r="I18709" s="3"/>
      <c r="J18709" s="3"/>
    </row>
    <row r="18710" spans="4:10" x14ac:dyDescent="0.25">
      <c r="D18710">
        <v>0.87439999999999996</v>
      </c>
      <c r="E18710" s="4">
        <v>2.1700000000000001E-20</v>
      </c>
      <c r="F18710" s="3"/>
      <c r="G18710" s="3"/>
      <c r="H18710" s="3"/>
      <c r="I18710" s="3"/>
      <c r="J18710" s="3"/>
    </row>
    <row r="18711" spans="4:10" x14ac:dyDescent="0.25">
      <c r="D18711">
        <v>0.87460000000000004</v>
      </c>
      <c r="E18711" s="4">
        <v>2.1700000000000001E-20</v>
      </c>
      <c r="F18711" s="3"/>
      <c r="G18711" s="3"/>
      <c r="H18711" s="3"/>
      <c r="I18711" s="3"/>
      <c r="J18711" s="3"/>
    </row>
    <row r="18712" spans="4:10" x14ac:dyDescent="0.25">
      <c r="D18712">
        <v>0.87490000000000001</v>
      </c>
      <c r="E18712" s="4">
        <v>2.1700000000000001E-20</v>
      </c>
      <c r="F18712" s="3"/>
      <c r="G18712" s="3"/>
      <c r="H18712" s="3"/>
      <c r="I18712" s="3"/>
      <c r="J18712" s="3"/>
    </row>
    <row r="18713" spans="4:10" x14ac:dyDescent="0.25">
      <c r="D18713">
        <v>0.87509999999999999</v>
      </c>
      <c r="E18713" s="4">
        <v>2.1700000000000001E-20</v>
      </c>
      <c r="F18713" s="3"/>
      <c r="G18713" s="3"/>
      <c r="H18713" s="3"/>
      <c r="I18713" s="3"/>
      <c r="J18713" s="3"/>
    </row>
    <row r="18714" spans="4:10" x14ac:dyDescent="0.25">
      <c r="D18714">
        <v>0.87539999999999996</v>
      </c>
      <c r="E18714" s="4">
        <v>2.1700000000000001E-20</v>
      </c>
      <c r="F18714" s="3"/>
      <c r="G18714" s="3"/>
      <c r="H18714" s="3"/>
      <c r="I18714" s="3"/>
      <c r="J18714" s="3"/>
    </row>
    <row r="18715" spans="4:10" x14ac:dyDescent="0.25">
      <c r="D18715">
        <v>0.87560000000000004</v>
      </c>
      <c r="E18715" s="4">
        <v>2.1700000000000001E-20</v>
      </c>
      <c r="F18715" s="3"/>
      <c r="G18715" s="3"/>
      <c r="H18715" s="3"/>
      <c r="I18715" s="3"/>
      <c r="J18715" s="3"/>
    </row>
    <row r="18716" spans="4:10" x14ac:dyDescent="0.25">
      <c r="D18716">
        <v>0.87580000000000002</v>
      </c>
      <c r="E18716" s="4">
        <v>2.1700000000000001E-20</v>
      </c>
      <c r="F18716" s="3"/>
      <c r="G18716" s="3"/>
      <c r="H18716" s="3"/>
      <c r="I18716" s="3"/>
      <c r="J18716" s="3"/>
    </row>
    <row r="18717" spans="4:10" x14ac:dyDescent="0.25">
      <c r="D18717">
        <v>0.87609999999999999</v>
      </c>
      <c r="E18717" s="4">
        <v>2.1700000000000001E-20</v>
      </c>
      <c r="F18717" s="3"/>
      <c r="G18717" s="3"/>
      <c r="H18717" s="3"/>
      <c r="I18717" s="3"/>
      <c r="J18717" s="3"/>
    </row>
    <row r="18718" spans="4:10" x14ac:dyDescent="0.25">
      <c r="D18718">
        <v>0.87629999999999997</v>
      </c>
      <c r="E18718" s="4">
        <v>2.1700000000000001E-20</v>
      </c>
      <c r="F18718" s="3"/>
      <c r="G18718" s="3"/>
      <c r="H18718" s="3"/>
      <c r="I18718" s="3"/>
      <c r="J18718" s="3"/>
    </row>
    <row r="18719" spans="4:10" x14ac:dyDescent="0.25">
      <c r="D18719">
        <v>0.87649999999999995</v>
      </c>
      <c r="E18719" s="4">
        <v>2.1700000000000001E-20</v>
      </c>
      <c r="F18719" s="3"/>
      <c r="G18719" s="3"/>
      <c r="H18719" s="3"/>
      <c r="I18719" s="3"/>
      <c r="J18719" s="3"/>
    </row>
    <row r="18720" spans="4:10" x14ac:dyDescent="0.25">
      <c r="D18720">
        <v>0.87680000000000002</v>
      </c>
      <c r="E18720" s="4">
        <v>2.1700000000000001E-20</v>
      </c>
      <c r="F18720" s="3"/>
      <c r="G18720" s="3"/>
      <c r="H18720" s="3"/>
      <c r="I18720" s="3"/>
      <c r="J18720" s="3"/>
    </row>
    <row r="18721" spans="4:10" x14ac:dyDescent="0.25">
      <c r="D18721">
        <v>0.877</v>
      </c>
      <c r="E18721" s="4">
        <v>2.1700000000000001E-20</v>
      </c>
      <c r="F18721" s="3"/>
      <c r="G18721" s="3"/>
      <c r="H18721" s="3"/>
      <c r="I18721" s="3"/>
      <c r="J18721" s="3"/>
    </row>
    <row r="18722" spans="4:10" x14ac:dyDescent="0.25">
      <c r="D18722">
        <v>0.87719999999999998</v>
      </c>
      <c r="E18722" s="4">
        <v>2.1700000000000001E-20</v>
      </c>
      <c r="F18722" s="3"/>
      <c r="G18722" s="3"/>
      <c r="H18722" s="3"/>
      <c r="I18722" s="3"/>
      <c r="J18722" s="3"/>
    </row>
    <row r="18723" spans="4:10" x14ac:dyDescent="0.25">
      <c r="D18723">
        <v>0.87749999999999995</v>
      </c>
      <c r="E18723" s="4">
        <v>2.1700000000000001E-20</v>
      </c>
      <c r="F18723" s="3"/>
      <c r="G18723" s="3"/>
      <c r="H18723" s="3"/>
      <c r="I18723" s="3"/>
      <c r="J18723" s="3"/>
    </row>
    <row r="18724" spans="4:10" x14ac:dyDescent="0.25">
      <c r="D18724">
        <v>0.87770000000000004</v>
      </c>
      <c r="E18724" s="4">
        <v>2.1700000000000001E-20</v>
      </c>
      <c r="F18724" s="3"/>
      <c r="G18724" s="3"/>
      <c r="H18724" s="3"/>
      <c r="I18724" s="3"/>
      <c r="J18724" s="3"/>
    </row>
    <row r="18725" spans="4:10" x14ac:dyDescent="0.25">
      <c r="D18725">
        <v>0.878</v>
      </c>
      <c r="E18725" s="4">
        <v>2.1700000000000001E-20</v>
      </c>
      <c r="F18725" s="3"/>
      <c r="G18725" s="3"/>
      <c r="H18725" s="3"/>
      <c r="I18725" s="3"/>
      <c r="J18725" s="3"/>
    </row>
    <row r="18726" spans="4:10" x14ac:dyDescent="0.25">
      <c r="D18726">
        <v>0.87819999999999998</v>
      </c>
      <c r="E18726" s="4">
        <v>2.1700000000000001E-20</v>
      </c>
      <c r="F18726" s="3"/>
      <c r="G18726" s="3"/>
      <c r="H18726" s="3"/>
      <c r="I18726" s="3"/>
      <c r="J18726" s="3"/>
    </row>
    <row r="18727" spans="4:10" x14ac:dyDescent="0.25">
      <c r="D18727">
        <v>0.87839999999999996</v>
      </c>
      <c r="E18727" s="4">
        <v>2.1700000000000001E-20</v>
      </c>
      <c r="F18727" s="3"/>
      <c r="G18727" s="3"/>
      <c r="H18727" s="3"/>
      <c r="I18727" s="3"/>
      <c r="J18727" s="3"/>
    </row>
    <row r="18728" spans="4:10" x14ac:dyDescent="0.25">
      <c r="D18728">
        <v>0.87870000000000004</v>
      </c>
      <c r="E18728" s="4">
        <v>2.1700000000000001E-20</v>
      </c>
      <c r="F18728" s="3"/>
      <c r="G18728" s="3"/>
      <c r="H18728" s="3"/>
      <c r="I18728" s="3"/>
      <c r="J18728" s="3"/>
    </row>
    <row r="18729" spans="4:10" x14ac:dyDescent="0.25">
      <c r="D18729">
        <v>0.87890000000000001</v>
      </c>
      <c r="E18729" s="4">
        <v>2.1700000000000001E-20</v>
      </c>
      <c r="F18729" s="3"/>
      <c r="G18729" s="3"/>
      <c r="H18729" s="3"/>
      <c r="I18729" s="3"/>
      <c r="J18729" s="3"/>
    </row>
    <row r="18730" spans="4:10" x14ac:dyDescent="0.25">
      <c r="D18730">
        <v>0.87909999999999999</v>
      </c>
      <c r="E18730" s="4">
        <v>2.1700000000000001E-20</v>
      </c>
      <c r="F18730" s="3"/>
      <c r="G18730" s="3"/>
      <c r="H18730" s="3"/>
      <c r="I18730" s="3"/>
      <c r="J18730" s="3"/>
    </row>
    <row r="18731" spans="4:10" x14ac:dyDescent="0.25">
      <c r="D18731">
        <v>0.87939999999999996</v>
      </c>
      <c r="E18731" s="4">
        <v>2.1700000000000001E-20</v>
      </c>
      <c r="F18731" s="3"/>
      <c r="G18731" s="3"/>
      <c r="H18731" s="3"/>
      <c r="I18731" s="3"/>
      <c r="J18731" s="3"/>
    </row>
    <row r="18732" spans="4:10" x14ac:dyDescent="0.25">
      <c r="D18732">
        <v>0.87960000000000005</v>
      </c>
      <c r="E18732" s="4">
        <v>2.1700000000000001E-20</v>
      </c>
      <c r="F18732" s="3"/>
      <c r="G18732" s="3"/>
      <c r="H18732" s="3"/>
      <c r="I18732" s="3"/>
      <c r="J18732" s="3"/>
    </row>
    <row r="18733" spans="4:10" x14ac:dyDescent="0.25">
      <c r="D18733">
        <v>0.87980000000000003</v>
      </c>
      <c r="E18733" s="4">
        <v>2.1700000000000001E-20</v>
      </c>
      <c r="F18733" s="3"/>
      <c r="G18733" s="3"/>
      <c r="H18733" s="3"/>
      <c r="I18733" s="3"/>
      <c r="J18733" s="3"/>
    </row>
    <row r="18734" spans="4:10" x14ac:dyDescent="0.25">
      <c r="D18734">
        <v>0.88009999999999999</v>
      </c>
      <c r="E18734" s="4">
        <v>2.1700000000000001E-20</v>
      </c>
      <c r="F18734" s="3"/>
      <c r="G18734" s="3"/>
      <c r="H18734" s="3"/>
      <c r="I18734" s="3"/>
      <c r="J18734" s="3"/>
    </row>
    <row r="18735" spans="4:10" x14ac:dyDescent="0.25">
      <c r="D18735">
        <v>0.88029999999999997</v>
      </c>
      <c r="E18735" s="4">
        <v>2.1700000000000001E-20</v>
      </c>
      <c r="F18735" s="3"/>
      <c r="G18735" s="3"/>
      <c r="H18735" s="3"/>
      <c r="I18735" s="3"/>
      <c r="J18735" s="3"/>
    </row>
    <row r="18736" spans="4:10" x14ac:dyDescent="0.25">
      <c r="D18736">
        <v>0.88060000000000005</v>
      </c>
      <c r="E18736" s="4">
        <v>2.1700000000000001E-20</v>
      </c>
      <c r="F18736" s="3"/>
      <c r="G18736" s="3"/>
      <c r="H18736" s="3"/>
      <c r="I18736" s="3"/>
      <c r="J18736" s="3"/>
    </row>
    <row r="18737" spans="4:10" x14ac:dyDescent="0.25">
      <c r="D18737">
        <v>0.88080000000000003</v>
      </c>
      <c r="E18737" s="4">
        <v>2.1700000000000001E-20</v>
      </c>
      <c r="F18737" s="3"/>
      <c r="G18737" s="3"/>
      <c r="H18737" s="3"/>
      <c r="I18737" s="3"/>
      <c r="J18737" s="3"/>
    </row>
    <row r="18738" spans="4:10" x14ac:dyDescent="0.25">
      <c r="D18738">
        <v>0.88100000000000001</v>
      </c>
      <c r="E18738" s="4">
        <v>2.1700000000000001E-20</v>
      </c>
      <c r="F18738" s="3"/>
      <c r="G18738" s="3"/>
      <c r="H18738" s="3"/>
      <c r="I18738" s="3"/>
      <c r="J18738" s="3"/>
    </row>
    <row r="18739" spans="4:10" x14ac:dyDescent="0.25">
      <c r="D18739">
        <v>0.88129999999999997</v>
      </c>
      <c r="E18739" s="4">
        <v>2.1700000000000001E-20</v>
      </c>
      <c r="F18739" s="3"/>
      <c r="G18739" s="3"/>
      <c r="H18739" s="3"/>
      <c r="I18739" s="3"/>
      <c r="J18739" s="3"/>
    </row>
    <row r="18740" spans="4:10" x14ac:dyDescent="0.25">
      <c r="D18740">
        <v>0.88149999999999995</v>
      </c>
      <c r="E18740" s="4">
        <v>2.1700000000000001E-20</v>
      </c>
      <c r="F18740" s="3"/>
      <c r="G18740" s="3"/>
      <c r="H18740" s="3"/>
      <c r="I18740" s="3"/>
      <c r="J18740" s="3"/>
    </row>
    <row r="18741" spans="4:10" x14ac:dyDescent="0.25">
      <c r="D18741">
        <v>0.88170000000000004</v>
      </c>
      <c r="E18741" s="4">
        <v>2.1700000000000001E-20</v>
      </c>
      <c r="F18741" s="3"/>
      <c r="G18741" s="3"/>
      <c r="H18741" s="3"/>
      <c r="I18741" s="3"/>
      <c r="J18741" s="3"/>
    </row>
    <row r="18742" spans="4:10" x14ac:dyDescent="0.25">
      <c r="D18742">
        <v>0.88200000000000001</v>
      </c>
      <c r="E18742" s="4">
        <v>2.1700000000000001E-20</v>
      </c>
      <c r="F18742" s="3"/>
      <c r="G18742" s="3"/>
      <c r="H18742" s="3"/>
      <c r="I18742" s="3"/>
      <c r="J18742" s="3"/>
    </row>
    <row r="18743" spans="4:10" x14ac:dyDescent="0.25">
      <c r="D18743">
        <v>0.88219999999999998</v>
      </c>
      <c r="E18743" s="4">
        <v>2.1700000000000001E-20</v>
      </c>
      <c r="F18743" s="3"/>
      <c r="G18743" s="3"/>
      <c r="H18743" s="3"/>
      <c r="I18743" s="3"/>
      <c r="J18743" s="3"/>
    </row>
    <row r="18744" spans="4:10" x14ac:dyDescent="0.25">
      <c r="D18744">
        <v>0.88249999999999995</v>
      </c>
      <c r="E18744" s="4">
        <v>2.1700000000000001E-20</v>
      </c>
      <c r="F18744" s="3"/>
      <c r="G18744" s="3"/>
      <c r="H18744" s="3"/>
      <c r="I18744" s="3"/>
      <c r="J18744" s="3"/>
    </row>
    <row r="18745" spans="4:10" x14ac:dyDescent="0.25">
      <c r="D18745">
        <v>0.88270000000000004</v>
      </c>
      <c r="E18745" s="4">
        <v>2.1700000000000001E-20</v>
      </c>
      <c r="F18745" s="3"/>
      <c r="G18745" s="3"/>
      <c r="H18745" s="3"/>
      <c r="I18745" s="3"/>
      <c r="J18745" s="3"/>
    </row>
    <row r="18746" spans="4:10" x14ac:dyDescent="0.25">
      <c r="D18746">
        <v>0.88290000000000002</v>
      </c>
      <c r="E18746" s="4">
        <v>2.1700000000000001E-20</v>
      </c>
      <c r="F18746" s="3"/>
      <c r="G18746" s="3"/>
      <c r="H18746" s="3"/>
      <c r="I18746" s="3"/>
      <c r="J18746" s="3"/>
    </row>
    <row r="18747" spans="4:10" x14ac:dyDescent="0.25">
      <c r="D18747">
        <v>0.88319999999999999</v>
      </c>
      <c r="E18747" s="4">
        <v>2.1700000000000001E-20</v>
      </c>
      <c r="F18747" s="3"/>
      <c r="G18747" s="3"/>
      <c r="H18747" s="3"/>
      <c r="I18747" s="3"/>
      <c r="J18747" s="3"/>
    </row>
    <row r="18748" spans="4:10" x14ac:dyDescent="0.25">
      <c r="D18748">
        <v>0.88339999999999996</v>
      </c>
      <c r="E18748" s="4">
        <v>2.1700000000000001E-20</v>
      </c>
      <c r="F18748" s="3"/>
      <c r="G18748" s="3"/>
      <c r="H18748" s="3"/>
      <c r="I18748" s="3"/>
      <c r="J18748" s="3"/>
    </row>
    <row r="18749" spans="4:10" x14ac:dyDescent="0.25">
      <c r="D18749">
        <v>0.88360000000000005</v>
      </c>
      <c r="E18749" s="4">
        <v>2.1700000000000001E-20</v>
      </c>
      <c r="F18749" s="3"/>
      <c r="G18749" s="3"/>
      <c r="H18749" s="3"/>
      <c r="I18749" s="3"/>
      <c r="J18749" s="3"/>
    </row>
    <row r="18750" spans="4:10" x14ac:dyDescent="0.25">
      <c r="D18750">
        <v>0.88390000000000002</v>
      </c>
      <c r="E18750" s="4">
        <v>2.1700000000000001E-20</v>
      </c>
      <c r="F18750" s="3"/>
      <c r="G18750" s="3"/>
      <c r="H18750" s="3"/>
      <c r="I18750" s="3"/>
      <c r="J18750" s="3"/>
    </row>
    <row r="18751" spans="4:10" x14ac:dyDescent="0.25">
      <c r="D18751">
        <v>0.8841</v>
      </c>
      <c r="E18751" s="4">
        <v>2.1700000000000001E-20</v>
      </c>
      <c r="F18751" s="3"/>
      <c r="G18751" s="3"/>
      <c r="H18751" s="3"/>
      <c r="I18751" s="3"/>
      <c r="J18751" s="3"/>
    </row>
    <row r="18752" spans="4:10" x14ac:dyDescent="0.25">
      <c r="D18752">
        <v>0.88429999999999997</v>
      </c>
      <c r="E18752" s="4">
        <v>2.1700000000000001E-20</v>
      </c>
      <c r="F18752" s="3"/>
      <c r="G18752" s="3"/>
      <c r="H18752" s="3"/>
      <c r="I18752" s="3"/>
      <c r="J18752" s="3"/>
    </row>
    <row r="18753" spans="4:10" x14ac:dyDescent="0.25">
      <c r="D18753">
        <v>0.88460000000000005</v>
      </c>
      <c r="E18753" s="4">
        <v>2.1700000000000001E-20</v>
      </c>
      <c r="F18753" s="3"/>
      <c r="G18753" s="3"/>
      <c r="H18753" s="3"/>
      <c r="I18753" s="3"/>
      <c r="J18753" s="3"/>
    </row>
    <row r="18754" spans="4:10" x14ac:dyDescent="0.25">
      <c r="D18754">
        <v>0.88480000000000003</v>
      </c>
      <c r="E18754" s="4">
        <v>2.1700000000000001E-20</v>
      </c>
      <c r="F18754" s="3"/>
      <c r="G18754" s="3"/>
      <c r="H18754" s="3"/>
      <c r="I18754" s="3"/>
      <c r="J18754" s="3"/>
    </row>
    <row r="18755" spans="4:10" x14ac:dyDescent="0.25">
      <c r="D18755">
        <v>0.8851</v>
      </c>
      <c r="E18755" s="4">
        <v>2.1700000000000001E-20</v>
      </c>
      <c r="F18755" s="3"/>
      <c r="G18755" s="3"/>
      <c r="H18755" s="3"/>
      <c r="I18755" s="3"/>
      <c r="J18755" s="3"/>
    </row>
    <row r="18756" spans="4:10" x14ac:dyDescent="0.25">
      <c r="D18756">
        <v>0.88529999999999998</v>
      </c>
      <c r="E18756" s="4">
        <v>2.1700000000000001E-20</v>
      </c>
      <c r="F18756" s="3"/>
      <c r="G18756" s="3"/>
      <c r="H18756" s="3"/>
      <c r="I18756" s="3"/>
      <c r="J18756" s="3"/>
    </row>
    <row r="18757" spans="4:10" x14ac:dyDescent="0.25">
      <c r="D18757">
        <v>0.88549999999999995</v>
      </c>
      <c r="E18757" s="4">
        <v>2.1700000000000001E-20</v>
      </c>
      <c r="F18757" s="3"/>
      <c r="G18757" s="3"/>
      <c r="H18757" s="3"/>
      <c r="I18757" s="3"/>
      <c r="J18757" s="3"/>
    </row>
    <row r="18758" spans="4:10" x14ac:dyDescent="0.25">
      <c r="D18758">
        <v>0.88580000000000003</v>
      </c>
      <c r="E18758" s="4">
        <v>2.1700000000000001E-20</v>
      </c>
      <c r="F18758" s="3"/>
      <c r="G18758" s="3"/>
      <c r="H18758" s="3"/>
      <c r="I18758" s="3"/>
      <c r="J18758" s="3"/>
    </row>
    <row r="18759" spans="4:10" x14ac:dyDescent="0.25">
      <c r="D18759">
        <v>0.88600000000000001</v>
      </c>
      <c r="E18759" s="4">
        <v>2.1700000000000001E-20</v>
      </c>
      <c r="F18759" s="3"/>
      <c r="G18759" s="3"/>
      <c r="H18759" s="3"/>
      <c r="I18759" s="3"/>
      <c r="J18759" s="3"/>
    </row>
    <row r="18760" spans="4:10" x14ac:dyDescent="0.25">
      <c r="D18760">
        <v>0.88619999999999999</v>
      </c>
      <c r="E18760" s="4">
        <v>2.1700000000000001E-20</v>
      </c>
      <c r="F18760" s="3"/>
      <c r="G18760" s="3"/>
      <c r="H18760" s="3"/>
      <c r="I18760" s="3"/>
      <c r="J18760" s="3"/>
    </row>
    <row r="18761" spans="4:10" x14ac:dyDescent="0.25">
      <c r="D18761">
        <v>0.88649999999999995</v>
      </c>
      <c r="E18761" s="4">
        <v>2.1700000000000001E-20</v>
      </c>
      <c r="F18761" s="3"/>
      <c r="G18761" s="3"/>
      <c r="H18761" s="3"/>
      <c r="I18761" s="3"/>
      <c r="J18761" s="3"/>
    </row>
    <row r="18762" spans="4:10" x14ac:dyDescent="0.25">
      <c r="D18762">
        <v>0.88670000000000004</v>
      </c>
      <c r="E18762" s="4">
        <v>2.1700000000000001E-20</v>
      </c>
      <c r="F18762" s="3"/>
      <c r="G18762" s="3"/>
      <c r="H18762" s="3"/>
      <c r="I18762" s="3"/>
      <c r="J18762" s="3"/>
    </row>
    <row r="18763" spans="4:10" x14ac:dyDescent="0.25">
      <c r="D18763">
        <v>0.88690000000000002</v>
      </c>
      <c r="E18763" s="4">
        <v>2.1700000000000001E-20</v>
      </c>
      <c r="F18763" s="3"/>
      <c r="G18763" s="3"/>
      <c r="H18763" s="3"/>
      <c r="I18763" s="3"/>
      <c r="J18763" s="3"/>
    </row>
    <row r="18764" spans="4:10" x14ac:dyDescent="0.25">
      <c r="D18764">
        <v>0.88719999999999999</v>
      </c>
      <c r="E18764" s="4">
        <v>2.1700000000000001E-20</v>
      </c>
      <c r="F18764" s="3"/>
      <c r="G18764" s="3"/>
      <c r="H18764" s="3"/>
      <c r="I18764" s="3"/>
      <c r="J18764" s="3"/>
    </row>
    <row r="18765" spans="4:10" x14ac:dyDescent="0.25">
      <c r="D18765">
        <v>0.88739999999999997</v>
      </c>
      <c r="E18765" s="4">
        <v>2.1700000000000001E-20</v>
      </c>
      <c r="F18765" s="3"/>
      <c r="G18765" s="3"/>
      <c r="H18765" s="3"/>
      <c r="I18765" s="3"/>
      <c r="J18765" s="3"/>
    </row>
    <row r="18766" spans="4:10" x14ac:dyDescent="0.25">
      <c r="D18766">
        <v>0.88770000000000004</v>
      </c>
      <c r="E18766" s="4">
        <v>2.1700000000000001E-20</v>
      </c>
      <c r="F18766" s="3"/>
      <c r="G18766" s="3"/>
      <c r="H18766" s="3"/>
      <c r="I18766" s="3"/>
      <c r="J18766" s="3"/>
    </row>
    <row r="18767" spans="4:10" x14ac:dyDescent="0.25">
      <c r="D18767">
        <v>0.88790000000000002</v>
      </c>
      <c r="E18767" s="4">
        <v>2.1700000000000001E-20</v>
      </c>
      <c r="F18767" s="3"/>
      <c r="G18767" s="3"/>
      <c r="H18767" s="3"/>
      <c r="I18767" s="3"/>
      <c r="J18767" s="3"/>
    </row>
    <row r="18768" spans="4:10" x14ac:dyDescent="0.25">
      <c r="D18768">
        <v>0.8881</v>
      </c>
      <c r="E18768" s="4">
        <v>2.1700000000000001E-20</v>
      </c>
      <c r="F18768" s="3"/>
      <c r="G18768" s="3"/>
      <c r="H18768" s="3"/>
      <c r="I18768" s="3"/>
      <c r="J18768" s="3"/>
    </row>
    <row r="18769" spans="4:10" x14ac:dyDescent="0.25">
      <c r="D18769">
        <v>0.88839999999999997</v>
      </c>
      <c r="E18769" s="4">
        <v>2.1700000000000001E-20</v>
      </c>
      <c r="F18769" s="3"/>
      <c r="G18769" s="3"/>
      <c r="H18769" s="3"/>
      <c r="I18769" s="3"/>
      <c r="J18769" s="3"/>
    </row>
    <row r="18770" spans="4:10" x14ac:dyDescent="0.25">
      <c r="D18770">
        <v>0.88859999999999995</v>
      </c>
      <c r="E18770" s="4">
        <v>2.1700000000000001E-20</v>
      </c>
      <c r="F18770" s="3"/>
      <c r="G18770" s="3"/>
      <c r="H18770" s="3"/>
      <c r="I18770" s="3"/>
      <c r="J18770" s="3"/>
    </row>
    <row r="18771" spans="4:10" x14ac:dyDescent="0.25">
      <c r="D18771">
        <v>0.88880000000000003</v>
      </c>
      <c r="E18771" s="4">
        <v>2.1700000000000001E-20</v>
      </c>
      <c r="F18771" s="3"/>
      <c r="G18771" s="3"/>
      <c r="H18771" s="3"/>
      <c r="I18771" s="3"/>
      <c r="J18771" s="3"/>
    </row>
    <row r="18772" spans="4:10" x14ac:dyDescent="0.25">
      <c r="D18772">
        <v>0.8891</v>
      </c>
      <c r="E18772" s="4">
        <v>2.1700000000000001E-20</v>
      </c>
      <c r="F18772" s="3"/>
      <c r="G18772" s="3"/>
      <c r="H18772" s="3"/>
      <c r="I18772" s="3"/>
      <c r="J18772" s="3"/>
    </row>
    <row r="18773" spans="4:10" x14ac:dyDescent="0.25">
      <c r="D18773">
        <v>0.88929999999999998</v>
      </c>
      <c r="E18773" s="4">
        <v>2.1700000000000001E-20</v>
      </c>
      <c r="F18773" s="3"/>
      <c r="G18773" s="3"/>
      <c r="H18773" s="3"/>
      <c r="I18773" s="3"/>
      <c r="J18773" s="3"/>
    </row>
    <row r="18774" spans="4:10" x14ac:dyDescent="0.25">
      <c r="D18774">
        <v>0.88949999999999996</v>
      </c>
      <c r="E18774" s="4">
        <v>2.1700000000000001E-20</v>
      </c>
      <c r="F18774" s="3"/>
      <c r="G18774" s="3"/>
      <c r="H18774" s="3"/>
      <c r="I18774" s="3"/>
      <c r="J18774" s="3"/>
    </row>
    <row r="18775" spans="4:10" x14ac:dyDescent="0.25">
      <c r="D18775">
        <v>0.88980000000000004</v>
      </c>
      <c r="E18775" s="4">
        <v>2.1700000000000001E-20</v>
      </c>
      <c r="F18775" s="3"/>
      <c r="G18775" s="3"/>
      <c r="H18775" s="3"/>
      <c r="I18775" s="3"/>
      <c r="J18775" s="3"/>
    </row>
    <row r="18776" spans="4:10" x14ac:dyDescent="0.25">
      <c r="D18776">
        <v>0.89</v>
      </c>
      <c r="E18776" s="4">
        <v>2.1700000000000001E-20</v>
      </c>
      <c r="F18776" s="3"/>
      <c r="G18776" s="3"/>
      <c r="H18776" s="3"/>
      <c r="I18776" s="3"/>
      <c r="J18776" s="3"/>
    </row>
    <row r="18777" spans="4:10" x14ac:dyDescent="0.25">
      <c r="D18777">
        <v>0.89029999999999998</v>
      </c>
      <c r="E18777" s="4">
        <v>2.1700000000000001E-20</v>
      </c>
      <c r="F18777" s="3"/>
      <c r="G18777" s="3"/>
      <c r="H18777" s="3"/>
      <c r="I18777" s="3"/>
      <c r="J18777" s="3"/>
    </row>
    <row r="18778" spans="4:10" x14ac:dyDescent="0.25">
      <c r="D18778">
        <v>0.89049999999999996</v>
      </c>
      <c r="E18778" s="4">
        <v>2.1700000000000001E-20</v>
      </c>
      <c r="F18778" s="3"/>
      <c r="G18778" s="3"/>
      <c r="H18778" s="3"/>
      <c r="I18778" s="3"/>
      <c r="J18778" s="3"/>
    </row>
    <row r="18779" spans="4:10" x14ac:dyDescent="0.25">
      <c r="D18779">
        <v>0.89070000000000005</v>
      </c>
      <c r="E18779" s="4">
        <v>2.1700000000000001E-20</v>
      </c>
      <c r="F18779" s="3"/>
      <c r="G18779" s="3"/>
      <c r="H18779" s="3"/>
      <c r="I18779" s="3"/>
      <c r="J18779" s="3"/>
    </row>
    <row r="18780" spans="4:10" x14ac:dyDescent="0.25">
      <c r="D18780">
        <v>0.89100000000000001</v>
      </c>
      <c r="E18780" s="4">
        <v>2.1700000000000001E-20</v>
      </c>
      <c r="F18780" s="3"/>
      <c r="G18780" s="3"/>
      <c r="H18780" s="3"/>
      <c r="I18780" s="3"/>
      <c r="J18780" s="3"/>
    </row>
    <row r="18781" spans="4:10" x14ac:dyDescent="0.25">
      <c r="D18781">
        <v>0.89119999999999999</v>
      </c>
      <c r="E18781" s="4">
        <v>2.1700000000000001E-20</v>
      </c>
      <c r="F18781" s="3"/>
      <c r="G18781" s="3"/>
      <c r="H18781" s="3"/>
      <c r="I18781" s="3"/>
      <c r="J18781" s="3"/>
    </row>
    <row r="18782" spans="4:10" x14ac:dyDescent="0.25">
      <c r="D18782">
        <v>0.89139999999999997</v>
      </c>
      <c r="E18782" s="4">
        <v>2.1700000000000001E-20</v>
      </c>
      <c r="F18782" s="3"/>
      <c r="G18782" s="3"/>
      <c r="H18782" s="3"/>
      <c r="I18782" s="3"/>
      <c r="J18782" s="3"/>
    </row>
    <row r="18783" spans="4:10" x14ac:dyDescent="0.25">
      <c r="D18783">
        <v>0.89170000000000005</v>
      </c>
      <c r="E18783" s="4">
        <v>2.1700000000000001E-20</v>
      </c>
      <c r="F18783" s="3"/>
      <c r="G18783" s="3"/>
      <c r="H18783" s="3"/>
      <c r="I18783" s="3"/>
      <c r="J18783" s="3"/>
    </row>
    <row r="18784" spans="4:10" x14ac:dyDescent="0.25">
      <c r="D18784">
        <v>0.89190000000000003</v>
      </c>
      <c r="E18784" s="4">
        <v>2.1700000000000001E-20</v>
      </c>
      <c r="F18784" s="3"/>
      <c r="G18784" s="3"/>
      <c r="H18784" s="3"/>
      <c r="I18784" s="3"/>
      <c r="J18784" s="3"/>
    </row>
    <row r="18785" spans="4:10" x14ac:dyDescent="0.25">
      <c r="D18785">
        <v>0.8921</v>
      </c>
      <c r="E18785" s="4">
        <v>2.1700000000000001E-20</v>
      </c>
      <c r="F18785" s="3"/>
      <c r="G18785" s="3"/>
      <c r="H18785" s="3"/>
      <c r="I18785" s="3"/>
      <c r="J18785" s="3"/>
    </row>
    <row r="18786" spans="4:10" x14ac:dyDescent="0.25">
      <c r="D18786">
        <v>0.89239999999999997</v>
      </c>
      <c r="E18786" s="4">
        <v>2.1700000000000001E-20</v>
      </c>
      <c r="F18786" s="3"/>
      <c r="G18786" s="3"/>
      <c r="H18786" s="3"/>
      <c r="I18786" s="3"/>
      <c r="J18786" s="3"/>
    </row>
    <row r="18787" spans="4:10" x14ac:dyDescent="0.25">
      <c r="D18787">
        <v>0.89259999999999995</v>
      </c>
      <c r="E18787" s="4">
        <v>2.1700000000000001E-20</v>
      </c>
      <c r="F18787" s="3"/>
      <c r="G18787" s="3"/>
      <c r="H18787" s="3"/>
      <c r="I18787" s="3"/>
      <c r="J18787" s="3"/>
    </row>
    <row r="18788" spans="4:10" x14ac:dyDescent="0.25">
      <c r="D18788">
        <v>0.89290000000000003</v>
      </c>
      <c r="E18788" s="4">
        <v>2.1700000000000001E-20</v>
      </c>
      <c r="F18788" s="3"/>
      <c r="G18788" s="3"/>
      <c r="H18788" s="3"/>
      <c r="I18788" s="3"/>
      <c r="J18788" s="3"/>
    </row>
    <row r="18789" spans="4:10" x14ac:dyDescent="0.25">
      <c r="D18789">
        <v>0.8931</v>
      </c>
      <c r="E18789" s="4">
        <v>2.1700000000000001E-20</v>
      </c>
      <c r="F18789" s="3"/>
      <c r="G18789" s="3"/>
      <c r="H18789" s="3"/>
      <c r="I18789" s="3"/>
      <c r="J18789" s="3"/>
    </row>
    <row r="18790" spans="4:10" x14ac:dyDescent="0.25">
      <c r="D18790">
        <v>0.89329999999999998</v>
      </c>
      <c r="E18790" s="4">
        <v>2.1700000000000001E-20</v>
      </c>
      <c r="F18790" s="3"/>
      <c r="G18790" s="3"/>
      <c r="H18790" s="3"/>
      <c r="I18790" s="3"/>
      <c r="J18790" s="3"/>
    </row>
    <row r="18791" spans="4:10" x14ac:dyDescent="0.25">
      <c r="D18791">
        <v>0.89359999999999995</v>
      </c>
      <c r="E18791" s="4">
        <v>2.1700000000000001E-20</v>
      </c>
      <c r="F18791" s="3"/>
      <c r="G18791" s="3"/>
      <c r="H18791" s="3"/>
      <c r="I18791" s="3"/>
      <c r="J18791" s="3"/>
    </row>
    <row r="18792" spans="4:10" x14ac:dyDescent="0.25">
      <c r="D18792">
        <v>0.89380000000000004</v>
      </c>
      <c r="E18792" s="4">
        <v>2.1700000000000001E-20</v>
      </c>
      <c r="F18792" s="3"/>
      <c r="G18792" s="3"/>
      <c r="H18792" s="3"/>
      <c r="I18792" s="3"/>
      <c r="J18792" s="3"/>
    </row>
    <row r="18793" spans="4:10" x14ac:dyDescent="0.25">
      <c r="D18793">
        <v>0.89400000000000002</v>
      </c>
      <c r="E18793" s="4">
        <v>2.1700000000000001E-20</v>
      </c>
      <c r="F18793" s="3"/>
      <c r="G18793" s="3"/>
      <c r="H18793" s="3"/>
      <c r="I18793" s="3"/>
      <c r="J18793" s="3"/>
    </row>
    <row r="18794" spans="4:10" x14ac:dyDescent="0.25">
      <c r="D18794">
        <v>0.89429999999999998</v>
      </c>
      <c r="E18794" s="4">
        <v>2.1700000000000001E-20</v>
      </c>
      <c r="F18794" s="3"/>
      <c r="G18794" s="3"/>
      <c r="H18794" s="3"/>
      <c r="I18794" s="3"/>
      <c r="J18794" s="3"/>
    </row>
    <row r="18795" spans="4:10" x14ac:dyDescent="0.25">
      <c r="D18795">
        <v>0.89449999999999996</v>
      </c>
      <c r="E18795" s="4">
        <v>2.1700000000000001E-20</v>
      </c>
      <c r="F18795" s="3"/>
      <c r="G18795" s="3"/>
      <c r="H18795" s="3"/>
      <c r="I18795" s="3"/>
      <c r="J18795" s="3"/>
    </row>
    <row r="18796" spans="4:10" x14ac:dyDescent="0.25">
      <c r="D18796">
        <v>0.89470000000000005</v>
      </c>
      <c r="E18796" s="4">
        <v>2.1700000000000001E-20</v>
      </c>
      <c r="F18796" s="3"/>
      <c r="G18796" s="3"/>
      <c r="H18796" s="3"/>
      <c r="I18796" s="3"/>
      <c r="J18796" s="3"/>
    </row>
    <row r="18797" spans="4:10" x14ac:dyDescent="0.25">
      <c r="D18797">
        <v>0.89500000000000002</v>
      </c>
      <c r="E18797" s="4">
        <v>2.1700000000000001E-20</v>
      </c>
      <c r="F18797" s="3"/>
      <c r="G18797" s="3"/>
      <c r="H18797" s="3"/>
      <c r="I18797" s="3"/>
      <c r="J18797" s="3"/>
    </row>
    <row r="18798" spans="4:10" x14ac:dyDescent="0.25">
      <c r="D18798">
        <v>0.8952</v>
      </c>
      <c r="E18798" s="4">
        <v>2.1700000000000001E-20</v>
      </c>
      <c r="F18798" s="3"/>
      <c r="G18798" s="3"/>
      <c r="H18798" s="3"/>
      <c r="I18798" s="3"/>
      <c r="J18798" s="3"/>
    </row>
    <row r="18799" spans="4:10" x14ac:dyDescent="0.25">
      <c r="D18799">
        <v>0.89549999999999996</v>
      </c>
      <c r="E18799" s="4">
        <v>2.1700000000000001E-20</v>
      </c>
      <c r="F18799" s="3"/>
      <c r="G18799" s="3"/>
      <c r="H18799" s="3"/>
      <c r="I18799" s="3"/>
      <c r="J18799" s="3"/>
    </row>
    <row r="18800" spans="4:10" x14ac:dyDescent="0.25">
      <c r="D18800">
        <v>0.89570000000000005</v>
      </c>
      <c r="E18800" s="4">
        <v>2.1700000000000001E-20</v>
      </c>
      <c r="F18800" s="3"/>
      <c r="G18800" s="3"/>
      <c r="H18800" s="3"/>
      <c r="I18800" s="3"/>
      <c r="J18800" s="3"/>
    </row>
    <row r="18801" spans="4:10" x14ac:dyDescent="0.25">
      <c r="D18801">
        <v>0.89590000000000003</v>
      </c>
      <c r="E18801" s="4">
        <v>2.1700000000000001E-20</v>
      </c>
      <c r="F18801" s="3"/>
      <c r="G18801" s="3"/>
      <c r="H18801" s="3"/>
      <c r="I18801" s="3"/>
      <c r="J18801" s="3"/>
    </row>
    <row r="18802" spans="4:10" x14ac:dyDescent="0.25">
      <c r="D18802">
        <v>0.8962</v>
      </c>
      <c r="E18802" s="4">
        <v>2.1700000000000001E-20</v>
      </c>
      <c r="F18802" s="3"/>
      <c r="G18802" s="3"/>
      <c r="H18802" s="3"/>
      <c r="I18802" s="3"/>
      <c r="J18802" s="3"/>
    </row>
    <row r="18803" spans="4:10" x14ac:dyDescent="0.25">
      <c r="D18803">
        <v>0.89639999999999997</v>
      </c>
      <c r="E18803" s="4">
        <v>2.1700000000000001E-20</v>
      </c>
      <c r="F18803" s="3"/>
      <c r="G18803" s="3"/>
      <c r="H18803" s="3"/>
      <c r="I18803" s="3"/>
      <c r="J18803" s="3"/>
    </row>
    <row r="18804" spans="4:10" x14ac:dyDescent="0.25">
      <c r="D18804">
        <v>0.89659999999999995</v>
      </c>
      <c r="E18804" s="4">
        <v>2.1700000000000001E-20</v>
      </c>
      <c r="F18804" s="3"/>
      <c r="G18804" s="3"/>
      <c r="H18804" s="3"/>
      <c r="I18804" s="3"/>
      <c r="J18804" s="3"/>
    </row>
    <row r="18805" spans="4:10" x14ac:dyDescent="0.25">
      <c r="D18805">
        <v>0.89690000000000003</v>
      </c>
      <c r="E18805" s="4">
        <v>2.1700000000000001E-20</v>
      </c>
      <c r="F18805" s="3"/>
      <c r="G18805" s="3"/>
      <c r="H18805" s="3"/>
      <c r="I18805" s="3"/>
      <c r="J18805" s="3"/>
    </row>
    <row r="18806" spans="4:10" x14ac:dyDescent="0.25">
      <c r="D18806">
        <v>0.89710000000000001</v>
      </c>
      <c r="E18806" s="4">
        <v>2.1700000000000001E-20</v>
      </c>
      <c r="F18806" s="3"/>
      <c r="G18806" s="3"/>
      <c r="H18806" s="3"/>
      <c r="I18806" s="3"/>
      <c r="J18806" s="3"/>
    </row>
    <row r="18807" spans="4:10" x14ac:dyDescent="0.25">
      <c r="D18807">
        <v>0.89739999999999998</v>
      </c>
      <c r="E18807" s="4">
        <v>2.1700000000000001E-20</v>
      </c>
      <c r="F18807" s="3"/>
      <c r="G18807" s="3"/>
      <c r="H18807" s="3"/>
      <c r="I18807" s="3"/>
      <c r="J18807" s="3"/>
    </row>
    <row r="18808" spans="4:10" x14ac:dyDescent="0.25">
      <c r="D18808">
        <v>0.89759999999999995</v>
      </c>
      <c r="E18808" s="4">
        <v>2.1700000000000001E-20</v>
      </c>
      <c r="F18808" s="3"/>
      <c r="G18808" s="3"/>
      <c r="H18808" s="3"/>
      <c r="I18808" s="3"/>
      <c r="J18808" s="3"/>
    </row>
    <row r="18809" spans="4:10" x14ac:dyDescent="0.25">
      <c r="D18809">
        <v>0.89780000000000004</v>
      </c>
      <c r="E18809" s="4">
        <v>2.1700000000000001E-20</v>
      </c>
      <c r="F18809" s="3"/>
      <c r="G18809" s="3"/>
      <c r="H18809" s="3"/>
      <c r="I18809" s="3"/>
      <c r="J18809" s="3"/>
    </row>
    <row r="18810" spans="4:10" x14ac:dyDescent="0.25">
      <c r="D18810">
        <v>0.89810000000000001</v>
      </c>
      <c r="E18810" s="4">
        <v>2.1700000000000001E-20</v>
      </c>
      <c r="F18810" s="3"/>
      <c r="G18810" s="3"/>
      <c r="H18810" s="3"/>
      <c r="I18810" s="3"/>
      <c r="J18810" s="3"/>
    </row>
    <row r="18811" spans="4:10" x14ac:dyDescent="0.25">
      <c r="D18811">
        <v>0.89829999999999999</v>
      </c>
      <c r="E18811" s="4">
        <v>2.1700000000000001E-20</v>
      </c>
      <c r="F18811" s="3"/>
      <c r="G18811" s="3"/>
      <c r="H18811" s="3"/>
      <c r="I18811" s="3"/>
      <c r="J18811" s="3"/>
    </row>
    <row r="18812" spans="4:10" x14ac:dyDescent="0.25">
      <c r="D18812">
        <v>0.89849999999999997</v>
      </c>
      <c r="E18812" s="4">
        <v>2.1700000000000001E-20</v>
      </c>
      <c r="F18812" s="3"/>
      <c r="G18812" s="3"/>
      <c r="H18812" s="3"/>
      <c r="I18812" s="3"/>
      <c r="J18812" s="3"/>
    </row>
    <row r="18813" spans="4:10" x14ac:dyDescent="0.25">
      <c r="D18813">
        <v>0.89880000000000004</v>
      </c>
      <c r="E18813" s="4">
        <v>2.1700000000000001E-20</v>
      </c>
      <c r="F18813" s="3"/>
      <c r="G18813" s="3"/>
      <c r="H18813" s="3"/>
      <c r="I18813" s="3"/>
      <c r="J18813" s="3"/>
    </row>
    <row r="18814" spans="4:10" x14ac:dyDescent="0.25">
      <c r="D18814">
        <v>0.89900000000000002</v>
      </c>
      <c r="E18814" s="4">
        <v>2.1700000000000001E-20</v>
      </c>
      <c r="F18814" s="3"/>
      <c r="G18814" s="3"/>
      <c r="H18814" s="3"/>
      <c r="I18814" s="3"/>
      <c r="J18814" s="3"/>
    </row>
    <row r="18815" spans="4:10" x14ac:dyDescent="0.25">
      <c r="D18815">
        <v>0.8992</v>
      </c>
      <c r="E18815" s="4">
        <v>2.1700000000000001E-20</v>
      </c>
      <c r="F18815" s="3"/>
      <c r="G18815" s="3"/>
      <c r="H18815" s="3"/>
      <c r="I18815" s="3"/>
      <c r="J18815" s="3"/>
    </row>
    <row r="18816" spans="4:10" x14ac:dyDescent="0.25">
      <c r="D18816">
        <v>0.89949999999999997</v>
      </c>
      <c r="E18816" s="4">
        <v>2.1700000000000001E-20</v>
      </c>
      <c r="F18816" s="3"/>
      <c r="G18816" s="3"/>
      <c r="H18816" s="3"/>
      <c r="I18816" s="3"/>
      <c r="J18816" s="3"/>
    </row>
    <row r="18817" spans="4:10" x14ac:dyDescent="0.25">
      <c r="D18817">
        <v>0.89970000000000006</v>
      </c>
      <c r="E18817" s="4">
        <v>2.1700000000000001E-20</v>
      </c>
      <c r="F18817" s="3"/>
      <c r="G18817" s="3"/>
      <c r="H18817" s="3"/>
      <c r="I18817" s="3"/>
      <c r="J18817" s="3"/>
    </row>
    <row r="18818" spans="4:10" x14ac:dyDescent="0.25">
      <c r="D18818">
        <v>0.9</v>
      </c>
      <c r="E18818" s="4">
        <v>2.1700000000000001E-20</v>
      </c>
      <c r="F18818" s="3"/>
      <c r="G18818" s="3"/>
      <c r="H18818" s="3"/>
      <c r="I18818" s="3"/>
      <c r="J18818" s="3"/>
    </row>
    <row r="18819" spans="4:10" x14ac:dyDescent="0.25">
      <c r="D18819">
        <v>0.9002</v>
      </c>
      <c r="E18819" s="4">
        <v>2.1700000000000001E-20</v>
      </c>
      <c r="F18819" s="3"/>
      <c r="G18819" s="3"/>
      <c r="H18819" s="3"/>
      <c r="I18819" s="3"/>
      <c r="J18819" s="3"/>
    </row>
    <row r="18820" spans="4:10" x14ac:dyDescent="0.25">
      <c r="D18820">
        <v>0.90039999999999998</v>
      </c>
      <c r="E18820" s="4">
        <v>2.1700000000000001E-20</v>
      </c>
      <c r="F18820" s="3"/>
      <c r="G18820" s="3"/>
      <c r="H18820" s="3"/>
      <c r="I18820" s="3"/>
      <c r="J18820" s="3"/>
    </row>
    <row r="18821" spans="4:10" x14ac:dyDescent="0.25">
      <c r="D18821">
        <v>0.90069999999999995</v>
      </c>
      <c r="E18821" s="4">
        <v>2.1700000000000001E-20</v>
      </c>
      <c r="F18821" s="3"/>
      <c r="G18821" s="3"/>
      <c r="H18821" s="3"/>
      <c r="I18821" s="3"/>
      <c r="J18821" s="3"/>
    </row>
    <row r="18822" spans="4:10" x14ac:dyDescent="0.25">
      <c r="D18822">
        <v>0.90090000000000003</v>
      </c>
      <c r="E18822" s="4">
        <v>2.1700000000000001E-20</v>
      </c>
      <c r="F18822" s="3"/>
      <c r="G18822" s="3"/>
      <c r="H18822" s="3"/>
      <c r="I18822" s="3"/>
      <c r="J18822" s="3"/>
    </row>
    <row r="18823" spans="4:10" x14ac:dyDescent="0.25">
      <c r="D18823">
        <v>0.90110000000000001</v>
      </c>
      <c r="E18823" s="4">
        <v>2.1700000000000001E-20</v>
      </c>
    </row>
    <row r="18824" spans="4:10" x14ac:dyDescent="0.25">
      <c r="D18824">
        <v>0.90139999999999998</v>
      </c>
      <c r="E18824" s="4">
        <v>2.1700000000000001E-20</v>
      </c>
    </row>
    <row r="18825" spans="4:10" x14ac:dyDescent="0.25">
      <c r="D18825">
        <v>0.90159999999999996</v>
      </c>
      <c r="E18825" s="4">
        <v>2.1700000000000001E-20</v>
      </c>
    </row>
    <row r="18826" spans="4:10" x14ac:dyDescent="0.25">
      <c r="D18826">
        <v>0.90180000000000005</v>
      </c>
      <c r="E18826" s="4">
        <v>2.1700000000000001E-20</v>
      </c>
    </row>
    <row r="18827" spans="4:10" x14ac:dyDescent="0.25">
      <c r="D18827">
        <v>0.90210000000000001</v>
      </c>
      <c r="E18827" s="4">
        <v>2.1700000000000001E-20</v>
      </c>
    </row>
    <row r="18828" spans="4:10" x14ac:dyDescent="0.25">
      <c r="D18828">
        <v>0.90229999999999999</v>
      </c>
      <c r="E18828" s="4">
        <v>2.1700000000000001E-20</v>
      </c>
      <c r="F18828" s="3"/>
      <c r="G18828" s="3"/>
      <c r="H18828" s="3"/>
      <c r="I18828" s="3"/>
      <c r="J18828" s="3"/>
    </row>
    <row r="18829" spans="4:10" x14ac:dyDescent="0.25">
      <c r="D18829">
        <v>0.90259999999999996</v>
      </c>
      <c r="E18829" s="4">
        <v>2.1700000000000001E-20</v>
      </c>
      <c r="F18829" s="3"/>
      <c r="G18829" s="3"/>
      <c r="H18829" s="3"/>
      <c r="I18829" s="3"/>
      <c r="J18829" s="3"/>
    </row>
    <row r="18830" spans="4:10" x14ac:dyDescent="0.25">
      <c r="D18830">
        <v>0.90280000000000005</v>
      </c>
      <c r="E18830" s="4">
        <v>2.1700000000000001E-20</v>
      </c>
      <c r="F18830" s="3"/>
      <c r="G18830" s="3"/>
      <c r="H18830" s="3"/>
      <c r="I18830" s="3"/>
      <c r="J18830" s="3"/>
    </row>
    <row r="18831" spans="4:10" x14ac:dyDescent="0.25">
      <c r="D18831">
        <v>0.90300000000000002</v>
      </c>
      <c r="E18831" s="4">
        <v>2.1700000000000001E-20</v>
      </c>
      <c r="F18831" s="3"/>
      <c r="G18831" s="3"/>
      <c r="H18831" s="3"/>
      <c r="I18831" s="3"/>
      <c r="J18831" s="3"/>
    </row>
    <row r="18832" spans="4:10" x14ac:dyDescent="0.25">
      <c r="D18832">
        <v>0.90329999999999999</v>
      </c>
      <c r="E18832" s="4">
        <v>2.1700000000000001E-20</v>
      </c>
      <c r="F18832" s="3"/>
      <c r="G18832" s="3"/>
      <c r="H18832" s="3"/>
      <c r="I18832" s="3"/>
      <c r="J18832" s="3"/>
    </row>
    <row r="18833" spans="4:10" x14ac:dyDescent="0.25">
      <c r="D18833">
        <v>0.90349999999999997</v>
      </c>
      <c r="E18833" s="4">
        <v>2.1700000000000001E-20</v>
      </c>
      <c r="F18833" s="3"/>
      <c r="G18833" s="3"/>
      <c r="H18833" s="3"/>
      <c r="I18833" s="3"/>
      <c r="J18833" s="3"/>
    </row>
    <row r="18834" spans="4:10" x14ac:dyDescent="0.25">
      <c r="D18834">
        <v>0.90369999999999995</v>
      </c>
      <c r="E18834" s="4">
        <v>2.1700000000000001E-20</v>
      </c>
      <c r="F18834" s="3"/>
      <c r="G18834" s="3"/>
      <c r="H18834" s="3"/>
      <c r="I18834" s="3"/>
      <c r="J18834" s="3"/>
    </row>
    <row r="18835" spans="4:10" x14ac:dyDescent="0.25">
      <c r="D18835">
        <v>0.90400000000000003</v>
      </c>
      <c r="E18835" s="4">
        <v>2.1700000000000001E-20</v>
      </c>
      <c r="F18835" s="3"/>
      <c r="G18835" s="3"/>
      <c r="H18835" s="3"/>
      <c r="I18835" s="3"/>
      <c r="J18835" s="3"/>
    </row>
    <row r="18836" spans="4:10" x14ac:dyDescent="0.25">
      <c r="D18836">
        <v>0.9042</v>
      </c>
      <c r="E18836" s="4">
        <v>2.1700000000000001E-20</v>
      </c>
      <c r="F18836" s="3"/>
      <c r="G18836" s="3"/>
      <c r="H18836" s="3"/>
      <c r="I18836" s="3"/>
      <c r="J18836" s="3"/>
    </row>
    <row r="18837" spans="4:10" x14ac:dyDescent="0.25">
      <c r="D18837">
        <v>0.90439999999999998</v>
      </c>
      <c r="E18837" s="4">
        <v>2.1700000000000001E-20</v>
      </c>
      <c r="F18837" s="3"/>
      <c r="G18837" s="3"/>
      <c r="H18837" s="3"/>
      <c r="I18837" s="3"/>
      <c r="J18837" s="3"/>
    </row>
    <row r="18838" spans="4:10" x14ac:dyDescent="0.25">
      <c r="D18838">
        <v>0.90469999999999995</v>
      </c>
      <c r="E18838" s="4">
        <v>2.1700000000000001E-20</v>
      </c>
      <c r="F18838" s="3"/>
      <c r="G18838" s="3"/>
      <c r="H18838" s="3"/>
      <c r="I18838" s="3"/>
      <c r="J18838" s="3"/>
    </row>
    <row r="18839" spans="4:10" x14ac:dyDescent="0.25">
      <c r="D18839">
        <v>0.90490000000000004</v>
      </c>
      <c r="E18839" s="4">
        <v>2.1700000000000001E-20</v>
      </c>
      <c r="F18839" s="3"/>
      <c r="G18839" s="3"/>
      <c r="H18839" s="3"/>
      <c r="I18839" s="3"/>
      <c r="J18839" s="3"/>
    </row>
    <row r="18840" spans="4:10" x14ac:dyDescent="0.25">
      <c r="D18840">
        <v>0.9052</v>
      </c>
      <c r="E18840" s="4">
        <v>2.1700000000000001E-20</v>
      </c>
      <c r="F18840" s="3"/>
      <c r="G18840" s="3"/>
      <c r="H18840" s="3"/>
      <c r="I18840" s="3"/>
      <c r="J18840" s="3"/>
    </row>
    <row r="18841" spans="4:10" x14ac:dyDescent="0.25">
      <c r="D18841">
        <v>0.90539999999999998</v>
      </c>
      <c r="E18841" s="4">
        <v>2.1700000000000001E-20</v>
      </c>
      <c r="F18841" s="3"/>
      <c r="G18841" s="3"/>
      <c r="H18841" s="3"/>
      <c r="I18841" s="3"/>
      <c r="J18841" s="3"/>
    </row>
    <row r="18842" spans="4:10" x14ac:dyDescent="0.25">
      <c r="D18842">
        <v>0.90559999999999996</v>
      </c>
      <c r="E18842" s="4">
        <v>2.1700000000000001E-20</v>
      </c>
      <c r="F18842" s="3"/>
      <c r="G18842" s="3"/>
      <c r="H18842" s="3"/>
      <c r="I18842" s="3"/>
      <c r="J18842" s="3"/>
    </row>
    <row r="18843" spans="4:10" x14ac:dyDescent="0.25">
      <c r="D18843">
        <v>0.90590000000000004</v>
      </c>
      <c r="E18843" s="4">
        <v>2.1700000000000001E-20</v>
      </c>
      <c r="F18843" s="3"/>
      <c r="G18843" s="3"/>
      <c r="H18843" s="3"/>
      <c r="I18843" s="3"/>
      <c r="J18843" s="3"/>
    </row>
    <row r="18844" spans="4:10" x14ac:dyDescent="0.25">
      <c r="D18844">
        <v>0.90610000000000002</v>
      </c>
      <c r="E18844" s="4">
        <v>2.1700000000000001E-20</v>
      </c>
      <c r="F18844" s="3"/>
      <c r="G18844" s="3"/>
      <c r="H18844" s="3"/>
      <c r="I18844" s="3"/>
      <c r="J18844" s="3"/>
    </row>
    <row r="18845" spans="4:10" x14ac:dyDescent="0.25">
      <c r="D18845">
        <v>0.90629999999999999</v>
      </c>
      <c r="E18845" s="4">
        <v>2.1700000000000001E-20</v>
      </c>
      <c r="F18845" s="3"/>
      <c r="G18845" s="3"/>
      <c r="H18845" s="3"/>
      <c r="I18845" s="3"/>
      <c r="J18845" s="3"/>
    </row>
    <row r="18846" spans="4:10" x14ac:dyDescent="0.25">
      <c r="D18846">
        <v>0.90659999999999996</v>
      </c>
      <c r="E18846" s="4">
        <v>2.1700000000000001E-20</v>
      </c>
      <c r="F18846" s="3"/>
      <c r="G18846" s="3"/>
      <c r="H18846" s="3"/>
      <c r="I18846" s="3"/>
      <c r="J18846" s="3"/>
    </row>
    <row r="18847" spans="4:10" x14ac:dyDescent="0.25">
      <c r="D18847">
        <v>0.90680000000000005</v>
      </c>
      <c r="E18847" s="4">
        <v>2.1700000000000001E-20</v>
      </c>
      <c r="F18847" s="3"/>
      <c r="G18847" s="3"/>
      <c r="H18847" s="3"/>
      <c r="I18847" s="3"/>
      <c r="J18847" s="3"/>
    </row>
    <row r="18848" spans="4:10" x14ac:dyDescent="0.25">
      <c r="D18848">
        <v>0.90700000000000003</v>
      </c>
      <c r="E18848" s="4">
        <v>2.1700000000000001E-20</v>
      </c>
      <c r="F18848" s="3"/>
      <c r="G18848" s="3"/>
      <c r="H18848" s="3"/>
      <c r="I18848" s="3"/>
      <c r="J18848" s="3"/>
    </row>
    <row r="18849" spans="4:10" x14ac:dyDescent="0.25">
      <c r="D18849">
        <v>0.9073</v>
      </c>
      <c r="E18849" s="4">
        <v>2.1700000000000001E-20</v>
      </c>
      <c r="F18849" s="3"/>
      <c r="G18849" s="3"/>
      <c r="H18849" s="3"/>
      <c r="I18849" s="3"/>
      <c r="J18849" s="3"/>
    </row>
    <row r="18850" spans="4:10" x14ac:dyDescent="0.25">
      <c r="D18850">
        <v>0.90749999999999997</v>
      </c>
      <c r="E18850" s="4">
        <v>2.1700000000000001E-20</v>
      </c>
      <c r="F18850" s="3"/>
      <c r="G18850" s="3"/>
      <c r="H18850" s="3"/>
      <c r="I18850" s="3"/>
      <c r="J18850" s="3"/>
    </row>
    <row r="18851" spans="4:10" x14ac:dyDescent="0.25">
      <c r="D18851">
        <v>0.90780000000000005</v>
      </c>
      <c r="E18851" s="4">
        <v>2.1700000000000001E-20</v>
      </c>
      <c r="F18851" s="3"/>
      <c r="G18851" s="3"/>
      <c r="H18851" s="3"/>
      <c r="I18851" s="3"/>
      <c r="J18851" s="3"/>
    </row>
    <row r="18852" spans="4:10" x14ac:dyDescent="0.25">
      <c r="D18852">
        <v>0.90800000000000003</v>
      </c>
      <c r="E18852" s="4">
        <v>2.1700000000000001E-20</v>
      </c>
      <c r="F18852" s="3"/>
      <c r="G18852" s="3"/>
      <c r="H18852" s="3"/>
      <c r="I18852" s="3"/>
      <c r="J18852" s="3"/>
    </row>
    <row r="18853" spans="4:10" x14ac:dyDescent="0.25">
      <c r="D18853">
        <v>0.90820000000000001</v>
      </c>
      <c r="E18853" s="4">
        <v>2.1700000000000001E-20</v>
      </c>
      <c r="F18853" s="3"/>
      <c r="G18853" s="3"/>
      <c r="H18853" s="3"/>
      <c r="I18853" s="3"/>
      <c r="J18853" s="3"/>
    </row>
    <row r="18854" spans="4:10" x14ac:dyDescent="0.25">
      <c r="D18854">
        <v>0.90849999999999997</v>
      </c>
      <c r="E18854" s="4">
        <v>2.1700000000000001E-20</v>
      </c>
      <c r="F18854" s="3"/>
      <c r="G18854" s="3"/>
      <c r="H18854" s="3"/>
      <c r="I18854" s="3"/>
      <c r="J18854" s="3"/>
    </row>
    <row r="18855" spans="4:10" x14ac:dyDescent="0.25">
      <c r="D18855">
        <v>0.90869999999999995</v>
      </c>
      <c r="E18855" s="4">
        <v>2.1700000000000001E-20</v>
      </c>
      <c r="F18855" s="3"/>
      <c r="G18855" s="3"/>
      <c r="H18855" s="3"/>
      <c r="I18855" s="3"/>
      <c r="J18855" s="3"/>
    </row>
    <row r="18856" spans="4:10" x14ac:dyDescent="0.25">
      <c r="D18856">
        <v>0.90890000000000004</v>
      </c>
      <c r="E18856" s="4">
        <v>2.1700000000000001E-20</v>
      </c>
      <c r="F18856" s="3"/>
      <c r="G18856" s="3"/>
      <c r="H18856" s="3"/>
      <c r="I18856" s="3"/>
      <c r="J18856" s="3"/>
    </row>
    <row r="18857" spans="4:10" x14ac:dyDescent="0.25">
      <c r="D18857">
        <v>0.90920000000000001</v>
      </c>
      <c r="E18857" s="4">
        <v>2.1700000000000001E-20</v>
      </c>
      <c r="F18857" s="3"/>
      <c r="G18857" s="3"/>
      <c r="H18857" s="3"/>
      <c r="I18857" s="3"/>
      <c r="J18857" s="3"/>
    </row>
    <row r="18858" spans="4:10" x14ac:dyDescent="0.25">
      <c r="D18858">
        <v>0.90939999999999999</v>
      </c>
      <c r="E18858" s="4">
        <v>2.1700000000000001E-20</v>
      </c>
      <c r="F18858" s="3"/>
      <c r="G18858" s="3"/>
      <c r="H18858" s="3"/>
      <c r="I18858" s="3"/>
      <c r="J18858" s="3"/>
    </row>
    <row r="18859" spans="4:10" x14ac:dyDescent="0.25">
      <c r="D18859">
        <v>0.90959999999999996</v>
      </c>
      <c r="E18859" s="4">
        <v>2.1700000000000001E-20</v>
      </c>
      <c r="F18859" s="3"/>
      <c r="G18859" s="3"/>
      <c r="H18859" s="3"/>
      <c r="I18859" s="3"/>
      <c r="J18859" s="3"/>
    </row>
    <row r="18860" spans="4:10" x14ac:dyDescent="0.25">
      <c r="D18860">
        <v>0.90990000000000004</v>
      </c>
      <c r="E18860" s="4">
        <v>2.1700000000000001E-20</v>
      </c>
      <c r="F18860" s="3"/>
      <c r="G18860" s="3"/>
      <c r="H18860" s="3"/>
      <c r="I18860" s="3"/>
      <c r="J18860" s="3"/>
    </row>
    <row r="18861" spans="4:10" x14ac:dyDescent="0.25">
      <c r="D18861">
        <v>0.91010000000000002</v>
      </c>
      <c r="E18861" s="4">
        <v>2.1700000000000001E-20</v>
      </c>
      <c r="F18861" s="3"/>
      <c r="G18861" s="3"/>
      <c r="H18861" s="3"/>
      <c r="I18861" s="3"/>
      <c r="J18861" s="3"/>
    </row>
    <row r="18862" spans="4:10" x14ac:dyDescent="0.25">
      <c r="D18862">
        <v>0.91039999999999999</v>
      </c>
      <c r="E18862" s="4">
        <v>2.1700000000000001E-20</v>
      </c>
      <c r="F18862" s="3"/>
      <c r="G18862" s="3"/>
      <c r="H18862" s="3"/>
      <c r="I18862" s="3"/>
      <c r="J18862" s="3"/>
    </row>
    <row r="18863" spans="4:10" x14ac:dyDescent="0.25">
      <c r="D18863">
        <v>0.91059999999999997</v>
      </c>
      <c r="E18863" s="4">
        <v>2.1700000000000001E-20</v>
      </c>
      <c r="F18863" s="3"/>
      <c r="G18863" s="3"/>
      <c r="H18863" s="3"/>
      <c r="I18863" s="3"/>
      <c r="J18863" s="3"/>
    </row>
    <row r="18864" spans="4:10" x14ac:dyDescent="0.25">
      <c r="D18864">
        <v>0.91080000000000005</v>
      </c>
      <c r="E18864" s="4">
        <v>2.1700000000000001E-20</v>
      </c>
      <c r="F18864" s="3"/>
      <c r="G18864" s="3"/>
      <c r="H18864" s="3"/>
      <c r="I18864" s="3"/>
      <c r="J18864" s="3"/>
    </row>
    <row r="18865" spans="4:10" x14ac:dyDescent="0.25">
      <c r="D18865">
        <v>0.91110000000000002</v>
      </c>
      <c r="E18865" s="4">
        <v>2.1700000000000001E-20</v>
      </c>
      <c r="F18865" s="3"/>
      <c r="G18865" s="3"/>
      <c r="H18865" s="3"/>
      <c r="I18865" s="3"/>
      <c r="J18865" s="3"/>
    </row>
    <row r="18866" spans="4:10" x14ac:dyDescent="0.25">
      <c r="D18866">
        <v>0.9113</v>
      </c>
      <c r="E18866" s="4">
        <v>2.1700000000000001E-20</v>
      </c>
      <c r="F18866" s="3"/>
      <c r="G18866" s="3"/>
      <c r="H18866" s="3"/>
      <c r="I18866" s="3"/>
      <c r="J18866" s="3"/>
    </row>
    <row r="18867" spans="4:10" x14ac:dyDescent="0.25">
      <c r="D18867">
        <v>0.91149999999999998</v>
      </c>
      <c r="E18867" s="4">
        <v>2.1700000000000001E-20</v>
      </c>
      <c r="F18867" s="3"/>
      <c r="G18867" s="3"/>
      <c r="H18867" s="3"/>
      <c r="I18867" s="3"/>
      <c r="J18867" s="3"/>
    </row>
    <row r="18868" spans="4:10" x14ac:dyDescent="0.25">
      <c r="D18868">
        <v>0.91180000000000005</v>
      </c>
      <c r="E18868" s="4">
        <v>2.1700000000000001E-20</v>
      </c>
      <c r="F18868" s="3"/>
      <c r="G18868" s="3"/>
      <c r="H18868" s="3"/>
      <c r="I18868" s="3"/>
      <c r="J18868" s="3"/>
    </row>
    <row r="18869" spans="4:10" x14ac:dyDescent="0.25">
      <c r="D18869">
        <v>0.91200000000000003</v>
      </c>
      <c r="E18869" s="4">
        <v>2.1700000000000001E-20</v>
      </c>
      <c r="F18869" s="3"/>
      <c r="G18869" s="3"/>
      <c r="H18869" s="3"/>
      <c r="I18869" s="3"/>
      <c r="J18869" s="3"/>
    </row>
    <row r="18870" spans="4:10" x14ac:dyDescent="0.25">
      <c r="D18870">
        <v>0.9123</v>
      </c>
      <c r="E18870" s="4">
        <v>2.1700000000000001E-20</v>
      </c>
      <c r="F18870" s="3"/>
      <c r="G18870" s="3"/>
      <c r="H18870" s="3"/>
      <c r="I18870" s="3"/>
      <c r="J18870" s="3"/>
    </row>
    <row r="18871" spans="4:10" x14ac:dyDescent="0.25">
      <c r="D18871">
        <v>0.91249999999999998</v>
      </c>
      <c r="E18871" s="4">
        <v>2.1700000000000001E-20</v>
      </c>
      <c r="F18871" s="3"/>
      <c r="G18871" s="3"/>
      <c r="H18871" s="3"/>
      <c r="I18871" s="3"/>
      <c r="J18871" s="3"/>
    </row>
    <row r="18872" spans="4:10" x14ac:dyDescent="0.25">
      <c r="D18872">
        <v>0.91269999999999996</v>
      </c>
      <c r="E18872" s="4">
        <v>2.1700000000000001E-20</v>
      </c>
      <c r="F18872" s="3"/>
      <c r="G18872" s="3"/>
      <c r="H18872" s="3"/>
      <c r="I18872" s="3"/>
      <c r="J18872" s="3"/>
    </row>
    <row r="18873" spans="4:10" x14ac:dyDescent="0.25">
      <c r="D18873">
        <v>0.91300000000000003</v>
      </c>
      <c r="E18873" s="4">
        <v>2.1700000000000001E-20</v>
      </c>
      <c r="F18873" s="3"/>
      <c r="G18873" s="3"/>
      <c r="H18873" s="3"/>
      <c r="I18873" s="3"/>
      <c r="J18873" s="3"/>
    </row>
    <row r="18874" spans="4:10" x14ac:dyDescent="0.25">
      <c r="D18874">
        <v>0.91320000000000001</v>
      </c>
      <c r="E18874" s="4">
        <v>2.1700000000000001E-20</v>
      </c>
      <c r="F18874" s="3"/>
      <c r="G18874" s="3"/>
      <c r="H18874" s="3"/>
      <c r="I18874" s="3"/>
      <c r="J18874" s="3"/>
    </row>
    <row r="18875" spans="4:10" x14ac:dyDescent="0.25">
      <c r="D18875">
        <v>0.91339999999999999</v>
      </c>
      <c r="E18875" s="4">
        <v>2.1700000000000001E-20</v>
      </c>
      <c r="F18875" s="3"/>
      <c r="G18875" s="3"/>
      <c r="H18875" s="3"/>
      <c r="I18875" s="3"/>
      <c r="J18875" s="3"/>
    </row>
    <row r="18876" spans="4:10" x14ac:dyDescent="0.25">
      <c r="D18876">
        <v>0.91369999999999996</v>
      </c>
      <c r="E18876" s="4">
        <v>2.1700000000000001E-20</v>
      </c>
      <c r="F18876" s="3"/>
      <c r="G18876" s="3"/>
      <c r="H18876" s="3"/>
      <c r="I18876" s="3"/>
      <c r="J18876" s="3"/>
    </row>
    <row r="18877" spans="4:10" x14ac:dyDescent="0.25">
      <c r="D18877">
        <v>0.91390000000000005</v>
      </c>
      <c r="E18877" s="4">
        <v>2.1700000000000001E-20</v>
      </c>
      <c r="F18877" s="3"/>
      <c r="G18877" s="3"/>
      <c r="H18877" s="3"/>
      <c r="I18877" s="3"/>
      <c r="J18877" s="3"/>
    </row>
    <row r="18878" spans="4:10" x14ac:dyDescent="0.25">
      <c r="D18878">
        <v>0.91410000000000002</v>
      </c>
      <c r="E18878" s="4">
        <v>2.1700000000000001E-20</v>
      </c>
      <c r="F18878" s="3"/>
      <c r="G18878" s="3"/>
      <c r="H18878" s="3"/>
      <c r="I18878" s="3"/>
      <c r="J18878" s="3"/>
    </row>
    <row r="18879" spans="4:10" x14ac:dyDescent="0.25">
      <c r="D18879">
        <v>0.91439999999999999</v>
      </c>
      <c r="E18879" s="4">
        <v>2.1700000000000001E-20</v>
      </c>
      <c r="F18879" s="3"/>
      <c r="G18879" s="3"/>
      <c r="H18879" s="3"/>
      <c r="I18879" s="3"/>
      <c r="J18879" s="3"/>
    </row>
    <row r="18880" spans="4:10" x14ac:dyDescent="0.25">
      <c r="D18880">
        <v>0.91459999999999997</v>
      </c>
      <c r="E18880" s="4">
        <v>2.1700000000000001E-20</v>
      </c>
      <c r="F18880" s="3"/>
      <c r="G18880" s="3"/>
      <c r="H18880" s="3"/>
      <c r="I18880" s="3"/>
      <c r="J18880" s="3"/>
    </row>
    <row r="18881" spans="4:10" x14ac:dyDescent="0.25">
      <c r="D18881">
        <v>0.91490000000000005</v>
      </c>
      <c r="E18881" s="4">
        <v>2.1700000000000001E-20</v>
      </c>
      <c r="F18881" s="3"/>
      <c r="G18881" s="3"/>
      <c r="H18881" s="3"/>
      <c r="I18881" s="3"/>
      <c r="J18881" s="3"/>
    </row>
    <row r="18882" spans="4:10" x14ac:dyDescent="0.25">
      <c r="D18882">
        <v>0.91510000000000002</v>
      </c>
      <c r="E18882" s="4">
        <v>2.1700000000000001E-20</v>
      </c>
      <c r="F18882" s="3"/>
      <c r="G18882" s="3"/>
      <c r="H18882" s="3"/>
      <c r="I18882" s="3"/>
      <c r="J18882" s="3"/>
    </row>
    <row r="18883" spans="4:10" x14ac:dyDescent="0.25">
      <c r="D18883">
        <v>0.9153</v>
      </c>
      <c r="E18883" s="4">
        <v>2.1700000000000001E-20</v>
      </c>
      <c r="F18883" s="3"/>
      <c r="G18883" s="3"/>
      <c r="H18883" s="3"/>
      <c r="I18883" s="3"/>
      <c r="J18883" s="3"/>
    </row>
    <row r="18884" spans="4:10" x14ac:dyDescent="0.25">
      <c r="D18884">
        <v>0.91559999999999997</v>
      </c>
      <c r="E18884" s="4">
        <v>2.1700000000000001E-20</v>
      </c>
      <c r="F18884" s="3"/>
      <c r="G18884" s="3"/>
      <c r="H18884" s="3"/>
      <c r="I18884" s="3"/>
      <c r="J18884" s="3"/>
    </row>
    <row r="18885" spans="4:10" x14ac:dyDescent="0.25">
      <c r="D18885">
        <v>0.91579999999999995</v>
      </c>
      <c r="E18885" s="4">
        <v>2.1700000000000001E-20</v>
      </c>
      <c r="F18885" s="3"/>
      <c r="G18885" s="3"/>
      <c r="H18885" s="3"/>
      <c r="I18885" s="3"/>
      <c r="J18885" s="3"/>
    </row>
    <row r="18886" spans="4:10" x14ac:dyDescent="0.25">
      <c r="D18886">
        <v>0.91600000000000004</v>
      </c>
      <c r="E18886" s="4">
        <v>2.1700000000000001E-20</v>
      </c>
      <c r="F18886" s="3"/>
      <c r="G18886" s="3"/>
      <c r="H18886" s="3"/>
      <c r="I18886" s="3"/>
      <c r="J18886" s="3"/>
    </row>
    <row r="18887" spans="4:10" x14ac:dyDescent="0.25">
      <c r="D18887">
        <v>0.9163</v>
      </c>
      <c r="E18887" s="4">
        <v>2.1700000000000001E-20</v>
      </c>
      <c r="F18887" s="3"/>
      <c r="G18887" s="3"/>
      <c r="H18887" s="3"/>
      <c r="I18887" s="3"/>
      <c r="J18887" s="3"/>
    </row>
    <row r="18888" spans="4:10" x14ac:dyDescent="0.25">
      <c r="D18888">
        <v>0.91649999999999998</v>
      </c>
      <c r="E18888" s="4">
        <v>2.1700000000000001E-20</v>
      </c>
      <c r="F18888" s="3"/>
      <c r="G18888" s="3"/>
      <c r="H18888" s="3"/>
      <c r="I18888" s="3"/>
      <c r="J18888" s="3"/>
    </row>
    <row r="18889" spans="4:10" x14ac:dyDescent="0.25">
      <c r="D18889">
        <v>0.91669999999999996</v>
      </c>
      <c r="E18889" s="4">
        <v>2.1700000000000001E-20</v>
      </c>
      <c r="F18889" s="3"/>
      <c r="G18889" s="3"/>
      <c r="H18889" s="3"/>
      <c r="I18889" s="3"/>
      <c r="J18889" s="3"/>
    </row>
    <row r="18890" spans="4:10" x14ac:dyDescent="0.25">
      <c r="D18890">
        <v>0.91700000000000004</v>
      </c>
      <c r="E18890" s="4">
        <v>2.1700000000000001E-20</v>
      </c>
      <c r="F18890" s="3"/>
      <c r="G18890" s="3"/>
      <c r="H18890" s="3"/>
      <c r="I18890" s="3"/>
      <c r="J18890" s="3"/>
    </row>
    <row r="18891" spans="4:10" x14ac:dyDescent="0.25">
      <c r="D18891">
        <v>0.91720000000000002</v>
      </c>
      <c r="E18891" s="4">
        <v>2.1700000000000001E-20</v>
      </c>
      <c r="F18891" s="3"/>
      <c r="G18891" s="3"/>
      <c r="H18891" s="3"/>
      <c r="I18891" s="3"/>
      <c r="J18891" s="3"/>
    </row>
    <row r="18892" spans="4:10" x14ac:dyDescent="0.25">
      <c r="D18892">
        <v>0.91749999999999998</v>
      </c>
      <c r="E18892" s="4">
        <v>2.1700000000000001E-20</v>
      </c>
      <c r="F18892" s="3"/>
      <c r="G18892" s="3"/>
      <c r="H18892" s="3"/>
      <c r="I18892" s="3"/>
      <c r="J18892" s="3"/>
    </row>
    <row r="18893" spans="4:10" x14ac:dyDescent="0.25">
      <c r="D18893">
        <v>0.91769999999999996</v>
      </c>
      <c r="E18893" s="4">
        <v>2.1700000000000001E-20</v>
      </c>
      <c r="F18893" s="3"/>
      <c r="G18893" s="3"/>
      <c r="H18893" s="3"/>
      <c r="I18893" s="3"/>
      <c r="J18893" s="3"/>
    </row>
    <row r="18894" spans="4:10" x14ac:dyDescent="0.25">
      <c r="D18894">
        <v>0.91790000000000005</v>
      </c>
      <c r="E18894" s="4">
        <v>2.1700000000000001E-20</v>
      </c>
      <c r="F18894" s="3"/>
      <c r="G18894" s="3"/>
      <c r="H18894" s="3"/>
      <c r="I18894" s="3"/>
      <c r="J18894" s="3"/>
    </row>
    <row r="18895" spans="4:10" x14ac:dyDescent="0.25">
      <c r="D18895">
        <v>0.91820000000000002</v>
      </c>
      <c r="E18895" s="4">
        <v>2.1700000000000001E-20</v>
      </c>
      <c r="F18895" s="3"/>
      <c r="G18895" s="3"/>
      <c r="H18895" s="3"/>
      <c r="I18895" s="3"/>
      <c r="J18895" s="3"/>
    </row>
    <row r="18896" spans="4:10" x14ac:dyDescent="0.25">
      <c r="D18896">
        <v>0.91839999999999999</v>
      </c>
      <c r="E18896" s="4">
        <v>2.1700000000000001E-20</v>
      </c>
      <c r="F18896" s="3"/>
      <c r="G18896" s="3"/>
      <c r="H18896" s="3"/>
      <c r="I18896" s="3"/>
      <c r="J18896" s="3"/>
    </row>
    <row r="18897" spans="4:10" x14ac:dyDescent="0.25">
      <c r="D18897">
        <v>0.91859999999999997</v>
      </c>
      <c r="E18897" s="4">
        <v>2.1700000000000001E-20</v>
      </c>
      <c r="F18897" s="3"/>
      <c r="G18897" s="3"/>
      <c r="H18897" s="3"/>
      <c r="I18897" s="3"/>
      <c r="J18897" s="3"/>
    </row>
    <row r="18898" spans="4:10" x14ac:dyDescent="0.25">
      <c r="D18898">
        <v>0.91890000000000005</v>
      </c>
      <c r="E18898" s="4">
        <v>2.1700000000000001E-20</v>
      </c>
      <c r="F18898" s="3"/>
      <c r="G18898" s="3"/>
      <c r="H18898" s="3"/>
      <c r="I18898" s="3"/>
      <c r="J18898" s="3"/>
    </row>
    <row r="18899" spans="4:10" x14ac:dyDescent="0.25">
      <c r="D18899">
        <v>0.91910000000000003</v>
      </c>
      <c r="E18899" s="4">
        <v>2.1700000000000001E-20</v>
      </c>
      <c r="F18899" s="3"/>
      <c r="G18899" s="3"/>
      <c r="H18899" s="3"/>
      <c r="I18899" s="3"/>
      <c r="J18899" s="3"/>
    </row>
    <row r="18900" spans="4:10" x14ac:dyDescent="0.25">
      <c r="D18900">
        <v>0.91930000000000001</v>
      </c>
      <c r="E18900" s="4">
        <v>2.1700000000000001E-20</v>
      </c>
      <c r="F18900" s="3"/>
      <c r="G18900" s="3"/>
      <c r="H18900" s="3"/>
      <c r="I18900" s="3"/>
      <c r="J18900" s="3"/>
    </row>
    <row r="18901" spans="4:10" x14ac:dyDescent="0.25">
      <c r="D18901">
        <v>0.91959999999999997</v>
      </c>
      <c r="E18901" s="4">
        <v>2.1700000000000001E-20</v>
      </c>
      <c r="F18901" s="3"/>
      <c r="G18901" s="3"/>
      <c r="H18901" s="3"/>
      <c r="I18901" s="3"/>
      <c r="J18901" s="3"/>
    </row>
    <row r="18902" spans="4:10" x14ac:dyDescent="0.25">
      <c r="D18902">
        <v>0.91979999999999995</v>
      </c>
      <c r="E18902" s="4">
        <v>2.1700000000000001E-20</v>
      </c>
      <c r="F18902" s="3"/>
      <c r="G18902" s="3"/>
      <c r="H18902" s="3"/>
      <c r="I18902" s="3"/>
      <c r="J18902" s="3"/>
    </row>
    <row r="18903" spans="4:10" x14ac:dyDescent="0.25">
      <c r="D18903">
        <v>0.92010000000000003</v>
      </c>
      <c r="E18903" s="4">
        <v>2.1700000000000001E-20</v>
      </c>
      <c r="F18903" s="3"/>
      <c r="G18903" s="3"/>
      <c r="H18903" s="3"/>
      <c r="I18903" s="3"/>
      <c r="J18903" s="3"/>
    </row>
    <row r="18904" spans="4:10" x14ac:dyDescent="0.25">
      <c r="D18904">
        <v>0.92030000000000001</v>
      </c>
      <c r="E18904" s="4">
        <v>2.1700000000000001E-20</v>
      </c>
      <c r="F18904" s="3"/>
      <c r="G18904" s="3"/>
      <c r="H18904" s="3"/>
      <c r="I18904" s="3"/>
      <c r="J18904" s="3"/>
    </row>
    <row r="18905" spans="4:10" x14ac:dyDescent="0.25">
      <c r="D18905">
        <v>0.92049999999999998</v>
      </c>
      <c r="E18905" s="4">
        <v>2.1700000000000001E-20</v>
      </c>
      <c r="F18905" s="3"/>
      <c r="G18905" s="3"/>
      <c r="H18905" s="3"/>
      <c r="I18905" s="3"/>
      <c r="J18905" s="3"/>
    </row>
    <row r="18906" spans="4:10" x14ac:dyDescent="0.25">
      <c r="D18906">
        <v>0.92079999999999995</v>
      </c>
      <c r="E18906" s="4">
        <v>2.1700000000000001E-20</v>
      </c>
      <c r="F18906" s="3"/>
      <c r="G18906" s="3"/>
      <c r="H18906" s="3"/>
      <c r="I18906" s="3"/>
      <c r="J18906" s="3"/>
    </row>
    <row r="18907" spans="4:10" x14ac:dyDescent="0.25">
      <c r="D18907">
        <v>0.92100000000000004</v>
      </c>
      <c r="E18907" s="4">
        <v>2.1700000000000001E-20</v>
      </c>
      <c r="F18907" s="3"/>
      <c r="G18907" s="3"/>
      <c r="H18907" s="3"/>
      <c r="I18907" s="3"/>
      <c r="J18907" s="3"/>
    </row>
    <row r="18908" spans="4:10" x14ac:dyDescent="0.25">
      <c r="D18908">
        <v>0.92120000000000002</v>
      </c>
      <c r="E18908" s="4">
        <v>2.1700000000000001E-20</v>
      </c>
      <c r="F18908" s="3"/>
      <c r="G18908" s="3"/>
      <c r="H18908" s="3"/>
      <c r="I18908" s="3"/>
      <c r="J18908" s="3"/>
    </row>
    <row r="18909" spans="4:10" x14ac:dyDescent="0.25">
      <c r="D18909">
        <v>0.92149999999999999</v>
      </c>
      <c r="E18909" s="4">
        <v>2.1700000000000001E-20</v>
      </c>
      <c r="F18909" s="3"/>
      <c r="G18909" s="3"/>
      <c r="H18909" s="3"/>
      <c r="I18909" s="3"/>
      <c r="J18909" s="3"/>
    </row>
    <row r="18910" spans="4:10" x14ac:dyDescent="0.25">
      <c r="D18910">
        <v>0.92169999999999996</v>
      </c>
      <c r="E18910" s="4">
        <v>2.1700000000000001E-20</v>
      </c>
      <c r="F18910" s="3"/>
      <c r="G18910" s="3"/>
      <c r="H18910" s="3"/>
      <c r="I18910" s="3"/>
      <c r="J18910" s="3"/>
    </row>
    <row r="18911" spans="4:10" x14ac:dyDescent="0.25">
      <c r="D18911">
        <v>0.92190000000000005</v>
      </c>
      <c r="E18911" s="4">
        <v>2.1700000000000001E-20</v>
      </c>
      <c r="F18911" s="3"/>
      <c r="G18911" s="3"/>
      <c r="H18911" s="3"/>
      <c r="I18911" s="3"/>
      <c r="J18911" s="3"/>
    </row>
    <row r="18912" spans="4:10" x14ac:dyDescent="0.25">
      <c r="D18912">
        <v>0.92220000000000002</v>
      </c>
      <c r="E18912" s="4">
        <v>2.1700000000000001E-20</v>
      </c>
      <c r="F18912" s="3"/>
      <c r="G18912" s="3"/>
      <c r="H18912" s="3"/>
      <c r="I18912" s="3"/>
      <c r="J18912" s="3"/>
    </row>
    <row r="18913" spans="4:10" x14ac:dyDescent="0.25">
      <c r="D18913">
        <v>0.9224</v>
      </c>
      <c r="E18913" s="4">
        <v>2.1700000000000001E-20</v>
      </c>
      <c r="F18913" s="3"/>
      <c r="G18913" s="3"/>
      <c r="H18913" s="3"/>
      <c r="I18913" s="3"/>
      <c r="J18913" s="3"/>
    </row>
    <row r="18914" spans="4:10" x14ac:dyDescent="0.25">
      <c r="D18914">
        <v>0.92269999999999996</v>
      </c>
      <c r="E18914" s="4">
        <v>2.1700000000000001E-20</v>
      </c>
      <c r="F18914" s="3"/>
      <c r="G18914" s="3"/>
      <c r="H18914" s="3"/>
      <c r="I18914" s="3"/>
      <c r="J18914" s="3"/>
    </row>
    <row r="18915" spans="4:10" x14ac:dyDescent="0.25">
      <c r="D18915">
        <v>0.92290000000000005</v>
      </c>
      <c r="E18915" s="4">
        <v>2.1700000000000001E-20</v>
      </c>
      <c r="F18915" s="3"/>
      <c r="G18915" s="3"/>
      <c r="H18915" s="3"/>
      <c r="I18915" s="3"/>
      <c r="J18915" s="3"/>
    </row>
    <row r="18916" spans="4:10" x14ac:dyDescent="0.25">
      <c r="D18916">
        <v>0.92310000000000003</v>
      </c>
      <c r="E18916" s="4">
        <v>2.1700000000000001E-20</v>
      </c>
      <c r="F18916" s="3"/>
      <c r="G18916" s="3"/>
      <c r="H18916" s="3"/>
      <c r="I18916" s="3"/>
      <c r="J18916" s="3"/>
    </row>
    <row r="18917" spans="4:10" x14ac:dyDescent="0.25">
      <c r="D18917">
        <v>0.9234</v>
      </c>
      <c r="E18917" s="4">
        <v>2.1700000000000001E-20</v>
      </c>
      <c r="F18917" s="3"/>
      <c r="G18917" s="3"/>
      <c r="H18917" s="3"/>
      <c r="I18917" s="3"/>
      <c r="J18917" s="3"/>
    </row>
    <row r="18918" spans="4:10" x14ac:dyDescent="0.25">
      <c r="D18918">
        <v>0.92359999999999998</v>
      </c>
      <c r="E18918" s="4">
        <v>2.1700000000000001E-20</v>
      </c>
      <c r="F18918" s="3"/>
      <c r="G18918" s="3"/>
      <c r="H18918" s="3"/>
      <c r="I18918" s="3"/>
      <c r="J18918" s="3"/>
    </row>
    <row r="18919" spans="4:10" x14ac:dyDescent="0.25">
      <c r="D18919">
        <v>0.92379999999999995</v>
      </c>
      <c r="E18919" s="4">
        <v>2.1700000000000001E-20</v>
      </c>
      <c r="F18919" s="3"/>
      <c r="G18919" s="3"/>
      <c r="H18919" s="3"/>
      <c r="I18919" s="3"/>
      <c r="J18919" s="3"/>
    </row>
    <row r="18920" spans="4:10" x14ac:dyDescent="0.25">
      <c r="D18920">
        <v>0.92410000000000003</v>
      </c>
      <c r="E18920" s="4">
        <v>2.1700000000000001E-20</v>
      </c>
      <c r="F18920" s="3"/>
      <c r="G18920" s="3"/>
      <c r="H18920" s="3"/>
      <c r="I18920" s="3"/>
      <c r="J18920" s="3"/>
    </row>
    <row r="18921" spans="4:10" x14ac:dyDescent="0.25">
      <c r="D18921">
        <v>0.92430000000000001</v>
      </c>
      <c r="E18921" s="4">
        <v>2.1700000000000001E-20</v>
      </c>
      <c r="F18921" s="3"/>
      <c r="G18921" s="3"/>
      <c r="H18921" s="3"/>
      <c r="I18921" s="3"/>
      <c r="J18921" s="3"/>
    </row>
    <row r="18922" spans="4:10" x14ac:dyDescent="0.25">
      <c r="D18922">
        <v>0.92459999999999998</v>
      </c>
      <c r="E18922" s="4">
        <v>2.1700000000000001E-20</v>
      </c>
      <c r="F18922" s="3"/>
      <c r="G18922" s="3"/>
      <c r="H18922" s="3"/>
      <c r="I18922" s="3"/>
      <c r="J18922" s="3"/>
    </row>
    <row r="18923" spans="4:10" x14ac:dyDescent="0.25">
      <c r="D18923">
        <v>0.92479999999999996</v>
      </c>
      <c r="E18923" s="4">
        <v>2.1700000000000001E-20</v>
      </c>
      <c r="F18923" s="3"/>
      <c r="G18923" s="3"/>
      <c r="H18923" s="3"/>
      <c r="I18923" s="3"/>
      <c r="J18923" s="3"/>
    </row>
    <row r="18924" spans="4:10" x14ac:dyDescent="0.25">
      <c r="D18924">
        <v>0.92500000000000004</v>
      </c>
      <c r="E18924" s="4">
        <v>2.1700000000000001E-20</v>
      </c>
      <c r="F18924" s="3"/>
      <c r="G18924" s="3"/>
      <c r="H18924" s="3"/>
      <c r="I18924" s="3"/>
      <c r="J18924" s="3"/>
    </row>
    <row r="18925" spans="4:10" x14ac:dyDescent="0.25">
      <c r="D18925">
        <v>0.92530000000000001</v>
      </c>
      <c r="E18925" s="4">
        <v>2.1700000000000001E-20</v>
      </c>
      <c r="F18925" s="3"/>
      <c r="G18925" s="3"/>
      <c r="H18925" s="3"/>
      <c r="I18925" s="3"/>
      <c r="J18925" s="3"/>
    </row>
    <row r="18926" spans="4:10" x14ac:dyDescent="0.25">
      <c r="D18926">
        <v>0.92549999999999999</v>
      </c>
      <c r="E18926" s="4">
        <v>2.1700000000000001E-20</v>
      </c>
      <c r="F18926" s="3"/>
      <c r="G18926" s="3"/>
      <c r="H18926" s="3"/>
      <c r="I18926" s="3"/>
      <c r="J18926" s="3"/>
    </row>
    <row r="18927" spans="4:10" x14ac:dyDescent="0.25">
      <c r="D18927">
        <v>0.92569999999999997</v>
      </c>
      <c r="E18927" s="4">
        <v>2.1700000000000001E-20</v>
      </c>
      <c r="F18927" s="3"/>
      <c r="G18927" s="3"/>
      <c r="H18927" s="3"/>
      <c r="I18927" s="3"/>
      <c r="J18927" s="3"/>
    </row>
    <row r="18928" spans="4:10" x14ac:dyDescent="0.25">
      <c r="D18928">
        <v>0.92600000000000005</v>
      </c>
      <c r="E18928" s="4">
        <v>2.1700000000000001E-20</v>
      </c>
      <c r="F18928" s="3"/>
      <c r="G18928" s="3"/>
      <c r="H18928" s="3"/>
      <c r="I18928" s="3"/>
      <c r="J18928" s="3"/>
    </row>
    <row r="18929" spans="4:10" x14ac:dyDescent="0.25">
      <c r="D18929">
        <v>0.92620000000000002</v>
      </c>
      <c r="E18929" s="4">
        <v>2.1700000000000001E-20</v>
      </c>
      <c r="F18929" s="3"/>
      <c r="G18929" s="3"/>
      <c r="H18929" s="3"/>
      <c r="I18929" s="3"/>
      <c r="J18929" s="3"/>
    </row>
    <row r="18930" spans="4:10" x14ac:dyDescent="0.25">
      <c r="D18930">
        <v>0.9264</v>
      </c>
      <c r="E18930" s="4">
        <v>2.1700000000000001E-20</v>
      </c>
      <c r="F18930" s="3"/>
      <c r="G18930" s="3"/>
      <c r="H18930" s="3"/>
      <c r="I18930" s="3"/>
      <c r="J18930" s="3"/>
    </row>
    <row r="18931" spans="4:10" x14ac:dyDescent="0.25">
      <c r="D18931">
        <v>0.92669999999999997</v>
      </c>
      <c r="E18931" s="4">
        <v>2.1700000000000001E-20</v>
      </c>
      <c r="F18931" s="3"/>
      <c r="G18931" s="3"/>
      <c r="H18931" s="3"/>
      <c r="I18931" s="3"/>
      <c r="J18931" s="3"/>
    </row>
    <row r="18932" spans="4:10" x14ac:dyDescent="0.25">
      <c r="D18932">
        <v>0.92689999999999995</v>
      </c>
      <c r="E18932" s="4">
        <v>2.1700000000000001E-20</v>
      </c>
      <c r="F18932" s="3"/>
      <c r="G18932" s="3"/>
      <c r="H18932" s="3"/>
      <c r="I18932" s="3"/>
      <c r="J18932" s="3"/>
    </row>
    <row r="18933" spans="4:10" x14ac:dyDescent="0.25">
      <c r="D18933">
        <v>0.92720000000000002</v>
      </c>
      <c r="E18933" s="4">
        <v>2.1700000000000001E-20</v>
      </c>
      <c r="F18933" s="3"/>
      <c r="G18933" s="3"/>
      <c r="H18933" s="3"/>
      <c r="I18933" s="3"/>
      <c r="J18933" s="3"/>
    </row>
    <row r="18934" spans="4:10" x14ac:dyDescent="0.25">
      <c r="D18934">
        <v>0.9274</v>
      </c>
      <c r="E18934" s="4">
        <v>2.1700000000000001E-20</v>
      </c>
      <c r="F18934" s="3"/>
      <c r="G18934" s="3"/>
      <c r="H18934" s="3"/>
      <c r="I18934" s="3"/>
      <c r="J18934" s="3"/>
    </row>
    <row r="18935" spans="4:10" x14ac:dyDescent="0.25">
      <c r="D18935">
        <v>0.92759999999999998</v>
      </c>
      <c r="E18935" s="4">
        <v>2.1700000000000001E-20</v>
      </c>
      <c r="F18935" s="3"/>
      <c r="G18935" s="3"/>
      <c r="H18935" s="3"/>
      <c r="I18935" s="3"/>
      <c r="J18935" s="3"/>
    </row>
    <row r="18936" spans="4:10" x14ac:dyDescent="0.25">
      <c r="D18936">
        <v>0.92789999999999995</v>
      </c>
      <c r="E18936" s="4">
        <v>2.1700000000000001E-20</v>
      </c>
      <c r="F18936" s="3"/>
      <c r="G18936" s="3"/>
      <c r="H18936" s="3"/>
      <c r="I18936" s="3"/>
      <c r="J18936" s="3"/>
    </row>
    <row r="18937" spans="4:10" x14ac:dyDescent="0.25">
      <c r="D18937">
        <v>0.92810000000000004</v>
      </c>
      <c r="E18937" s="4">
        <v>2.1700000000000001E-20</v>
      </c>
      <c r="F18937" s="3"/>
      <c r="G18937" s="3"/>
      <c r="H18937" s="3"/>
      <c r="I18937" s="3"/>
      <c r="J18937" s="3"/>
    </row>
    <row r="18938" spans="4:10" x14ac:dyDescent="0.25">
      <c r="D18938">
        <v>0.92830000000000001</v>
      </c>
      <c r="E18938" s="4">
        <v>2.1700000000000001E-20</v>
      </c>
      <c r="F18938" s="3"/>
      <c r="G18938" s="3"/>
      <c r="H18938" s="3"/>
      <c r="I18938" s="3"/>
      <c r="J18938" s="3"/>
    </row>
    <row r="18939" spans="4:10" x14ac:dyDescent="0.25">
      <c r="D18939">
        <v>0.92859999999999998</v>
      </c>
      <c r="E18939" s="4">
        <v>2.1700000000000001E-20</v>
      </c>
      <c r="F18939" s="3"/>
      <c r="G18939" s="3"/>
      <c r="H18939" s="3"/>
      <c r="I18939" s="3"/>
      <c r="J18939" s="3"/>
    </row>
    <row r="18940" spans="4:10" x14ac:dyDescent="0.25">
      <c r="D18940">
        <v>0.92879999999999996</v>
      </c>
      <c r="E18940" s="4">
        <v>2.1700000000000001E-20</v>
      </c>
      <c r="F18940" s="3"/>
      <c r="G18940" s="3"/>
      <c r="H18940" s="3"/>
      <c r="I18940" s="3"/>
      <c r="J18940" s="3"/>
    </row>
    <row r="18941" spans="4:10" x14ac:dyDescent="0.25">
      <c r="D18941">
        <v>0.92900000000000005</v>
      </c>
      <c r="E18941" s="4">
        <v>2.1700000000000001E-20</v>
      </c>
      <c r="F18941" s="3"/>
      <c r="G18941" s="3"/>
      <c r="H18941" s="3"/>
      <c r="I18941" s="3"/>
      <c r="J18941" s="3"/>
    </row>
    <row r="18942" spans="4:10" x14ac:dyDescent="0.25">
      <c r="D18942">
        <v>0.92930000000000001</v>
      </c>
      <c r="E18942" s="4">
        <v>2.1700000000000001E-20</v>
      </c>
      <c r="F18942" s="3"/>
      <c r="G18942" s="3"/>
      <c r="H18942" s="3"/>
      <c r="I18942" s="3"/>
      <c r="J18942" s="3"/>
    </row>
    <row r="18943" spans="4:10" x14ac:dyDescent="0.25">
      <c r="D18943">
        <v>0.92949999999999999</v>
      </c>
      <c r="E18943" s="4">
        <v>2.1700000000000001E-20</v>
      </c>
      <c r="F18943" s="3"/>
      <c r="G18943" s="3"/>
      <c r="H18943" s="3"/>
      <c r="I18943" s="3"/>
      <c r="J18943" s="3"/>
    </row>
    <row r="18944" spans="4:10" x14ac:dyDescent="0.25">
      <c r="D18944">
        <v>0.92979999999999996</v>
      </c>
      <c r="E18944" s="4">
        <v>2.1700000000000001E-20</v>
      </c>
      <c r="F18944" s="3"/>
      <c r="G18944" s="3"/>
      <c r="H18944" s="3"/>
      <c r="I18944" s="3"/>
      <c r="J18944" s="3"/>
    </row>
    <row r="18945" spans="4:10" x14ac:dyDescent="0.25">
      <c r="D18945">
        <v>0.93</v>
      </c>
      <c r="E18945" s="4">
        <v>2.1700000000000001E-20</v>
      </c>
      <c r="F18945" s="3"/>
      <c r="G18945" s="3"/>
      <c r="H18945" s="3"/>
      <c r="I18945" s="3"/>
      <c r="J18945" s="3"/>
    </row>
    <row r="18946" spans="4:10" x14ac:dyDescent="0.25">
      <c r="D18946">
        <v>0.93020000000000003</v>
      </c>
      <c r="E18946" s="4">
        <v>2.1700000000000001E-20</v>
      </c>
      <c r="F18946" s="3"/>
      <c r="G18946" s="3"/>
      <c r="H18946" s="3"/>
      <c r="I18946" s="3"/>
      <c r="J18946" s="3"/>
    </row>
    <row r="18947" spans="4:10" x14ac:dyDescent="0.25">
      <c r="D18947">
        <v>0.93049999999999999</v>
      </c>
      <c r="E18947" s="4">
        <v>2.1700000000000001E-20</v>
      </c>
      <c r="F18947" s="3"/>
      <c r="G18947" s="3"/>
      <c r="H18947" s="3"/>
      <c r="I18947" s="3"/>
      <c r="J18947" s="3"/>
    </row>
    <row r="18948" spans="4:10" x14ac:dyDescent="0.25">
      <c r="D18948">
        <v>0.93069999999999997</v>
      </c>
      <c r="E18948" s="4">
        <v>2.1700000000000001E-20</v>
      </c>
      <c r="F18948" s="3"/>
      <c r="G18948" s="3"/>
      <c r="H18948" s="3"/>
      <c r="I18948" s="3"/>
      <c r="J18948" s="3"/>
    </row>
    <row r="18949" spans="4:10" x14ac:dyDescent="0.25">
      <c r="D18949">
        <v>0.93089999999999995</v>
      </c>
      <c r="E18949" s="4">
        <v>2.1700000000000001E-20</v>
      </c>
      <c r="F18949" s="3"/>
      <c r="G18949" s="3"/>
      <c r="H18949" s="3"/>
      <c r="I18949" s="3"/>
      <c r="J18949" s="3"/>
    </row>
    <row r="18950" spans="4:10" x14ac:dyDescent="0.25">
      <c r="D18950">
        <v>0.93120000000000003</v>
      </c>
      <c r="E18950" s="4">
        <v>2.1700000000000001E-20</v>
      </c>
      <c r="F18950" s="3"/>
      <c r="G18950" s="3"/>
      <c r="H18950" s="3"/>
      <c r="I18950" s="3"/>
      <c r="J18950" s="3"/>
    </row>
    <row r="18951" spans="4:10" x14ac:dyDescent="0.25">
      <c r="D18951">
        <v>0.93140000000000001</v>
      </c>
      <c r="E18951" s="4">
        <v>2.1700000000000001E-20</v>
      </c>
      <c r="F18951" s="3"/>
      <c r="G18951" s="3"/>
      <c r="H18951" s="3"/>
      <c r="I18951" s="3"/>
      <c r="J18951" s="3"/>
    </row>
    <row r="18952" spans="4:10" x14ac:dyDescent="0.25">
      <c r="D18952">
        <v>0.93159999999999998</v>
      </c>
      <c r="E18952" s="4">
        <v>2.1700000000000001E-20</v>
      </c>
      <c r="F18952" s="3"/>
      <c r="G18952" s="3"/>
      <c r="H18952" s="3"/>
      <c r="I18952" s="3"/>
      <c r="J18952" s="3"/>
    </row>
    <row r="18953" spans="4:10" x14ac:dyDescent="0.25">
      <c r="D18953">
        <v>0.93189999999999995</v>
      </c>
      <c r="E18953" s="4">
        <v>2.1700000000000001E-20</v>
      </c>
      <c r="F18953" s="3"/>
      <c r="G18953" s="3"/>
      <c r="H18953" s="3"/>
      <c r="I18953" s="3"/>
      <c r="J18953" s="3"/>
    </row>
    <row r="18954" spans="4:10" x14ac:dyDescent="0.25">
      <c r="D18954">
        <v>0.93210000000000004</v>
      </c>
      <c r="E18954" s="4">
        <v>2.1700000000000001E-20</v>
      </c>
      <c r="F18954" s="3"/>
      <c r="G18954" s="3"/>
      <c r="H18954" s="3"/>
      <c r="I18954" s="3"/>
      <c r="J18954" s="3"/>
    </row>
    <row r="18955" spans="4:10" x14ac:dyDescent="0.25">
      <c r="D18955">
        <v>0.93240000000000001</v>
      </c>
      <c r="E18955" s="4">
        <v>2.1700000000000001E-20</v>
      </c>
      <c r="F18955" s="3"/>
      <c r="G18955" s="3"/>
      <c r="H18955" s="3"/>
      <c r="I18955" s="3"/>
      <c r="J18955" s="3"/>
    </row>
    <row r="18956" spans="4:10" x14ac:dyDescent="0.25">
      <c r="D18956">
        <v>0.93259999999999998</v>
      </c>
      <c r="E18956" s="4">
        <v>2.1700000000000001E-20</v>
      </c>
      <c r="F18956" s="3"/>
      <c r="G18956" s="3"/>
      <c r="H18956" s="3"/>
      <c r="I18956" s="3"/>
      <c r="J18956" s="3"/>
    </row>
    <row r="18957" spans="4:10" x14ac:dyDescent="0.25">
      <c r="D18957">
        <v>0.93279999999999996</v>
      </c>
      <c r="E18957" s="4">
        <v>2.1700000000000001E-20</v>
      </c>
      <c r="F18957" s="3"/>
      <c r="G18957" s="3"/>
      <c r="H18957" s="3"/>
      <c r="I18957" s="3"/>
      <c r="J18957" s="3"/>
    </row>
    <row r="18958" spans="4:10" x14ac:dyDescent="0.25">
      <c r="D18958">
        <v>0.93310000000000004</v>
      </c>
      <c r="E18958" s="4">
        <v>2.1700000000000001E-20</v>
      </c>
      <c r="F18958" s="3"/>
      <c r="G18958" s="3"/>
      <c r="H18958" s="3"/>
      <c r="I18958" s="3"/>
      <c r="J18958" s="3"/>
    </row>
    <row r="18959" spans="4:10" x14ac:dyDescent="0.25">
      <c r="D18959">
        <v>0.93330000000000002</v>
      </c>
      <c r="E18959" s="4">
        <v>2.1700000000000001E-20</v>
      </c>
      <c r="F18959" s="3"/>
      <c r="G18959" s="3"/>
      <c r="H18959" s="3"/>
      <c r="I18959" s="3"/>
      <c r="J18959" s="3"/>
    </row>
    <row r="18960" spans="4:10" x14ac:dyDescent="0.25">
      <c r="D18960">
        <v>0.9335</v>
      </c>
      <c r="E18960" s="4">
        <v>2.1700000000000001E-20</v>
      </c>
      <c r="F18960" s="3"/>
      <c r="G18960" s="3"/>
      <c r="H18960" s="3"/>
      <c r="I18960" s="3"/>
      <c r="J18960" s="3"/>
    </row>
    <row r="18961" spans="4:10" x14ac:dyDescent="0.25">
      <c r="D18961">
        <v>0.93379999999999996</v>
      </c>
      <c r="E18961" s="4">
        <v>2.1700000000000001E-20</v>
      </c>
      <c r="F18961" s="3"/>
      <c r="G18961" s="3"/>
      <c r="H18961" s="3"/>
      <c r="I18961" s="3"/>
      <c r="J18961" s="3"/>
    </row>
    <row r="18962" spans="4:10" x14ac:dyDescent="0.25">
      <c r="D18962">
        <v>0.93400000000000005</v>
      </c>
      <c r="E18962" s="4">
        <v>2.1700000000000001E-20</v>
      </c>
      <c r="F18962" s="3"/>
      <c r="G18962" s="3"/>
      <c r="H18962" s="3"/>
      <c r="I18962" s="3"/>
      <c r="J18962" s="3"/>
    </row>
    <row r="18963" spans="4:10" x14ac:dyDescent="0.25">
      <c r="D18963">
        <v>0.93420000000000003</v>
      </c>
      <c r="E18963" s="4">
        <v>2.1700000000000001E-20</v>
      </c>
      <c r="F18963" s="3"/>
      <c r="G18963" s="3"/>
      <c r="H18963" s="3"/>
      <c r="I18963" s="3"/>
      <c r="J18963" s="3"/>
    </row>
    <row r="18964" spans="4:10" x14ac:dyDescent="0.25">
      <c r="D18964">
        <v>0.9345</v>
      </c>
      <c r="E18964" s="4">
        <v>2.1700000000000001E-20</v>
      </c>
      <c r="F18964" s="3"/>
      <c r="G18964" s="3"/>
      <c r="H18964" s="3"/>
      <c r="I18964" s="3"/>
      <c r="J18964" s="3"/>
    </row>
    <row r="18965" spans="4:10" x14ac:dyDescent="0.25">
      <c r="D18965">
        <v>0.93469999999999998</v>
      </c>
      <c r="E18965" s="4">
        <v>2.1700000000000001E-20</v>
      </c>
      <c r="F18965" s="3"/>
      <c r="G18965" s="3"/>
      <c r="H18965" s="3"/>
      <c r="I18965" s="3"/>
      <c r="J18965" s="3"/>
    </row>
    <row r="18966" spans="4:10" x14ac:dyDescent="0.25">
      <c r="D18966">
        <v>0.93500000000000005</v>
      </c>
      <c r="E18966" s="4">
        <v>2.1700000000000001E-20</v>
      </c>
      <c r="F18966" s="3"/>
      <c r="G18966" s="3"/>
      <c r="H18966" s="3"/>
      <c r="I18966" s="3"/>
      <c r="J18966" s="3"/>
    </row>
    <row r="18967" spans="4:10" x14ac:dyDescent="0.25">
      <c r="D18967">
        <v>0.93520000000000003</v>
      </c>
      <c r="E18967" s="4">
        <v>2.1700000000000001E-20</v>
      </c>
      <c r="F18967" s="3"/>
      <c r="G18967" s="3"/>
      <c r="H18967" s="3"/>
      <c r="I18967" s="3"/>
      <c r="J18967" s="3"/>
    </row>
    <row r="18968" spans="4:10" x14ac:dyDescent="0.25">
      <c r="D18968">
        <v>0.93540000000000001</v>
      </c>
      <c r="E18968" s="4">
        <v>2.1700000000000001E-20</v>
      </c>
      <c r="F18968" s="3"/>
      <c r="G18968" s="3"/>
      <c r="H18968" s="3"/>
      <c r="I18968" s="3"/>
      <c r="J18968" s="3"/>
    </row>
    <row r="18969" spans="4:10" x14ac:dyDescent="0.25">
      <c r="D18969">
        <v>0.93569999999999998</v>
      </c>
      <c r="E18969" s="4">
        <v>2.1700000000000001E-20</v>
      </c>
      <c r="F18969" s="3"/>
      <c r="G18969" s="3"/>
      <c r="H18969" s="3"/>
      <c r="I18969" s="3"/>
      <c r="J18969" s="3"/>
    </row>
    <row r="18970" spans="4:10" x14ac:dyDescent="0.25">
      <c r="D18970">
        <v>0.93589999999999995</v>
      </c>
      <c r="E18970" s="4">
        <v>2.1700000000000001E-20</v>
      </c>
      <c r="F18970" s="3"/>
      <c r="G18970" s="3"/>
      <c r="H18970" s="3"/>
      <c r="I18970" s="3"/>
      <c r="J18970" s="3"/>
    </row>
    <row r="18971" spans="4:10" x14ac:dyDescent="0.25">
      <c r="D18971">
        <v>0.93610000000000004</v>
      </c>
      <c r="E18971" s="4">
        <v>2.1700000000000001E-20</v>
      </c>
      <c r="F18971" s="3"/>
      <c r="G18971" s="3"/>
      <c r="H18971" s="3"/>
      <c r="I18971" s="3"/>
      <c r="J18971" s="3"/>
    </row>
    <row r="18972" spans="4:10" x14ac:dyDescent="0.25">
      <c r="D18972">
        <v>0.93640000000000001</v>
      </c>
      <c r="E18972" s="4">
        <v>2.1700000000000001E-20</v>
      </c>
      <c r="F18972" s="3"/>
      <c r="G18972" s="3"/>
      <c r="H18972" s="3"/>
      <c r="I18972" s="3"/>
      <c r="J18972" s="3"/>
    </row>
    <row r="18973" spans="4:10" x14ac:dyDescent="0.25">
      <c r="D18973">
        <v>0.93659999999999999</v>
      </c>
      <c r="E18973" s="4">
        <v>2.1700000000000001E-20</v>
      </c>
      <c r="F18973" s="3"/>
      <c r="G18973" s="3"/>
      <c r="H18973" s="3"/>
      <c r="I18973" s="3"/>
      <c r="J18973" s="3"/>
    </row>
    <row r="18974" spans="4:10" x14ac:dyDescent="0.25">
      <c r="D18974">
        <v>0.93679999999999997</v>
      </c>
      <c r="E18974" s="4">
        <v>2.1700000000000001E-20</v>
      </c>
      <c r="F18974" s="3"/>
      <c r="G18974" s="3"/>
      <c r="H18974" s="3"/>
      <c r="I18974" s="3"/>
      <c r="J18974" s="3"/>
    </row>
    <row r="18975" spans="4:10" x14ac:dyDescent="0.25">
      <c r="D18975">
        <v>0.93710000000000004</v>
      </c>
      <c r="E18975" s="4">
        <v>2.1700000000000001E-20</v>
      </c>
      <c r="F18975" s="3"/>
      <c r="G18975" s="3"/>
      <c r="H18975" s="3"/>
      <c r="I18975" s="3"/>
      <c r="J18975" s="3"/>
    </row>
    <row r="18976" spans="4:10" x14ac:dyDescent="0.25">
      <c r="D18976">
        <v>0.93730000000000002</v>
      </c>
      <c r="E18976" s="4">
        <v>2.1700000000000001E-20</v>
      </c>
      <c r="F18976" s="3"/>
      <c r="G18976" s="3"/>
      <c r="H18976" s="3"/>
      <c r="I18976" s="3"/>
      <c r="J18976" s="3"/>
    </row>
    <row r="18977" spans="4:10" x14ac:dyDescent="0.25">
      <c r="D18977">
        <v>0.93759999999999999</v>
      </c>
      <c r="E18977" s="4">
        <v>2.1700000000000001E-20</v>
      </c>
      <c r="F18977" s="3"/>
      <c r="G18977" s="3"/>
      <c r="H18977" s="3"/>
      <c r="I18977" s="3"/>
      <c r="J18977" s="3"/>
    </row>
    <row r="18978" spans="4:10" x14ac:dyDescent="0.25">
      <c r="D18978">
        <v>0.93779999999999997</v>
      </c>
      <c r="E18978" s="4">
        <v>2.1700000000000001E-20</v>
      </c>
      <c r="F18978" s="3"/>
      <c r="G18978" s="3"/>
      <c r="H18978" s="3"/>
      <c r="I18978" s="3"/>
      <c r="J18978" s="3"/>
    </row>
    <row r="18979" spans="4:10" x14ac:dyDescent="0.25">
      <c r="D18979">
        <v>0.93799999999999994</v>
      </c>
      <c r="E18979" s="4">
        <v>2.1700000000000001E-20</v>
      </c>
      <c r="F18979" s="3"/>
      <c r="G18979" s="3"/>
      <c r="H18979" s="3"/>
      <c r="I18979" s="3"/>
      <c r="J18979" s="3"/>
    </row>
    <row r="18980" spans="4:10" x14ac:dyDescent="0.25">
      <c r="D18980">
        <v>0.93830000000000002</v>
      </c>
      <c r="E18980" s="4">
        <v>2.1700000000000001E-20</v>
      </c>
      <c r="F18980" s="3"/>
      <c r="G18980" s="3"/>
      <c r="H18980" s="3"/>
      <c r="I18980" s="3"/>
      <c r="J18980" s="3"/>
    </row>
    <row r="18981" spans="4:10" x14ac:dyDescent="0.25">
      <c r="D18981">
        <v>0.9385</v>
      </c>
      <c r="E18981" s="4">
        <v>2.1700000000000001E-20</v>
      </c>
      <c r="F18981" s="3"/>
      <c r="G18981" s="3"/>
      <c r="H18981" s="3"/>
      <c r="I18981" s="3"/>
      <c r="J18981" s="3"/>
    </row>
    <row r="18982" spans="4:10" x14ac:dyDescent="0.25">
      <c r="D18982">
        <v>0.93869999999999998</v>
      </c>
      <c r="E18982" s="4">
        <v>2.1700000000000001E-20</v>
      </c>
      <c r="F18982" s="3"/>
      <c r="G18982" s="3"/>
      <c r="H18982" s="3"/>
      <c r="I18982" s="3"/>
      <c r="J18982" s="3"/>
    </row>
    <row r="18983" spans="4:10" x14ac:dyDescent="0.25">
      <c r="D18983">
        <v>0.93899999999999995</v>
      </c>
      <c r="E18983" s="4">
        <v>2.1700000000000001E-20</v>
      </c>
      <c r="F18983" s="3"/>
      <c r="G18983" s="3"/>
      <c r="H18983" s="3"/>
      <c r="I18983" s="3"/>
      <c r="J18983" s="3"/>
    </row>
    <row r="18984" spans="4:10" x14ac:dyDescent="0.25">
      <c r="D18984">
        <v>0.93920000000000003</v>
      </c>
      <c r="E18984" s="4">
        <v>2.1700000000000001E-20</v>
      </c>
      <c r="F18984" s="3"/>
      <c r="G18984" s="3"/>
      <c r="H18984" s="3"/>
      <c r="I18984" s="3"/>
      <c r="J18984" s="3"/>
    </row>
    <row r="18985" spans="4:10" x14ac:dyDescent="0.25">
      <c r="D18985">
        <v>0.9395</v>
      </c>
      <c r="E18985" s="4">
        <v>2.1700000000000001E-20</v>
      </c>
      <c r="F18985" s="3"/>
      <c r="G18985" s="3"/>
      <c r="H18985" s="3"/>
      <c r="I18985" s="3"/>
      <c r="J18985" s="3"/>
    </row>
    <row r="18986" spans="4:10" x14ac:dyDescent="0.25">
      <c r="D18986">
        <v>0.93969999999999998</v>
      </c>
      <c r="E18986" s="4">
        <v>2.1700000000000001E-20</v>
      </c>
      <c r="F18986" s="3"/>
      <c r="G18986" s="3"/>
      <c r="H18986" s="3"/>
      <c r="I18986" s="3"/>
      <c r="J18986" s="3"/>
    </row>
    <row r="18987" spans="4:10" x14ac:dyDescent="0.25">
      <c r="D18987">
        <v>0.93989999999999996</v>
      </c>
      <c r="E18987" s="4">
        <v>2.1700000000000001E-20</v>
      </c>
      <c r="F18987" s="3"/>
      <c r="G18987" s="3"/>
      <c r="H18987" s="3"/>
      <c r="I18987" s="3"/>
      <c r="J18987" s="3"/>
    </row>
    <row r="18988" spans="4:10" x14ac:dyDescent="0.25">
      <c r="D18988">
        <v>0.94020000000000004</v>
      </c>
      <c r="E18988" s="4">
        <v>2.1700000000000001E-20</v>
      </c>
      <c r="F18988" s="3"/>
      <c r="G18988" s="3"/>
      <c r="H18988" s="3"/>
      <c r="I18988" s="3"/>
      <c r="J18988" s="3"/>
    </row>
    <row r="18989" spans="4:10" x14ac:dyDescent="0.25">
      <c r="D18989">
        <v>0.94040000000000001</v>
      </c>
      <c r="E18989" s="4">
        <v>2.1700000000000001E-20</v>
      </c>
      <c r="F18989" s="3"/>
      <c r="G18989" s="3"/>
      <c r="H18989" s="3"/>
      <c r="I18989" s="3"/>
      <c r="J18989" s="3"/>
    </row>
    <row r="18990" spans="4:10" x14ac:dyDescent="0.25">
      <c r="D18990">
        <v>0.94059999999999999</v>
      </c>
      <c r="E18990" s="4">
        <v>2.1700000000000001E-20</v>
      </c>
      <c r="F18990" s="3"/>
      <c r="G18990" s="3"/>
      <c r="H18990" s="3"/>
      <c r="I18990" s="3"/>
      <c r="J18990" s="3"/>
    </row>
    <row r="18991" spans="4:10" x14ac:dyDescent="0.25">
      <c r="D18991">
        <v>0.94089999999999996</v>
      </c>
      <c r="E18991" s="4">
        <v>2.1700000000000001E-20</v>
      </c>
      <c r="F18991" s="3"/>
      <c r="G18991" s="3"/>
      <c r="H18991" s="3"/>
      <c r="I18991" s="3"/>
      <c r="J18991" s="3"/>
    </row>
    <row r="18992" spans="4:10" x14ac:dyDescent="0.25">
      <c r="D18992">
        <v>0.94110000000000005</v>
      </c>
      <c r="E18992" s="4">
        <v>2.1700000000000001E-20</v>
      </c>
      <c r="F18992" s="3"/>
      <c r="G18992" s="3"/>
      <c r="H18992" s="3"/>
      <c r="I18992" s="3"/>
      <c r="J18992" s="3"/>
    </row>
    <row r="18993" spans="4:10" x14ac:dyDescent="0.25">
      <c r="D18993">
        <v>0.94130000000000003</v>
      </c>
      <c r="E18993" s="4">
        <v>2.1700000000000001E-20</v>
      </c>
      <c r="F18993" s="3"/>
      <c r="G18993" s="3"/>
      <c r="H18993" s="3"/>
      <c r="I18993" s="3"/>
      <c r="J18993" s="3"/>
    </row>
    <row r="18994" spans="4:10" x14ac:dyDescent="0.25">
      <c r="D18994">
        <v>0.94159999999999999</v>
      </c>
      <c r="E18994" s="4">
        <v>2.1700000000000001E-20</v>
      </c>
      <c r="F18994" s="3"/>
      <c r="G18994" s="3"/>
      <c r="H18994" s="3"/>
      <c r="I18994" s="3"/>
      <c r="J18994" s="3"/>
    </row>
    <row r="18995" spans="4:10" x14ac:dyDescent="0.25">
      <c r="D18995">
        <v>0.94179999999999997</v>
      </c>
      <c r="E18995" s="4">
        <v>2.1700000000000001E-20</v>
      </c>
      <c r="F18995" s="3"/>
      <c r="G18995" s="3"/>
      <c r="H18995" s="3"/>
      <c r="I18995" s="3"/>
      <c r="J18995" s="3"/>
    </row>
    <row r="18996" spans="4:10" x14ac:dyDescent="0.25">
      <c r="D18996">
        <v>0.94210000000000005</v>
      </c>
      <c r="E18996" s="4">
        <v>2.1700000000000001E-20</v>
      </c>
      <c r="F18996" s="3"/>
      <c r="G18996" s="3"/>
      <c r="H18996" s="3"/>
      <c r="I18996" s="3"/>
      <c r="J18996" s="3"/>
    </row>
    <row r="18997" spans="4:10" x14ac:dyDescent="0.25">
      <c r="D18997">
        <v>0.94230000000000003</v>
      </c>
      <c r="E18997" s="4">
        <v>2.1700000000000001E-20</v>
      </c>
      <c r="F18997" s="3"/>
      <c r="G18997" s="3"/>
      <c r="H18997" s="3"/>
      <c r="I18997" s="3"/>
      <c r="J18997" s="3"/>
    </row>
    <row r="18998" spans="4:10" x14ac:dyDescent="0.25">
      <c r="D18998">
        <v>0.9425</v>
      </c>
      <c r="E18998" s="4">
        <v>2.1700000000000001E-20</v>
      </c>
      <c r="F18998" s="3"/>
      <c r="G18998" s="3"/>
      <c r="H18998" s="3"/>
      <c r="I18998" s="3"/>
      <c r="J18998" s="3"/>
    </row>
    <row r="18999" spans="4:10" x14ac:dyDescent="0.25">
      <c r="D18999">
        <v>0.94279999999999997</v>
      </c>
      <c r="E18999" s="4">
        <v>2.1700000000000001E-20</v>
      </c>
      <c r="F18999" s="3"/>
      <c r="G18999" s="3"/>
      <c r="H18999" s="3"/>
      <c r="I18999" s="3"/>
      <c r="J18999" s="3"/>
    </row>
    <row r="19000" spans="4:10" x14ac:dyDescent="0.25">
      <c r="D19000">
        <v>0.94299999999999995</v>
      </c>
      <c r="E19000" s="4">
        <v>2.1700000000000001E-20</v>
      </c>
      <c r="F19000" s="3"/>
      <c r="G19000" s="3"/>
      <c r="H19000" s="3"/>
      <c r="I19000" s="3"/>
      <c r="J19000" s="3"/>
    </row>
    <row r="19001" spans="4:10" x14ac:dyDescent="0.25">
      <c r="D19001">
        <v>0.94320000000000004</v>
      </c>
      <c r="E19001" s="4">
        <v>2.1700000000000001E-20</v>
      </c>
      <c r="F19001" s="3"/>
      <c r="G19001" s="3"/>
      <c r="H19001" s="3"/>
      <c r="I19001" s="3"/>
      <c r="J19001" s="3"/>
    </row>
    <row r="19002" spans="4:10" x14ac:dyDescent="0.25">
      <c r="D19002">
        <v>0.94350000000000001</v>
      </c>
      <c r="E19002" s="4">
        <v>2.1700000000000001E-20</v>
      </c>
      <c r="F19002" s="3"/>
      <c r="G19002" s="3"/>
      <c r="H19002" s="3"/>
      <c r="I19002" s="3"/>
      <c r="J19002" s="3"/>
    </row>
    <row r="19003" spans="4:10" x14ac:dyDescent="0.25">
      <c r="D19003">
        <v>0.94369999999999998</v>
      </c>
      <c r="E19003" s="4">
        <v>2.1700000000000001E-20</v>
      </c>
      <c r="F19003" s="3"/>
      <c r="G19003" s="3"/>
      <c r="H19003" s="3"/>
      <c r="I19003" s="3"/>
      <c r="J19003" s="3"/>
    </row>
    <row r="19004" spans="4:10" x14ac:dyDescent="0.25">
      <c r="D19004">
        <v>0.94389999999999996</v>
      </c>
      <c r="E19004" s="4">
        <v>2.1700000000000001E-20</v>
      </c>
      <c r="F19004" s="3"/>
      <c r="G19004" s="3"/>
      <c r="H19004" s="3"/>
      <c r="I19004" s="3"/>
      <c r="J19004" s="3"/>
    </row>
    <row r="19005" spans="4:10" x14ac:dyDescent="0.25">
      <c r="D19005">
        <v>0.94420000000000004</v>
      </c>
      <c r="E19005" s="4">
        <v>2.1700000000000001E-20</v>
      </c>
      <c r="F19005" s="3"/>
      <c r="G19005" s="3"/>
      <c r="H19005" s="3"/>
      <c r="I19005" s="3"/>
      <c r="J19005" s="3"/>
    </row>
    <row r="19006" spans="4:10" x14ac:dyDescent="0.25">
      <c r="D19006">
        <v>0.94440000000000002</v>
      </c>
      <c r="E19006" s="4">
        <v>2.1700000000000001E-20</v>
      </c>
      <c r="F19006" s="3"/>
      <c r="G19006" s="3"/>
      <c r="H19006" s="3"/>
      <c r="I19006" s="3"/>
      <c r="J19006" s="3"/>
    </row>
    <row r="19007" spans="4:10" x14ac:dyDescent="0.25">
      <c r="D19007">
        <v>0.94469999999999998</v>
      </c>
      <c r="E19007" s="4">
        <v>2.1700000000000001E-20</v>
      </c>
      <c r="F19007" s="3"/>
      <c r="G19007" s="3"/>
      <c r="H19007" s="3"/>
      <c r="I19007" s="3"/>
      <c r="J19007" s="3"/>
    </row>
    <row r="19008" spans="4:10" x14ac:dyDescent="0.25">
      <c r="D19008">
        <v>0.94489999999999996</v>
      </c>
      <c r="E19008" s="4">
        <v>2.1700000000000001E-20</v>
      </c>
      <c r="F19008" s="3"/>
      <c r="G19008" s="3"/>
      <c r="H19008" s="3"/>
      <c r="I19008" s="3"/>
      <c r="J19008" s="3"/>
    </row>
    <row r="19009" spans="4:10" x14ac:dyDescent="0.25">
      <c r="D19009">
        <v>0.94510000000000005</v>
      </c>
      <c r="E19009" s="4">
        <v>2.1700000000000001E-20</v>
      </c>
      <c r="F19009" s="3"/>
      <c r="G19009" s="3"/>
      <c r="H19009" s="3"/>
      <c r="I19009" s="3"/>
      <c r="J19009" s="3"/>
    </row>
    <row r="19010" spans="4:10" x14ac:dyDescent="0.25">
      <c r="D19010">
        <v>0.94540000000000002</v>
      </c>
      <c r="E19010" s="4">
        <v>2.1700000000000001E-20</v>
      </c>
      <c r="F19010" s="3"/>
      <c r="G19010" s="3"/>
      <c r="H19010" s="3"/>
      <c r="I19010" s="3"/>
      <c r="J19010" s="3"/>
    </row>
    <row r="19011" spans="4:10" x14ac:dyDescent="0.25">
      <c r="D19011">
        <v>0.9456</v>
      </c>
      <c r="E19011" s="4">
        <v>2.1700000000000001E-20</v>
      </c>
      <c r="F19011" s="3"/>
      <c r="G19011" s="3"/>
      <c r="H19011" s="3"/>
      <c r="I19011" s="3"/>
      <c r="J19011" s="3"/>
    </row>
    <row r="19012" spans="4:10" x14ac:dyDescent="0.25">
      <c r="D19012">
        <v>0.94579999999999997</v>
      </c>
      <c r="E19012" s="4">
        <v>2.1700000000000001E-20</v>
      </c>
      <c r="F19012" s="3"/>
      <c r="G19012" s="3"/>
      <c r="H19012" s="3"/>
      <c r="I19012" s="3"/>
      <c r="J19012" s="3"/>
    </row>
    <row r="19013" spans="4:10" x14ac:dyDescent="0.25">
      <c r="D19013">
        <v>0.94610000000000005</v>
      </c>
      <c r="E19013" s="4">
        <v>2.1700000000000001E-20</v>
      </c>
      <c r="F19013" s="3"/>
      <c r="G19013" s="3"/>
      <c r="H19013" s="3"/>
      <c r="I19013" s="3"/>
      <c r="J19013" s="3"/>
    </row>
    <row r="19014" spans="4:10" x14ac:dyDescent="0.25">
      <c r="D19014">
        <v>0.94630000000000003</v>
      </c>
      <c r="E19014" s="4">
        <v>2.1700000000000001E-20</v>
      </c>
      <c r="F19014" s="3"/>
      <c r="G19014" s="3"/>
      <c r="H19014" s="3"/>
      <c r="I19014" s="3"/>
      <c r="J19014" s="3"/>
    </row>
    <row r="19015" spans="4:10" x14ac:dyDescent="0.25">
      <c r="D19015">
        <v>0.94650000000000001</v>
      </c>
      <c r="E19015" s="4">
        <v>2.1700000000000001E-20</v>
      </c>
      <c r="F19015" s="3"/>
      <c r="G19015" s="3"/>
      <c r="H19015" s="3"/>
      <c r="I19015" s="3"/>
      <c r="J19015" s="3"/>
    </row>
    <row r="19016" spans="4:10" x14ac:dyDescent="0.25">
      <c r="D19016">
        <v>0.94679999999999997</v>
      </c>
      <c r="E19016" s="4">
        <v>2.1700000000000001E-20</v>
      </c>
      <c r="F19016" s="3"/>
      <c r="G19016" s="3"/>
      <c r="H19016" s="3"/>
      <c r="I19016" s="3"/>
      <c r="J19016" s="3"/>
    </row>
    <row r="19017" spans="4:10" x14ac:dyDescent="0.25">
      <c r="D19017">
        <v>0.94699999999999995</v>
      </c>
      <c r="E19017" s="4">
        <v>2.1700000000000001E-20</v>
      </c>
      <c r="F19017" s="3"/>
      <c r="G19017" s="3"/>
      <c r="H19017" s="3"/>
      <c r="I19017" s="3"/>
      <c r="J19017" s="3"/>
    </row>
    <row r="19018" spans="4:10" x14ac:dyDescent="0.25">
      <c r="D19018">
        <v>0.94730000000000003</v>
      </c>
      <c r="E19018" s="4">
        <v>2.1700000000000001E-20</v>
      </c>
      <c r="F19018" s="3"/>
      <c r="G19018" s="3"/>
      <c r="H19018" s="3"/>
      <c r="I19018" s="3"/>
      <c r="J19018" s="3"/>
    </row>
    <row r="19019" spans="4:10" x14ac:dyDescent="0.25">
      <c r="D19019">
        <v>0.94750000000000001</v>
      </c>
      <c r="E19019" s="4">
        <v>2.1700000000000001E-20</v>
      </c>
      <c r="F19019" s="3"/>
      <c r="G19019" s="3"/>
      <c r="H19019" s="3"/>
      <c r="I19019" s="3"/>
      <c r="J19019" s="3"/>
    </row>
    <row r="19020" spans="4:10" x14ac:dyDescent="0.25">
      <c r="D19020">
        <v>0.94769999999999999</v>
      </c>
      <c r="E19020" s="4">
        <v>2.1700000000000001E-20</v>
      </c>
      <c r="F19020" s="3"/>
      <c r="G19020" s="3"/>
      <c r="H19020" s="3"/>
      <c r="I19020" s="3"/>
      <c r="J19020" s="3"/>
    </row>
    <row r="19021" spans="4:10" x14ac:dyDescent="0.25">
      <c r="D19021">
        <v>0.94799999999999995</v>
      </c>
      <c r="E19021" s="4">
        <v>2.1700000000000001E-20</v>
      </c>
      <c r="F19021" s="3"/>
      <c r="G19021" s="3"/>
      <c r="H19021" s="3"/>
      <c r="I19021" s="3"/>
      <c r="J19021" s="3"/>
    </row>
    <row r="19022" spans="4:10" x14ac:dyDescent="0.25">
      <c r="D19022">
        <v>0.94820000000000004</v>
      </c>
      <c r="E19022" s="4">
        <v>2.1700000000000001E-20</v>
      </c>
      <c r="F19022" s="3"/>
      <c r="G19022" s="3"/>
      <c r="H19022" s="3"/>
      <c r="I19022" s="3"/>
      <c r="J19022" s="3"/>
    </row>
    <row r="19023" spans="4:10" x14ac:dyDescent="0.25">
      <c r="D19023">
        <v>0.94840000000000002</v>
      </c>
      <c r="E19023" s="4">
        <v>2.1700000000000001E-20</v>
      </c>
      <c r="F19023" s="3"/>
      <c r="G19023" s="3"/>
      <c r="H19023" s="3"/>
      <c r="I19023" s="3"/>
      <c r="J19023" s="3"/>
    </row>
    <row r="19024" spans="4:10" x14ac:dyDescent="0.25">
      <c r="D19024">
        <v>0.94869999999999999</v>
      </c>
      <c r="E19024" s="4">
        <v>2.1700000000000001E-20</v>
      </c>
      <c r="F19024" s="3"/>
      <c r="G19024" s="3"/>
      <c r="H19024" s="3"/>
      <c r="I19024" s="3"/>
      <c r="J19024" s="3"/>
    </row>
    <row r="19025" spans="4:10" x14ac:dyDescent="0.25">
      <c r="D19025">
        <v>0.94889999999999997</v>
      </c>
      <c r="E19025" s="4">
        <v>2.1700000000000001E-20</v>
      </c>
      <c r="F19025" s="3"/>
      <c r="G19025" s="3"/>
      <c r="H19025" s="3"/>
      <c r="I19025" s="3"/>
      <c r="J19025" s="3"/>
    </row>
    <row r="19026" spans="4:10" x14ac:dyDescent="0.25">
      <c r="D19026">
        <v>0.94910000000000005</v>
      </c>
      <c r="E19026" s="4">
        <v>2.1700000000000001E-20</v>
      </c>
      <c r="F19026" s="3"/>
      <c r="G19026" s="3"/>
      <c r="H19026" s="3"/>
      <c r="I19026" s="3"/>
      <c r="J19026" s="3"/>
    </row>
    <row r="19027" spans="4:10" x14ac:dyDescent="0.25">
      <c r="D19027">
        <v>0.94940000000000002</v>
      </c>
      <c r="E19027" s="4">
        <v>2.1700000000000001E-20</v>
      </c>
      <c r="F19027" s="3"/>
      <c r="G19027" s="3"/>
      <c r="H19027" s="3"/>
      <c r="I19027" s="3"/>
      <c r="J19027" s="3"/>
    </row>
    <row r="19028" spans="4:10" x14ac:dyDescent="0.25">
      <c r="D19028">
        <v>0.9496</v>
      </c>
      <c r="E19028" s="4">
        <v>2.1700000000000001E-20</v>
      </c>
      <c r="F19028" s="3"/>
      <c r="G19028" s="3"/>
      <c r="H19028" s="3"/>
      <c r="I19028" s="3"/>
      <c r="J19028" s="3"/>
    </row>
    <row r="19029" spans="4:10" x14ac:dyDescent="0.25">
      <c r="D19029">
        <v>0.94989999999999997</v>
      </c>
      <c r="E19029" s="4">
        <v>2.1700000000000001E-20</v>
      </c>
      <c r="F19029" s="3"/>
      <c r="G19029" s="3"/>
      <c r="H19029" s="3"/>
      <c r="I19029" s="3"/>
      <c r="J19029" s="3"/>
    </row>
    <row r="19030" spans="4:10" x14ac:dyDescent="0.25">
      <c r="D19030">
        <v>0.95009999999999994</v>
      </c>
      <c r="E19030" s="4">
        <v>2.1700000000000001E-20</v>
      </c>
      <c r="F19030" s="3"/>
      <c r="G19030" s="3"/>
      <c r="H19030" s="3"/>
      <c r="I19030" s="3"/>
      <c r="J19030" s="3"/>
    </row>
    <row r="19031" spans="4:10" x14ac:dyDescent="0.25">
      <c r="D19031">
        <v>0.95030000000000003</v>
      </c>
      <c r="E19031" s="4">
        <v>2.1700000000000001E-20</v>
      </c>
      <c r="F19031" s="3"/>
      <c r="G19031" s="3"/>
      <c r="H19031" s="3"/>
      <c r="I19031" s="3"/>
      <c r="J19031" s="3"/>
    </row>
    <row r="19032" spans="4:10" x14ac:dyDescent="0.25">
      <c r="D19032">
        <v>0.9506</v>
      </c>
      <c r="E19032" s="4">
        <v>2.1700000000000001E-20</v>
      </c>
      <c r="F19032" s="3"/>
      <c r="G19032" s="3"/>
      <c r="H19032" s="3"/>
      <c r="I19032" s="3"/>
      <c r="J19032" s="3"/>
    </row>
    <row r="19033" spans="4:10" x14ac:dyDescent="0.25">
      <c r="D19033">
        <v>0.95079999999999998</v>
      </c>
      <c r="E19033" s="4">
        <v>2.1700000000000001E-20</v>
      </c>
      <c r="F19033" s="3"/>
      <c r="G19033" s="3"/>
      <c r="H19033" s="3"/>
      <c r="I19033" s="3"/>
      <c r="J19033" s="3"/>
    </row>
    <row r="19034" spans="4:10" x14ac:dyDescent="0.25">
      <c r="D19034">
        <v>0.95099999999999996</v>
      </c>
      <c r="E19034" s="4">
        <v>2.1700000000000001E-20</v>
      </c>
      <c r="F19034" s="3"/>
      <c r="G19034" s="3"/>
      <c r="H19034" s="3"/>
      <c r="I19034" s="3"/>
      <c r="J19034" s="3"/>
    </row>
    <row r="19035" spans="4:10" x14ac:dyDescent="0.25">
      <c r="D19035">
        <v>0.95130000000000003</v>
      </c>
      <c r="E19035" s="4">
        <v>2.1700000000000001E-20</v>
      </c>
      <c r="F19035" s="3"/>
      <c r="G19035" s="3"/>
      <c r="H19035" s="3"/>
      <c r="I19035" s="3"/>
      <c r="J19035" s="3"/>
    </row>
    <row r="19036" spans="4:10" x14ac:dyDescent="0.25">
      <c r="D19036">
        <v>0.95150000000000001</v>
      </c>
      <c r="E19036" s="4">
        <v>2.1700000000000001E-20</v>
      </c>
      <c r="F19036" s="3"/>
      <c r="G19036" s="3"/>
      <c r="H19036" s="3"/>
      <c r="I19036" s="3"/>
      <c r="J19036" s="3"/>
    </row>
    <row r="19037" spans="4:10" x14ac:dyDescent="0.25">
      <c r="D19037">
        <v>0.95179999999999998</v>
      </c>
      <c r="E19037" s="4">
        <v>2.1700000000000001E-20</v>
      </c>
      <c r="F19037" s="3"/>
      <c r="G19037" s="3"/>
      <c r="H19037" s="3"/>
      <c r="I19037" s="3"/>
      <c r="J19037" s="3"/>
    </row>
    <row r="19038" spans="4:10" x14ac:dyDescent="0.25">
      <c r="D19038">
        <v>0.95199999999999996</v>
      </c>
      <c r="E19038" s="4">
        <v>2.1700000000000001E-20</v>
      </c>
      <c r="F19038" s="3"/>
      <c r="G19038" s="3"/>
      <c r="H19038" s="3"/>
      <c r="I19038" s="3"/>
      <c r="J19038" s="3"/>
    </row>
    <row r="19039" spans="4:10" x14ac:dyDescent="0.25">
      <c r="D19039">
        <v>0.95220000000000005</v>
      </c>
      <c r="E19039" s="4">
        <v>2.1700000000000001E-20</v>
      </c>
      <c r="F19039" s="3"/>
      <c r="G19039" s="3"/>
      <c r="H19039" s="3"/>
      <c r="I19039" s="3"/>
      <c r="J19039" s="3"/>
    </row>
    <row r="19040" spans="4:10" x14ac:dyDescent="0.25">
      <c r="D19040">
        <v>0.95250000000000001</v>
      </c>
      <c r="E19040" s="4">
        <v>2.1700000000000001E-20</v>
      </c>
      <c r="F19040" s="3"/>
      <c r="G19040" s="3"/>
      <c r="H19040" s="3"/>
      <c r="I19040" s="3"/>
      <c r="J19040" s="3"/>
    </row>
    <row r="19041" spans="4:10" x14ac:dyDescent="0.25">
      <c r="D19041">
        <v>0.95269999999999999</v>
      </c>
      <c r="E19041" s="4">
        <v>2.1700000000000001E-20</v>
      </c>
      <c r="F19041" s="3"/>
      <c r="G19041" s="3"/>
      <c r="H19041" s="3"/>
      <c r="I19041" s="3"/>
      <c r="J19041" s="3"/>
    </row>
    <row r="19042" spans="4:10" x14ac:dyDescent="0.25">
      <c r="D19042">
        <v>0.95289999999999997</v>
      </c>
      <c r="E19042" s="4">
        <v>2.1700000000000001E-20</v>
      </c>
      <c r="F19042" s="3"/>
      <c r="G19042" s="3"/>
      <c r="H19042" s="3"/>
      <c r="I19042" s="3"/>
      <c r="J19042" s="3"/>
    </row>
    <row r="19043" spans="4:10" x14ac:dyDescent="0.25">
      <c r="D19043">
        <v>0.95320000000000005</v>
      </c>
      <c r="E19043" s="4">
        <v>2.1700000000000001E-20</v>
      </c>
      <c r="F19043" s="3"/>
      <c r="G19043" s="3"/>
      <c r="H19043" s="3"/>
      <c r="I19043" s="3"/>
      <c r="J19043" s="3"/>
    </row>
    <row r="19044" spans="4:10" x14ac:dyDescent="0.25">
      <c r="D19044">
        <v>0.95340000000000003</v>
      </c>
      <c r="E19044" s="4">
        <v>2.1700000000000001E-20</v>
      </c>
      <c r="F19044" s="3"/>
      <c r="G19044" s="3"/>
      <c r="H19044" s="3"/>
      <c r="I19044" s="3"/>
      <c r="J19044" s="3"/>
    </row>
    <row r="19045" spans="4:10" x14ac:dyDescent="0.25">
      <c r="D19045">
        <v>0.9536</v>
      </c>
      <c r="E19045" s="4">
        <v>2.1700000000000001E-20</v>
      </c>
      <c r="F19045" s="3"/>
      <c r="G19045" s="3"/>
      <c r="H19045" s="3"/>
      <c r="I19045" s="3"/>
      <c r="J19045" s="3"/>
    </row>
    <row r="19046" spans="4:10" x14ac:dyDescent="0.25">
      <c r="D19046">
        <v>0.95389999999999997</v>
      </c>
      <c r="E19046" s="4">
        <v>2.1700000000000001E-20</v>
      </c>
      <c r="F19046" s="3"/>
      <c r="G19046" s="3"/>
      <c r="H19046" s="3"/>
      <c r="I19046" s="3"/>
      <c r="J19046" s="3"/>
    </row>
    <row r="19047" spans="4:10" x14ac:dyDescent="0.25">
      <c r="D19047">
        <v>0.95409999999999995</v>
      </c>
      <c r="E19047" s="4">
        <v>2.1700000000000001E-20</v>
      </c>
      <c r="F19047" s="3"/>
      <c r="G19047" s="3"/>
      <c r="H19047" s="3"/>
      <c r="I19047" s="3"/>
      <c r="J19047" s="3"/>
    </row>
    <row r="19048" spans="4:10" x14ac:dyDescent="0.25">
      <c r="D19048">
        <v>0.95440000000000003</v>
      </c>
      <c r="E19048" s="4">
        <v>2.1700000000000001E-20</v>
      </c>
      <c r="F19048" s="3"/>
      <c r="G19048" s="3"/>
      <c r="H19048" s="3"/>
      <c r="I19048" s="3"/>
      <c r="J19048" s="3"/>
    </row>
    <row r="19049" spans="4:10" x14ac:dyDescent="0.25">
      <c r="D19049">
        <v>0.9546</v>
      </c>
      <c r="E19049" s="4">
        <v>2.1700000000000001E-20</v>
      </c>
      <c r="F19049" s="3"/>
      <c r="G19049" s="3"/>
      <c r="H19049" s="3"/>
      <c r="I19049" s="3"/>
      <c r="J19049" s="3"/>
    </row>
    <row r="19050" spans="4:10" x14ac:dyDescent="0.25">
      <c r="D19050">
        <v>0.95479999999999998</v>
      </c>
      <c r="E19050" s="4">
        <v>2.1700000000000001E-20</v>
      </c>
      <c r="F19050" s="3"/>
      <c r="G19050" s="3"/>
      <c r="H19050" s="3"/>
      <c r="I19050" s="3"/>
      <c r="J19050" s="3"/>
    </row>
    <row r="19051" spans="4:10" x14ac:dyDescent="0.25">
      <c r="D19051">
        <v>0.95509999999999995</v>
      </c>
      <c r="E19051" s="4">
        <v>2.1700000000000001E-20</v>
      </c>
      <c r="F19051" s="3"/>
      <c r="G19051" s="3"/>
      <c r="H19051" s="3"/>
      <c r="I19051" s="3"/>
      <c r="J19051" s="3"/>
    </row>
    <row r="19052" spans="4:10" x14ac:dyDescent="0.25">
      <c r="D19052">
        <v>0.95530000000000004</v>
      </c>
      <c r="E19052" s="4">
        <v>2.1700000000000001E-20</v>
      </c>
      <c r="F19052" s="3"/>
      <c r="G19052" s="3"/>
      <c r="H19052" s="3"/>
      <c r="I19052" s="3"/>
      <c r="J19052" s="3"/>
    </row>
    <row r="19053" spans="4:10" x14ac:dyDescent="0.25">
      <c r="D19053">
        <v>0.95550000000000002</v>
      </c>
      <c r="E19053" s="4">
        <v>2.1700000000000001E-20</v>
      </c>
      <c r="F19053" s="3"/>
      <c r="G19053" s="3"/>
      <c r="H19053" s="3"/>
      <c r="I19053" s="3"/>
      <c r="J19053" s="3"/>
    </row>
    <row r="19054" spans="4:10" x14ac:dyDescent="0.25">
      <c r="D19054">
        <v>0.95579999999999998</v>
      </c>
      <c r="E19054" s="4">
        <v>2.1700000000000001E-20</v>
      </c>
      <c r="F19054" s="3"/>
      <c r="G19054" s="3"/>
      <c r="H19054" s="3"/>
      <c r="I19054" s="3"/>
      <c r="J19054" s="3"/>
    </row>
    <row r="19055" spans="4:10" x14ac:dyDescent="0.25">
      <c r="D19055">
        <v>0.95599999999999996</v>
      </c>
      <c r="E19055" s="4">
        <v>2.1700000000000001E-20</v>
      </c>
      <c r="F19055" s="3"/>
      <c r="G19055" s="3"/>
      <c r="H19055" s="3"/>
      <c r="I19055" s="3"/>
      <c r="J19055" s="3"/>
    </row>
    <row r="19056" spans="4:10" x14ac:dyDescent="0.25">
      <c r="D19056">
        <v>0.95620000000000005</v>
      </c>
      <c r="E19056" s="4">
        <v>2.1700000000000001E-20</v>
      </c>
      <c r="F19056" s="3"/>
      <c r="G19056" s="3"/>
      <c r="H19056" s="3"/>
      <c r="I19056" s="3"/>
      <c r="J19056" s="3"/>
    </row>
    <row r="19057" spans="4:10" x14ac:dyDescent="0.25">
      <c r="D19057">
        <v>0.95650000000000002</v>
      </c>
      <c r="E19057" s="4">
        <v>2.1700000000000001E-20</v>
      </c>
      <c r="F19057" s="3"/>
      <c r="G19057" s="3"/>
      <c r="H19057" s="3"/>
      <c r="I19057" s="3"/>
      <c r="J19057" s="3"/>
    </row>
    <row r="19058" spans="4:10" x14ac:dyDescent="0.25">
      <c r="D19058">
        <v>0.95669999999999999</v>
      </c>
      <c r="E19058" s="4">
        <v>2.1700000000000001E-20</v>
      </c>
      <c r="F19058" s="3"/>
      <c r="G19058" s="3"/>
      <c r="H19058" s="3"/>
      <c r="I19058" s="3"/>
      <c r="J19058" s="3"/>
    </row>
    <row r="19059" spans="4:10" x14ac:dyDescent="0.25">
      <c r="D19059">
        <v>0.95699999999999996</v>
      </c>
      <c r="E19059" s="4">
        <v>2.1700000000000001E-20</v>
      </c>
      <c r="F19059" s="3"/>
      <c r="G19059" s="3"/>
      <c r="H19059" s="3"/>
      <c r="I19059" s="3"/>
      <c r="J19059" s="3"/>
    </row>
    <row r="19060" spans="4:10" x14ac:dyDescent="0.25">
      <c r="D19060">
        <v>0.95720000000000005</v>
      </c>
      <c r="E19060" s="4">
        <v>2.1700000000000001E-20</v>
      </c>
      <c r="F19060" s="3"/>
      <c r="G19060" s="3"/>
      <c r="H19060" s="3"/>
      <c r="I19060" s="3"/>
      <c r="J19060" s="3"/>
    </row>
    <row r="19061" spans="4:10" x14ac:dyDescent="0.25">
      <c r="D19061">
        <v>0.95740000000000003</v>
      </c>
      <c r="E19061" s="4">
        <v>2.1700000000000001E-20</v>
      </c>
      <c r="F19061" s="3"/>
      <c r="G19061" s="3"/>
      <c r="H19061" s="3"/>
      <c r="I19061" s="3"/>
      <c r="J19061" s="3"/>
    </row>
    <row r="19062" spans="4:10" x14ac:dyDescent="0.25">
      <c r="D19062">
        <v>0.9577</v>
      </c>
      <c r="E19062" s="4">
        <v>2.1700000000000001E-20</v>
      </c>
      <c r="F19062" s="3"/>
      <c r="G19062" s="3"/>
      <c r="H19062" s="3"/>
      <c r="I19062" s="3"/>
      <c r="J19062" s="3"/>
    </row>
    <row r="19063" spans="4:10" x14ac:dyDescent="0.25">
      <c r="D19063">
        <v>0.95789999999999997</v>
      </c>
      <c r="E19063" s="4">
        <v>2.1700000000000001E-20</v>
      </c>
      <c r="F19063" s="3"/>
      <c r="G19063" s="3"/>
      <c r="H19063" s="3"/>
      <c r="I19063" s="3"/>
      <c r="J19063" s="3"/>
    </row>
    <row r="19064" spans="4:10" x14ac:dyDescent="0.25">
      <c r="D19064">
        <v>0.95809999999999995</v>
      </c>
      <c r="E19064" s="4">
        <v>2.1700000000000001E-20</v>
      </c>
      <c r="F19064" s="3"/>
      <c r="G19064" s="3"/>
      <c r="H19064" s="3"/>
      <c r="I19064" s="3"/>
      <c r="J19064" s="3"/>
    </row>
    <row r="19065" spans="4:10" x14ac:dyDescent="0.25">
      <c r="D19065">
        <v>0.95840000000000003</v>
      </c>
      <c r="E19065" s="4">
        <v>2.1700000000000001E-20</v>
      </c>
      <c r="F19065" s="3"/>
      <c r="G19065" s="3"/>
      <c r="H19065" s="3"/>
      <c r="I19065" s="3"/>
      <c r="J19065" s="3"/>
    </row>
    <row r="19066" spans="4:10" x14ac:dyDescent="0.25">
      <c r="D19066">
        <v>0.95860000000000001</v>
      </c>
      <c r="E19066" s="4">
        <v>2.1700000000000001E-20</v>
      </c>
      <c r="F19066" s="3"/>
      <c r="G19066" s="3"/>
      <c r="H19066" s="3"/>
      <c r="I19066" s="3"/>
      <c r="J19066" s="3"/>
    </row>
    <row r="19067" spans="4:10" x14ac:dyDescent="0.25">
      <c r="D19067">
        <v>0.95879999999999999</v>
      </c>
      <c r="E19067" s="4">
        <v>2.1700000000000001E-20</v>
      </c>
      <c r="F19067" s="3"/>
      <c r="G19067" s="3"/>
      <c r="H19067" s="3"/>
      <c r="I19067" s="3"/>
      <c r="J19067" s="3"/>
    </row>
    <row r="19068" spans="4:10" x14ac:dyDescent="0.25">
      <c r="D19068">
        <v>0.95909999999999995</v>
      </c>
      <c r="E19068" s="4">
        <v>2.1700000000000001E-20</v>
      </c>
      <c r="F19068" s="3"/>
      <c r="G19068" s="3"/>
      <c r="H19068" s="3"/>
      <c r="I19068" s="3"/>
      <c r="J19068" s="3"/>
    </row>
    <row r="19069" spans="4:10" x14ac:dyDescent="0.25">
      <c r="D19069">
        <v>0.95930000000000004</v>
      </c>
      <c r="E19069" s="4">
        <v>2.1700000000000001E-20</v>
      </c>
      <c r="F19069" s="3"/>
      <c r="G19069" s="3"/>
      <c r="H19069" s="3"/>
      <c r="I19069" s="3"/>
      <c r="J19069" s="3"/>
    </row>
    <row r="19070" spans="4:10" x14ac:dyDescent="0.25">
      <c r="D19070">
        <v>0.95960000000000001</v>
      </c>
      <c r="E19070" s="4">
        <v>2.1700000000000001E-20</v>
      </c>
      <c r="F19070" s="3"/>
      <c r="G19070" s="3"/>
      <c r="H19070" s="3"/>
      <c r="I19070" s="3"/>
      <c r="J19070" s="3"/>
    </row>
    <row r="19071" spans="4:10" x14ac:dyDescent="0.25">
      <c r="D19071">
        <v>0.95979999999999999</v>
      </c>
      <c r="E19071" s="4">
        <v>2.1700000000000001E-20</v>
      </c>
      <c r="F19071" s="3"/>
      <c r="G19071" s="3"/>
      <c r="H19071" s="3"/>
      <c r="I19071" s="3"/>
      <c r="J19071" s="3"/>
    </row>
    <row r="19072" spans="4:10" x14ac:dyDescent="0.25">
      <c r="D19072">
        <v>0.96</v>
      </c>
      <c r="E19072" s="4">
        <v>2.1700000000000001E-20</v>
      </c>
      <c r="F19072" s="3"/>
      <c r="G19072" s="3"/>
      <c r="H19072" s="3"/>
      <c r="I19072" s="3"/>
      <c r="J19072" s="3"/>
    </row>
    <row r="19073" spans="4:10" x14ac:dyDescent="0.25">
      <c r="D19073">
        <v>0.96030000000000004</v>
      </c>
      <c r="E19073" s="4">
        <v>2.1700000000000001E-20</v>
      </c>
      <c r="F19073" s="3"/>
      <c r="G19073" s="3"/>
      <c r="H19073" s="3"/>
      <c r="I19073" s="3"/>
      <c r="J19073" s="3"/>
    </row>
    <row r="19074" spans="4:10" x14ac:dyDescent="0.25">
      <c r="D19074">
        <v>0.96050000000000002</v>
      </c>
      <c r="E19074" s="4">
        <v>2.1700000000000001E-20</v>
      </c>
      <c r="F19074" s="3"/>
      <c r="G19074" s="3"/>
      <c r="H19074" s="3"/>
      <c r="I19074" s="3"/>
      <c r="J19074" s="3"/>
    </row>
    <row r="19075" spans="4:10" x14ac:dyDescent="0.25">
      <c r="D19075">
        <v>0.9607</v>
      </c>
      <c r="E19075" s="4">
        <v>2.1700000000000001E-20</v>
      </c>
      <c r="F19075" s="3"/>
      <c r="G19075" s="3"/>
      <c r="H19075" s="3"/>
      <c r="I19075" s="3"/>
      <c r="J19075" s="3"/>
    </row>
    <row r="19076" spans="4:10" x14ac:dyDescent="0.25">
      <c r="D19076">
        <v>0.96099999999999997</v>
      </c>
      <c r="E19076" s="4">
        <v>2.1700000000000001E-20</v>
      </c>
      <c r="F19076" s="3"/>
      <c r="G19076" s="3"/>
      <c r="H19076" s="3"/>
      <c r="I19076" s="3"/>
      <c r="J19076" s="3"/>
    </row>
    <row r="19077" spans="4:10" x14ac:dyDescent="0.25">
      <c r="D19077">
        <v>0.96120000000000005</v>
      </c>
      <c r="E19077" s="4">
        <v>2.1700000000000001E-20</v>
      </c>
      <c r="F19077" s="3"/>
      <c r="G19077" s="3"/>
      <c r="H19077" s="3"/>
      <c r="I19077" s="3"/>
      <c r="J19077" s="3"/>
    </row>
    <row r="19078" spans="4:10" x14ac:dyDescent="0.25">
      <c r="D19078">
        <v>0.96140000000000003</v>
      </c>
      <c r="E19078" s="4">
        <v>2.1700000000000001E-20</v>
      </c>
      <c r="F19078" s="3"/>
      <c r="G19078" s="3"/>
      <c r="H19078" s="3"/>
      <c r="I19078" s="3"/>
      <c r="J19078" s="3"/>
    </row>
    <row r="19079" spans="4:10" x14ac:dyDescent="0.25">
      <c r="D19079">
        <v>0.9617</v>
      </c>
      <c r="E19079" s="4">
        <v>2.1700000000000001E-20</v>
      </c>
      <c r="F19079" s="3"/>
      <c r="G19079" s="3"/>
      <c r="H19079" s="3"/>
      <c r="I19079" s="3"/>
      <c r="J19079" s="3"/>
    </row>
    <row r="19080" spans="4:10" x14ac:dyDescent="0.25">
      <c r="D19080">
        <v>0.96189999999999998</v>
      </c>
      <c r="E19080" s="4">
        <v>2.1700000000000001E-20</v>
      </c>
      <c r="F19080" s="3"/>
      <c r="G19080" s="3"/>
      <c r="H19080" s="3"/>
      <c r="I19080" s="3"/>
      <c r="J19080" s="3"/>
    </row>
    <row r="19081" spans="4:10" x14ac:dyDescent="0.25">
      <c r="D19081">
        <v>0.96220000000000006</v>
      </c>
      <c r="E19081" s="4">
        <v>2.1700000000000001E-20</v>
      </c>
      <c r="F19081" s="3"/>
      <c r="G19081" s="3"/>
      <c r="H19081" s="3"/>
      <c r="I19081" s="3"/>
      <c r="J19081" s="3"/>
    </row>
    <row r="19082" spans="4:10" x14ac:dyDescent="0.25">
      <c r="D19082">
        <v>0.96240000000000003</v>
      </c>
      <c r="E19082" s="4">
        <v>2.1700000000000001E-20</v>
      </c>
      <c r="F19082" s="3"/>
      <c r="G19082" s="3"/>
      <c r="H19082" s="3"/>
      <c r="I19082" s="3"/>
      <c r="J19082" s="3"/>
    </row>
    <row r="19083" spans="4:10" x14ac:dyDescent="0.25">
      <c r="D19083">
        <v>0.96260000000000001</v>
      </c>
      <c r="E19083" s="4">
        <v>2.1700000000000001E-20</v>
      </c>
      <c r="F19083" s="3"/>
      <c r="G19083" s="3"/>
      <c r="H19083" s="3"/>
      <c r="I19083" s="3"/>
      <c r="J19083" s="3"/>
    </row>
    <row r="19084" spans="4:10" x14ac:dyDescent="0.25">
      <c r="D19084">
        <v>0.96289999999999998</v>
      </c>
      <c r="E19084" s="4">
        <v>2.1700000000000001E-20</v>
      </c>
      <c r="F19084" s="3"/>
      <c r="G19084" s="3"/>
      <c r="H19084" s="3"/>
      <c r="I19084" s="3"/>
      <c r="J19084" s="3"/>
    </row>
    <row r="19085" spans="4:10" x14ac:dyDescent="0.25">
      <c r="D19085">
        <v>0.96309999999999996</v>
      </c>
      <c r="E19085" s="4">
        <v>2.1700000000000001E-20</v>
      </c>
      <c r="F19085" s="3"/>
      <c r="G19085" s="3"/>
      <c r="H19085" s="3"/>
      <c r="I19085" s="3"/>
      <c r="J19085" s="3"/>
    </row>
    <row r="19086" spans="4:10" x14ac:dyDescent="0.25">
      <c r="D19086">
        <v>0.96330000000000005</v>
      </c>
      <c r="E19086" s="4">
        <v>2.1700000000000001E-20</v>
      </c>
      <c r="F19086" s="3"/>
      <c r="G19086" s="3"/>
      <c r="H19086" s="3"/>
      <c r="I19086" s="3"/>
      <c r="J19086" s="3"/>
    </row>
    <row r="19087" spans="4:10" x14ac:dyDescent="0.25">
      <c r="D19087">
        <v>0.96360000000000001</v>
      </c>
      <c r="E19087" s="4">
        <v>2.1700000000000001E-20</v>
      </c>
      <c r="F19087" s="3"/>
      <c r="G19087" s="3"/>
      <c r="H19087" s="3"/>
      <c r="I19087" s="3"/>
      <c r="J19087" s="3"/>
    </row>
    <row r="19088" spans="4:10" x14ac:dyDescent="0.25">
      <c r="D19088">
        <v>0.96379999999999999</v>
      </c>
      <c r="E19088" s="4">
        <v>2.1700000000000001E-20</v>
      </c>
      <c r="F19088" s="3"/>
      <c r="G19088" s="3"/>
      <c r="H19088" s="3"/>
      <c r="I19088" s="3"/>
      <c r="J19088" s="3"/>
    </row>
    <row r="19089" spans="4:10" x14ac:dyDescent="0.25">
      <c r="D19089">
        <v>0.96399999999999997</v>
      </c>
      <c r="E19089" s="4">
        <v>2.1700000000000001E-20</v>
      </c>
      <c r="F19089" s="3"/>
      <c r="G19089" s="3"/>
      <c r="H19089" s="3"/>
      <c r="I19089" s="3"/>
      <c r="J19089" s="3"/>
    </row>
    <row r="19090" spans="4:10" x14ac:dyDescent="0.25">
      <c r="D19090">
        <v>0.96430000000000005</v>
      </c>
      <c r="E19090" s="4">
        <v>2.1700000000000001E-20</v>
      </c>
      <c r="F19090" s="3"/>
      <c r="G19090" s="3"/>
      <c r="H19090" s="3"/>
      <c r="I19090" s="3"/>
      <c r="J19090" s="3"/>
    </row>
    <row r="19091" spans="4:10" x14ac:dyDescent="0.25">
      <c r="D19091">
        <v>0.96450000000000002</v>
      </c>
      <c r="E19091" s="4">
        <v>2.1700000000000001E-20</v>
      </c>
      <c r="F19091" s="3"/>
      <c r="G19091" s="3"/>
      <c r="H19091" s="3"/>
      <c r="I19091" s="3"/>
      <c r="J19091" s="3"/>
    </row>
    <row r="19092" spans="4:10" x14ac:dyDescent="0.25">
      <c r="D19092">
        <v>0.96479999999999999</v>
      </c>
      <c r="E19092" s="4">
        <v>2.1700000000000001E-20</v>
      </c>
      <c r="F19092" s="3"/>
      <c r="G19092" s="3"/>
      <c r="H19092" s="3"/>
      <c r="I19092" s="3"/>
      <c r="J19092" s="3"/>
    </row>
    <row r="19093" spans="4:10" x14ac:dyDescent="0.25">
      <c r="D19093">
        <v>0.96499999999999997</v>
      </c>
      <c r="E19093" s="4">
        <v>2.1700000000000001E-20</v>
      </c>
      <c r="F19093" s="3"/>
      <c r="G19093" s="3"/>
      <c r="H19093" s="3"/>
      <c r="I19093" s="3"/>
      <c r="J19093" s="3"/>
    </row>
    <row r="19094" spans="4:10" x14ac:dyDescent="0.25">
      <c r="D19094">
        <v>0.96519999999999995</v>
      </c>
      <c r="E19094" s="4">
        <v>2.1700000000000001E-20</v>
      </c>
      <c r="F19094" s="3"/>
      <c r="G19094" s="3"/>
      <c r="H19094" s="3"/>
      <c r="I19094" s="3"/>
      <c r="J19094" s="3"/>
    </row>
    <row r="19095" spans="4:10" x14ac:dyDescent="0.25">
      <c r="D19095">
        <v>0.96550000000000002</v>
      </c>
      <c r="E19095" s="4">
        <v>2.1700000000000001E-20</v>
      </c>
      <c r="F19095" s="3"/>
      <c r="G19095" s="3"/>
      <c r="H19095" s="3"/>
      <c r="I19095" s="3"/>
      <c r="J19095" s="3"/>
    </row>
    <row r="19096" spans="4:10" x14ac:dyDescent="0.25">
      <c r="D19096">
        <v>0.9657</v>
      </c>
      <c r="E19096" s="4">
        <v>2.1700000000000001E-20</v>
      </c>
      <c r="F19096" s="3"/>
      <c r="G19096" s="3"/>
      <c r="H19096" s="3"/>
      <c r="I19096" s="3"/>
      <c r="J19096" s="3"/>
    </row>
    <row r="19097" spans="4:10" x14ac:dyDescent="0.25">
      <c r="D19097">
        <v>0.96589999999999998</v>
      </c>
      <c r="E19097" s="4">
        <v>2.1700000000000001E-20</v>
      </c>
      <c r="F19097" s="3"/>
      <c r="G19097" s="3"/>
      <c r="H19097" s="3"/>
      <c r="I19097" s="3"/>
      <c r="J19097" s="3"/>
    </row>
    <row r="19098" spans="4:10" x14ac:dyDescent="0.25">
      <c r="D19098">
        <v>0.96619999999999995</v>
      </c>
      <c r="E19098" s="4">
        <v>2.1700000000000001E-20</v>
      </c>
      <c r="F19098" s="3"/>
      <c r="G19098" s="3"/>
      <c r="H19098" s="3"/>
      <c r="I19098" s="3"/>
      <c r="J19098" s="3"/>
    </row>
    <row r="19099" spans="4:10" x14ac:dyDescent="0.25">
      <c r="D19099">
        <v>0.96640000000000004</v>
      </c>
      <c r="E19099" s="4">
        <v>2.1700000000000001E-20</v>
      </c>
      <c r="F19099" s="3"/>
      <c r="G19099" s="3"/>
      <c r="H19099" s="3"/>
      <c r="I19099" s="3"/>
      <c r="J19099" s="3"/>
    </row>
    <row r="19100" spans="4:10" x14ac:dyDescent="0.25">
      <c r="D19100">
        <v>0.9667</v>
      </c>
      <c r="E19100" s="4">
        <v>2.1700000000000001E-20</v>
      </c>
      <c r="F19100" s="3"/>
      <c r="G19100" s="3"/>
      <c r="H19100" s="3"/>
      <c r="I19100" s="3"/>
      <c r="J19100" s="3"/>
    </row>
    <row r="19101" spans="4:10" x14ac:dyDescent="0.25">
      <c r="D19101">
        <v>0.96689999999999998</v>
      </c>
      <c r="E19101" s="4">
        <v>2.1700000000000001E-20</v>
      </c>
      <c r="F19101" s="3"/>
      <c r="G19101" s="3"/>
      <c r="H19101" s="3"/>
      <c r="I19101" s="3"/>
      <c r="J19101" s="3"/>
    </row>
    <row r="19102" spans="4:10" x14ac:dyDescent="0.25">
      <c r="D19102">
        <v>0.96709999999999996</v>
      </c>
      <c r="E19102" s="4">
        <v>2.1700000000000001E-20</v>
      </c>
      <c r="F19102" s="3"/>
      <c r="G19102" s="3"/>
      <c r="H19102" s="3"/>
      <c r="I19102" s="3"/>
      <c r="J19102" s="3"/>
    </row>
    <row r="19103" spans="4:10" x14ac:dyDescent="0.25">
      <c r="D19103">
        <v>0.96740000000000004</v>
      </c>
      <c r="E19103" s="4">
        <v>2.1700000000000001E-20</v>
      </c>
      <c r="F19103" s="3"/>
      <c r="G19103" s="3"/>
      <c r="H19103" s="3"/>
      <c r="I19103" s="3"/>
      <c r="J19103" s="3"/>
    </row>
    <row r="19104" spans="4:10" x14ac:dyDescent="0.25">
      <c r="D19104">
        <v>0.96760000000000002</v>
      </c>
      <c r="E19104" s="4">
        <v>2.1700000000000001E-20</v>
      </c>
      <c r="F19104" s="3"/>
      <c r="G19104" s="3"/>
      <c r="H19104" s="3"/>
      <c r="I19104" s="3"/>
      <c r="J19104" s="3"/>
    </row>
    <row r="19105" spans="4:10" x14ac:dyDescent="0.25">
      <c r="D19105">
        <v>0.96779999999999999</v>
      </c>
      <c r="E19105" s="4">
        <v>2.1700000000000001E-20</v>
      </c>
      <c r="F19105" s="3"/>
      <c r="G19105" s="3"/>
      <c r="H19105" s="3"/>
      <c r="I19105" s="3"/>
      <c r="J19105" s="3"/>
    </row>
    <row r="19106" spans="4:10" x14ac:dyDescent="0.25">
      <c r="D19106">
        <v>0.96809999999999996</v>
      </c>
      <c r="E19106" s="4">
        <v>2.1700000000000001E-20</v>
      </c>
      <c r="F19106" s="3"/>
      <c r="G19106" s="3"/>
      <c r="H19106" s="3"/>
      <c r="I19106" s="3"/>
      <c r="J19106" s="3"/>
    </row>
    <row r="19107" spans="4:10" x14ac:dyDescent="0.25">
      <c r="D19107">
        <v>0.96830000000000005</v>
      </c>
      <c r="E19107" s="4">
        <v>2.1700000000000001E-20</v>
      </c>
      <c r="F19107" s="3"/>
      <c r="G19107" s="3"/>
      <c r="H19107" s="3"/>
      <c r="I19107" s="3"/>
      <c r="J19107" s="3"/>
    </row>
    <row r="19108" spans="4:10" x14ac:dyDescent="0.25">
      <c r="D19108">
        <v>0.96850000000000003</v>
      </c>
      <c r="E19108" s="4">
        <v>2.1700000000000001E-20</v>
      </c>
      <c r="F19108" s="3"/>
      <c r="G19108" s="3"/>
      <c r="H19108" s="3"/>
      <c r="I19108" s="3"/>
      <c r="J19108" s="3"/>
    </row>
    <row r="19109" spans="4:10" x14ac:dyDescent="0.25">
      <c r="D19109">
        <v>0.96879999999999999</v>
      </c>
      <c r="E19109" s="4">
        <v>2.1700000000000001E-20</v>
      </c>
      <c r="F19109" s="3"/>
      <c r="G19109" s="3"/>
      <c r="H19109" s="3"/>
      <c r="I19109" s="3"/>
      <c r="J19109" s="3"/>
    </row>
    <row r="19110" spans="4:10" x14ac:dyDescent="0.25">
      <c r="D19110">
        <v>0.96899999999999997</v>
      </c>
      <c r="E19110" s="4">
        <v>2.1700000000000001E-20</v>
      </c>
      <c r="F19110" s="3"/>
      <c r="G19110" s="3"/>
      <c r="H19110" s="3"/>
      <c r="I19110" s="3"/>
      <c r="J19110" s="3"/>
    </row>
    <row r="19111" spans="4:10" x14ac:dyDescent="0.25">
      <c r="D19111">
        <v>0.96930000000000005</v>
      </c>
      <c r="E19111" s="4">
        <v>2.1700000000000001E-20</v>
      </c>
      <c r="F19111" s="3"/>
      <c r="G19111" s="3"/>
      <c r="H19111" s="3"/>
      <c r="I19111" s="3"/>
      <c r="J19111" s="3"/>
    </row>
    <row r="19112" spans="4:10" x14ac:dyDescent="0.25">
      <c r="D19112">
        <v>0.96950000000000003</v>
      </c>
      <c r="E19112" s="4">
        <v>2.1700000000000001E-20</v>
      </c>
      <c r="F19112" s="3"/>
      <c r="G19112" s="3"/>
      <c r="H19112" s="3"/>
      <c r="I19112" s="3"/>
      <c r="J19112" s="3"/>
    </row>
    <row r="19113" spans="4:10" x14ac:dyDescent="0.25">
      <c r="D19113">
        <v>0.96970000000000001</v>
      </c>
      <c r="E19113" s="4">
        <v>2.1700000000000001E-20</v>
      </c>
      <c r="F19113" s="3"/>
      <c r="G19113" s="3"/>
      <c r="H19113" s="3"/>
      <c r="I19113" s="3"/>
      <c r="J19113" s="3"/>
    </row>
    <row r="19114" spans="4:10" x14ac:dyDescent="0.25">
      <c r="D19114">
        <v>0.97</v>
      </c>
      <c r="E19114" s="4">
        <v>2.1700000000000001E-20</v>
      </c>
      <c r="F19114" s="3"/>
      <c r="G19114" s="3"/>
      <c r="H19114" s="3"/>
      <c r="I19114" s="3"/>
      <c r="J19114" s="3"/>
    </row>
    <row r="19115" spans="4:10" x14ac:dyDescent="0.25">
      <c r="D19115">
        <v>0.97019999999999995</v>
      </c>
      <c r="E19115" s="4">
        <v>2.1700000000000001E-20</v>
      </c>
      <c r="F19115" s="3"/>
      <c r="G19115" s="3"/>
      <c r="H19115" s="3"/>
      <c r="I19115" s="3"/>
      <c r="J19115" s="3"/>
    </row>
    <row r="19116" spans="4:10" x14ac:dyDescent="0.25">
      <c r="D19116">
        <v>0.97040000000000004</v>
      </c>
      <c r="E19116" s="4">
        <v>2.1700000000000001E-20</v>
      </c>
      <c r="F19116" s="3"/>
      <c r="G19116" s="3"/>
      <c r="H19116" s="3"/>
      <c r="I19116" s="3"/>
      <c r="J19116" s="3"/>
    </row>
    <row r="19117" spans="4:10" x14ac:dyDescent="0.25">
      <c r="D19117">
        <v>0.97070000000000001</v>
      </c>
      <c r="E19117" s="4">
        <v>2.1700000000000001E-20</v>
      </c>
      <c r="F19117" s="3"/>
      <c r="G19117" s="3"/>
      <c r="H19117" s="3"/>
      <c r="I19117" s="3"/>
      <c r="J19117" s="3"/>
    </row>
    <row r="19118" spans="4:10" x14ac:dyDescent="0.25">
      <c r="D19118">
        <v>0.97089999999999999</v>
      </c>
      <c r="E19118" s="4">
        <v>2.1700000000000001E-20</v>
      </c>
      <c r="F19118" s="3"/>
      <c r="G19118" s="3"/>
      <c r="H19118" s="3"/>
      <c r="I19118" s="3"/>
      <c r="J19118" s="3"/>
    </row>
    <row r="19119" spans="4:10" x14ac:dyDescent="0.25">
      <c r="D19119">
        <v>0.97109999999999996</v>
      </c>
      <c r="E19119" s="4">
        <v>2.1700000000000001E-20</v>
      </c>
      <c r="F19119" s="3"/>
      <c r="G19119" s="3"/>
      <c r="H19119" s="3"/>
      <c r="I19119" s="3"/>
      <c r="J19119" s="3"/>
    </row>
    <row r="19120" spans="4:10" x14ac:dyDescent="0.25">
      <c r="D19120">
        <v>0.97140000000000004</v>
      </c>
      <c r="E19120" s="4">
        <v>2.1700000000000001E-20</v>
      </c>
      <c r="F19120" s="3"/>
      <c r="G19120" s="3"/>
      <c r="H19120" s="3"/>
      <c r="I19120" s="3"/>
      <c r="J19120" s="3"/>
    </row>
    <row r="19121" spans="4:10" x14ac:dyDescent="0.25">
      <c r="D19121">
        <v>0.97160000000000002</v>
      </c>
      <c r="E19121" s="4">
        <v>2.1700000000000001E-20</v>
      </c>
      <c r="F19121" s="3"/>
      <c r="G19121" s="3"/>
      <c r="H19121" s="3"/>
      <c r="I19121" s="3"/>
      <c r="J19121" s="3"/>
    </row>
    <row r="19122" spans="4:10" x14ac:dyDescent="0.25">
      <c r="D19122">
        <v>0.97189999999999999</v>
      </c>
      <c r="E19122" s="4">
        <v>2.1700000000000001E-20</v>
      </c>
      <c r="F19122" s="3"/>
      <c r="G19122" s="3"/>
      <c r="H19122" s="3"/>
      <c r="I19122" s="3"/>
      <c r="J19122" s="3"/>
    </row>
    <row r="19123" spans="4:10" x14ac:dyDescent="0.25">
      <c r="D19123">
        <v>0.97209999999999996</v>
      </c>
      <c r="E19123" s="4">
        <v>2.1700000000000001E-20</v>
      </c>
      <c r="F19123" s="3"/>
      <c r="G19123" s="3"/>
      <c r="H19123" s="3"/>
      <c r="I19123" s="3"/>
      <c r="J19123" s="3"/>
    </row>
    <row r="19124" spans="4:10" x14ac:dyDescent="0.25">
      <c r="D19124">
        <v>0.97230000000000005</v>
      </c>
      <c r="E19124" s="4">
        <v>2.1700000000000001E-20</v>
      </c>
      <c r="F19124" s="3"/>
      <c r="G19124" s="3"/>
      <c r="H19124" s="3"/>
      <c r="I19124" s="3"/>
      <c r="J19124" s="3"/>
    </row>
    <row r="19125" spans="4:10" x14ac:dyDescent="0.25">
      <c r="D19125">
        <v>0.97260000000000002</v>
      </c>
      <c r="E19125" s="4">
        <v>2.1700000000000001E-20</v>
      </c>
      <c r="F19125" s="3"/>
      <c r="G19125" s="3"/>
      <c r="H19125" s="3"/>
      <c r="I19125" s="3"/>
      <c r="J19125" s="3"/>
    </row>
    <row r="19126" spans="4:10" x14ac:dyDescent="0.25">
      <c r="D19126">
        <v>0.9728</v>
      </c>
      <c r="E19126" s="4">
        <v>2.1700000000000001E-20</v>
      </c>
      <c r="F19126" s="3"/>
      <c r="G19126" s="3"/>
      <c r="H19126" s="3"/>
      <c r="I19126" s="3"/>
      <c r="J19126" s="3"/>
    </row>
    <row r="19127" spans="4:10" x14ac:dyDescent="0.25">
      <c r="D19127">
        <v>0.97299999999999998</v>
      </c>
      <c r="E19127" s="4">
        <v>2.1700000000000001E-20</v>
      </c>
      <c r="F19127" s="3"/>
      <c r="G19127" s="3"/>
      <c r="H19127" s="3"/>
      <c r="I19127" s="3"/>
      <c r="J19127" s="3"/>
    </row>
    <row r="19128" spans="4:10" x14ac:dyDescent="0.25">
      <c r="D19128">
        <v>0.97330000000000005</v>
      </c>
      <c r="E19128" s="4">
        <v>2.1700000000000001E-20</v>
      </c>
      <c r="F19128" s="3"/>
      <c r="G19128" s="3"/>
      <c r="H19128" s="3"/>
      <c r="I19128" s="3"/>
      <c r="J19128" s="3"/>
    </row>
    <row r="19129" spans="4:10" x14ac:dyDescent="0.25">
      <c r="D19129">
        <v>0.97350000000000003</v>
      </c>
      <c r="E19129" s="4">
        <v>2.1700000000000001E-20</v>
      </c>
      <c r="F19129" s="3"/>
      <c r="G19129" s="3"/>
      <c r="H19129" s="3"/>
      <c r="I19129" s="3"/>
      <c r="J19129" s="3"/>
    </row>
    <row r="19130" spans="4:10" x14ac:dyDescent="0.25">
      <c r="D19130">
        <v>0.97370000000000001</v>
      </c>
      <c r="E19130" s="4">
        <v>2.1700000000000001E-20</v>
      </c>
      <c r="F19130" s="3"/>
      <c r="G19130" s="3"/>
      <c r="H19130" s="3"/>
      <c r="I19130" s="3"/>
      <c r="J19130" s="3"/>
    </row>
    <row r="19131" spans="4:10" x14ac:dyDescent="0.25">
      <c r="D19131">
        <v>0.97399999999999998</v>
      </c>
      <c r="E19131" s="4">
        <v>2.1700000000000001E-20</v>
      </c>
      <c r="F19131" s="3"/>
      <c r="G19131" s="3"/>
      <c r="H19131" s="3"/>
      <c r="I19131" s="3"/>
      <c r="J19131" s="3"/>
    </row>
    <row r="19132" spans="4:10" x14ac:dyDescent="0.25">
      <c r="D19132">
        <v>0.97419999999999995</v>
      </c>
      <c r="E19132" s="4">
        <v>2.1700000000000001E-20</v>
      </c>
      <c r="F19132" s="3"/>
      <c r="G19132" s="3"/>
      <c r="H19132" s="3"/>
      <c r="I19132" s="3"/>
      <c r="J19132" s="3"/>
    </row>
    <row r="19133" spans="4:10" x14ac:dyDescent="0.25">
      <c r="D19133">
        <v>0.97450000000000003</v>
      </c>
      <c r="E19133" s="4">
        <v>2.1700000000000001E-20</v>
      </c>
      <c r="F19133" s="3"/>
      <c r="G19133" s="3"/>
      <c r="H19133" s="3"/>
      <c r="I19133" s="3"/>
      <c r="J19133" s="3"/>
    </row>
    <row r="19134" spans="4:10" x14ac:dyDescent="0.25">
      <c r="D19134">
        <v>0.97470000000000001</v>
      </c>
      <c r="E19134" s="4">
        <v>2.1700000000000001E-20</v>
      </c>
      <c r="F19134" s="3"/>
      <c r="G19134" s="3"/>
      <c r="H19134" s="3"/>
      <c r="I19134" s="3"/>
      <c r="J19134" s="3"/>
    </row>
    <row r="19135" spans="4:10" x14ac:dyDescent="0.25">
      <c r="D19135">
        <v>0.97489999999999999</v>
      </c>
      <c r="E19135" s="4">
        <v>2.1700000000000001E-20</v>
      </c>
      <c r="F19135" s="3"/>
      <c r="G19135" s="3"/>
      <c r="H19135" s="3"/>
      <c r="I19135" s="3"/>
      <c r="J19135" s="3"/>
    </row>
    <row r="19136" spans="4:10" x14ac:dyDescent="0.25">
      <c r="D19136">
        <v>0.97519999999999996</v>
      </c>
      <c r="E19136" s="4">
        <v>2.1700000000000001E-20</v>
      </c>
      <c r="F19136" s="3"/>
      <c r="G19136" s="3"/>
      <c r="H19136" s="3"/>
      <c r="I19136" s="3"/>
      <c r="J19136" s="3"/>
    </row>
    <row r="19137" spans="4:10" x14ac:dyDescent="0.25">
      <c r="D19137">
        <v>0.97540000000000004</v>
      </c>
      <c r="E19137" s="4">
        <v>2.1700000000000001E-20</v>
      </c>
      <c r="F19137" s="3"/>
      <c r="G19137" s="3"/>
      <c r="H19137" s="3"/>
      <c r="I19137" s="3"/>
      <c r="J19137" s="3"/>
    </row>
    <row r="19138" spans="4:10" x14ac:dyDescent="0.25">
      <c r="D19138">
        <v>0.97560000000000002</v>
      </c>
      <c r="E19138" s="4">
        <v>2.1700000000000001E-20</v>
      </c>
      <c r="F19138" s="3"/>
      <c r="G19138" s="3"/>
      <c r="H19138" s="3"/>
      <c r="I19138" s="3"/>
      <c r="J19138" s="3"/>
    </row>
    <row r="19139" spans="4:10" x14ac:dyDescent="0.25">
      <c r="D19139">
        <v>0.97589999999999999</v>
      </c>
      <c r="E19139" s="4">
        <v>2.1700000000000001E-20</v>
      </c>
      <c r="F19139" s="3"/>
      <c r="G19139" s="3"/>
      <c r="H19139" s="3"/>
      <c r="I19139" s="3"/>
      <c r="J19139" s="3"/>
    </row>
    <row r="19140" spans="4:10" x14ac:dyDescent="0.25">
      <c r="D19140">
        <v>0.97609999999999997</v>
      </c>
      <c r="E19140" s="4">
        <v>2.1700000000000001E-20</v>
      </c>
      <c r="F19140" s="3"/>
      <c r="G19140" s="3"/>
      <c r="H19140" s="3"/>
      <c r="I19140" s="3"/>
      <c r="J19140" s="3"/>
    </row>
    <row r="19141" spans="4:10" x14ac:dyDescent="0.25">
      <c r="D19141">
        <v>0.97629999999999995</v>
      </c>
      <c r="E19141" s="4">
        <v>2.1700000000000001E-20</v>
      </c>
      <c r="F19141" s="3"/>
      <c r="G19141" s="3"/>
      <c r="H19141" s="3"/>
      <c r="I19141" s="3"/>
      <c r="J19141" s="3"/>
    </row>
    <row r="19142" spans="4:10" x14ac:dyDescent="0.25">
      <c r="D19142">
        <v>0.97660000000000002</v>
      </c>
      <c r="E19142" s="4">
        <v>2.1700000000000001E-20</v>
      </c>
      <c r="F19142" s="3"/>
      <c r="G19142" s="3"/>
      <c r="H19142" s="3"/>
      <c r="I19142" s="3"/>
      <c r="J19142" s="3"/>
    </row>
    <row r="19143" spans="4:10" x14ac:dyDescent="0.25">
      <c r="D19143">
        <v>0.9768</v>
      </c>
      <c r="E19143" s="4">
        <v>2.1700000000000001E-20</v>
      </c>
      <c r="F19143" s="3"/>
      <c r="G19143" s="3"/>
      <c r="H19143" s="3"/>
      <c r="I19143" s="3"/>
      <c r="J19143" s="3"/>
    </row>
    <row r="19144" spans="4:10" x14ac:dyDescent="0.25">
      <c r="D19144">
        <v>0.97709999999999997</v>
      </c>
      <c r="E19144" s="4">
        <v>2.1700000000000001E-20</v>
      </c>
      <c r="F19144" s="3"/>
      <c r="G19144" s="3"/>
      <c r="H19144" s="3"/>
      <c r="I19144" s="3"/>
      <c r="J19144" s="3"/>
    </row>
    <row r="19145" spans="4:10" x14ac:dyDescent="0.25">
      <c r="D19145">
        <v>0.97729999999999995</v>
      </c>
      <c r="E19145" s="4">
        <v>2.1700000000000001E-20</v>
      </c>
      <c r="F19145" s="3"/>
      <c r="G19145" s="3"/>
      <c r="H19145" s="3"/>
      <c r="I19145" s="3"/>
      <c r="J19145" s="3"/>
    </row>
    <row r="19146" spans="4:10" x14ac:dyDescent="0.25">
      <c r="D19146">
        <v>0.97750000000000004</v>
      </c>
      <c r="E19146" s="4">
        <v>2.1700000000000001E-20</v>
      </c>
      <c r="F19146" s="3"/>
      <c r="G19146" s="3"/>
      <c r="H19146" s="3"/>
      <c r="I19146" s="3"/>
      <c r="J19146" s="3"/>
    </row>
    <row r="19147" spans="4:10" x14ac:dyDescent="0.25">
      <c r="D19147">
        <v>0.9778</v>
      </c>
      <c r="E19147" s="4">
        <v>2.1700000000000001E-20</v>
      </c>
      <c r="F19147" s="3"/>
      <c r="G19147" s="3"/>
      <c r="H19147" s="3"/>
      <c r="I19147" s="3"/>
      <c r="J19147" s="3"/>
    </row>
    <row r="19148" spans="4:10" x14ac:dyDescent="0.25">
      <c r="D19148">
        <v>0.97799999999999998</v>
      </c>
      <c r="E19148" s="4">
        <v>2.1700000000000001E-20</v>
      </c>
      <c r="F19148" s="3"/>
      <c r="G19148" s="3"/>
      <c r="H19148" s="3"/>
      <c r="I19148" s="3"/>
      <c r="J19148" s="3"/>
    </row>
    <row r="19149" spans="4:10" x14ac:dyDescent="0.25">
      <c r="D19149">
        <v>0.97819999999999996</v>
      </c>
      <c r="E19149" s="4">
        <v>2.1700000000000001E-20</v>
      </c>
      <c r="F19149" s="3"/>
      <c r="G19149" s="3"/>
      <c r="H19149" s="3"/>
      <c r="I19149" s="3"/>
      <c r="J19149" s="3"/>
    </row>
    <row r="19150" spans="4:10" x14ac:dyDescent="0.25">
      <c r="D19150">
        <v>0.97850000000000004</v>
      </c>
      <c r="E19150" s="4">
        <v>2.1700000000000001E-20</v>
      </c>
      <c r="F19150" s="3"/>
      <c r="G19150" s="3"/>
      <c r="H19150" s="3"/>
      <c r="I19150" s="3"/>
      <c r="J19150" s="3"/>
    </row>
    <row r="19151" spans="4:10" x14ac:dyDescent="0.25">
      <c r="D19151">
        <v>0.97870000000000001</v>
      </c>
      <c r="E19151" s="4">
        <v>2.1700000000000001E-20</v>
      </c>
      <c r="F19151" s="3"/>
      <c r="G19151" s="3"/>
      <c r="H19151" s="3"/>
      <c r="I19151" s="3"/>
      <c r="J19151" s="3"/>
    </row>
    <row r="19152" spans="4:10" x14ac:dyDescent="0.25">
      <c r="D19152">
        <v>0.97889999999999999</v>
      </c>
      <c r="E19152" s="4">
        <v>2.1700000000000001E-20</v>
      </c>
      <c r="F19152" s="3"/>
      <c r="G19152" s="3"/>
      <c r="H19152" s="3"/>
      <c r="I19152" s="3"/>
      <c r="J19152" s="3"/>
    </row>
    <row r="19153" spans="4:10" x14ac:dyDescent="0.25">
      <c r="D19153">
        <v>0.97919999999999996</v>
      </c>
      <c r="E19153" s="4">
        <v>2.1700000000000001E-20</v>
      </c>
      <c r="F19153" s="3"/>
      <c r="G19153" s="3"/>
      <c r="H19153" s="3"/>
      <c r="I19153" s="3"/>
      <c r="J19153" s="3"/>
    </row>
    <row r="19154" spans="4:10" x14ac:dyDescent="0.25">
      <c r="D19154">
        <v>0.97940000000000005</v>
      </c>
      <c r="E19154" s="4">
        <v>2.1700000000000001E-20</v>
      </c>
      <c r="F19154" s="3"/>
      <c r="G19154" s="3"/>
      <c r="H19154" s="3"/>
      <c r="I19154" s="3"/>
      <c r="J19154" s="3"/>
    </row>
    <row r="19155" spans="4:10" x14ac:dyDescent="0.25">
      <c r="D19155">
        <v>0.97970000000000002</v>
      </c>
      <c r="E19155" s="4">
        <v>2.1700000000000001E-20</v>
      </c>
      <c r="F19155" s="3"/>
      <c r="G19155" s="3"/>
      <c r="H19155" s="3"/>
      <c r="I19155" s="3"/>
      <c r="J19155" s="3"/>
    </row>
    <row r="19156" spans="4:10" x14ac:dyDescent="0.25">
      <c r="D19156">
        <v>0.97989999999999999</v>
      </c>
      <c r="E19156" s="4">
        <v>2.1700000000000001E-20</v>
      </c>
      <c r="F19156" s="3"/>
      <c r="G19156" s="3"/>
      <c r="H19156" s="3"/>
      <c r="I19156" s="3"/>
      <c r="J19156" s="3"/>
    </row>
    <row r="19157" spans="4:10" x14ac:dyDescent="0.25">
      <c r="D19157">
        <v>0.98009999999999997</v>
      </c>
      <c r="E19157" s="4">
        <v>2.1700000000000001E-20</v>
      </c>
      <c r="F19157" s="3"/>
      <c r="G19157" s="3"/>
      <c r="H19157" s="3"/>
      <c r="I19157" s="3"/>
      <c r="J19157" s="3"/>
    </row>
    <row r="19158" spans="4:10" x14ac:dyDescent="0.25">
      <c r="D19158">
        <v>0.98040000000000005</v>
      </c>
      <c r="E19158" s="4">
        <v>2.1700000000000001E-20</v>
      </c>
      <c r="F19158" s="3"/>
      <c r="G19158" s="3"/>
      <c r="H19158" s="3"/>
      <c r="I19158" s="3"/>
      <c r="J19158" s="3"/>
    </row>
    <row r="19159" spans="4:10" x14ac:dyDescent="0.25">
      <c r="D19159">
        <v>0.98060000000000003</v>
      </c>
      <c r="E19159" s="4">
        <v>2.1700000000000001E-20</v>
      </c>
      <c r="F19159" s="3"/>
      <c r="G19159" s="3"/>
      <c r="H19159" s="3"/>
      <c r="I19159" s="3"/>
      <c r="J19159" s="3"/>
    </row>
    <row r="19160" spans="4:10" x14ac:dyDescent="0.25">
      <c r="D19160">
        <v>0.98080000000000001</v>
      </c>
      <c r="E19160" s="4">
        <v>2.1700000000000001E-20</v>
      </c>
      <c r="F19160" s="3"/>
      <c r="G19160" s="3"/>
      <c r="H19160" s="3"/>
      <c r="I19160" s="3"/>
      <c r="J19160" s="3"/>
    </row>
    <row r="19161" spans="4:10" x14ac:dyDescent="0.25">
      <c r="D19161">
        <v>0.98109999999999997</v>
      </c>
      <c r="E19161" s="4">
        <v>2.1700000000000001E-20</v>
      </c>
      <c r="F19161" s="3"/>
      <c r="G19161" s="3"/>
      <c r="H19161" s="3"/>
      <c r="I19161" s="3"/>
      <c r="J19161" s="3"/>
    </row>
    <row r="19162" spans="4:10" x14ac:dyDescent="0.25">
      <c r="D19162">
        <v>0.98129999999999995</v>
      </c>
      <c r="E19162" s="4">
        <v>2.1700000000000001E-20</v>
      </c>
      <c r="F19162" s="3"/>
      <c r="G19162" s="3"/>
      <c r="H19162" s="3"/>
      <c r="I19162" s="3"/>
      <c r="J19162" s="3"/>
    </row>
    <row r="19163" spans="4:10" x14ac:dyDescent="0.25">
      <c r="D19163">
        <v>0.98160000000000003</v>
      </c>
      <c r="E19163" s="4">
        <v>2.1700000000000001E-20</v>
      </c>
      <c r="F19163" s="3"/>
      <c r="G19163" s="3"/>
      <c r="H19163" s="3"/>
      <c r="I19163" s="3"/>
      <c r="J19163" s="3"/>
    </row>
    <row r="19164" spans="4:10" x14ac:dyDescent="0.25">
      <c r="D19164">
        <v>0.98180000000000001</v>
      </c>
      <c r="E19164" s="4">
        <v>2.1700000000000001E-20</v>
      </c>
      <c r="F19164" s="3"/>
      <c r="G19164" s="3"/>
      <c r="H19164" s="3"/>
      <c r="I19164" s="3"/>
      <c r="J19164" s="3"/>
    </row>
    <row r="19165" spans="4:10" x14ac:dyDescent="0.25">
      <c r="D19165">
        <v>0.98199999999999998</v>
      </c>
      <c r="E19165" s="4">
        <v>2.1700000000000001E-20</v>
      </c>
      <c r="F19165" s="3"/>
      <c r="G19165" s="3"/>
      <c r="H19165" s="3"/>
      <c r="I19165" s="3"/>
      <c r="J19165" s="3"/>
    </row>
    <row r="19166" spans="4:10" x14ac:dyDescent="0.25">
      <c r="D19166">
        <v>0.98229999999999995</v>
      </c>
      <c r="E19166" s="4">
        <v>2.1700000000000001E-20</v>
      </c>
      <c r="F19166" s="3"/>
      <c r="G19166" s="3"/>
      <c r="H19166" s="3"/>
      <c r="I19166" s="3"/>
      <c r="J19166" s="3"/>
    </row>
    <row r="19167" spans="4:10" x14ac:dyDescent="0.25">
      <c r="D19167">
        <v>0.98250000000000004</v>
      </c>
      <c r="E19167" s="4">
        <v>2.1700000000000001E-20</v>
      </c>
      <c r="F19167" s="3"/>
      <c r="G19167" s="3"/>
      <c r="H19167" s="3"/>
      <c r="I19167" s="3"/>
      <c r="J19167" s="3"/>
    </row>
    <row r="19168" spans="4:10" x14ac:dyDescent="0.25">
      <c r="D19168">
        <v>0.98270000000000002</v>
      </c>
      <c r="E19168" s="4">
        <v>2.1700000000000001E-20</v>
      </c>
      <c r="F19168" s="3"/>
      <c r="G19168" s="3"/>
      <c r="H19168" s="3"/>
      <c r="I19168" s="3"/>
      <c r="J19168" s="3"/>
    </row>
    <row r="19169" spans="4:10" x14ac:dyDescent="0.25">
      <c r="D19169">
        <v>0.98299999999999998</v>
      </c>
      <c r="E19169" s="4">
        <v>2.1700000000000001E-20</v>
      </c>
      <c r="F19169" s="3"/>
      <c r="G19169" s="3"/>
      <c r="H19169" s="3"/>
      <c r="I19169" s="3"/>
      <c r="J19169" s="3"/>
    </row>
    <row r="19170" spans="4:10" x14ac:dyDescent="0.25">
      <c r="D19170">
        <v>0.98319999999999996</v>
      </c>
      <c r="E19170" s="4">
        <v>2.1700000000000001E-20</v>
      </c>
      <c r="F19170" s="3"/>
      <c r="G19170" s="3"/>
      <c r="H19170" s="3"/>
      <c r="I19170" s="3"/>
      <c r="J19170" s="3"/>
    </row>
    <row r="19171" spans="4:10" x14ac:dyDescent="0.25">
      <c r="D19171">
        <v>0.98340000000000005</v>
      </c>
      <c r="E19171" s="4">
        <v>2.1700000000000001E-20</v>
      </c>
      <c r="F19171" s="3"/>
      <c r="G19171" s="3"/>
      <c r="H19171" s="3"/>
      <c r="I19171" s="3"/>
      <c r="J19171" s="3"/>
    </row>
    <row r="19172" spans="4:10" x14ac:dyDescent="0.25">
      <c r="D19172">
        <v>0.98370000000000002</v>
      </c>
      <c r="E19172" s="4">
        <v>2.1700000000000001E-20</v>
      </c>
      <c r="F19172" s="3"/>
      <c r="G19172" s="3"/>
      <c r="H19172" s="3"/>
      <c r="I19172" s="3"/>
      <c r="J19172" s="3"/>
    </row>
    <row r="19173" spans="4:10" x14ac:dyDescent="0.25">
      <c r="D19173">
        <v>0.9839</v>
      </c>
      <c r="E19173" s="4">
        <v>2.1700000000000001E-20</v>
      </c>
      <c r="F19173" s="3"/>
      <c r="G19173" s="3"/>
      <c r="H19173" s="3"/>
      <c r="I19173" s="3"/>
      <c r="J19173" s="3"/>
    </row>
    <row r="19174" spans="4:10" x14ac:dyDescent="0.25">
      <c r="D19174">
        <v>0.98419999999999996</v>
      </c>
      <c r="E19174" s="4">
        <v>2.1700000000000001E-20</v>
      </c>
      <c r="F19174" s="3"/>
      <c r="G19174" s="3"/>
      <c r="H19174" s="3"/>
      <c r="I19174" s="3"/>
      <c r="J19174" s="3"/>
    </row>
    <row r="19175" spans="4:10" x14ac:dyDescent="0.25">
      <c r="D19175">
        <v>0.98440000000000005</v>
      </c>
      <c r="E19175" s="4">
        <v>2.1700000000000001E-20</v>
      </c>
      <c r="F19175" s="3"/>
      <c r="G19175" s="3"/>
      <c r="H19175" s="3"/>
      <c r="I19175" s="3"/>
      <c r="J19175" s="3"/>
    </row>
    <row r="19176" spans="4:10" x14ac:dyDescent="0.25">
      <c r="D19176">
        <v>0.98460000000000003</v>
      </c>
      <c r="E19176" s="4">
        <v>2.1700000000000001E-20</v>
      </c>
      <c r="F19176" s="3"/>
      <c r="G19176" s="3"/>
      <c r="H19176" s="3"/>
      <c r="I19176" s="3"/>
      <c r="J19176" s="3"/>
    </row>
    <row r="19177" spans="4:10" x14ac:dyDescent="0.25">
      <c r="D19177">
        <v>0.9849</v>
      </c>
      <c r="E19177" s="4">
        <v>2.1700000000000001E-20</v>
      </c>
      <c r="F19177" s="3"/>
      <c r="G19177" s="3"/>
      <c r="H19177" s="3"/>
      <c r="I19177" s="3"/>
      <c r="J19177" s="3"/>
    </row>
    <row r="19178" spans="4:10" x14ac:dyDescent="0.25">
      <c r="D19178">
        <v>0.98509999999999998</v>
      </c>
      <c r="E19178" s="4">
        <v>2.1700000000000001E-20</v>
      </c>
    </row>
    <row r="19179" spans="4:10" x14ac:dyDescent="0.25">
      <c r="D19179">
        <v>0.98529999999999995</v>
      </c>
      <c r="E19179" s="4">
        <v>2.1700000000000001E-20</v>
      </c>
    </row>
    <row r="19180" spans="4:10" x14ac:dyDescent="0.25">
      <c r="D19180">
        <v>0.98560000000000003</v>
      </c>
      <c r="E19180" s="4">
        <v>2.1700000000000001E-20</v>
      </c>
    </row>
    <row r="19181" spans="4:10" x14ac:dyDescent="0.25">
      <c r="D19181">
        <v>0.98580000000000001</v>
      </c>
      <c r="E19181" s="4">
        <v>2.1700000000000001E-20</v>
      </c>
    </row>
    <row r="19182" spans="4:10" x14ac:dyDescent="0.25">
      <c r="D19182">
        <v>0.98599999999999999</v>
      </c>
      <c r="E19182" s="4">
        <v>2.1700000000000001E-20</v>
      </c>
    </row>
    <row r="19183" spans="4:10" x14ac:dyDescent="0.25">
      <c r="D19183">
        <v>0.98629999999999995</v>
      </c>
      <c r="E19183" s="4">
        <v>2.1700000000000001E-20</v>
      </c>
      <c r="F19183" s="3"/>
      <c r="G19183" s="3"/>
      <c r="H19183" s="3"/>
      <c r="I19183" s="3"/>
      <c r="J19183" s="3"/>
    </row>
    <row r="19184" spans="4:10" x14ac:dyDescent="0.25">
      <c r="D19184">
        <v>0.98650000000000004</v>
      </c>
      <c r="E19184" s="4">
        <v>2.1700000000000001E-20</v>
      </c>
      <c r="F19184" s="3"/>
      <c r="G19184" s="3"/>
      <c r="H19184" s="3"/>
      <c r="I19184" s="3"/>
      <c r="J19184" s="3"/>
    </row>
    <row r="19185" spans="4:10" x14ac:dyDescent="0.25">
      <c r="D19185">
        <v>0.98680000000000001</v>
      </c>
      <c r="E19185" s="4">
        <v>2.1700000000000001E-20</v>
      </c>
      <c r="F19185" s="3"/>
      <c r="G19185" s="3"/>
      <c r="H19185" s="3"/>
      <c r="I19185" s="3"/>
      <c r="J19185" s="3"/>
    </row>
    <row r="19186" spans="4:10" x14ac:dyDescent="0.25">
      <c r="D19186">
        <v>0.98699999999999999</v>
      </c>
      <c r="E19186" s="4">
        <v>2.1700000000000001E-20</v>
      </c>
      <c r="F19186" s="3"/>
      <c r="G19186" s="3"/>
      <c r="H19186" s="3"/>
      <c r="I19186" s="3"/>
      <c r="J19186" s="3"/>
    </row>
    <row r="19187" spans="4:10" x14ac:dyDescent="0.25">
      <c r="D19187">
        <v>0.98719999999999997</v>
      </c>
      <c r="E19187" s="4">
        <v>2.1700000000000001E-20</v>
      </c>
      <c r="F19187" s="3"/>
      <c r="G19187" s="3"/>
      <c r="H19187" s="3"/>
      <c r="I19187" s="3"/>
      <c r="J19187" s="3"/>
    </row>
    <row r="19188" spans="4:10" x14ac:dyDescent="0.25">
      <c r="D19188">
        <v>0.98750000000000004</v>
      </c>
      <c r="E19188" s="4">
        <v>2.1700000000000001E-20</v>
      </c>
      <c r="F19188" s="3"/>
      <c r="G19188" s="3"/>
      <c r="H19188" s="3"/>
      <c r="I19188" s="3"/>
      <c r="J19188" s="3"/>
    </row>
    <row r="19189" spans="4:10" x14ac:dyDescent="0.25">
      <c r="D19189">
        <v>0.98770000000000002</v>
      </c>
      <c r="E19189" s="4">
        <v>2.1700000000000001E-20</v>
      </c>
      <c r="F19189" s="3"/>
      <c r="G19189" s="3"/>
      <c r="H19189" s="3"/>
      <c r="I19189" s="3"/>
      <c r="J19189" s="3"/>
    </row>
    <row r="19190" spans="4:10" x14ac:dyDescent="0.25">
      <c r="D19190">
        <v>0.9879</v>
      </c>
      <c r="E19190" s="4">
        <v>2.1700000000000001E-20</v>
      </c>
      <c r="F19190" s="3"/>
      <c r="G19190" s="3"/>
      <c r="H19190" s="3"/>
      <c r="I19190" s="3"/>
      <c r="J19190" s="3"/>
    </row>
    <row r="19191" spans="4:10" x14ac:dyDescent="0.25">
      <c r="D19191">
        <v>0.98819999999999997</v>
      </c>
      <c r="E19191" s="4">
        <v>2.1700000000000001E-20</v>
      </c>
      <c r="F19191" s="3"/>
      <c r="G19191" s="3"/>
      <c r="H19191" s="3"/>
      <c r="I19191" s="3"/>
      <c r="J19191" s="3"/>
    </row>
    <row r="19192" spans="4:10" x14ac:dyDescent="0.25">
      <c r="D19192">
        <v>0.98839999999999995</v>
      </c>
      <c r="E19192" s="4">
        <v>2.1700000000000001E-20</v>
      </c>
      <c r="F19192" s="3"/>
      <c r="G19192" s="3"/>
      <c r="H19192" s="3"/>
      <c r="I19192" s="3"/>
      <c r="J19192" s="3"/>
    </row>
    <row r="19193" spans="4:10" x14ac:dyDescent="0.25">
      <c r="D19193">
        <v>0.98860000000000003</v>
      </c>
      <c r="E19193" s="4">
        <v>2.1700000000000001E-20</v>
      </c>
      <c r="F19193" s="3"/>
      <c r="G19193" s="3"/>
      <c r="H19193" s="3"/>
      <c r="I19193" s="3"/>
      <c r="J19193" s="3"/>
    </row>
    <row r="19194" spans="4:10" x14ac:dyDescent="0.25">
      <c r="D19194">
        <v>0.9889</v>
      </c>
      <c r="E19194" s="4">
        <v>2.1700000000000001E-20</v>
      </c>
      <c r="F19194" s="3"/>
      <c r="G19194" s="3"/>
      <c r="H19194" s="3"/>
      <c r="I19194" s="3"/>
      <c r="J19194" s="3"/>
    </row>
    <row r="19195" spans="4:10" x14ac:dyDescent="0.25">
      <c r="D19195">
        <v>0.98909999999999998</v>
      </c>
      <c r="E19195" s="4">
        <v>2.1700000000000001E-20</v>
      </c>
      <c r="F19195" s="3"/>
      <c r="G19195" s="3"/>
      <c r="H19195" s="3"/>
      <c r="I19195" s="3"/>
      <c r="J19195" s="3"/>
    </row>
    <row r="19196" spans="4:10" x14ac:dyDescent="0.25">
      <c r="D19196">
        <v>0.98939999999999995</v>
      </c>
      <c r="E19196" s="4">
        <v>2.1700000000000001E-20</v>
      </c>
      <c r="F19196" s="3"/>
      <c r="G19196" s="3"/>
      <c r="H19196" s="3"/>
      <c r="I19196" s="3"/>
      <c r="J19196" s="3"/>
    </row>
    <row r="19197" spans="4:10" x14ac:dyDescent="0.25">
      <c r="D19197">
        <v>0.98960000000000004</v>
      </c>
      <c r="E19197" s="4">
        <v>2.1700000000000001E-20</v>
      </c>
      <c r="F19197" s="3"/>
      <c r="G19197" s="3"/>
      <c r="H19197" s="3"/>
      <c r="I19197" s="3"/>
      <c r="J19197" s="3"/>
    </row>
    <row r="19198" spans="4:10" x14ac:dyDescent="0.25">
      <c r="D19198">
        <v>0.98980000000000001</v>
      </c>
      <c r="E19198" s="4">
        <v>2.1700000000000001E-20</v>
      </c>
      <c r="F19198" s="3"/>
      <c r="G19198" s="3"/>
      <c r="H19198" s="3"/>
      <c r="I19198" s="3"/>
      <c r="J19198" s="3"/>
    </row>
    <row r="19199" spans="4:10" x14ac:dyDescent="0.25">
      <c r="D19199">
        <v>0.99009999999999998</v>
      </c>
      <c r="E19199" s="4">
        <v>2.1700000000000001E-20</v>
      </c>
      <c r="F19199" s="3"/>
      <c r="G19199" s="3"/>
      <c r="H19199" s="3"/>
      <c r="I19199" s="3"/>
      <c r="J19199" s="3"/>
    </row>
    <row r="19200" spans="4:10" x14ac:dyDescent="0.25">
      <c r="D19200">
        <v>0.99029999999999996</v>
      </c>
      <c r="E19200" s="4">
        <v>2.1700000000000001E-20</v>
      </c>
      <c r="F19200" s="3"/>
      <c r="G19200" s="3"/>
      <c r="H19200" s="3"/>
      <c r="I19200" s="3"/>
      <c r="J19200" s="3"/>
    </row>
    <row r="19201" spans="4:10" x14ac:dyDescent="0.25">
      <c r="D19201">
        <v>0.99050000000000005</v>
      </c>
      <c r="E19201" s="4">
        <v>2.1700000000000001E-20</v>
      </c>
      <c r="F19201" s="3"/>
      <c r="G19201" s="3"/>
      <c r="H19201" s="3"/>
      <c r="I19201" s="3"/>
      <c r="J19201" s="3"/>
    </row>
    <row r="19202" spans="4:10" x14ac:dyDescent="0.25">
      <c r="D19202">
        <v>0.99080000000000001</v>
      </c>
      <c r="E19202" s="4">
        <v>2.1700000000000001E-20</v>
      </c>
      <c r="F19202" s="3"/>
      <c r="G19202" s="3"/>
      <c r="H19202" s="3"/>
      <c r="I19202" s="3"/>
      <c r="J19202" s="3"/>
    </row>
    <row r="19203" spans="4:10" x14ac:dyDescent="0.25">
      <c r="D19203">
        <v>0.99099999999999999</v>
      </c>
      <c r="E19203" s="4">
        <v>2.1700000000000001E-20</v>
      </c>
      <c r="F19203" s="3"/>
      <c r="G19203" s="3"/>
      <c r="H19203" s="3"/>
      <c r="I19203" s="3"/>
      <c r="J19203" s="3"/>
    </row>
    <row r="19204" spans="4:10" x14ac:dyDescent="0.25">
      <c r="D19204">
        <v>0.99119999999999997</v>
      </c>
      <c r="E19204" s="4">
        <v>2.1700000000000001E-20</v>
      </c>
      <c r="F19204" s="3"/>
      <c r="G19204" s="3"/>
      <c r="H19204" s="3"/>
      <c r="I19204" s="3"/>
      <c r="J19204" s="3"/>
    </row>
    <row r="19205" spans="4:10" x14ac:dyDescent="0.25">
      <c r="D19205">
        <v>0.99150000000000005</v>
      </c>
      <c r="E19205" s="4">
        <v>2.1700000000000001E-20</v>
      </c>
      <c r="F19205" s="3"/>
      <c r="G19205" s="3"/>
      <c r="H19205" s="3"/>
      <c r="I19205" s="3"/>
      <c r="J19205" s="3"/>
    </row>
    <row r="19206" spans="4:10" x14ac:dyDescent="0.25">
      <c r="D19206">
        <v>0.99170000000000003</v>
      </c>
      <c r="E19206" s="4">
        <v>2.1700000000000001E-20</v>
      </c>
      <c r="F19206" s="3"/>
      <c r="G19206" s="3"/>
      <c r="H19206" s="3"/>
      <c r="I19206" s="3"/>
      <c r="J19206" s="3"/>
    </row>
    <row r="19207" spans="4:10" x14ac:dyDescent="0.25">
      <c r="D19207">
        <v>0.99199999999999999</v>
      </c>
      <c r="E19207" s="4">
        <v>2.1700000000000001E-20</v>
      </c>
      <c r="F19207" s="3"/>
      <c r="G19207" s="3"/>
      <c r="H19207" s="3"/>
      <c r="I19207" s="3"/>
      <c r="J19207" s="3"/>
    </row>
    <row r="19208" spans="4:10" x14ac:dyDescent="0.25">
      <c r="D19208">
        <v>0.99219999999999997</v>
      </c>
      <c r="E19208" s="4">
        <v>2.1700000000000001E-20</v>
      </c>
      <c r="F19208" s="3"/>
      <c r="G19208" s="3"/>
      <c r="H19208" s="3"/>
      <c r="I19208" s="3"/>
      <c r="J19208" s="3"/>
    </row>
    <row r="19209" spans="4:10" x14ac:dyDescent="0.25">
      <c r="D19209">
        <v>0.99239999999999995</v>
      </c>
      <c r="E19209" s="4">
        <v>2.1700000000000001E-20</v>
      </c>
      <c r="F19209" s="3"/>
      <c r="G19209" s="3"/>
      <c r="H19209" s="3"/>
      <c r="I19209" s="3"/>
      <c r="J19209" s="3"/>
    </row>
    <row r="19210" spans="4:10" x14ac:dyDescent="0.25">
      <c r="D19210">
        <v>0.99270000000000003</v>
      </c>
      <c r="E19210" s="4">
        <v>2.1700000000000001E-20</v>
      </c>
      <c r="F19210" s="3"/>
      <c r="G19210" s="3"/>
      <c r="H19210" s="3"/>
      <c r="I19210" s="3"/>
      <c r="J19210" s="3"/>
    </row>
    <row r="19211" spans="4:10" x14ac:dyDescent="0.25">
      <c r="D19211">
        <v>0.9929</v>
      </c>
      <c r="E19211" s="4">
        <v>2.1700000000000001E-20</v>
      </c>
      <c r="F19211" s="3"/>
      <c r="G19211" s="3"/>
      <c r="H19211" s="3"/>
      <c r="I19211" s="3"/>
      <c r="J19211" s="3"/>
    </row>
    <row r="19212" spans="4:10" x14ac:dyDescent="0.25">
      <c r="D19212">
        <v>0.99309999999999998</v>
      </c>
      <c r="E19212" s="4">
        <v>2.1700000000000001E-20</v>
      </c>
      <c r="F19212" s="3"/>
      <c r="G19212" s="3"/>
      <c r="H19212" s="3"/>
      <c r="I19212" s="3"/>
      <c r="J19212" s="3"/>
    </row>
    <row r="19213" spans="4:10" x14ac:dyDescent="0.25">
      <c r="D19213">
        <v>0.99339999999999995</v>
      </c>
      <c r="E19213" s="4">
        <v>2.1700000000000001E-20</v>
      </c>
      <c r="F19213" s="3"/>
      <c r="G19213" s="3"/>
      <c r="H19213" s="3"/>
      <c r="I19213" s="3"/>
      <c r="J19213" s="3"/>
    </row>
    <row r="19214" spans="4:10" x14ac:dyDescent="0.25">
      <c r="D19214">
        <v>0.99360000000000004</v>
      </c>
      <c r="E19214" s="4">
        <v>2.1700000000000001E-20</v>
      </c>
      <c r="F19214" s="3"/>
      <c r="G19214" s="3"/>
      <c r="H19214" s="3"/>
      <c r="I19214" s="3"/>
      <c r="J19214" s="3"/>
    </row>
    <row r="19215" spans="4:10" x14ac:dyDescent="0.25">
      <c r="D19215">
        <v>0.99390000000000001</v>
      </c>
      <c r="E19215" s="4">
        <v>2.1700000000000001E-20</v>
      </c>
      <c r="F19215" s="3"/>
      <c r="G19215" s="3"/>
      <c r="H19215" s="3"/>
      <c r="I19215" s="3"/>
      <c r="J19215" s="3"/>
    </row>
    <row r="19216" spans="4:10" x14ac:dyDescent="0.25">
      <c r="D19216">
        <v>0.99409999999999998</v>
      </c>
      <c r="E19216" s="4">
        <v>2.1700000000000001E-20</v>
      </c>
      <c r="F19216" s="3"/>
      <c r="G19216" s="3"/>
      <c r="H19216" s="3"/>
      <c r="I19216" s="3"/>
      <c r="J19216" s="3"/>
    </row>
    <row r="19217" spans="4:10" x14ac:dyDescent="0.25">
      <c r="D19217">
        <v>0.99429999999999996</v>
      </c>
      <c r="E19217" s="4">
        <v>2.1700000000000001E-20</v>
      </c>
      <c r="F19217" s="3"/>
      <c r="G19217" s="3"/>
      <c r="H19217" s="3"/>
      <c r="I19217" s="3"/>
      <c r="J19217" s="3"/>
    </row>
    <row r="19218" spans="4:10" x14ac:dyDescent="0.25">
      <c r="D19218">
        <v>0.99460000000000004</v>
      </c>
      <c r="E19218" s="4">
        <v>2.1700000000000001E-20</v>
      </c>
      <c r="F19218" s="3"/>
      <c r="G19218" s="3"/>
      <c r="H19218" s="3"/>
      <c r="I19218" s="3"/>
      <c r="J19218" s="3"/>
    </row>
    <row r="19219" spans="4:10" x14ac:dyDescent="0.25">
      <c r="D19219">
        <v>0.99480000000000002</v>
      </c>
      <c r="E19219" s="4">
        <v>2.1700000000000001E-20</v>
      </c>
      <c r="F19219" s="3"/>
      <c r="G19219" s="3"/>
      <c r="H19219" s="3"/>
      <c r="I19219" s="3"/>
      <c r="J19219" s="3"/>
    </row>
    <row r="19220" spans="4:10" x14ac:dyDescent="0.25">
      <c r="D19220">
        <v>0.995</v>
      </c>
      <c r="E19220" s="4">
        <v>2.1700000000000001E-20</v>
      </c>
      <c r="F19220" s="3"/>
      <c r="G19220" s="3"/>
      <c r="H19220" s="3"/>
      <c r="I19220" s="3"/>
      <c r="J19220" s="3"/>
    </row>
    <row r="19221" spans="4:10" x14ac:dyDescent="0.25">
      <c r="D19221">
        <v>0.99529999999999996</v>
      </c>
      <c r="E19221" s="4">
        <v>2.1700000000000001E-20</v>
      </c>
      <c r="F19221" s="3"/>
      <c r="G19221" s="3"/>
      <c r="H19221" s="3"/>
      <c r="I19221" s="3"/>
      <c r="J19221" s="3"/>
    </row>
    <row r="19222" spans="4:10" x14ac:dyDescent="0.25">
      <c r="D19222">
        <v>0.99550000000000005</v>
      </c>
      <c r="E19222" s="4">
        <v>2.1700000000000001E-20</v>
      </c>
      <c r="F19222" s="3"/>
      <c r="G19222" s="3"/>
      <c r="H19222" s="3"/>
      <c r="I19222" s="3"/>
      <c r="J19222" s="3"/>
    </row>
    <row r="19223" spans="4:10" x14ac:dyDescent="0.25">
      <c r="D19223">
        <v>0.99570000000000003</v>
      </c>
      <c r="E19223" s="4">
        <v>2.1700000000000001E-20</v>
      </c>
      <c r="F19223" s="3"/>
      <c r="G19223" s="3"/>
      <c r="H19223" s="3"/>
      <c r="I19223" s="3"/>
      <c r="J19223" s="3"/>
    </row>
    <row r="19224" spans="4:10" x14ac:dyDescent="0.25">
      <c r="D19224">
        <v>0.996</v>
      </c>
      <c r="E19224" s="4">
        <v>2.1700000000000001E-20</v>
      </c>
      <c r="F19224" s="3"/>
      <c r="G19224" s="3"/>
      <c r="H19224" s="3"/>
      <c r="I19224" s="3"/>
      <c r="J19224" s="3"/>
    </row>
    <row r="19225" spans="4:10" x14ac:dyDescent="0.25">
      <c r="D19225">
        <v>0.99619999999999997</v>
      </c>
      <c r="E19225" s="4">
        <v>2.1700000000000001E-20</v>
      </c>
      <c r="F19225" s="3"/>
      <c r="G19225" s="3"/>
      <c r="H19225" s="3"/>
      <c r="I19225" s="3"/>
      <c r="J19225" s="3"/>
    </row>
    <row r="19226" spans="4:10" x14ac:dyDescent="0.25">
      <c r="D19226">
        <v>0.99650000000000005</v>
      </c>
      <c r="E19226" s="4">
        <v>2.1700000000000001E-20</v>
      </c>
      <c r="F19226" s="3"/>
      <c r="G19226" s="3"/>
      <c r="H19226" s="3"/>
      <c r="I19226" s="3"/>
      <c r="J19226" s="3"/>
    </row>
    <row r="19227" spans="4:10" x14ac:dyDescent="0.25">
      <c r="D19227">
        <v>0.99670000000000003</v>
      </c>
      <c r="E19227" s="4">
        <v>2.1700000000000001E-20</v>
      </c>
      <c r="F19227" s="3"/>
      <c r="G19227" s="3"/>
      <c r="H19227" s="3"/>
      <c r="I19227" s="3"/>
      <c r="J19227" s="3"/>
    </row>
    <row r="19228" spans="4:10" x14ac:dyDescent="0.25">
      <c r="D19228">
        <v>0.99690000000000001</v>
      </c>
      <c r="E19228" s="4">
        <v>2.1700000000000001E-20</v>
      </c>
      <c r="F19228" s="3"/>
      <c r="G19228" s="3"/>
      <c r="H19228" s="3"/>
      <c r="I19228" s="3"/>
      <c r="J19228" s="3"/>
    </row>
    <row r="19229" spans="4:10" x14ac:dyDescent="0.25">
      <c r="D19229">
        <v>0.99719999999999998</v>
      </c>
      <c r="E19229" s="4">
        <v>2.1700000000000001E-20</v>
      </c>
      <c r="F19229" s="3"/>
      <c r="G19229" s="3"/>
      <c r="H19229" s="3"/>
      <c r="I19229" s="3"/>
      <c r="J19229" s="3"/>
    </row>
    <row r="19230" spans="4:10" x14ac:dyDescent="0.25">
      <c r="D19230">
        <v>0.99739999999999995</v>
      </c>
      <c r="E19230" s="4">
        <v>2.1700000000000001E-20</v>
      </c>
      <c r="F19230" s="3"/>
      <c r="G19230" s="3"/>
      <c r="H19230" s="3"/>
      <c r="I19230" s="3"/>
      <c r="J19230" s="3"/>
    </row>
    <row r="19231" spans="4:10" x14ac:dyDescent="0.25">
      <c r="D19231">
        <v>0.99760000000000004</v>
      </c>
      <c r="E19231" s="4">
        <v>2.1700000000000001E-20</v>
      </c>
      <c r="F19231" s="3"/>
      <c r="G19231" s="3"/>
      <c r="H19231" s="3"/>
      <c r="I19231" s="3"/>
      <c r="J19231" s="3"/>
    </row>
    <row r="19232" spans="4:10" x14ac:dyDescent="0.25">
      <c r="D19232">
        <v>0.99790000000000001</v>
      </c>
      <c r="E19232" s="4">
        <v>2.1700000000000001E-20</v>
      </c>
      <c r="F19232" s="3"/>
      <c r="G19232" s="3"/>
      <c r="H19232" s="3"/>
      <c r="I19232" s="3"/>
      <c r="J19232" s="3"/>
    </row>
    <row r="19233" spans="4:10" x14ac:dyDescent="0.25">
      <c r="D19233">
        <v>0.99809999999999999</v>
      </c>
      <c r="E19233" s="4">
        <v>2.1700000000000001E-20</v>
      </c>
      <c r="F19233" s="3"/>
      <c r="G19233" s="3"/>
      <c r="H19233" s="3"/>
      <c r="I19233" s="3"/>
      <c r="J19233" s="3"/>
    </row>
    <row r="19234" spans="4:10" x14ac:dyDescent="0.25">
      <c r="D19234">
        <v>0.99829999999999997</v>
      </c>
      <c r="E19234" s="4">
        <v>2.1700000000000001E-20</v>
      </c>
      <c r="F19234" s="3"/>
      <c r="G19234" s="3"/>
      <c r="H19234" s="3"/>
      <c r="I19234" s="3"/>
      <c r="J19234" s="3"/>
    </row>
    <row r="19235" spans="4:10" x14ac:dyDescent="0.25">
      <c r="D19235">
        <v>0.99860000000000004</v>
      </c>
      <c r="E19235" s="4">
        <v>2.1700000000000001E-20</v>
      </c>
      <c r="F19235" s="3"/>
      <c r="G19235" s="3"/>
      <c r="H19235" s="3"/>
      <c r="I19235" s="3"/>
      <c r="J19235" s="3"/>
    </row>
    <row r="19236" spans="4:10" x14ac:dyDescent="0.25">
      <c r="D19236">
        <v>0.99880000000000002</v>
      </c>
      <c r="E19236" s="4">
        <v>2.1700000000000001E-20</v>
      </c>
      <c r="F19236" s="3"/>
      <c r="G19236" s="3"/>
      <c r="H19236" s="3"/>
      <c r="I19236" s="3"/>
      <c r="J19236" s="3"/>
    </row>
    <row r="19237" spans="4:10" x14ac:dyDescent="0.25">
      <c r="D19237">
        <v>0.99909999999999999</v>
      </c>
      <c r="E19237" s="4">
        <v>2.1700000000000001E-20</v>
      </c>
      <c r="F19237" s="3"/>
      <c r="G19237" s="3"/>
      <c r="H19237" s="3"/>
      <c r="I19237" s="3"/>
      <c r="J19237" s="3"/>
    </row>
    <row r="19238" spans="4:10" x14ac:dyDescent="0.25">
      <c r="D19238">
        <v>0.99929999999999997</v>
      </c>
      <c r="E19238" s="4">
        <v>2.1700000000000001E-20</v>
      </c>
      <c r="F19238" s="3"/>
      <c r="G19238" s="3"/>
      <c r="H19238" s="3"/>
      <c r="I19238" s="3"/>
      <c r="J19238" s="3"/>
    </row>
    <row r="19239" spans="4:10" x14ac:dyDescent="0.25">
      <c r="D19239">
        <v>0.99950000000000006</v>
      </c>
      <c r="E19239" s="4">
        <v>2.1700000000000001E-20</v>
      </c>
      <c r="F19239" s="3"/>
      <c r="G19239" s="3"/>
      <c r="H19239" s="3"/>
      <c r="I19239" s="3"/>
      <c r="J19239" s="3"/>
    </row>
    <row r="19240" spans="4:10" x14ac:dyDescent="0.25">
      <c r="D19240">
        <v>0.99980000000000002</v>
      </c>
      <c r="E19240" s="4">
        <v>2.1700000000000001E-20</v>
      </c>
      <c r="F19240" s="3"/>
      <c r="G19240" s="3"/>
      <c r="H19240" s="3"/>
      <c r="I19240" s="3"/>
      <c r="J19240" s="3"/>
    </row>
    <row r="19241" spans="4:10" x14ac:dyDescent="0.25">
      <c r="D19241">
        <v>1</v>
      </c>
      <c r="E19241" s="4">
        <v>2.1700000000000001E-20</v>
      </c>
      <c r="F19241" s="3"/>
      <c r="G19241" s="3"/>
      <c r="H19241" s="3"/>
      <c r="I19241" s="3"/>
      <c r="J19241" s="3"/>
    </row>
    <row r="19242" spans="4:10" x14ac:dyDescent="0.25">
      <c r="D19242"/>
      <c r="E19242"/>
      <c r="F19242" s="3"/>
      <c r="G19242" s="3"/>
      <c r="H19242" s="3"/>
      <c r="I19242" s="3"/>
      <c r="J19242" s="3"/>
    </row>
    <row r="19243" spans="4:10" x14ac:dyDescent="0.25">
      <c r="D19243"/>
      <c r="E19243"/>
      <c r="F19243" s="3"/>
      <c r="G19243" s="3"/>
      <c r="H19243" s="3"/>
      <c r="I19243" s="3"/>
      <c r="J19243" s="3"/>
    </row>
    <row r="19244" spans="4:10" x14ac:dyDescent="0.25">
      <c r="D19244"/>
      <c r="E19244"/>
      <c r="F19244" s="3"/>
      <c r="G19244" s="3"/>
      <c r="H19244" s="3"/>
      <c r="I19244" s="3"/>
      <c r="J19244" s="3"/>
    </row>
    <row r="19245" spans="4:10" x14ac:dyDescent="0.25">
      <c r="D19245"/>
      <c r="E19245"/>
      <c r="F19245" s="3"/>
      <c r="G19245" s="3"/>
      <c r="H19245" s="3"/>
      <c r="I19245" s="3"/>
      <c r="J19245" s="3"/>
    </row>
    <row r="19246" spans="4:10" x14ac:dyDescent="0.25">
      <c r="D19246"/>
      <c r="E19246"/>
      <c r="F19246" s="3"/>
      <c r="G19246" s="3"/>
      <c r="H19246" s="3"/>
      <c r="I19246" s="3"/>
      <c r="J19246" s="3"/>
    </row>
    <row r="19247" spans="4:10" x14ac:dyDescent="0.25">
      <c r="D19247"/>
      <c r="E19247"/>
      <c r="F19247" s="3"/>
      <c r="G19247" s="3"/>
      <c r="H19247" s="3"/>
      <c r="I19247" s="3"/>
      <c r="J19247" s="3"/>
    </row>
    <row r="19248" spans="4:10" x14ac:dyDescent="0.25">
      <c r="D19248"/>
      <c r="E19248"/>
      <c r="F19248" s="3"/>
      <c r="G19248" s="3"/>
      <c r="H19248" s="3"/>
      <c r="I19248" s="3"/>
      <c r="J19248" s="3"/>
    </row>
    <row r="19249" spans="4:10" x14ac:dyDescent="0.25">
      <c r="D19249"/>
      <c r="E19249"/>
      <c r="F19249" s="3"/>
      <c r="G19249" s="3"/>
      <c r="H19249" s="3"/>
      <c r="I19249" s="3"/>
      <c r="J19249" s="3"/>
    </row>
    <row r="19250" spans="4:10" x14ac:dyDescent="0.25">
      <c r="D19250"/>
      <c r="E19250"/>
      <c r="F19250" s="3"/>
      <c r="G19250" s="3"/>
      <c r="H19250" s="3"/>
      <c r="I19250" s="3"/>
      <c r="J19250" s="3"/>
    </row>
    <row r="19251" spans="4:10" x14ac:dyDescent="0.25">
      <c r="D19251"/>
      <c r="E19251"/>
      <c r="F19251" s="3"/>
      <c r="G19251" s="3"/>
      <c r="H19251" s="3"/>
      <c r="I19251" s="3"/>
      <c r="J19251" s="3"/>
    </row>
    <row r="19252" spans="4:10" x14ac:dyDescent="0.25">
      <c r="D19252"/>
      <c r="E19252"/>
      <c r="F19252" s="3"/>
      <c r="G19252" s="3"/>
      <c r="H19252" s="3"/>
      <c r="I19252" s="3"/>
      <c r="J19252" s="3"/>
    </row>
    <row r="19253" spans="4:10" x14ac:dyDescent="0.25">
      <c r="D19253"/>
      <c r="E19253"/>
      <c r="F19253" s="3"/>
      <c r="G19253" s="3"/>
      <c r="H19253" s="3"/>
      <c r="I19253" s="3"/>
      <c r="J19253" s="3"/>
    </row>
    <row r="19254" spans="4:10" x14ac:dyDescent="0.25">
      <c r="D19254"/>
      <c r="E19254"/>
      <c r="F19254" s="3"/>
      <c r="G19254" s="3"/>
      <c r="H19254" s="3"/>
      <c r="I19254" s="3"/>
      <c r="J19254" s="3"/>
    </row>
    <row r="19255" spans="4:10" x14ac:dyDescent="0.25">
      <c r="D19255"/>
      <c r="E19255"/>
      <c r="F19255" s="3"/>
      <c r="G19255" s="3"/>
      <c r="H19255" s="3"/>
      <c r="I19255" s="3"/>
      <c r="J19255" s="3"/>
    </row>
    <row r="19256" spans="4:10" x14ac:dyDescent="0.25">
      <c r="D19256"/>
      <c r="E19256"/>
      <c r="F19256" s="3"/>
      <c r="G19256" s="3"/>
      <c r="H19256" s="3"/>
      <c r="I19256" s="3"/>
      <c r="J19256" s="3"/>
    </row>
    <row r="19257" spans="4:10" x14ac:dyDescent="0.25">
      <c r="D19257"/>
      <c r="E19257"/>
      <c r="F19257" s="3"/>
      <c r="G19257" s="3"/>
      <c r="H19257" s="3"/>
      <c r="I19257" s="3"/>
      <c r="J19257" s="3"/>
    </row>
    <row r="19258" spans="4:10" x14ac:dyDescent="0.25">
      <c r="D19258"/>
      <c r="E19258"/>
      <c r="F19258" s="3"/>
      <c r="G19258" s="3"/>
      <c r="H19258" s="3"/>
      <c r="I19258" s="3"/>
      <c r="J19258" s="3"/>
    </row>
    <row r="19259" spans="4:10" x14ac:dyDescent="0.25">
      <c r="D19259"/>
      <c r="E19259"/>
      <c r="F19259" s="3"/>
      <c r="G19259" s="3"/>
      <c r="H19259" s="3"/>
      <c r="I19259" s="3"/>
      <c r="J19259" s="3"/>
    </row>
    <row r="19260" spans="4:10" x14ac:dyDescent="0.25">
      <c r="D19260"/>
      <c r="E19260"/>
      <c r="F19260" s="3"/>
      <c r="G19260" s="3"/>
      <c r="H19260" s="3"/>
      <c r="I19260" s="3"/>
      <c r="J19260" s="3"/>
    </row>
    <row r="19261" spans="4:10" x14ac:dyDescent="0.25">
      <c r="D19261"/>
      <c r="E19261"/>
      <c r="F19261" s="3"/>
      <c r="G19261" s="3"/>
      <c r="H19261" s="3"/>
      <c r="I19261" s="3"/>
      <c r="J19261" s="3"/>
    </row>
    <row r="19262" spans="4:10" x14ac:dyDescent="0.25">
      <c r="D19262"/>
      <c r="E19262"/>
      <c r="F19262" s="3"/>
      <c r="G19262" s="3"/>
      <c r="H19262" s="3"/>
      <c r="I19262" s="3"/>
      <c r="J19262" s="3"/>
    </row>
    <row r="19263" spans="4:10" x14ac:dyDescent="0.25">
      <c r="D19263"/>
      <c r="E19263"/>
      <c r="F19263" s="3"/>
      <c r="G19263" s="3"/>
      <c r="H19263" s="3"/>
      <c r="I19263" s="3"/>
      <c r="J19263" s="3"/>
    </row>
    <row r="19264" spans="4:10" x14ac:dyDescent="0.25">
      <c r="D19264"/>
      <c r="E19264"/>
      <c r="F19264" s="3"/>
      <c r="G19264" s="3"/>
      <c r="H19264" s="3"/>
      <c r="I19264" s="3"/>
      <c r="J19264" s="3"/>
    </row>
    <row r="19265" spans="4:10" x14ac:dyDescent="0.25">
      <c r="D19265"/>
      <c r="E19265"/>
      <c r="F19265" s="3"/>
      <c r="G19265" s="3"/>
      <c r="H19265" s="3"/>
      <c r="I19265" s="3"/>
      <c r="J19265" s="3"/>
    </row>
    <row r="19266" spans="4:10" x14ac:dyDescent="0.25">
      <c r="D19266"/>
      <c r="E19266"/>
      <c r="F19266" s="3"/>
      <c r="G19266" s="3"/>
      <c r="H19266" s="3"/>
      <c r="I19266" s="3"/>
      <c r="J19266" s="3"/>
    </row>
    <row r="19267" spans="4:10" x14ac:dyDescent="0.25">
      <c r="D19267"/>
      <c r="E19267"/>
      <c r="F19267" s="3"/>
      <c r="G19267" s="3"/>
      <c r="H19267" s="3"/>
      <c r="I19267" s="3"/>
      <c r="J19267" s="3"/>
    </row>
    <row r="19268" spans="4:10" x14ac:dyDescent="0.25">
      <c r="D19268"/>
      <c r="E19268"/>
      <c r="F19268" s="3"/>
      <c r="G19268" s="3"/>
      <c r="H19268" s="3"/>
      <c r="I19268" s="3"/>
      <c r="J19268" s="3"/>
    </row>
    <row r="19269" spans="4:10" x14ac:dyDescent="0.25">
      <c r="D19269"/>
      <c r="E19269"/>
      <c r="F19269" s="3"/>
      <c r="G19269" s="3"/>
      <c r="H19269" s="3"/>
      <c r="I19269" s="3"/>
      <c r="J19269" s="3"/>
    </row>
    <row r="19270" spans="4:10" x14ac:dyDescent="0.25">
      <c r="D19270"/>
      <c r="E19270"/>
      <c r="F19270" s="3"/>
      <c r="G19270" s="3"/>
      <c r="H19270" s="3"/>
      <c r="I19270" s="3"/>
      <c r="J19270" s="3"/>
    </row>
    <row r="19271" spans="4:10" x14ac:dyDescent="0.25">
      <c r="D19271"/>
      <c r="E19271"/>
      <c r="F19271" s="3"/>
      <c r="G19271" s="3"/>
      <c r="H19271" s="3"/>
      <c r="I19271" s="3"/>
      <c r="J19271" s="3"/>
    </row>
    <row r="19272" spans="4:10" x14ac:dyDescent="0.25">
      <c r="D19272"/>
      <c r="E19272"/>
      <c r="F19272" s="3"/>
      <c r="G19272" s="3"/>
      <c r="H19272" s="3"/>
      <c r="I19272" s="3"/>
      <c r="J19272" s="3"/>
    </row>
    <row r="19273" spans="4:10" x14ac:dyDescent="0.25">
      <c r="D19273"/>
      <c r="E19273"/>
      <c r="F19273" s="3"/>
      <c r="G19273" s="3"/>
      <c r="H19273" s="3"/>
      <c r="I19273" s="3"/>
      <c r="J19273" s="3"/>
    </row>
    <row r="19274" spans="4:10" x14ac:dyDescent="0.25">
      <c r="D19274"/>
      <c r="E19274"/>
      <c r="F19274" s="3"/>
      <c r="G19274" s="3"/>
      <c r="H19274" s="3"/>
      <c r="I19274" s="3"/>
      <c r="J19274" s="3"/>
    </row>
    <row r="19275" spans="4:10" x14ac:dyDescent="0.25">
      <c r="D19275"/>
      <c r="E19275"/>
      <c r="F19275" s="3"/>
      <c r="G19275" s="3"/>
      <c r="H19275" s="3"/>
      <c r="I19275" s="3"/>
      <c r="J19275" s="3"/>
    </row>
    <row r="19276" spans="4:10" x14ac:dyDescent="0.25">
      <c r="D19276"/>
      <c r="E19276"/>
      <c r="F19276" s="3"/>
      <c r="G19276" s="3"/>
      <c r="H19276" s="3"/>
      <c r="I19276" s="3"/>
      <c r="J19276" s="3"/>
    </row>
    <row r="19277" spans="4:10" x14ac:dyDescent="0.25">
      <c r="D19277"/>
      <c r="E19277"/>
      <c r="F19277" s="3"/>
      <c r="G19277" s="3"/>
      <c r="H19277" s="3"/>
      <c r="I19277" s="3"/>
      <c r="J19277" s="3"/>
    </row>
    <row r="19278" spans="4:10" x14ac:dyDescent="0.25">
      <c r="D19278"/>
      <c r="E19278"/>
      <c r="F19278" s="3"/>
      <c r="G19278" s="3"/>
      <c r="H19278" s="3"/>
      <c r="I19278" s="3"/>
      <c r="J19278" s="3"/>
    </row>
    <row r="19279" spans="4:10" x14ac:dyDescent="0.25">
      <c r="D19279"/>
      <c r="E19279"/>
      <c r="F19279" s="3"/>
      <c r="G19279" s="3"/>
      <c r="H19279" s="3"/>
      <c r="I19279" s="3"/>
      <c r="J19279" s="3"/>
    </row>
    <row r="19280" spans="4:10" x14ac:dyDescent="0.25">
      <c r="D19280"/>
      <c r="E19280"/>
      <c r="F19280" s="3"/>
      <c r="G19280" s="3"/>
      <c r="H19280" s="3"/>
      <c r="I19280" s="3"/>
      <c r="J19280" s="3"/>
    </row>
    <row r="19281" spans="4:10" x14ac:dyDescent="0.25">
      <c r="D19281"/>
      <c r="E19281"/>
      <c r="F19281" s="3"/>
      <c r="G19281" s="3"/>
      <c r="H19281" s="3"/>
      <c r="I19281" s="3"/>
      <c r="J19281" s="3"/>
    </row>
    <row r="19282" spans="4:10" x14ac:dyDescent="0.25">
      <c r="D19282"/>
      <c r="E19282"/>
      <c r="F19282" s="3"/>
      <c r="G19282" s="3"/>
      <c r="H19282" s="3"/>
      <c r="I19282" s="3"/>
      <c r="J19282" s="3"/>
    </row>
    <row r="19283" spans="4:10" x14ac:dyDescent="0.25">
      <c r="D19283"/>
      <c r="E19283"/>
      <c r="F19283" s="3"/>
      <c r="G19283" s="3"/>
      <c r="H19283" s="3"/>
      <c r="I19283" s="3"/>
      <c r="J19283" s="3"/>
    </row>
    <row r="19284" spans="4:10" x14ac:dyDescent="0.25">
      <c r="D19284"/>
      <c r="E19284"/>
      <c r="F19284" s="3"/>
      <c r="G19284" s="3"/>
      <c r="H19284" s="3"/>
      <c r="I19284" s="3"/>
      <c r="J19284" s="3"/>
    </row>
    <row r="19285" spans="4:10" x14ac:dyDescent="0.25">
      <c r="D19285"/>
      <c r="E19285"/>
      <c r="F19285" s="3"/>
      <c r="G19285" s="3"/>
      <c r="H19285" s="3"/>
      <c r="I19285" s="3"/>
      <c r="J19285" s="3"/>
    </row>
    <row r="19286" spans="4:10" x14ac:dyDescent="0.25">
      <c r="D19286"/>
      <c r="E19286"/>
      <c r="F19286" s="3"/>
      <c r="G19286" s="3"/>
      <c r="H19286" s="3"/>
      <c r="I19286" s="3"/>
      <c r="J19286" s="3"/>
    </row>
    <row r="19287" spans="4:10" x14ac:dyDescent="0.25">
      <c r="D19287"/>
      <c r="E19287"/>
      <c r="F19287" s="3"/>
      <c r="G19287" s="3"/>
      <c r="H19287" s="3"/>
      <c r="I19287" s="3"/>
      <c r="J19287" s="3"/>
    </row>
    <row r="19288" spans="4:10" x14ac:dyDescent="0.25">
      <c r="D19288"/>
      <c r="E19288"/>
      <c r="F19288" s="3"/>
      <c r="G19288" s="3"/>
      <c r="H19288" s="3"/>
      <c r="I19288" s="3"/>
      <c r="J19288" s="3"/>
    </row>
    <row r="19289" spans="4:10" x14ac:dyDescent="0.25">
      <c r="D19289"/>
      <c r="E19289"/>
      <c r="F19289" s="3"/>
      <c r="G19289" s="3"/>
      <c r="H19289" s="3"/>
      <c r="I19289" s="3"/>
      <c r="J19289" s="3"/>
    </row>
    <row r="19290" spans="4:10" x14ac:dyDescent="0.25">
      <c r="D19290"/>
      <c r="E19290"/>
      <c r="F19290" s="3"/>
      <c r="G19290" s="3"/>
      <c r="H19290" s="3"/>
      <c r="I19290" s="3"/>
      <c r="J19290" s="3"/>
    </row>
    <row r="19291" spans="4:10" x14ac:dyDescent="0.25">
      <c r="D19291"/>
      <c r="E19291"/>
      <c r="F19291" s="3"/>
      <c r="G19291" s="3"/>
      <c r="H19291" s="3"/>
      <c r="I19291" s="3"/>
      <c r="J19291" s="3"/>
    </row>
    <row r="19292" spans="4:10" x14ac:dyDescent="0.25">
      <c r="D19292"/>
      <c r="E19292"/>
      <c r="F19292" s="3"/>
      <c r="G19292" s="3"/>
      <c r="H19292" s="3"/>
      <c r="I19292" s="3"/>
      <c r="J19292" s="3"/>
    </row>
    <row r="19293" spans="4:10" x14ac:dyDescent="0.25">
      <c r="D19293"/>
      <c r="E19293"/>
      <c r="F19293" s="3"/>
      <c r="G19293" s="3"/>
      <c r="H19293" s="3"/>
      <c r="I19293" s="3"/>
      <c r="J19293" s="3"/>
    </row>
    <row r="19294" spans="4:10" x14ac:dyDescent="0.25">
      <c r="D19294"/>
      <c r="E19294"/>
      <c r="F19294" s="3"/>
      <c r="G19294" s="3"/>
      <c r="H19294" s="3"/>
      <c r="I19294" s="3"/>
      <c r="J19294" s="3"/>
    </row>
    <row r="19295" spans="4:10" x14ac:dyDescent="0.25">
      <c r="D19295"/>
      <c r="E19295"/>
      <c r="F19295" s="3"/>
      <c r="G19295" s="3"/>
      <c r="H19295" s="3"/>
      <c r="I19295" s="3"/>
      <c r="J19295" s="3"/>
    </row>
    <row r="19296" spans="4:10" x14ac:dyDescent="0.25">
      <c r="D19296"/>
      <c r="E19296"/>
      <c r="F19296" s="3"/>
      <c r="G19296" s="3"/>
      <c r="H19296" s="3"/>
      <c r="I19296" s="3"/>
      <c r="J19296" s="3"/>
    </row>
    <row r="19297" spans="4:10" x14ac:dyDescent="0.25">
      <c r="D19297"/>
      <c r="E19297"/>
      <c r="F19297" s="3"/>
      <c r="G19297" s="3"/>
      <c r="H19297" s="3"/>
      <c r="I19297" s="3"/>
      <c r="J19297" s="3"/>
    </row>
    <row r="19298" spans="4:10" x14ac:dyDescent="0.25">
      <c r="D19298"/>
      <c r="E19298"/>
      <c r="F19298" s="3"/>
      <c r="G19298" s="3"/>
      <c r="H19298" s="3"/>
      <c r="I19298" s="3"/>
      <c r="J19298" s="3"/>
    </row>
    <row r="19299" spans="4:10" x14ac:dyDescent="0.25">
      <c r="D19299"/>
      <c r="E19299"/>
      <c r="F19299" s="3"/>
      <c r="G19299" s="3"/>
      <c r="H19299" s="3"/>
      <c r="I19299" s="3"/>
      <c r="J19299" s="3"/>
    </row>
    <row r="19300" spans="4:10" x14ac:dyDescent="0.25">
      <c r="D19300"/>
      <c r="E19300"/>
      <c r="F19300" s="3"/>
      <c r="G19300" s="3"/>
      <c r="H19300" s="3"/>
      <c r="I19300" s="3"/>
      <c r="J19300" s="3"/>
    </row>
    <row r="19301" spans="4:10" x14ac:dyDescent="0.25">
      <c r="D19301"/>
      <c r="E19301"/>
      <c r="F19301" s="3"/>
      <c r="G19301" s="3"/>
      <c r="H19301" s="3"/>
      <c r="I19301" s="3"/>
      <c r="J19301" s="3"/>
    </row>
    <row r="19302" spans="4:10" x14ac:dyDescent="0.25">
      <c r="D19302"/>
      <c r="E19302"/>
      <c r="F19302" s="3"/>
      <c r="G19302" s="3"/>
      <c r="H19302" s="3"/>
      <c r="I19302" s="3"/>
      <c r="J19302" s="3"/>
    </row>
    <row r="19303" spans="4:10" x14ac:dyDescent="0.25">
      <c r="D19303"/>
      <c r="E19303"/>
      <c r="F19303" s="3"/>
      <c r="G19303" s="3"/>
      <c r="H19303" s="3"/>
      <c r="I19303" s="3"/>
      <c r="J19303" s="3"/>
    </row>
    <row r="19304" spans="4:10" x14ac:dyDescent="0.25">
      <c r="D19304"/>
      <c r="E19304"/>
      <c r="F19304" s="3"/>
      <c r="G19304" s="3"/>
      <c r="H19304" s="3"/>
      <c r="I19304" s="3"/>
      <c r="J19304" s="3"/>
    </row>
    <row r="19305" spans="4:10" x14ac:dyDescent="0.25">
      <c r="D19305"/>
      <c r="E19305"/>
      <c r="F19305" s="3"/>
      <c r="G19305" s="3"/>
      <c r="H19305" s="3"/>
      <c r="I19305" s="3"/>
      <c r="J19305" s="3"/>
    </row>
    <row r="19306" spans="4:10" x14ac:dyDescent="0.25">
      <c r="D19306"/>
      <c r="E19306"/>
      <c r="F19306" s="3"/>
      <c r="G19306" s="3"/>
      <c r="H19306" s="3"/>
      <c r="I19306" s="3"/>
      <c r="J19306" s="3"/>
    </row>
    <row r="19307" spans="4:10" x14ac:dyDescent="0.25">
      <c r="D19307"/>
      <c r="E19307"/>
      <c r="F19307" s="3"/>
      <c r="G19307" s="3"/>
      <c r="H19307" s="3"/>
      <c r="I19307" s="3"/>
      <c r="J19307" s="3"/>
    </row>
    <row r="19308" spans="4:10" x14ac:dyDescent="0.25">
      <c r="D19308"/>
      <c r="E19308"/>
      <c r="F19308" s="3"/>
      <c r="G19308" s="3"/>
      <c r="H19308" s="3"/>
      <c r="I19308" s="3"/>
      <c r="J19308" s="3"/>
    </row>
    <row r="19309" spans="4:10" x14ac:dyDescent="0.25">
      <c r="D19309"/>
      <c r="E19309"/>
      <c r="F19309" s="3"/>
      <c r="G19309" s="3"/>
      <c r="H19309" s="3"/>
      <c r="I19309" s="3"/>
      <c r="J19309" s="3"/>
    </row>
    <row r="19310" spans="4:10" x14ac:dyDescent="0.25">
      <c r="D19310"/>
      <c r="E19310"/>
      <c r="F19310" s="3"/>
      <c r="G19310" s="3"/>
      <c r="H19310" s="3"/>
      <c r="I19310" s="3"/>
      <c r="J19310" s="3"/>
    </row>
    <row r="19311" spans="4:10" x14ac:dyDescent="0.25">
      <c r="D19311"/>
      <c r="E19311"/>
      <c r="F19311" s="3"/>
      <c r="G19311" s="3"/>
      <c r="H19311" s="3"/>
      <c r="I19311" s="3"/>
      <c r="J19311" s="3"/>
    </row>
    <row r="19312" spans="4:10" x14ac:dyDescent="0.25">
      <c r="D19312"/>
      <c r="E19312"/>
      <c r="F19312" s="3"/>
      <c r="G19312" s="3"/>
      <c r="H19312" s="3"/>
      <c r="I19312" s="3"/>
      <c r="J19312" s="3"/>
    </row>
    <row r="19313" spans="4:10" x14ac:dyDescent="0.25">
      <c r="D19313"/>
      <c r="E19313"/>
      <c r="F19313" s="3"/>
      <c r="G19313" s="3"/>
      <c r="H19313" s="3"/>
      <c r="I19313" s="3"/>
      <c r="J19313" s="3"/>
    </row>
    <row r="19314" spans="4:10" x14ac:dyDescent="0.25">
      <c r="D19314"/>
      <c r="E19314"/>
      <c r="F19314" s="3"/>
      <c r="G19314" s="3"/>
      <c r="H19314" s="3"/>
      <c r="I19314" s="3"/>
      <c r="J19314" s="3"/>
    </row>
    <row r="19315" spans="4:10" x14ac:dyDescent="0.25">
      <c r="D19315"/>
      <c r="E19315"/>
      <c r="F19315" s="3"/>
      <c r="G19315" s="3"/>
      <c r="H19315" s="3"/>
      <c r="I19315" s="3"/>
      <c r="J19315" s="3"/>
    </row>
    <row r="19316" spans="4:10" x14ac:dyDescent="0.25">
      <c r="D19316"/>
      <c r="E19316"/>
      <c r="F19316" s="3"/>
      <c r="G19316" s="3"/>
      <c r="H19316" s="3"/>
      <c r="I19316" s="3"/>
      <c r="J19316" s="3"/>
    </row>
    <row r="19317" spans="4:10" x14ac:dyDescent="0.25">
      <c r="D19317"/>
      <c r="E19317"/>
      <c r="F19317" s="3"/>
      <c r="G19317" s="3"/>
      <c r="H19317" s="3"/>
      <c r="I19317" s="3"/>
      <c r="J19317" s="3"/>
    </row>
    <row r="19318" spans="4:10" x14ac:dyDescent="0.25">
      <c r="D19318"/>
      <c r="E19318"/>
      <c r="F19318" s="3"/>
      <c r="G19318" s="3"/>
      <c r="H19318" s="3"/>
      <c r="I19318" s="3"/>
      <c r="J19318" s="3"/>
    </row>
    <row r="19319" spans="4:10" x14ac:dyDescent="0.25">
      <c r="D19319"/>
      <c r="E19319"/>
      <c r="F19319" s="3"/>
      <c r="G19319" s="3"/>
      <c r="H19319" s="3"/>
      <c r="I19319" s="3"/>
      <c r="J19319" s="3"/>
    </row>
    <row r="19320" spans="4:10" x14ac:dyDescent="0.25">
      <c r="D19320"/>
      <c r="E19320"/>
      <c r="F19320" s="3"/>
      <c r="G19320" s="3"/>
      <c r="H19320" s="3"/>
      <c r="I19320" s="3"/>
      <c r="J19320" s="3"/>
    </row>
    <row r="19321" spans="4:10" x14ac:dyDescent="0.25">
      <c r="D19321"/>
      <c r="E19321"/>
      <c r="F19321" s="3"/>
      <c r="G19321" s="3"/>
      <c r="H19321" s="3"/>
      <c r="I19321" s="3"/>
      <c r="J19321" s="3"/>
    </row>
    <row r="19322" spans="4:10" x14ac:dyDescent="0.25">
      <c r="D19322"/>
      <c r="E19322"/>
      <c r="F19322" s="3"/>
      <c r="G19322" s="3"/>
      <c r="H19322" s="3"/>
      <c r="I19322" s="3"/>
      <c r="J19322" s="3"/>
    </row>
    <row r="19323" spans="4:10" x14ac:dyDescent="0.25">
      <c r="D19323"/>
      <c r="E19323"/>
      <c r="F19323" s="3"/>
      <c r="G19323" s="3"/>
      <c r="H19323" s="3"/>
      <c r="I19323" s="3"/>
      <c r="J19323" s="3"/>
    </row>
    <row r="19324" spans="4:10" x14ac:dyDescent="0.25">
      <c r="D19324"/>
      <c r="E19324"/>
      <c r="F19324" s="3"/>
      <c r="G19324" s="3"/>
      <c r="H19324" s="3"/>
      <c r="I19324" s="3"/>
      <c r="J19324" s="3"/>
    </row>
    <row r="19325" spans="4:10" x14ac:dyDescent="0.25">
      <c r="D19325"/>
      <c r="E19325"/>
      <c r="F19325" s="3"/>
      <c r="G19325" s="3"/>
      <c r="H19325" s="3"/>
      <c r="I19325" s="3"/>
      <c r="J19325" s="3"/>
    </row>
    <row r="19326" spans="4:10" x14ac:dyDescent="0.25">
      <c r="D19326"/>
      <c r="E19326"/>
      <c r="F19326" s="3"/>
      <c r="G19326" s="3"/>
      <c r="H19326" s="3"/>
      <c r="I19326" s="3"/>
      <c r="J19326" s="3"/>
    </row>
    <row r="19327" spans="4:10" x14ac:dyDescent="0.25">
      <c r="D19327"/>
      <c r="E19327"/>
      <c r="F19327" s="3"/>
      <c r="G19327" s="3"/>
      <c r="H19327" s="3"/>
      <c r="I19327" s="3"/>
      <c r="J19327" s="3"/>
    </row>
    <row r="19328" spans="4:10" x14ac:dyDescent="0.25">
      <c r="D19328"/>
      <c r="E19328"/>
      <c r="F19328" s="3"/>
      <c r="G19328" s="3"/>
      <c r="H19328" s="3"/>
      <c r="I19328" s="3"/>
      <c r="J19328" s="3"/>
    </row>
    <row r="19329" spans="4:10" x14ac:dyDescent="0.25">
      <c r="D19329"/>
      <c r="E19329"/>
      <c r="F19329" s="3"/>
      <c r="G19329" s="3"/>
      <c r="H19329" s="3"/>
      <c r="I19329" s="3"/>
      <c r="J19329" s="3"/>
    </row>
    <row r="19330" spans="4:10" x14ac:dyDescent="0.25">
      <c r="D19330"/>
      <c r="E19330"/>
      <c r="F19330" s="3"/>
      <c r="G19330" s="3"/>
      <c r="H19330" s="3"/>
      <c r="I19330" s="3"/>
      <c r="J19330" s="3"/>
    </row>
    <row r="19331" spans="4:10" x14ac:dyDescent="0.25">
      <c r="D19331"/>
      <c r="E19331"/>
      <c r="F19331" s="3"/>
      <c r="G19331" s="3"/>
      <c r="H19331" s="3"/>
      <c r="I19331" s="3"/>
      <c r="J19331" s="3"/>
    </row>
    <row r="19332" spans="4:10" x14ac:dyDescent="0.25">
      <c r="D19332"/>
      <c r="E19332"/>
      <c r="F19332" s="3"/>
      <c r="G19332" s="3"/>
      <c r="H19332" s="3"/>
      <c r="I19332" s="3"/>
      <c r="J19332" s="3"/>
    </row>
    <row r="19333" spans="4:10" x14ac:dyDescent="0.25">
      <c r="D19333"/>
      <c r="E19333"/>
      <c r="F19333" s="3"/>
      <c r="G19333" s="3"/>
      <c r="H19333" s="3"/>
      <c r="I19333" s="3"/>
      <c r="J19333" s="3"/>
    </row>
    <row r="19334" spans="4:10" x14ac:dyDescent="0.25">
      <c r="D19334"/>
      <c r="E19334"/>
      <c r="F19334" s="3"/>
      <c r="G19334" s="3"/>
      <c r="H19334" s="3"/>
      <c r="I19334" s="3"/>
      <c r="J19334" s="3"/>
    </row>
    <row r="19335" spans="4:10" x14ac:dyDescent="0.25">
      <c r="D19335"/>
      <c r="E19335"/>
      <c r="F19335" s="3"/>
      <c r="G19335" s="3"/>
      <c r="H19335" s="3"/>
      <c r="I19335" s="3"/>
      <c r="J19335" s="3"/>
    </row>
    <row r="19336" spans="4:10" x14ac:dyDescent="0.25">
      <c r="D19336"/>
      <c r="E19336"/>
      <c r="F19336" s="3"/>
      <c r="G19336" s="3"/>
      <c r="H19336" s="3"/>
      <c r="I19336" s="3"/>
      <c r="J19336" s="3"/>
    </row>
    <row r="19337" spans="4:10" x14ac:dyDescent="0.25">
      <c r="D19337"/>
      <c r="E19337"/>
      <c r="F19337" s="3"/>
      <c r="G19337" s="3"/>
      <c r="H19337" s="3"/>
      <c r="I19337" s="3"/>
      <c r="J19337" s="3"/>
    </row>
    <row r="19338" spans="4:10" x14ac:dyDescent="0.25">
      <c r="D19338"/>
      <c r="E19338"/>
      <c r="F19338" s="3"/>
      <c r="G19338" s="3"/>
      <c r="H19338" s="3"/>
      <c r="I19338" s="3"/>
      <c r="J19338" s="3"/>
    </row>
    <row r="19339" spans="4:10" x14ac:dyDescent="0.25">
      <c r="D19339"/>
      <c r="E19339"/>
      <c r="F19339" s="3"/>
      <c r="G19339" s="3"/>
      <c r="H19339" s="3"/>
      <c r="I19339" s="3"/>
      <c r="J19339" s="3"/>
    </row>
    <row r="19340" spans="4:10" x14ac:dyDescent="0.25">
      <c r="D19340"/>
      <c r="E19340"/>
      <c r="F19340" s="3"/>
      <c r="G19340" s="3"/>
      <c r="H19340" s="3"/>
      <c r="I19340" s="3"/>
      <c r="J19340" s="3"/>
    </row>
    <row r="19341" spans="4:10" x14ac:dyDescent="0.25">
      <c r="D19341"/>
      <c r="E19341"/>
      <c r="F19341" s="3"/>
      <c r="G19341" s="3"/>
      <c r="H19341" s="3"/>
      <c r="I19341" s="3"/>
      <c r="J19341" s="3"/>
    </row>
    <row r="19342" spans="4:10" x14ac:dyDescent="0.25">
      <c r="D19342"/>
      <c r="E19342"/>
      <c r="F19342" s="3"/>
      <c r="G19342" s="3"/>
      <c r="H19342" s="3"/>
      <c r="I19342" s="3"/>
      <c r="J19342" s="3"/>
    </row>
    <row r="19343" spans="4:10" x14ac:dyDescent="0.25">
      <c r="D19343"/>
      <c r="E19343"/>
      <c r="F19343" s="3"/>
      <c r="G19343" s="3"/>
      <c r="H19343" s="3"/>
      <c r="I19343" s="3"/>
      <c r="J19343" s="3"/>
    </row>
    <row r="19344" spans="4:10" x14ac:dyDescent="0.25">
      <c r="D19344"/>
      <c r="E19344"/>
      <c r="F19344" s="3"/>
      <c r="G19344" s="3"/>
      <c r="H19344" s="3"/>
      <c r="I19344" s="3"/>
      <c r="J19344" s="3"/>
    </row>
    <row r="19345" spans="4:10" x14ac:dyDescent="0.25">
      <c r="D19345"/>
      <c r="E19345"/>
      <c r="F19345" s="3"/>
      <c r="G19345" s="3"/>
      <c r="H19345" s="3"/>
      <c r="I19345" s="3"/>
      <c r="J19345" s="3"/>
    </row>
    <row r="19346" spans="4:10" x14ac:dyDescent="0.25">
      <c r="D19346"/>
      <c r="E19346"/>
      <c r="F19346" s="3"/>
      <c r="G19346" s="3"/>
      <c r="H19346" s="3"/>
      <c r="I19346" s="3"/>
      <c r="J19346" s="3"/>
    </row>
    <row r="19347" spans="4:10" x14ac:dyDescent="0.25">
      <c r="D19347"/>
      <c r="E19347"/>
      <c r="F19347" s="3"/>
      <c r="G19347" s="3"/>
      <c r="H19347" s="3"/>
      <c r="I19347" s="3"/>
      <c r="J19347" s="3"/>
    </row>
    <row r="19348" spans="4:10" x14ac:dyDescent="0.25">
      <c r="D19348"/>
      <c r="E19348"/>
      <c r="F19348" s="3"/>
      <c r="G19348" s="3"/>
      <c r="H19348" s="3"/>
      <c r="I19348" s="3"/>
      <c r="J19348" s="3"/>
    </row>
    <row r="19349" spans="4:10" x14ac:dyDescent="0.25">
      <c r="D19349"/>
      <c r="E19349"/>
      <c r="F19349" s="3"/>
      <c r="G19349" s="3"/>
      <c r="H19349" s="3"/>
      <c r="I19349" s="3"/>
      <c r="J19349" s="3"/>
    </row>
    <row r="19350" spans="4:10" x14ac:dyDescent="0.25">
      <c r="D19350"/>
      <c r="E19350"/>
      <c r="F19350" s="3"/>
      <c r="G19350" s="3"/>
      <c r="H19350" s="3"/>
      <c r="I19350" s="3"/>
      <c r="J19350" s="3"/>
    </row>
    <row r="19351" spans="4:10" x14ac:dyDescent="0.25">
      <c r="D19351"/>
      <c r="E19351"/>
      <c r="F19351" s="3"/>
      <c r="G19351" s="3"/>
      <c r="H19351" s="3"/>
      <c r="I19351" s="3"/>
      <c r="J19351" s="3"/>
    </row>
    <row r="19352" spans="4:10" x14ac:dyDescent="0.25">
      <c r="D19352"/>
      <c r="E19352"/>
      <c r="F19352" s="3"/>
      <c r="G19352" s="3"/>
      <c r="H19352" s="3"/>
      <c r="I19352" s="3"/>
      <c r="J19352" s="3"/>
    </row>
    <row r="19353" spans="4:10" x14ac:dyDescent="0.25">
      <c r="D19353"/>
      <c r="E19353"/>
      <c r="F19353" s="3"/>
      <c r="G19353" s="3"/>
      <c r="H19353" s="3"/>
      <c r="I19353" s="3"/>
      <c r="J19353" s="3"/>
    </row>
    <row r="19354" spans="4:10" x14ac:dyDescent="0.25">
      <c r="D19354"/>
      <c r="E19354"/>
      <c r="F19354" s="3"/>
      <c r="G19354" s="3"/>
      <c r="H19354" s="3"/>
      <c r="I19354" s="3"/>
      <c r="J19354" s="3"/>
    </row>
    <row r="19355" spans="4:10" x14ac:dyDescent="0.25">
      <c r="D19355"/>
      <c r="E19355"/>
      <c r="F19355" s="3"/>
      <c r="G19355" s="3"/>
      <c r="H19355" s="3"/>
      <c r="I19355" s="3"/>
      <c r="J19355" s="3"/>
    </row>
    <row r="19356" spans="4:10" x14ac:dyDescent="0.25">
      <c r="D19356"/>
      <c r="E19356"/>
      <c r="F19356" s="3"/>
      <c r="G19356" s="3"/>
      <c r="H19356" s="3"/>
      <c r="I19356" s="3"/>
      <c r="J19356" s="3"/>
    </row>
    <row r="19357" spans="4:10" x14ac:dyDescent="0.25">
      <c r="D19357"/>
      <c r="E19357"/>
      <c r="F19357" s="3"/>
      <c r="G19357" s="3"/>
      <c r="H19357" s="3"/>
      <c r="I19357" s="3"/>
      <c r="J19357" s="3"/>
    </row>
    <row r="19358" spans="4:10" x14ac:dyDescent="0.25">
      <c r="D19358"/>
      <c r="E19358"/>
      <c r="F19358" s="3"/>
      <c r="G19358" s="3"/>
      <c r="H19358" s="3"/>
      <c r="I19358" s="3"/>
      <c r="J19358" s="3"/>
    </row>
    <row r="19359" spans="4:10" x14ac:dyDescent="0.25">
      <c r="D19359"/>
      <c r="E19359"/>
      <c r="F19359" s="3"/>
      <c r="G19359" s="3"/>
      <c r="H19359" s="3"/>
      <c r="I19359" s="3"/>
      <c r="J19359" s="3"/>
    </row>
    <row r="19360" spans="4:10" x14ac:dyDescent="0.25">
      <c r="D19360"/>
      <c r="E19360"/>
      <c r="F19360" s="3"/>
      <c r="G19360" s="3"/>
      <c r="H19360" s="3"/>
      <c r="I19360" s="3"/>
      <c r="J19360" s="3"/>
    </row>
    <row r="19361" spans="4:10" x14ac:dyDescent="0.25">
      <c r="D19361"/>
      <c r="E19361"/>
      <c r="F19361" s="3"/>
      <c r="G19361" s="3"/>
      <c r="H19361" s="3"/>
      <c r="I19361" s="3"/>
      <c r="J19361" s="3"/>
    </row>
    <row r="19362" spans="4:10" x14ac:dyDescent="0.25">
      <c r="D19362"/>
      <c r="E19362"/>
      <c r="F19362" s="3"/>
      <c r="G19362" s="3"/>
      <c r="H19362" s="3"/>
      <c r="I19362" s="3"/>
      <c r="J19362" s="3"/>
    </row>
    <row r="19363" spans="4:10" x14ac:dyDescent="0.25">
      <c r="D19363"/>
      <c r="E19363"/>
      <c r="F19363" s="3"/>
      <c r="G19363" s="3"/>
      <c r="H19363" s="3"/>
      <c r="I19363" s="3"/>
      <c r="J19363" s="3"/>
    </row>
    <row r="19364" spans="4:10" x14ac:dyDescent="0.25">
      <c r="D19364"/>
      <c r="E19364"/>
      <c r="F19364" s="3"/>
      <c r="G19364" s="3"/>
      <c r="H19364" s="3"/>
      <c r="I19364" s="3"/>
      <c r="J19364" s="3"/>
    </row>
    <row r="19365" spans="4:10" x14ac:dyDescent="0.25">
      <c r="D19365"/>
      <c r="E19365"/>
      <c r="F19365" s="3"/>
      <c r="G19365" s="3"/>
      <c r="H19365" s="3"/>
      <c r="I19365" s="3"/>
      <c r="J19365" s="3"/>
    </row>
    <row r="19366" spans="4:10" x14ac:dyDescent="0.25">
      <c r="D19366"/>
      <c r="E19366"/>
      <c r="F19366" s="3"/>
      <c r="G19366" s="3"/>
      <c r="H19366" s="3"/>
      <c r="I19366" s="3"/>
      <c r="J19366" s="3"/>
    </row>
    <row r="19367" spans="4:10" x14ac:dyDescent="0.25">
      <c r="D19367"/>
      <c r="E19367"/>
      <c r="F19367" s="3"/>
      <c r="G19367" s="3"/>
      <c r="H19367" s="3"/>
      <c r="I19367" s="3"/>
      <c r="J19367" s="3"/>
    </row>
    <row r="19368" spans="4:10" x14ac:dyDescent="0.25">
      <c r="D19368"/>
      <c r="E19368"/>
      <c r="F19368" s="3"/>
      <c r="G19368" s="3"/>
      <c r="H19368" s="3"/>
      <c r="I19368" s="3"/>
      <c r="J19368" s="3"/>
    </row>
    <row r="19369" spans="4:10" x14ac:dyDescent="0.25">
      <c r="D19369"/>
      <c r="E19369"/>
      <c r="F19369" s="3"/>
      <c r="G19369" s="3"/>
      <c r="H19369" s="3"/>
      <c r="I19369" s="3"/>
      <c r="J19369" s="3"/>
    </row>
    <row r="19370" spans="4:10" x14ac:dyDescent="0.25">
      <c r="D19370"/>
      <c r="E19370"/>
      <c r="F19370" s="3"/>
      <c r="G19370" s="3"/>
      <c r="H19370" s="3"/>
      <c r="I19370" s="3"/>
      <c r="J19370" s="3"/>
    </row>
    <row r="19371" spans="4:10" x14ac:dyDescent="0.25">
      <c r="D19371"/>
      <c r="E19371"/>
      <c r="F19371" s="3"/>
      <c r="G19371" s="3"/>
      <c r="H19371" s="3"/>
      <c r="I19371" s="3"/>
      <c r="J19371" s="3"/>
    </row>
    <row r="19372" spans="4:10" x14ac:dyDescent="0.25">
      <c r="D19372"/>
      <c r="E19372"/>
      <c r="F19372" s="3"/>
      <c r="G19372" s="3"/>
      <c r="H19372" s="3"/>
      <c r="I19372" s="3"/>
      <c r="J19372" s="3"/>
    </row>
    <row r="19373" spans="4:10" x14ac:dyDescent="0.25">
      <c r="D19373"/>
      <c r="E19373"/>
      <c r="F19373" s="3"/>
      <c r="G19373" s="3"/>
      <c r="H19373" s="3"/>
      <c r="I19373" s="3"/>
      <c r="J19373" s="3"/>
    </row>
    <row r="19374" spans="4:10" x14ac:dyDescent="0.25">
      <c r="D19374"/>
      <c r="E19374"/>
      <c r="F19374" s="3"/>
      <c r="G19374" s="3"/>
      <c r="H19374" s="3"/>
      <c r="I19374" s="3"/>
      <c r="J19374" s="3"/>
    </row>
    <row r="19375" spans="4:10" x14ac:dyDescent="0.25">
      <c r="D19375"/>
      <c r="E19375"/>
      <c r="F19375" s="3"/>
      <c r="G19375" s="3"/>
      <c r="H19375" s="3"/>
      <c r="I19375" s="3"/>
      <c r="J19375" s="3"/>
    </row>
    <row r="19376" spans="4:10" x14ac:dyDescent="0.25">
      <c r="D19376"/>
      <c r="E19376"/>
      <c r="F19376" s="3"/>
      <c r="G19376" s="3"/>
      <c r="H19376" s="3"/>
      <c r="I19376" s="3"/>
      <c r="J19376" s="3"/>
    </row>
    <row r="19377" spans="4:10" x14ac:dyDescent="0.25">
      <c r="D19377"/>
      <c r="E19377"/>
      <c r="F19377" s="3"/>
      <c r="G19377" s="3"/>
      <c r="H19377" s="3"/>
      <c r="I19377" s="3"/>
      <c r="J19377" s="3"/>
    </row>
    <row r="19378" spans="4:10" x14ac:dyDescent="0.25">
      <c r="D19378"/>
      <c r="E19378"/>
      <c r="F19378" s="3"/>
      <c r="G19378" s="3"/>
      <c r="H19378" s="3"/>
      <c r="I19378" s="3"/>
      <c r="J19378" s="3"/>
    </row>
    <row r="19379" spans="4:10" x14ac:dyDescent="0.25">
      <c r="D19379"/>
      <c r="E19379"/>
      <c r="F19379" s="3"/>
      <c r="G19379" s="3"/>
      <c r="H19379" s="3"/>
      <c r="I19379" s="3"/>
      <c r="J19379" s="3"/>
    </row>
    <row r="19380" spans="4:10" x14ac:dyDescent="0.25">
      <c r="D19380"/>
      <c r="E19380"/>
      <c r="F19380" s="3"/>
      <c r="G19380" s="3"/>
      <c r="H19380" s="3"/>
      <c r="I19380" s="3"/>
      <c r="J19380" s="3"/>
    </row>
    <row r="19381" spans="4:10" x14ac:dyDescent="0.25">
      <c r="D19381"/>
      <c r="E19381"/>
      <c r="F19381" s="3"/>
      <c r="G19381" s="3"/>
      <c r="H19381" s="3"/>
      <c r="I19381" s="3"/>
      <c r="J19381" s="3"/>
    </row>
    <row r="19382" spans="4:10" x14ac:dyDescent="0.25">
      <c r="D19382"/>
      <c r="E19382"/>
      <c r="F19382" s="3"/>
      <c r="G19382" s="3"/>
      <c r="H19382" s="3"/>
      <c r="I19382" s="3"/>
      <c r="J19382" s="3"/>
    </row>
    <row r="19383" spans="4:10" x14ac:dyDescent="0.25">
      <c r="D19383"/>
      <c r="E19383"/>
      <c r="F19383" s="3"/>
      <c r="G19383" s="3"/>
      <c r="H19383" s="3"/>
      <c r="I19383" s="3"/>
      <c r="J19383" s="3"/>
    </row>
    <row r="19384" spans="4:10" x14ac:dyDescent="0.25">
      <c r="D19384"/>
      <c r="E19384"/>
      <c r="F19384" s="3"/>
      <c r="G19384" s="3"/>
      <c r="H19384" s="3"/>
      <c r="I19384" s="3"/>
      <c r="J19384" s="3"/>
    </row>
    <row r="19385" spans="4:10" x14ac:dyDescent="0.25">
      <c r="D19385"/>
      <c r="E19385"/>
      <c r="F19385" s="3"/>
      <c r="G19385" s="3"/>
      <c r="H19385" s="3"/>
      <c r="I19385" s="3"/>
      <c r="J19385" s="3"/>
    </row>
    <row r="19386" spans="4:10" x14ac:dyDescent="0.25">
      <c r="D19386"/>
      <c r="E19386"/>
      <c r="F19386" s="3"/>
      <c r="G19386" s="3"/>
      <c r="H19386" s="3"/>
      <c r="I19386" s="3"/>
      <c r="J19386" s="3"/>
    </row>
    <row r="19387" spans="4:10" x14ac:dyDescent="0.25">
      <c r="D19387"/>
      <c r="E19387"/>
      <c r="F19387" s="3"/>
      <c r="G19387" s="3"/>
      <c r="H19387" s="3"/>
      <c r="I19387" s="3"/>
      <c r="J19387" s="3"/>
    </row>
    <row r="19388" spans="4:10" x14ac:dyDescent="0.25">
      <c r="D19388"/>
      <c r="E19388"/>
      <c r="F19388" s="3"/>
      <c r="G19388" s="3"/>
      <c r="H19388" s="3"/>
      <c r="I19388" s="3"/>
      <c r="J19388" s="3"/>
    </row>
    <row r="19389" spans="4:10" x14ac:dyDescent="0.25">
      <c r="D19389"/>
      <c r="E19389"/>
      <c r="F19389" s="3"/>
      <c r="G19389" s="3"/>
      <c r="H19389" s="3"/>
      <c r="I19389" s="3"/>
      <c r="J19389" s="3"/>
    </row>
    <row r="19390" spans="4:10" x14ac:dyDescent="0.25">
      <c r="D19390"/>
      <c r="E19390"/>
      <c r="F19390" s="3"/>
      <c r="G19390" s="3"/>
      <c r="H19390" s="3"/>
      <c r="I19390" s="3"/>
      <c r="J19390" s="3"/>
    </row>
    <row r="19391" spans="4:10" x14ac:dyDescent="0.25">
      <c r="D19391"/>
      <c r="E19391"/>
      <c r="F19391" s="3"/>
      <c r="G19391" s="3"/>
      <c r="H19391" s="3"/>
      <c r="I19391" s="3"/>
      <c r="J19391" s="3"/>
    </row>
    <row r="19392" spans="4:10" x14ac:dyDescent="0.25">
      <c r="D19392"/>
      <c r="E19392"/>
      <c r="F19392" s="3"/>
      <c r="G19392" s="3"/>
      <c r="H19392" s="3"/>
      <c r="I19392" s="3"/>
      <c r="J19392" s="3"/>
    </row>
    <row r="19393" spans="4:10" x14ac:dyDescent="0.25">
      <c r="D19393"/>
      <c r="E19393"/>
      <c r="F19393" s="3"/>
      <c r="G19393" s="3"/>
      <c r="H19393" s="3"/>
      <c r="I19393" s="3"/>
      <c r="J19393" s="3"/>
    </row>
    <row r="19394" spans="4:10" x14ac:dyDescent="0.25">
      <c r="D19394"/>
      <c r="E19394"/>
      <c r="F19394" s="3"/>
      <c r="G19394" s="3"/>
      <c r="H19394" s="3"/>
      <c r="I19394" s="3"/>
      <c r="J19394" s="3"/>
    </row>
    <row r="19395" spans="4:10" x14ac:dyDescent="0.25">
      <c r="D19395"/>
      <c r="E19395"/>
      <c r="F19395" s="3"/>
      <c r="G19395" s="3"/>
      <c r="H19395" s="3"/>
      <c r="I19395" s="3"/>
      <c r="J19395" s="3"/>
    </row>
    <row r="19396" spans="4:10" x14ac:dyDescent="0.25">
      <c r="D19396"/>
      <c r="E19396"/>
      <c r="F19396" s="3"/>
      <c r="G19396" s="3"/>
      <c r="H19396" s="3"/>
      <c r="I19396" s="3"/>
      <c r="J19396" s="3"/>
    </row>
    <row r="19397" spans="4:10" x14ac:dyDescent="0.25">
      <c r="D19397"/>
      <c r="E19397"/>
      <c r="F19397" s="3"/>
      <c r="G19397" s="3"/>
      <c r="H19397" s="3"/>
      <c r="I19397" s="3"/>
      <c r="J19397" s="3"/>
    </row>
    <row r="19398" spans="4:10" x14ac:dyDescent="0.25">
      <c r="D19398"/>
      <c r="E19398"/>
      <c r="F19398" s="3"/>
      <c r="G19398" s="3"/>
      <c r="H19398" s="3"/>
      <c r="I19398" s="3"/>
      <c r="J19398" s="3"/>
    </row>
    <row r="19399" spans="4:10" x14ac:dyDescent="0.25">
      <c r="D19399"/>
      <c r="E19399"/>
      <c r="F19399" s="3"/>
      <c r="G19399" s="3"/>
      <c r="H19399" s="3"/>
      <c r="I19399" s="3"/>
      <c r="J19399" s="3"/>
    </row>
    <row r="19400" spans="4:10" x14ac:dyDescent="0.25">
      <c r="D19400"/>
      <c r="E19400"/>
      <c r="F19400" s="3"/>
      <c r="G19400" s="3"/>
      <c r="H19400" s="3"/>
      <c r="I19400" s="3"/>
      <c r="J19400" s="3"/>
    </row>
    <row r="19401" spans="4:10" x14ac:dyDescent="0.25">
      <c r="D19401"/>
      <c r="E19401"/>
      <c r="F19401" s="3"/>
      <c r="G19401" s="3"/>
      <c r="H19401" s="3"/>
      <c r="I19401" s="3"/>
      <c r="J19401" s="3"/>
    </row>
    <row r="19402" spans="4:10" x14ac:dyDescent="0.25">
      <c r="D19402"/>
      <c r="E19402"/>
      <c r="F19402" s="3"/>
      <c r="G19402" s="3"/>
      <c r="H19402" s="3"/>
      <c r="I19402" s="3"/>
      <c r="J19402" s="3"/>
    </row>
    <row r="19403" spans="4:10" x14ac:dyDescent="0.25">
      <c r="D19403"/>
      <c r="E19403"/>
      <c r="F19403" s="3"/>
      <c r="G19403" s="3"/>
      <c r="H19403" s="3"/>
      <c r="I19403" s="3"/>
      <c r="J19403" s="3"/>
    </row>
    <row r="19404" spans="4:10" x14ac:dyDescent="0.25">
      <c r="D19404"/>
      <c r="E19404"/>
      <c r="F19404" s="3"/>
      <c r="G19404" s="3"/>
      <c r="H19404" s="3"/>
      <c r="I19404" s="3"/>
      <c r="J19404" s="3"/>
    </row>
    <row r="19405" spans="4:10" x14ac:dyDescent="0.25">
      <c r="D19405"/>
      <c r="E19405"/>
      <c r="F19405" s="3"/>
      <c r="G19405" s="3"/>
      <c r="H19405" s="3"/>
      <c r="I19405" s="3"/>
      <c r="J19405" s="3"/>
    </row>
    <row r="19406" spans="4:10" x14ac:dyDescent="0.25">
      <c r="D19406"/>
      <c r="E19406"/>
      <c r="F19406" s="3"/>
      <c r="G19406" s="3"/>
      <c r="H19406" s="3"/>
      <c r="I19406" s="3"/>
      <c r="J19406" s="3"/>
    </row>
    <row r="19407" spans="4:10" x14ac:dyDescent="0.25">
      <c r="D19407"/>
      <c r="E19407"/>
      <c r="F19407" s="3"/>
      <c r="G19407" s="3"/>
      <c r="H19407" s="3"/>
      <c r="I19407" s="3"/>
      <c r="J19407" s="3"/>
    </row>
    <row r="19408" spans="4:10" x14ac:dyDescent="0.25">
      <c r="D19408"/>
      <c r="E19408"/>
      <c r="F19408" s="3"/>
      <c r="G19408" s="3"/>
      <c r="H19408" s="3"/>
      <c r="I19408" s="3"/>
      <c r="J19408" s="3"/>
    </row>
    <row r="19409" spans="4:10" x14ac:dyDescent="0.25">
      <c r="D19409"/>
      <c r="E19409"/>
      <c r="F19409" s="3"/>
      <c r="G19409" s="3"/>
      <c r="H19409" s="3"/>
      <c r="I19409" s="3"/>
      <c r="J19409" s="3"/>
    </row>
    <row r="19410" spans="4:10" x14ac:dyDescent="0.25">
      <c r="D19410"/>
      <c r="E19410"/>
      <c r="F19410" s="3"/>
      <c r="G19410" s="3"/>
      <c r="H19410" s="3"/>
      <c r="I19410" s="3"/>
      <c r="J19410" s="3"/>
    </row>
    <row r="19411" spans="4:10" x14ac:dyDescent="0.25">
      <c r="D19411"/>
      <c r="E19411"/>
      <c r="F19411" s="3"/>
      <c r="G19411" s="3"/>
      <c r="H19411" s="3"/>
      <c r="I19411" s="3"/>
      <c r="J19411" s="3"/>
    </row>
    <row r="19412" spans="4:10" x14ac:dyDescent="0.25">
      <c r="D19412"/>
      <c r="E19412"/>
      <c r="F19412" s="3"/>
      <c r="G19412" s="3"/>
      <c r="H19412" s="3"/>
      <c r="I19412" s="3"/>
      <c r="J19412" s="3"/>
    </row>
    <row r="19413" spans="4:10" x14ac:dyDescent="0.25">
      <c r="D19413"/>
      <c r="E19413"/>
      <c r="F19413" s="3"/>
      <c r="G19413" s="3"/>
      <c r="H19413" s="3"/>
      <c r="I19413" s="3"/>
      <c r="J19413" s="3"/>
    </row>
    <row r="19414" spans="4:10" x14ac:dyDescent="0.25">
      <c r="D19414"/>
      <c r="E19414"/>
      <c r="F19414" s="3"/>
      <c r="G19414" s="3"/>
      <c r="H19414" s="3"/>
      <c r="I19414" s="3"/>
      <c r="J19414" s="3"/>
    </row>
    <row r="19415" spans="4:10" x14ac:dyDescent="0.25">
      <c r="D19415"/>
      <c r="E19415"/>
      <c r="F19415" s="3"/>
      <c r="G19415" s="3"/>
      <c r="H19415" s="3"/>
      <c r="I19415" s="3"/>
      <c r="J19415" s="3"/>
    </row>
    <row r="19416" spans="4:10" x14ac:dyDescent="0.25">
      <c r="D19416"/>
      <c r="E19416"/>
      <c r="F19416" s="3"/>
      <c r="G19416" s="3"/>
      <c r="H19416" s="3"/>
      <c r="I19416" s="3"/>
      <c r="J19416" s="3"/>
    </row>
    <row r="19417" spans="4:10" x14ac:dyDescent="0.25">
      <c r="D19417"/>
      <c r="E19417"/>
      <c r="F19417" s="3"/>
      <c r="G19417" s="3"/>
      <c r="H19417" s="3"/>
      <c r="I19417" s="3"/>
      <c r="J19417" s="3"/>
    </row>
    <row r="19418" spans="4:10" x14ac:dyDescent="0.25">
      <c r="D19418"/>
      <c r="E19418"/>
      <c r="F19418" s="3"/>
      <c r="G19418" s="3"/>
      <c r="H19418" s="3"/>
      <c r="I19418" s="3"/>
      <c r="J19418" s="3"/>
    </row>
    <row r="19419" spans="4:10" x14ac:dyDescent="0.25">
      <c r="D19419"/>
      <c r="E19419"/>
      <c r="F19419" s="3"/>
      <c r="G19419" s="3"/>
      <c r="H19419" s="3"/>
      <c r="I19419" s="3"/>
      <c r="J19419" s="3"/>
    </row>
    <row r="19420" spans="4:10" x14ac:dyDescent="0.25">
      <c r="D19420"/>
      <c r="E19420"/>
      <c r="F19420" s="3"/>
      <c r="G19420" s="3"/>
      <c r="H19420" s="3"/>
      <c r="I19420" s="3"/>
      <c r="J19420" s="3"/>
    </row>
    <row r="19421" spans="4:10" x14ac:dyDescent="0.25">
      <c r="D19421"/>
      <c r="E19421"/>
      <c r="F19421" s="3"/>
      <c r="G19421" s="3"/>
      <c r="H19421" s="3"/>
      <c r="I19421" s="3"/>
      <c r="J19421" s="3"/>
    </row>
    <row r="19422" spans="4:10" x14ac:dyDescent="0.25">
      <c r="D19422"/>
      <c r="E19422"/>
      <c r="F19422" s="3"/>
      <c r="G19422" s="3"/>
      <c r="H19422" s="3"/>
      <c r="I19422" s="3"/>
      <c r="J19422" s="3"/>
    </row>
    <row r="19423" spans="4:10" x14ac:dyDescent="0.25">
      <c r="D19423"/>
      <c r="E19423"/>
      <c r="F19423" s="3"/>
      <c r="G19423" s="3"/>
      <c r="H19423" s="3"/>
      <c r="I19423" s="3"/>
      <c r="J19423" s="3"/>
    </row>
    <row r="19424" spans="4:10" x14ac:dyDescent="0.25">
      <c r="D19424"/>
      <c r="E19424"/>
      <c r="F19424" s="3"/>
      <c r="G19424" s="3"/>
      <c r="H19424" s="3"/>
      <c r="I19424" s="3"/>
      <c r="J19424" s="3"/>
    </row>
    <row r="19425" spans="4:10" x14ac:dyDescent="0.25">
      <c r="D19425"/>
      <c r="E19425"/>
      <c r="F19425" s="3"/>
      <c r="G19425" s="3"/>
      <c r="H19425" s="3"/>
      <c r="I19425" s="3"/>
      <c r="J19425" s="3"/>
    </row>
    <row r="19426" spans="4:10" x14ac:dyDescent="0.25">
      <c r="D19426"/>
      <c r="E19426"/>
      <c r="F19426" s="3"/>
      <c r="G19426" s="3"/>
      <c r="H19426" s="3"/>
      <c r="I19426" s="3"/>
      <c r="J19426" s="3"/>
    </row>
    <row r="19427" spans="4:10" x14ac:dyDescent="0.25">
      <c r="D19427"/>
      <c r="E19427"/>
      <c r="F19427" s="3"/>
      <c r="G19427" s="3"/>
      <c r="H19427" s="3"/>
      <c r="I19427" s="3"/>
      <c r="J19427" s="3"/>
    </row>
    <row r="19428" spans="4:10" x14ac:dyDescent="0.25">
      <c r="D19428"/>
      <c r="E19428"/>
      <c r="F19428" s="3"/>
      <c r="G19428" s="3"/>
      <c r="H19428" s="3"/>
      <c r="I19428" s="3"/>
      <c r="J19428" s="3"/>
    </row>
    <row r="19429" spans="4:10" x14ac:dyDescent="0.25">
      <c r="D19429"/>
      <c r="E19429"/>
      <c r="F19429" s="3"/>
      <c r="G19429" s="3"/>
      <c r="H19429" s="3"/>
      <c r="I19429" s="3"/>
      <c r="J19429" s="3"/>
    </row>
    <row r="19430" spans="4:10" x14ac:dyDescent="0.25">
      <c r="D19430"/>
      <c r="E19430"/>
      <c r="F19430" s="3"/>
      <c r="G19430" s="3"/>
      <c r="H19430" s="3"/>
      <c r="I19430" s="3"/>
      <c r="J19430" s="3"/>
    </row>
    <row r="19431" spans="4:10" x14ac:dyDescent="0.25">
      <c r="D19431"/>
      <c r="E19431"/>
      <c r="F19431" s="3"/>
      <c r="G19431" s="3"/>
      <c r="H19431" s="3"/>
      <c r="I19431" s="3"/>
      <c r="J19431" s="3"/>
    </row>
    <row r="19432" spans="4:10" x14ac:dyDescent="0.25">
      <c r="D19432"/>
      <c r="E19432"/>
      <c r="F19432" s="3"/>
      <c r="G19432" s="3"/>
      <c r="H19432" s="3"/>
      <c r="I19432" s="3"/>
      <c r="J19432" s="3"/>
    </row>
    <row r="19433" spans="4:10" x14ac:dyDescent="0.25">
      <c r="D19433"/>
      <c r="E19433"/>
      <c r="F19433" s="3"/>
      <c r="G19433" s="3"/>
      <c r="H19433" s="3"/>
      <c r="I19433" s="3"/>
      <c r="J19433" s="3"/>
    </row>
    <row r="19434" spans="4:10" x14ac:dyDescent="0.25">
      <c r="D19434"/>
      <c r="E19434"/>
      <c r="F19434" s="3"/>
      <c r="G19434" s="3"/>
      <c r="H19434" s="3"/>
      <c r="I19434" s="3"/>
      <c r="J19434" s="3"/>
    </row>
    <row r="19435" spans="4:10" x14ac:dyDescent="0.25">
      <c r="D19435"/>
      <c r="E19435"/>
      <c r="F19435" s="3"/>
      <c r="G19435" s="3"/>
      <c r="H19435" s="3"/>
      <c r="I19435" s="3"/>
      <c r="J19435" s="3"/>
    </row>
    <row r="19436" spans="4:10" x14ac:dyDescent="0.25">
      <c r="D19436"/>
      <c r="E19436"/>
      <c r="F19436" s="3"/>
      <c r="G19436" s="3"/>
      <c r="H19436" s="3"/>
      <c r="I19436" s="3"/>
      <c r="J19436" s="3"/>
    </row>
    <row r="19437" spans="4:10" x14ac:dyDescent="0.25">
      <c r="D19437"/>
      <c r="E19437"/>
      <c r="F19437" s="3"/>
      <c r="G19437" s="3"/>
      <c r="H19437" s="3"/>
      <c r="I19437" s="3"/>
      <c r="J19437" s="3"/>
    </row>
    <row r="19438" spans="4:10" x14ac:dyDescent="0.25">
      <c r="D19438"/>
      <c r="E19438"/>
      <c r="F19438" s="3"/>
      <c r="G19438" s="3"/>
      <c r="H19438" s="3"/>
      <c r="I19438" s="3"/>
      <c r="J19438" s="3"/>
    </row>
    <row r="19439" spans="4:10" x14ac:dyDescent="0.25">
      <c r="D19439"/>
      <c r="E19439"/>
      <c r="F19439" s="3"/>
      <c r="G19439" s="3"/>
      <c r="H19439" s="3"/>
      <c r="I19439" s="3"/>
      <c r="J19439" s="3"/>
    </row>
    <row r="19440" spans="4:10" x14ac:dyDescent="0.25">
      <c r="D19440"/>
      <c r="E19440"/>
      <c r="F19440" s="3"/>
      <c r="G19440" s="3"/>
      <c r="H19440" s="3"/>
      <c r="I19440" s="3"/>
      <c r="J19440" s="3"/>
    </row>
    <row r="19441" spans="4:10" x14ac:dyDescent="0.25">
      <c r="D19441"/>
      <c r="E19441"/>
      <c r="F19441" s="3"/>
      <c r="G19441" s="3"/>
      <c r="H19441" s="3"/>
      <c r="I19441" s="3"/>
      <c r="J19441" s="3"/>
    </row>
    <row r="19442" spans="4:10" x14ac:dyDescent="0.25">
      <c r="D19442"/>
      <c r="E19442"/>
      <c r="F19442" s="3"/>
      <c r="G19442" s="3"/>
      <c r="H19442" s="3"/>
      <c r="I19442" s="3"/>
      <c r="J19442" s="3"/>
    </row>
    <row r="19443" spans="4:10" x14ac:dyDescent="0.25">
      <c r="D19443"/>
      <c r="E19443"/>
      <c r="F19443" s="3"/>
      <c r="G19443" s="3"/>
      <c r="H19443" s="3"/>
      <c r="I19443" s="3"/>
      <c r="J19443" s="3"/>
    </row>
    <row r="19444" spans="4:10" x14ac:dyDescent="0.25">
      <c r="D19444"/>
      <c r="E19444"/>
      <c r="F19444" s="3"/>
      <c r="G19444" s="3"/>
      <c r="H19444" s="3"/>
      <c r="I19444" s="3"/>
      <c r="J19444" s="3"/>
    </row>
    <row r="19445" spans="4:10" x14ac:dyDescent="0.25">
      <c r="D19445"/>
      <c r="E19445"/>
      <c r="F19445" s="3"/>
      <c r="G19445" s="3"/>
      <c r="H19445" s="3"/>
      <c r="I19445" s="3"/>
      <c r="J19445" s="3"/>
    </row>
    <row r="19446" spans="4:10" x14ac:dyDescent="0.25">
      <c r="D19446"/>
      <c r="E19446"/>
      <c r="F19446" s="3"/>
      <c r="G19446" s="3"/>
      <c r="H19446" s="3"/>
      <c r="I19446" s="3"/>
      <c r="J19446" s="3"/>
    </row>
    <row r="19447" spans="4:10" x14ac:dyDescent="0.25">
      <c r="D19447"/>
      <c r="E19447"/>
      <c r="F19447" s="3"/>
      <c r="G19447" s="3"/>
      <c r="H19447" s="3"/>
      <c r="I19447" s="3"/>
      <c r="J19447" s="3"/>
    </row>
    <row r="19448" spans="4:10" x14ac:dyDescent="0.25">
      <c r="D19448"/>
      <c r="E19448"/>
      <c r="F19448" s="3"/>
      <c r="G19448" s="3"/>
      <c r="H19448" s="3"/>
      <c r="I19448" s="3"/>
      <c r="J19448" s="3"/>
    </row>
    <row r="19449" spans="4:10" x14ac:dyDescent="0.25">
      <c r="D19449"/>
      <c r="E19449"/>
      <c r="F19449" s="3"/>
      <c r="G19449" s="3"/>
      <c r="H19449" s="3"/>
      <c r="I19449" s="3"/>
      <c r="J19449" s="3"/>
    </row>
    <row r="19450" spans="4:10" x14ac:dyDescent="0.25">
      <c r="D19450"/>
      <c r="E19450"/>
      <c r="F19450" s="3"/>
      <c r="G19450" s="3"/>
      <c r="H19450" s="3"/>
      <c r="I19450" s="3"/>
      <c r="J19450" s="3"/>
    </row>
    <row r="19451" spans="4:10" x14ac:dyDescent="0.25">
      <c r="D19451"/>
      <c r="E19451"/>
      <c r="F19451" s="3"/>
      <c r="G19451" s="3"/>
      <c r="H19451" s="3"/>
      <c r="I19451" s="3"/>
      <c r="J19451" s="3"/>
    </row>
    <row r="19452" spans="4:10" x14ac:dyDescent="0.25">
      <c r="D19452"/>
      <c r="E19452"/>
      <c r="F19452" s="3"/>
      <c r="G19452" s="3"/>
      <c r="H19452" s="3"/>
      <c r="I19452" s="3"/>
      <c r="J19452" s="3"/>
    </row>
    <row r="19453" spans="4:10" x14ac:dyDescent="0.25">
      <c r="D19453"/>
      <c r="E19453"/>
      <c r="F19453" s="3"/>
      <c r="G19453" s="3"/>
      <c r="H19453" s="3"/>
      <c r="I19453" s="3"/>
      <c r="J19453" s="3"/>
    </row>
    <row r="19454" spans="4:10" x14ac:dyDescent="0.25">
      <c r="D19454"/>
      <c r="E19454"/>
      <c r="F19454" s="3"/>
      <c r="G19454" s="3"/>
      <c r="H19454" s="3"/>
      <c r="I19454" s="3"/>
      <c r="J19454" s="3"/>
    </row>
    <row r="19455" spans="4:10" x14ac:dyDescent="0.25">
      <c r="D19455"/>
      <c r="E19455"/>
      <c r="F19455" s="3"/>
      <c r="G19455" s="3"/>
      <c r="H19455" s="3"/>
      <c r="I19455" s="3"/>
      <c r="J19455" s="3"/>
    </row>
    <row r="19456" spans="4:10" x14ac:dyDescent="0.25">
      <c r="D19456"/>
      <c r="E19456"/>
      <c r="F19456" s="3"/>
      <c r="G19456" s="3"/>
      <c r="H19456" s="3"/>
      <c r="I19456" s="3"/>
      <c r="J19456" s="3"/>
    </row>
    <row r="19457" spans="4:10" x14ac:dyDescent="0.25">
      <c r="D19457"/>
      <c r="E19457"/>
      <c r="F19457" s="3"/>
      <c r="G19457" s="3"/>
      <c r="H19457" s="3"/>
      <c r="I19457" s="3"/>
      <c r="J19457" s="3"/>
    </row>
    <row r="19458" spans="4:10" x14ac:dyDescent="0.25">
      <c r="D19458"/>
      <c r="E19458"/>
      <c r="F19458" s="3"/>
      <c r="G19458" s="3"/>
      <c r="H19458" s="3"/>
      <c r="I19458" s="3"/>
      <c r="J19458" s="3"/>
    </row>
    <row r="19459" spans="4:10" x14ac:dyDescent="0.25">
      <c r="D19459"/>
      <c r="E19459"/>
      <c r="F19459" s="3"/>
      <c r="G19459" s="3"/>
      <c r="H19459" s="3"/>
      <c r="I19459" s="3"/>
      <c r="J19459" s="3"/>
    </row>
    <row r="19460" spans="4:10" x14ac:dyDescent="0.25">
      <c r="D19460"/>
      <c r="E19460"/>
      <c r="F19460" s="3"/>
      <c r="G19460" s="3"/>
      <c r="H19460" s="3"/>
      <c r="I19460" s="3"/>
      <c r="J19460" s="3"/>
    </row>
    <row r="19461" spans="4:10" x14ac:dyDescent="0.25">
      <c r="D19461"/>
      <c r="E19461"/>
      <c r="F19461" s="3"/>
      <c r="G19461" s="3"/>
      <c r="H19461" s="3"/>
      <c r="I19461" s="3"/>
      <c r="J19461" s="3"/>
    </row>
    <row r="19462" spans="4:10" x14ac:dyDescent="0.25">
      <c r="D19462"/>
      <c r="E19462"/>
      <c r="F19462" s="3"/>
      <c r="G19462" s="3"/>
      <c r="H19462" s="3"/>
      <c r="I19462" s="3"/>
      <c r="J19462" s="3"/>
    </row>
    <row r="19463" spans="4:10" x14ac:dyDescent="0.25">
      <c r="D19463"/>
      <c r="E19463"/>
      <c r="F19463" s="3"/>
      <c r="G19463" s="3"/>
      <c r="H19463" s="3"/>
      <c r="I19463" s="3"/>
      <c r="J19463" s="3"/>
    </row>
    <row r="19464" spans="4:10" x14ac:dyDescent="0.25">
      <c r="D19464"/>
      <c r="E19464"/>
      <c r="F19464" s="3"/>
      <c r="G19464" s="3"/>
      <c r="H19464" s="3"/>
      <c r="I19464" s="3"/>
      <c r="J19464" s="3"/>
    </row>
    <row r="19465" spans="4:10" x14ac:dyDescent="0.25">
      <c r="D19465"/>
      <c r="E19465"/>
      <c r="F19465" s="3"/>
      <c r="G19465" s="3"/>
      <c r="H19465" s="3"/>
      <c r="I19465" s="3"/>
      <c r="J19465" s="3"/>
    </row>
    <row r="19466" spans="4:10" x14ac:dyDescent="0.25">
      <c r="D19466"/>
      <c r="E19466"/>
      <c r="F19466" s="3"/>
      <c r="G19466" s="3"/>
      <c r="H19466" s="3"/>
      <c r="I19466" s="3"/>
      <c r="J19466" s="3"/>
    </row>
    <row r="19467" spans="4:10" x14ac:dyDescent="0.25">
      <c r="D19467"/>
      <c r="E19467"/>
      <c r="F19467" s="3"/>
      <c r="G19467" s="3"/>
      <c r="H19467" s="3"/>
      <c r="I19467" s="3"/>
      <c r="J19467" s="3"/>
    </row>
    <row r="19468" spans="4:10" x14ac:dyDescent="0.25">
      <c r="D19468"/>
      <c r="E19468"/>
      <c r="F19468" s="3"/>
      <c r="G19468" s="3"/>
      <c r="H19468" s="3"/>
      <c r="I19468" s="3"/>
      <c r="J19468" s="3"/>
    </row>
    <row r="19469" spans="4:10" x14ac:dyDescent="0.25">
      <c r="D19469"/>
      <c r="E19469"/>
      <c r="F19469" s="3"/>
      <c r="G19469" s="3"/>
      <c r="H19469" s="3"/>
      <c r="I19469" s="3"/>
      <c r="J19469" s="3"/>
    </row>
    <row r="19470" spans="4:10" x14ac:dyDescent="0.25">
      <c r="D19470"/>
      <c r="E19470"/>
      <c r="F19470" s="3"/>
      <c r="G19470" s="3"/>
      <c r="H19470" s="3"/>
      <c r="I19470" s="3"/>
      <c r="J19470" s="3"/>
    </row>
    <row r="19471" spans="4:10" x14ac:dyDescent="0.25">
      <c r="D19471"/>
      <c r="E19471"/>
      <c r="F19471" s="3"/>
      <c r="G19471" s="3"/>
      <c r="H19471" s="3"/>
      <c r="I19471" s="3"/>
      <c r="J19471" s="3"/>
    </row>
    <row r="19472" spans="4:10" x14ac:dyDescent="0.25">
      <c r="D19472"/>
      <c r="E19472"/>
      <c r="F19472" s="3"/>
      <c r="G19472" s="3"/>
      <c r="H19472" s="3"/>
      <c r="I19472" s="3"/>
      <c r="J19472" s="3"/>
    </row>
    <row r="19473" spans="4:10" x14ac:dyDescent="0.25">
      <c r="D19473"/>
      <c r="E19473"/>
      <c r="F19473" s="3"/>
      <c r="G19473" s="3"/>
      <c r="H19473" s="3"/>
      <c r="I19473" s="3"/>
      <c r="J19473" s="3"/>
    </row>
    <row r="19474" spans="4:10" x14ac:dyDescent="0.25">
      <c r="D19474"/>
      <c r="E19474"/>
      <c r="F19474" s="3"/>
      <c r="G19474" s="3"/>
      <c r="H19474" s="3"/>
      <c r="I19474" s="3"/>
      <c r="J19474" s="3"/>
    </row>
    <row r="19475" spans="4:10" x14ac:dyDescent="0.25">
      <c r="D19475"/>
      <c r="E19475"/>
      <c r="F19475" s="3"/>
      <c r="G19475" s="3"/>
      <c r="H19475" s="3"/>
      <c r="I19475" s="3"/>
      <c r="J19475" s="3"/>
    </row>
    <row r="19476" spans="4:10" x14ac:dyDescent="0.25">
      <c r="D19476"/>
      <c r="E19476"/>
      <c r="F19476" s="3"/>
      <c r="G19476" s="3"/>
      <c r="H19476" s="3"/>
      <c r="I19476" s="3"/>
      <c r="J19476" s="3"/>
    </row>
    <row r="19477" spans="4:10" x14ac:dyDescent="0.25">
      <c r="D19477"/>
      <c r="E19477"/>
      <c r="F19477" s="3"/>
      <c r="G19477" s="3"/>
      <c r="H19477" s="3"/>
      <c r="I19477" s="3"/>
      <c r="J19477" s="3"/>
    </row>
    <row r="19478" spans="4:10" x14ac:dyDescent="0.25">
      <c r="D19478"/>
      <c r="E19478"/>
      <c r="F19478" s="3"/>
      <c r="G19478" s="3"/>
      <c r="H19478" s="3"/>
      <c r="I19478" s="3"/>
      <c r="J19478" s="3"/>
    </row>
    <row r="19479" spans="4:10" x14ac:dyDescent="0.25">
      <c r="D19479"/>
      <c r="E19479"/>
      <c r="F19479" s="3"/>
      <c r="G19479" s="3"/>
      <c r="H19479" s="3"/>
      <c r="I19479" s="3"/>
      <c r="J19479" s="3"/>
    </row>
    <row r="19480" spans="4:10" x14ac:dyDescent="0.25">
      <c r="D19480"/>
      <c r="E19480"/>
      <c r="F19480" s="3"/>
      <c r="G19480" s="3"/>
      <c r="H19480" s="3"/>
      <c r="I19480" s="3"/>
      <c r="J19480" s="3"/>
    </row>
    <row r="19481" spans="4:10" x14ac:dyDescent="0.25">
      <c r="D19481"/>
      <c r="E19481"/>
      <c r="F19481" s="3"/>
      <c r="G19481" s="3"/>
      <c r="H19481" s="3"/>
      <c r="I19481" s="3"/>
      <c r="J19481" s="3"/>
    </row>
    <row r="19482" spans="4:10" x14ac:dyDescent="0.25">
      <c r="D19482"/>
      <c r="E19482"/>
      <c r="F19482" s="3"/>
      <c r="G19482" s="3"/>
      <c r="H19482" s="3"/>
      <c r="I19482" s="3"/>
      <c r="J19482" s="3"/>
    </row>
    <row r="19483" spans="4:10" x14ac:dyDescent="0.25">
      <c r="D19483"/>
      <c r="E19483"/>
      <c r="F19483" s="3"/>
      <c r="G19483" s="3"/>
      <c r="H19483" s="3"/>
      <c r="I19483" s="3"/>
      <c r="J19483" s="3"/>
    </row>
    <row r="19484" spans="4:10" x14ac:dyDescent="0.25">
      <c r="D19484"/>
      <c r="E19484"/>
      <c r="F19484" s="3"/>
      <c r="G19484" s="3"/>
      <c r="H19484" s="3"/>
      <c r="I19484" s="3"/>
      <c r="J19484" s="3"/>
    </row>
    <row r="19485" spans="4:10" x14ac:dyDescent="0.25">
      <c r="D19485"/>
      <c r="E19485"/>
      <c r="F19485" s="3"/>
      <c r="G19485" s="3"/>
      <c r="H19485" s="3"/>
      <c r="I19485" s="3"/>
      <c r="J19485" s="3"/>
    </row>
    <row r="19486" spans="4:10" x14ac:dyDescent="0.25">
      <c r="D19486"/>
      <c r="E19486"/>
      <c r="F19486" s="3"/>
      <c r="G19486" s="3"/>
      <c r="H19486" s="3"/>
      <c r="I19486" s="3"/>
      <c r="J19486" s="3"/>
    </row>
    <row r="19487" spans="4:10" x14ac:dyDescent="0.25">
      <c r="D19487"/>
      <c r="E19487"/>
      <c r="F19487" s="3"/>
      <c r="G19487" s="3"/>
      <c r="H19487" s="3"/>
      <c r="I19487" s="3"/>
      <c r="J19487" s="3"/>
    </row>
    <row r="19488" spans="4:10" x14ac:dyDescent="0.25">
      <c r="D19488"/>
      <c r="E19488"/>
      <c r="F19488" s="3"/>
      <c r="G19488" s="3"/>
      <c r="H19488" s="3"/>
      <c r="I19488" s="3"/>
      <c r="J19488" s="3"/>
    </row>
    <row r="19489" spans="4:10" x14ac:dyDescent="0.25">
      <c r="D19489"/>
      <c r="E19489"/>
      <c r="F19489" s="3"/>
      <c r="G19489" s="3"/>
      <c r="H19489" s="3"/>
      <c r="I19489" s="3"/>
      <c r="J19489" s="3"/>
    </row>
    <row r="19490" spans="4:10" x14ac:dyDescent="0.25">
      <c r="D19490"/>
      <c r="E19490"/>
      <c r="F19490" s="3"/>
      <c r="G19490" s="3"/>
      <c r="H19490" s="3"/>
      <c r="I19490" s="3"/>
      <c r="J19490" s="3"/>
    </row>
    <row r="19491" spans="4:10" x14ac:dyDescent="0.25">
      <c r="D19491"/>
      <c r="E19491"/>
      <c r="F19491" s="3"/>
      <c r="G19491" s="3"/>
      <c r="H19491" s="3"/>
      <c r="I19491" s="3"/>
      <c r="J19491" s="3"/>
    </row>
    <row r="19492" spans="4:10" x14ac:dyDescent="0.25">
      <c r="D19492"/>
      <c r="E19492"/>
      <c r="F19492" s="3"/>
      <c r="G19492" s="3"/>
      <c r="H19492" s="3"/>
      <c r="I19492" s="3"/>
      <c r="J19492" s="3"/>
    </row>
    <row r="19493" spans="4:10" x14ac:dyDescent="0.25">
      <c r="D19493"/>
      <c r="E19493"/>
      <c r="F19493" s="3"/>
      <c r="G19493" s="3"/>
      <c r="H19493" s="3"/>
      <c r="I19493" s="3"/>
      <c r="J19493" s="3"/>
    </row>
    <row r="19494" spans="4:10" x14ac:dyDescent="0.25">
      <c r="D19494"/>
      <c r="E19494"/>
      <c r="F19494" s="3"/>
      <c r="G19494" s="3"/>
      <c r="H19494" s="3"/>
      <c r="I19494" s="3"/>
      <c r="J19494" s="3"/>
    </row>
    <row r="19495" spans="4:10" x14ac:dyDescent="0.25">
      <c r="D19495"/>
      <c r="E19495"/>
      <c r="F19495" s="3"/>
      <c r="G19495" s="3"/>
      <c r="H19495" s="3"/>
      <c r="I19495" s="3"/>
      <c r="J19495" s="3"/>
    </row>
    <row r="19496" spans="4:10" x14ac:dyDescent="0.25">
      <c r="D19496"/>
      <c r="E19496"/>
      <c r="F19496" s="3"/>
      <c r="G19496" s="3"/>
      <c r="H19496" s="3"/>
      <c r="I19496" s="3"/>
      <c r="J19496" s="3"/>
    </row>
    <row r="19497" spans="4:10" x14ac:dyDescent="0.25">
      <c r="D19497"/>
      <c r="E19497"/>
      <c r="F19497" s="3"/>
      <c r="G19497" s="3"/>
      <c r="H19497" s="3"/>
      <c r="I19497" s="3"/>
      <c r="J19497" s="3"/>
    </row>
    <row r="19498" spans="4:10" x14ac:dyDescent="0.25">
      <c r="D19498"/>
      <c r="E19498"/>
      <c r="F19498" s="3"/>
      <c r="G19498" s="3"/>
      <c r="H19498" s="3"/>
      <c r="I19498" s="3"/>
      <c r="J19498" s="3"/>
    </row>
    <row r="19499" spans="4:10" x14ac:dyDescent="0.25">
      <c r="D19499"/>
      <c r="E19499"/>
      <c r="F19499" s="3"/>
      <c r="G19499" s="3"/>
      <c r="H19499" s="3"/>
      <c r="I19499" s="3"/>
      <c r="J19499" s="3"/>
    </row>
    <row r="19500" spans="4:10" x14ac:dyDescent="0.25">
      <c r="D19500"/>
      <c r="E19500"/>
      <c r="F19500" s="3"/>
      <c r="G19500" s="3"/>
      <c r="H19500" s="3"/>
      <c r="I19500" s="3"/>
      <c r="J19500" s="3"/>
    </row>
    <row r="19501" spans="4:10" x14ac:dyDescent="0.25">
      <c r="D19501"/>
      <c r="E19501"/>
      <c r="F19501" s="3"/>
      <c r="G19501" s="3"/>
      <c r="H19501" s="3"/>
      <c r="I19501" s="3"/>
      <c r="J19501" s="3"/>
    </row>
    <row r="19502" spans="4:10" x14ac:dyDescent="0.25">
      <c r="D19502"/>
      <c r="E19502"/>
      <c r="F19502" s="3"/>
      <c r="G19502" s="3"/>
      <c r="H19502" s="3"/>
      <c r="I19502" s="3"/>
      <c r="J19502" s="3"/>
    </row>
    <row r="19503" spans="4:10" x14ac:dyDescent="0.25">
      <c r="D19503"/>
      <c r="E19503"/>
      <c r="F19503" s="3"/>
      <c r="G19503" s="3"/>
      <c r="H19503" s="3"/>
      <c r="I19503" s="3"/>
      <c r="J19503" s="3"/>
    </row>
    <row r="19504" spans="4:10" x14ac:dyDescent="0.25">
      <c r="D19504"/>
      <c r="E19504"/>
      <c r="F19504" s="3"/>
      <c r="G19504" s="3"/>
      <c r="H19504" s="3"/>
      <c r="I19504" s="3"/>
      <c r="J19504" s="3"/>
    </row>
    <row r="19505" spans="4:10" x14ac:dyDescent="0.25">
      <c r="D19505"/>
      <c r="E19505"/>
      <c r="F19505" s="3"/>
      <c r="G19505" s="3"/>
      <c r="H19505" s="3"/>
      <c r="I19505" s="3"/>
      <c r="J19505" s="3"/>
    </row>
    <row r="19506" spans="4:10" x14ac:dyDescent="0.25">
      <c r="D19506"/>
      <c r="E19506"/>
      <c r="F19506" s="3"/>
      <c r="G19506" s="3"/>
      <c r="H19506" s="3"/>
      <c r="I19506" s="3"/>
      <c r="J19506" s="3"/>
    </row>
    <row r="19507" spans="4:10" x14ac:dyDescent="0.25">
      <c r="D19507"/>
      <c r="E19507"/>
      <c r="F19507" s="3"/>
      <c r="G19507" s="3"/>
      <c r="H19507" s="3"/>
      <c r="I19507" s="3"/>
      <c r="J19507" s="3"/>
    </row>
    <row r="19508" spans="4:10" x14ac:dyDescent="0.25">
      <c r="D19508"/>
      <c r="E19508"/>
      <c r="F19508" s="3"/>
      <c r="G19508" s="3"/>
      <c r="H19508" s="3"/>
      <c r="I19508" s="3"/>
      <c r="J19508" s="3"/>
    </row>
    <row r="19509" spans="4:10" x14ac:dyDescent="0.25">
      <c r="D19509"/>
      <c r="E19509"/>
      <c r="F19509" s="3"/>
      <c r="G19509" s="3"/>
      <c r="H19509" s="3"/>
      <c r="I19509" s="3"/>
      <c r="J19509" s="3"/>
    </row>
    <row r="19510" spans="4:10" x14ac:dyDescent="0.25">
      <c r="D19510"/>
      <c r="E19510"/>
      <c r="F19510" s="3"/>
      <c r="G19510" s="3"/>
      <c r="H19510" s="3"/>
      <c r="I19510" s="3"/>
      <c r="J19510" s="3"/>
    </row>
    <row r="19511" spans="4:10" x14ac:dyDescent="0.25">
      <c r="D19511"/>
      <c r="E19511"/>
      <c r="F19511" s="3"/>
      <c r="G19511" s="3"/>
      <c r="H19511" s="3"/>
      <c r="I19511" s="3"/>
      <c r="J19511" s="3"/>
    </row>
    <row r="19512" spans="4:10" x14ac:dyDescent="0.25">
      <c r="D19512"/>
      <c r="E19512"/>
      <c r="F19512" s="3"/>
      <c r="G19512" s="3"/>
      <c r="H19512" s="3"/>
      <c r="I19512" s="3"/>
      <c r="J19512" s="3"/>
    </row>
    <row r="19513" spans="4:10" x14ac:dyDescent="0.25">
      <c r="D19513"/>
      <c r="E19513"/>
      <c r="F19513" s="3"/>
      <c r="G19513" s="3"/>
      <c r="H19513" s="3"/>
      <c r="I19513" s="3"/>
      <c r="J19513" s="3"/>
    </row>
    <row r="19514" spans="4:10" x14ac:dyDescent="0.25">
      <c r="D19514"/>
      <c r="E19514"/>
      <c r="F19514" s="3"/>
      <c r="G19514" s="3"/>
      <c r="H19514" s="3"/>
      <c r="I19514" s="3"/>
      <c r="J19514" s="3"/>
    </row>
    <row r="19515" spans="4:10" x14ac:dyDescent="0.25">
      <c r="D19515"/>
      <c r="E19515"/>
      <c r="F19515" s="3"/>
      <c r="G19515" s="3"/>
      <c r="H19515" s="3"/>
      <c r="I19515" s="3"/>
      <c r="J19515" s="3"/>
    </row>
    <row r="19516" spans="4:10" x14ac:dyDescent="0.25">
      <c r="D19516"/>
      <c r="E19516"/>
      <c r="F19516" s="3"/>
      <c r="G19516" s="3"/>
      <c r="H19516" s="3"/>
      <c r="I19516" s="3"/>
      <c r="J19516" s="3"/>
    </row>
    <row r="19517" spans="4:10" x14ac:dyDescent="0.25">
      <c r="D19517"/>
      <c r="E19517"/>
      <c r="F19517" s="3"/>
      <c r="G19517" s="3"/>
      <c r="H19517" s="3"/>
      <c r="I19517" s="3"/>
      <c r="J19517" s="3"/>
    </row>
    <row r="19518" spans="4:10" x14ac:dyDescent="0.25">
      <c r="D19518"/>
      <c r="E19518"/>
      <c r="F19518" s="3"/>
      <c r="G19518" s="3"/>
      <c r="H19518" s="3"/>
      <c r="I19518" s="3"/>
      <c r="J19518" s="3"/>
    </row>
    <row r="19519" spans="4:10" x14ac:dyDescent="0.25">
      <c r="D19519"/>
      <c r="E19519"/>
      <c r="F19519" s="3"/>
      <c r="G19519" s="3"/>
      <c r="H19519" s="3"/>
      <c r="I19519" s="3"/>
      <c r="J19519" s="3"/>
    </row>
    <row r="19520" spans="4:10" x14ac:dyDescent="0.25">
      <c r="D19520"/>
      <c r="E19520"/>
      <c r="F19520" s="3"/>
      <c r="G19520" s="3"/>
      <c r="H19520" s="3"/>
      <c r="I19520" s="3"/>
      <c r="J19520" s="3"/>
    </row>
    <row r="19521" spans="4:10" x14ac:dyDescent="0.25">
      <c r="D19521"/>
      <c r="E19521"/>
      <c r="F19521" s="3"/>
      <c r="G19521" s="3"/>
      <c r="H19521" s="3"/>
      <c r="I19521" s="3"/>
      <c r="J19521" s="3"/>
    </row>
    <row r="19522" spans="4:10" x14ac:dyDescent="0.25">
      <c r="D19522"/>
      <c r="E19522"/>
      <c r="F19522" s="3"/>
      <c r="G19522" s="3"/>
      <c r="H19522" s="3"/>
      <c r="I19522" s="3"/>
      <c r="J19522" s="3"/>
    </row>
    <row r="19523" spans="4:10" x14ac:dyDescent="0.25">
      <c r="D19523"/>
      <c r="E19523"/>
      <c r="F19523" s="3"/>
      <c r="G19523" s="3"/>
      <c r="H19523" s="3"/>
      <c r="I19523" s="3"/>
      <c r="J19523" s="3"/>
    </row>
    <row r="19524" spans="4:10" x14ac:dyDescent="0.25">
      <c r="D19524"/>
      <c r="E19524"/>
      <c r="F19524" s="3"/>
      <c r="G19524" s="3"/>
      <c r="H19524" s="3"/>
      <c r="I19524" s="3"/>
      <c r="J19524" s="3"/>
    </row>
    <row r="19525" spans="4:10" x14ac:dyDescent="0.25">
      <c r="D19525"/>
      <c r="E19525"/>
      <c r="F19525" s="3"/>
      <c r="G19525" s="3"/>
      <c r="H19525" s="3"/>
      <c r="I19525" s="3"/>
      <c r="J19525" s="3"/>
    </row>
    <row r="19526" spans="4:10" x14ac:dyDescent="0.25">
      <c r="D19526"/>
      <c r="E19526"/>
      <c r="F19526" s="3"/>
      <c r="G19526" s="3"/>
      <c r="H19526" s="3"/>
      <c r="I19526" s="3"/>
      <c r="J19526" s="3"/>
    </row>
    <row r="19527" spans="4:10" x14ac:dyDescent="0.25">
      <c r="D19527"/>
      <c r="E19527"/>
      <c r="F19527" s="3"/>
      <c r="G19527" s="3"/>
      <c r="H19527" s="3"/>
      <c r="I19527" s="3"/>
      <c r="J19527" s="3"/>
    </row>
    <row r="19528" spans="4:10" x14ac:dyDescent="0.25">
      <c r="D19528"/>
      <c r="E19528"/>
      <c r="F19528" s="3"/>
      <c r="G19528" s="3"/>
      <c r="H19528" s="3"/>
      <c r="I19528" s="3"/>
      <c r="J19528" s="3"/>
    </row>
    <row r="19529" spans="4:10" x14ac:dyDescent="0.25">
      <c r="D19529"/>
      <c r="E19529"/>
      <c r="F19529" s="3"/>
      <c r="G19529" s="3"/>
      <c r="H19529" s="3"/>
      <c r="I19529" s="3"/>
      <c r="J19529" s="3"/>
    </row>
    <row r="19530" spans="4:10" x14ac:dyDescent="0.25">
      <c r="D19530"/>
      <c r="E19530"/>
      <c r="F19530" s="3"/>
      <c r="G19530" s="3"/>
      <c r="H19530" s="3"/>
      <c r="I19530" s="3"/>
      <c r="J19530" s="3"/>
    </row>
    <row r="19531" spans="4:10" x14ac:dyDescent="0.25">
      <c r="D19531"/>
      <c r="E19531"/>
      <c r="F19531" s="3"/>
      <c r="G19531" s="3"/>
      <c r="H19531" s="3"/>
      <c r="I19531" s="3"/>
      <c r="J19531" s="3"/>
    </row>
    <row r="19532" spans="4:10" x14ac:dyDescent="0.25">
      <c r="D19532"/>
      <c r="E19532"/>
      <c r="F19532" s="3"/>
      <c r="G19532" s="3"/>
      <c r="H19532" s="3"/>
      <c r="I19532" s="3"/>
      <c r="J19532" s="3"/>
    </row>
    <row r="19533" spans="4:10" x14ac:dyDescent="0.25">
      <c r="D19533"/>
      <c r="E19533"/>
    </row>
    <row r="19534" spans="4:10" x14ac:dyDescent="0.25">
      <c r="D19534"/>
      <c r="E19534"/>
    </row>
    <row r="19535" spans="4:10" x14ac:dyDescent="0.25">
      <c r="D19535"/>
      <c r="E19535"/>
    </row>
    <row r="19536" spans="4:10" x14ac:dyDescent="0.25">
      <c r="D19536"/>
      <c r="E19536"/>
    </row>
    <row r="19537" spans="4:10" x14ac:dyDescent="0.25">
      <c r="D19537"/>
      <c r="E19537"/>
    </row>
    <row r="19538" spans="4:10" x14ac:dyDescent="0.25">
      <c r="D19538"/>
      <c r="E19538"/>
      <c r="F19538" s="3"/>
      <c r="G19538" s="3"/>
      <c r="H19538" s="3"/>
      <c r="I19538" s="3"/>
      <c r="J19538" s="3"/>
    </row>
    <row r="19539" spans="4:10" x14ac:dyDescent="0.25">
      <c r="D19539"/>
      <c r="E19539"/>
      <c r="F19539" s="3"/>
      <c r="G19539" s="3"/>
      <c r="H19539" s="3"/>
      <c r="I19539" s="3"/>
      <c r="J19539" s="3"/>
    </row>
    <row r="19540" spans="4:10" x14ac:dyDescent="0.25">
      <c r="D19540"/>
      <c r="E19540"/>
      <c r="F19540" s="3"/>
      <c r="G19540" s="3"/>
      <c r="H19540" s="3"/>
      <c r="I19540" s="3"/>
      <c r="J19540" s="3"/>
    </row>
    <row r="19541" spans="4:10" x14ac:dyDescent="0.25">
      <c r="D19541"/>
      <c r="E19541"/>
      <c r="F19541" s="3"/>
      <c r="G19541" s="3"/>
      <c r="H19541" s="3"/>
      <c r="I19541" s="3"/>
      <c r="J19541" s="3"/>
    </row>
    <row r="19542" spans="4:10" x14ac:dyDescent="0.25">
      <c r="D19542"/>
      <c r="E19542"/>
      <c r="F19542" s="3"/>
      <c r="G19542" s="3"/>
      <c r="H19542" s="3"/>
      <c r="I19542" s="3"/>
      <c r="J19542" s="3"/>
    </row>
    <row r="19543" spans="4:10" x14ac:dyDescent="0.25">
      <c r="D19543"/>
      <c r="E19543"/>
      <c r="F19543" s="3"/>
      <c r="G19543" s="3"/>
      <c r="H19543" s="3"/>
      <c r="I19543" s="3"/>
      <c r="J19543" s="3"/>
    </row>
    <row r="19544" spans="4:10" x14ac:dyDescent="0.25">
      <c r="D19544"/>
      <c r="E19544"/>
      <c r="F19544" s="3"/>
      <c r="G19544" s="3"/>
      <c r="H19544" s="3"/>
      <c r="I19544" s="3"/>
      <c r="J19544" s="3"/>
    </row>
    <row r="19545" spans="4:10" x14ac:dyDescent="0.25">
      <c r="D19545"/>
      <c r="E19545"/>
      <c r="F19545" s="3"/>
      <c r="G19545" s="3"/>
      <c r="H19545" s="3"/>
      <c r="I19545" s="3"/>
      <c r="J19545" s="3"/>
    </row>
    <row r="19546" spans="4:10" x14ac:dyDescent="0.25">
      <c r="D19546"/>
      <c r="E19546"/>
      <c r="F19546" s="3"/>
      <c r="G19546" s="3"/>
      <c r="H19546" s="3"/>
      <c r="I19546" s="3"/>
      <c r="J19546" s="3"/>
    </row>
    <row r="19547" spans="4:10" x14ac:dyDescent="0.25">
      <c r="D19547"/>
      <c r="E19547"/>
      <c r="F19547" s="3"/>
      <c r="G19547" s="3"/>
      <c r="H19547" s="3"/>
      <c r="I19547" s="3"/>
      <c r="J19547" s="3"/>
    </row>
    <row r="19548" spans="4:10" x14ac:dyDescent="0.25">
      <c r="D19548"/>
      <c r="E19548"/>
      <c r="F19548" s="3"/>
      <c r="G19548" s="3"/>
      <c r="H19548" s="3"/>
      <c r="I19548" s="3"/>
      <c r="J19548" s="3"/>
    </row>
    <row r="19549" spans="4:10" x14ac:dyDescent="0.25">
      <c r="D19549"/>
      <c r="E19549"/>
      <c r="F19549" s="3"/>
      <c r="G19549" s="3"/>
      <c r="H19549" s="3"/>
      <c r="I19549" s="3"/>
      <c r="J19549" s="3"/>
    </row>
    <row r="19550" spans="4:10" x14ac:dyDescent="0.25">
      <c r="D19550"/>
      <c r="E19550"/>
      <c r="F19550" s="3"/>
      <c r="G19550" s="3"/>
      <c r="H19550" s="3"/>
      <c r="I19550" s="3"/>
      <c r="J19550" s="3"/>
    </row>
    <row r="19551" spans="4:10" x14ac:dyDescent="0.25">
      <c r="D19551"/>
      <c r="E19551"/>
      <c r="F19551" s="3"/>
      <c r="G19551" s="3"/>
      <c r="H19551" s="3"/>
      <c r="I19551" s="3"/>
      <c r="J19551" s="3"/>
    </row>
    <row r="19552" spans="4:10" x14ac:dyDescent="0.25">
      <c r="D19552"/>
      <c r="E19552"/>
      <c r="F19552" s="3"/>
      <c r="G19552" s="3"/>
      <c r="H19552" s="3"/>
      <c r="I19552" s="3"/>
      <c r="J19552" s="3"/>
    </row>
    <row r="19553" spans="4:10" x14ac:dyDescent="0.25">
      <c r="D19553"/>
      <c r="E19553"/>
      <c r="F19553" s="3"/>
      <c r="G19553" s="3"/>
      <c r="H19553" s="3"/>
      <c r="I19553" s="3"/>
      <c r="J19553" s="3"/>
    </row>
    <row r="19554" spans="4:10" x14ac:dyDescent="0.25">
      <c r="D19554"/>
      <c r="E19554"/>
      <c r="F19554" s="3"/>
      <c r="G19554" s="3"/>
      <c r="H19554" s="3"/>
      <c r="I19554" s="3"/>
      <c r="J19554" s="3"/>
    </row>
    <row r="19555" spans="4:10" x14ac:dyDescent="0.25">
      <c r="D19555"/>
      <c r="E19555"/>
      <c r="F19555" s="3"/>
      <c r="G19555" s="3"/>
      <c r="H19555" s="3"/>
      <c r="I19555" s="3"/>
      <c r="J19555" s="3"/>
    </row>
    <row r="19556" spans="4:10" x14ac:dyDescent="0.25">
      <c r="D19556"/>
      <c r="E19556"/>
      <c r="F19556" s="3"/>
      <c r="G19556" s="3"/>
      <c r="H19556" s="3"/>
      <c r="I19556" s="3"/>
      <c r="J19556" s="3"/>
    </row>
    <row r="19557" spans="4:10" x14ac:dyDescent="0.25">
      <c r="D19557"/>
      <c r="E19557"/>
      <c r="F19557" s="3"/>
      <c r="G19557" s="3"/>
      <c r="H19557" s="3"/>
      <c r="I19557" s="3"/>
      <c r="J19557" s="3"/>
    </row>
    <row r="19558" spans="4:10" x14ac:dyDescent="0.25">
      <c r="D19558"/>
      <c r="E19558"/>
      <c r="F19558" s="3"/>
      <c r="G19558" s="3"/>
      <c r="H19558" s="3"/>
      <c r="I19558" s="3"/>
      <c r="J19558" s="3"/>
    </row>
    <row r="19559" spans="4:10" x14ac:dyDescent="0.25">
      <c r="D19559"/>
      <c r="E19559"/>
      <c r="F19559" s="3"/>
      <c r="G19559" s="3"/>
      <c r="H19559" s="3"/>
      <c r="I19559" s="3"/>
      <c r="J19559" s="3"/>
    </row>
    <row r="19560" spans="4:10" x14ac:dyDescent="0.25">
      <c r="D19560"/>
      <c r="E19560"/>
      <c r="F19560" s="3"/>
      <c r="G19560" s="3"/>
      <c r="H19560" s="3"/>
      <c r="I19560" s="3"/>
      <c r="J19560" s="3"/>
    </row>
    <row r="19561" spans="4:10" x14ac:dyDescent="0.25">
      <c r="D19561"/>
      <c r="E19561"/>
      <c r="F19561" s="3"/>
      <c r="G19561" s="3"/>
      <c r="H19561" s="3"/>
      <c r="I19561" s="3"/>
      <c r="J19561" s="3"/>
    </row>
    <row r="19562" spans="4:10" x14ac:dyDescent="0.25">
      <c r="D19562"/>
      <c r="E19562"/>
      <c r="F19562" s="3"/>
      <c r="G19562" s="3"/>
      <c r="H19562" s="3"/>
      <c r="I19562" s="3"/>
      <c r="J19562" s="3"/>
    </row>
    <row r="19563" spans="4:10" x14ac:dyDescent="0.25">
      <c r="D19563"/>
      <c r="E19563"/>
      <c r="F19563" s="3"/>
      <c r="G19563" s="3"/>
      <c r="H19563" s="3"/>
      <c r="I19563" s="3"/>
      <c r="J19563" s="3"/>
    </row>
    <row r="19564" spans="4:10" x14ac:dyDescent="0.25">
      <c r="D19564"/>
      <c r="E19564"/>
      <c r="F19564" s="3"/>
      <c r="G19564" s="3"/>
      <c r="H19564" s="3"/>
      <c r="I19564" s="3"/>
      <c r="J19564" s="3"/>
    </row>
    <row r="19565" spans="4:10" x14ac:dyDescent="0.25">
      <c r="D19565"/>
      <c r="E19565"/>
      <c r="F19565" s="3"/>
      <c r="G19565" s="3"/>
      <c r="H19565" s="3"/>
      <c r="I19565" s="3"/>
      <c r="J19565" s="3"/>
    </row>
    <row r="19566" spans="4:10" x14ac:dyDescent="0.25">
      <c r="D19566"/>
      <c r="E19566"/>
      <c r="F19566" s="3"/>
      <c r="G19566" s="3"/>
      <c r="H19566" s="3"/>
      <c r="I19566" s="3"/>
      <c r="J19566" s="3"/>
    </row>
    <row r="19567" spans="4:10" x14ac:dyDescent="0.25">
      <c r="D19567"/>
      <c r="E19567"/>
      <c r="F19567" s="3"/>
      <c r="G19567" s="3"/>
      <c r="H19567" s="3"/>
      <c r="I19567" s="3"/>
      <c r="J19567" s="3"/>
    </row>
    <row r="19568" spans="4:10" x14ac:dyDescent="0.25">
      <c r="D19568"/>
      <c r="E19568"/>
      <c r="F19568" s="3"/>
      <c r="G19568" s="3"/>
      <c r="H19568" s="3"/>
      <c r="I19568" s="3"/>
      <c r="J19568" s="3"/>
    </row>
    <row r="19569" spans="4:10" x14ac:dyDescent="0.25">
      <c r="D19569"/>
      <c r="E19569"/>
      <c r="F19569" s="3"/>
      <c r="G19569" s="3"/>
      <c r="H19569" s="3"/>
      <c r="I19569" s="3"/>
      <c r="J19569" s="3"/>
    </row>
    <row r="19570" spans="4:10" x14ac:dyDescent="0.25">
      <c r="D19570"/>
      <c r="E19570"/>
      <c r="F19570" s="3"/>
      <c r="G19570" s="3"/>
      <c r="H19570" s="3"/>
      <c r="I19570" s="3"/>
      <c r="J19570" s="3"/>
    </row>
    <row r="19571" spans="4:10" x14ac:dyDescent="0.25">
      <c r="D19571"/>
      <c r="E19571"/>
      <c r="F19571" s="3"/>
      <c r="G19571" s="3"/>
      <c r="H19571" s="3"/>
      <c r="I19571" s="3"/>
      <c r="J19571" s="3"/>
    </row>
    <row r="19572" spans="4:10" x14ac:dyDescent="0.25">
      <c r="D19572"/>
      <c r="E19572"/>
      <c r="F19572" s="3"/>
      <c r="G19572" s="3"/>
      <c r="H19572" s="3"/>
      <c r="I19572" s="3"/>
      <c r="J19572" s="3"/>
    </row>
    <row r="19573" spans="4:10" x14ac:dyDescent="0.25">
      <c r="D19573"/>
      <c r="E19573"/>
      <c r="F19573" s="3"/>
      <c r="G19573" s="3"/>
      <c r="H19573" s="3"/>
      <c r="I19573" s="3"/>
      <c r="J19573" s="3"/>
    </row>
    <row r="19574" spans="4:10" x14ac:dyDescent="0.25">
      <c r="D19574"/>
      <c r="E19574"/>
      <c r="F19574" s="3"/>
      <c r="G19574" s="3"/>
      <c r="H19574" s="3"/>
      <c r="I19574" s="3"/>
      <c r="J19574" s="3"/>
    </row>
    <row r="19575" spans="4:10" x14ac:dyDescent="0.25">
      <c r="D19575"/>
      <c r="E19575"/>
      <c r="F19575" s="3"/>
      <c r="G19575" s="3"/>
      <c r="H19575" s="3"/>
      <c r="I19575" s="3"/>
      <c r="J19575" s="3"/>
    </row>
    <row r="19576" spans="4:10" x14ac:dyDescent="0.25">
      <c r="D19576"/>
      <c r="E19576"/>
      <c r="F19576" s="3"/>
      <c r="G19576" s="3"/>
      <c r="H19576" s="3"/>
      <c r="I19576" s="3"/>
      <c r="J19576" s="3"/>
    </row>
    <row r="19577" spans="4:10" x14ac:dyDescent="0.25">
      <c r="D19577"/>
      <c r="E19577"/>
      <c r="F19577" s="3"/>
      <c r="G19577" s="3"/>
      <c r="H19577" s="3"/>
      <c r="I19577" s="3"/>
      <c r="J19577" s="3"/>
    </row>
    <row r="19578" spans="4:10" x14ac:dyDescent="0.25">
      <c r="D19578"/>
      <c r="E19578"/>
      <c r="F19578" s="3"/>
      <c r="G19578" s="3"/>
      <c r="H19578" s="3"/>
      <c r="I19578" s="3"/>
      <c r="J19578" s="3"/>
    </row>
    <row r="19579" spans="4:10" x14ac:dyDescent="0.25">
      <c r="D19579"/>
      <c r="E19579"/>
      <c r="F19579" s="3"/>
      <c r="G19579" s="3"/>
      <c r="H19579" s="3"/>
      <c r="I19579" s="3"/>
      <c r="J19579" s="3"/>
    </row>
    <row r="19580" spans="4:10" x14ac:dyDescent="0.25">
      <c r="D19580"/>
      <c r="E19580"/>
      <c r="F19580" s="3"/>
      <c r="G19580" s="3"/>
      <c r="H19580" s="3"/>
      <c r="I19580" s="3"/>
      <c r="J19580" s="3"/>
    </row>
    <row r="19581" spans="4:10" x14ac:dyDescent="0.25">
      <c r="D19581"/>
      <c r="E19581"/>
      <c r="F19581" s="3"/>
      <c r="G19581" s="3"/>
      <c r="H19581" s="3"/>
      <c r="I19581" s="3"/>
      <c r="J19581" s="3"/>
    </row>
    <row r="19582" spans="4:10" x14ac:dyDescent="0.25">
      <c r="D19582"/>
      <c r="E19582"/>
      <c r="F19582" s="3"/>
      <c r="G19582" s="3"/>
      <c r="H19582" s="3"/>
      <c r="I19582" s="3"/>
      <c r="J19582" s="3"/>
    </row>
    <row r="19583" spans="4:10" x14ac:dyDescent="0.25">
      <c r="D19583"/>
      <c r="E19583"/>
      <c r="F19583" s="3"/>
      <c r="G19583" s="3"/>
      <c r="H19583" s="3"/>
      <c r="I19583" s="3"/>
      <c r="J19583" s="3"/>
    </row>
    <row r="19584" spans="4:10" x14ac:dyDescent="0.25">
      <c r="D19584"/>
      <c r="E19584"/>
      <c r="F19584" s="3"/>
      <c r="G19584" s="3"/>
      <c r="H19584" s="3"/>
      <c r="I19584" s="3"/>
      <c r="J19584" s="3"/>
    </row>
    <row r="19585" spans="4:10" x14ac:dyDescent="0.25">
      <c r="D19585"/>
      <c r="E19585"/>
      <c r="F19585" s="3"/>
      <c r="G19585" s="3"/>
      <c r="H19585" s="3"/>
      <c r="I19585" s="3"/>
      <c r="J19585" s="3"/>
    </row>
    <row r="19586" spans="4:10" x14ac:dyDescent="0.25">
      <c r="D19586"/>
      <c r="E19586"/>
      <c r="F19586" s="3"/>
      <c r="G19586" s="3"/>
      <c r="H19586" s="3"/>
      <c r="I19586" s="3"/>
      <c r="J19586" s="3"/>
    </row>
    <row r="19587" spans="4:10" x14ac:dyDescent="0.25">
      <c r="D19587"/>
      <c r="E19587"/>
      <c r="F19587" s="3"/>
      <c r="G19587" s="3"/>
      <c r="H19587" s="3"/>
      <c r="I19587" s="3"/>
      <c r="J19587" s="3"/>
    </row>
    <row r="19588" spans="4:10" x14ac:dyDescent="0.25">
      <c r="D19588"/>
      <c r="E19588"/>
      <c r="F19588" s="3"/>
      <c r="G19588" s="3"/>
      <c r="H19588" s="3"/>
      <c r="I19588" s="3"/>
      <c r="J19588" s="3"/>
    </row>
    <row r="19589" spans="4:10" x14ac:dyDescent="0.25">
      <c r="D19589"/>
      <c r="E19589"/>
      <c r="F19589" s="3"/>
      <c r="G19589" s="3"/>
      <c r="H19589" s="3"/>
      <c r="I19589" s="3"/>
      <c r="J19589" s="3"/>
    </row>
    <row r="19590" spans="4:10" x14ac:dyDescent="0.25">
      <c r="D19590"/>
      <c r="E19590"/>
      <c r="F19590" s="3"/>
      <c r="G19590" s="3"/>
      <c r="H19590" s="3"/>
      <c r="I19590" s="3"/>
      <c r="J19590" s="3"/>
    </row>
    <row r="19591" spans="4:10" x14ac:dyDescent="0.25">
      <c r="D19591"/>
      <c r="E19591"/>
      <c r="F19591" s="3"/>
      <c r="G19591" s="3"/>
      <c r="H19591" s="3"/>
      <c r="I19591" s="3"/>
      <c r="J19591" s="3"/>
    </row>
    <row r="19592" spans="4:10" x14ac:dyDescent="0.25">
      <c r="D19592"/>
      <c r="E19592"/>
      <c r="F19592" s="3"/>
      <c r="G19592" s="3"/>
      <c r="H19592" s="3"/>
      <c r="I19592" s="3"/>
      <c r="J19592" s="3"/>
    </row>
    <row r="19593" spans="4:10" x14ac:dyDescent="0.25">
      <c r="D19593"/>
      <c r="E19593"/>
      <c r="F19593" s="3"/>
      <c r="G19593" s="3"/>
      <c r="H19593" s="3"/>
      <c r="I19593" s="3"/>
      <c r="J19593" s="3"/>
    </row>
    <row r="19594" spans="4:10" x14ac:dyDescent="0.25">
      <c r="D19594"/>
      <c r="E19594"/>
      <c r="F19594" s="3"/>
      <c r="G19594" s="3"/>
      <c r="H19594" s="3"/>
      <c r="I19594" s="3"/>
      <c r="J19594" s="3"/>
    </row>
    <row r="19595" spans="4:10" x14ac:dyDescent="0.25">
      <c r="D19595"/>
      <c r="E19595"/>
      <c r="F19595" s="3"/>
      <c r="G19595" s="3"/>
      <c r="H19595" s="3"/>
      <c r="I19595" s="3"/>
      <c r="J19595" s="3"/>
    </row>
    <row r="19596" spans="4:10" x14ac:dyDescent="0.25">
      <c r="D19596"/>
      <c r="E19596"/>
      <c r="F19596" s="3"/>
      <c r="G19596" s="3"/>
      <c r="H19596" s="3"/>
      <c r="I19596" s="3"/>
      <c r="J19596" s="3"/>
    </row>
    <row r="19597" spans="4:10" x14ac:dyDescent="0.25">
      <c r="D19597"/>
      <c r="E19597"/>
      <c r="F19597" s="3"/>
      <c r="G19597" s="3"/>
      <c r="H19597" s="3"/>
      <c r="I19597" s="3"/>
      <c r="J19597" s="3"/>
    </row>
    <row r="19598" spans="4:10" x14ac:dyDescent="0.25">
      <c r="D19598"/>
      <c r="E19598"/>
      <c r="F19598" s="3"/>
      <c r="G19598" s="3"/>
      <c r="H19598" s="3"/>
      <c r="I19598" s="3"/>
      <c r="J19598" s="3"/>
    </row>
    <row r="19599" spans="4:10" x14ac:dyDescent="0.25">
      <c r="D19599"/>
      <c r="E19599"/>
      <c r="F19599" s="3"/>
      <c r="G19599" s="3"/>
      <c r="H19599" s="3"/>
      <c r="I19599" s="3"/>
      <c r="J19599" s="3"/>
    </row>
    <row r="19600" spans="4:10" x14ac:dyDescent="0.25">
      <c r="D19600"/>
      <c r="E19600"/>
      <c r="F19600" s="3"/>
      <c r="G19600" s="3"/>
      <c r="H19600" s="3"/>
      <c r="I19600" s="3"/>
      <c r="J19600" s="3"/>
    </row>
    <row r="19601" spans="4:10" x14ac:dyDescent="0.25">
      <c r="D19601"/>
      <c r="E19601"/>
      <c r="F19601" s="3"/>
      <c r="G19601" s="3"/>
      <c r="H19601" s="3"/>
      <c r="I19601" s="3"/>
      <c r="J19601" s="3"/>
    </row>
    <row r="19602" spans="4:10" x14ac:dyDescent="0.25">
      <c r="D19602"/>
      <c r="E19602"/>
      <c r="F19602" s="3"/>
      <c r="G19602" s="3"/>
      <c r="H19602" s="3"/>
      <c r="I19602" s="3"/>
      <c r="J19602" s="3"/>
    </row>
    <row r="19603" spans="4:10" x14ac:dyDescent="0.25">
      <c r="D19603"/>
      <c r="E19603"/>
      <c r="F19603" s="3"/>
      <c r="G19603" s="3"/>
      <c r="H19603" s="3"/>
      <c r="I19603" s="3"/>
      <c r="J19603" s="3"/>
    </row>
    <row r="19604" spans="4:10" x14ac:dyDescent="0.25">
      <c r="D19604"/>
      <c r="E19604"/>
      <c r="F19604" s="3"/>
      <c r="G19604" s="3"/>
      <c r="H19604" s="3"/>
      <c r="I19604" s="3"/>
      <c r="J19604" s="3"/>
    </row>
    <row r="19605" spans="4:10" x14ac:dyDescent="0.25">
      <c r="D19605"/>
      <c r="E19605"/>
      <c r="F19605" s="3"/>
      <c r="G19605" s="3"/>
      <c r="H19605" s="3"/>
      <c r="I19605" s="3"/>
      <c r="J19605" s="3"/>
    </row>
    <row r="19606" spans="4:10" x14ac:dyDescent="0.25">
      <c r="D19606"/>
      <c r="E19606"/>
      <c r="F19606" s="3"/>
      <c r="G19606" s="3"/>
      <c r="H19606" s="3"/>
      <c r="I19606" s="3"/>
      <c r="J19606" s="3"/>
    </row>
    <row r="19607" spans="4:10" x14ac:dyDescent="0.25">
      <c r="D19607"/>
      <c r="E19607"/>
      <c r="F19607" s="3"/>
      <c r="G19607" s="3"/>
      <c r="H19607" s="3"/>
      <c r="I19607" s="3"/>
      <c r="J19607" s="3"/>
    </row>
    <row r="19608" spans="4:10" x14ac:dyDescent="0.25">
      <c r="D19608"/>
      <c r="E19608"/>
      <c r="F19608" s="3"/>
      <c r="G19608" s="3"/>
      <c r="H19608" s="3"/>
      <c r="I19608" s="3"/>
      <c r="J19608" s="3"/>
    </row>
    <row r="19609" spans="4:10" x14ac:dyDescent="0.25">
      <c r="D19609"/>
      <c r="E19609"/>
      <c r="F19609" s="3"/>
      <c r="G19609" s="3"/>
      <c r="H19609" s="3"/>
      <c r="I19609" s="3"/>
      <c r="J19609" s="3"/>
    </row>
    <row r="19610" spans="4:10" x14ac:dyDescent="0.25">
      <c r="D19610"/>
      <c r="E19610"/>
      <c r="F19610" s="3"/>
      <c r="G19610" s="3"/>
      <c r="H19610" s="3"/>
      <c r="I19610" s="3"/>
      <c r="J19610" s="3"/>
    </row>
    <row r="19611" spans="4:10" x14ac:dyDescent="0.25">
      <c r="D19611"/>
      <c r="E19611"/>
      <c r="F19611" s="3"/>
      <c r="G19611" s="3"/>
      <c r="H19611" s="3"/>
      <c r="I19611" s="3"/>
      <c r="J19611" s="3"/>
    </row>
    <row r="19612" spans="4:10" x14ac:dyDescent="0.25">
      <c r="D19612"/>
      <c r="E19612"/>
      <c r="F19612" s="3"/>
      <c r="G19612" s="3"/>
      <c r="H19612" s="3"/>
      <c r="I19612" s="3"/>
      <c r="J19612" s="3"/>
    </row>
    <row r="19613" spans="4:10" x14ac:dyDescent="0.25">
      <c r="D19613"/>
      <c r="E19613"/>
      <c r="F19613" s="3"/>
      <c r="G19613" s="3"/>
      <c r="H19613" s="3"/>
      <c r="I19613" s="3"/>
      <c r="J19613" s="3"/>
    </row>
    <row r="19614" spans="4:10" x14ac:dyDescent="0.25">
      <c r="D19614"/>
      <c r="E19614"/>
      <c r="F19614" s="3"/>
      <c r="G19614" s="3"/>
      <c r="H19614" s="3"/>
      <c r="I19614" s="3"/>
      <c r="J19614" s="3"/>
    </row>
    <row r="19615" spans="4:10" x14ac:dyDescent="0.25">
      <c r="D19615"/>
      <c r="E19615"/>
      <c r="F19615" s="3"/>
      <c r="G19615" s="3"/>
      <c r="H19615" s="3"/>
      <c r="I19615" s="3"/>
      <c r="J19615" s="3"/>
    </row>
    <row r="19616" spans="4:10" x14ac:dyDescent="0.25">
      <c r="D19616"/>
      <c r="E19616"/>
      <c r="F19616" s="3"/>
      <c r="G19616" s="3"/>
      <c r="H19616" s="3"/>
      <c r="I19616" s="3"/>
      <c r="J19616" s="3"/>
    </row>
    <row r="19617" spans="4:10" x14ac:dyDescent="0.25">
      <c r="D19617"/>
      <c r="E19617"/>
      <c r="F19617" s="3"/>
      <c r="G19617" s="3"/>
      <c r="H19617" s="3"/>
      <c r="I19617" s="3"/>
      <c r="J19617" s="3"/>
    </row>
    <row r="19618" spans="4:10" x14ac:dyDescent="0.25">
      <c r="D19618"/>
      <c r="E19618"/>
      <c r="F19618" s="3"/>
      <c r="G19618" s="3"/>
      <c r="H19618" s="3"/>
      <c r="I19618" s="3"/>
      <c r="J19618" s="3"/>
    </row>
    <row r="19619" spans="4:10" x14ac:dyDescent="0.25">
      <c r="D19619"/>
      <c r="E19619"/>
      <c r="F19619" s="3"/>
      <c r="G19619" s="3"/>
      <c r="H19619" s="3"/>
      <c r="I19619" s="3"/>
      <c r="J19619" s="3"/>
    </row>
    <row r="19620" spans="4:10" x14ac:dyDescent="0.25">
      <c r="D19620"/>
      <c r="E19620"/>
      <c r="F19620" s="3"/>
      <c r="G19620" s="3"/>
      <c r="H19620" s="3"/>
      <c r="I19620" s="3"/>
      <c r="J19620" s="3"/>
    </row>
    <row r="19621" spans="4:10" x14ac:dyDescent="0.25">
      <c r="D19621"/>
      <c r="E19621"/>
      <c r="F19621" s="3"/>
      <c r="G19621" s="3"/>
      <c r="H19621" s="3"/>
      <c r="I19621" s="3"/>
      <c r="J19621" s="3"/>
    </row>
    <row r="19622" spans="4:10" x14ac:dyDescent="0.25">
      <c r="D19622"/>
      <c r="E19622"/>
      <c r="F19622" s="3"/>
      <c r="G19622" s="3"/>
      <c r="H19622" s="3"/>
      <c r="I19622" s="3"/>
      <c r="J19622" s="3"/>
    </row>
    <row r="19623" spans="4:10" x14ac:dyDescent="0.25">
      <c r="D19623"/>
      <c r="E19623"/>
      <c r="F19623" s="3"/>
      <c r="G19623" s="3"/>
      <c r="H19623" s="3"/>
      <c r="I19623" s="3"/>
      <c r="J19623" s="3"/>
    </row>
    <row r="19624" spans="4:10" x14ac:dyDescent="0.25">
      <c r="D19624"/>
      <c r="E19624"/>
      <c r="F19624" s="3"/>
      <c r="G19624" s="3"/>
      <c r="H19624" s="3"/>
      <c r="I19624" s="3"/>
      <c r="J19624" s="3"/>
    </row>
    <row r="19625" spans="4:10" x14ac:dyDescent="0.25">
      <c r="D19625"/>
      <c r="E19625"/>
      <c r="F19625" s="3"/>
      <c r="G19625" s="3"/>
      <c r="H19625" s="3"/>
      <c r="I19625" s="3"/>
      <c r="J19625" s="3"/>
    </row>
    <row r="19626" spans="4:10" x14ac:dyDescent="0.25">
      <c r="D19626"/>
      <c r="E19626"/>
      <c r="F19626" s="3"/>
      <c r="G19626" s="3"/>
      <c r="H19626" s="3"/>
      <c r="I19626" s="3"/>
      <c r="J19626" s="3"/>
    </row>
    <row r="19627" spans="4:10" x14ac:dyDescent="0.25">
      <c r="D19627"/>
      <c r="E19627"/>
      <c r="F19627" s="3"/>
      <c r="G19627" s="3"/>
      <c r="H19627" s="3"/>
      <c r="I19627" s="3"/>
      <c r="J19627" s="3"/>
    </row>
    <row r="19628" spans="4:10" x14ac:dyDescent="0.25">
      <c r="D19628"/>
      <c r="E19628"/>
      <c r="F19628" s="3"/>
      <c r="G19628" s="3"/>
      <c r="H19628" s="3"/>
      <c r="I19628" s="3"/>
      <c r="J19628" s="3"/>
    </row>
    <row r="19629" spans="4:10" x14ac:dyDescent="0.25">
      <c r="D19629"/>
      <c r="E19629"/>
      <c r="F19629" s="3"/>
      <c r="G19629" s="3"/>
      <c r="H19629" s="3"/>
      <c r="I19629" s="3"/>
      <c r="J19629" s="3"/>
    </row>
    <row r="19630" spans="4:10" x14ac:dyDescent="0.25">
      <c r="D19630"/>
      <c r="E19630"/>
      <c r="F19630" s="3"/>
      <c r="G19630" s="3"/>
      <c r="H19630" s="3"/>
      <c r="I19630" s="3"/>
      <c r="J19630" s="3"/>
    </row>
    <row r="19631" spans="4:10" x14ac:dyDescent="0.25">
      <c r="D19631"/>
      <c r="E19631"/>
      <c r="F19631" s="3"/>
      <c r="G19631" s="3"/>
      <c r="H19631" s="3"/>
      <c r="I19631" s="3"/>
      <c r="J19631" s="3"/>
    </row>
    <row r="19632" spans="4:10" x14ac:dyDescent="0.25">
      <c r="D19632"/>
      <c r="E19632"/>
      <c r="F19632" s="3"/>
      <c r="G19632" s="3"/>
      <c r="H19632" s="3"/>
      <c r="I19632" s="3"/>
      <c r="J19632" s="3"/>
    </row>
    <row r="19633" spans="4:10" x14ac:dyDescent="0.25">
      <c r="D19633"/>
      <c r="E19633"/>
      <c r="F19633" s="3"/>
      <c r="G19633" s="3"/>
      <c r="H19633" s="3"/>
      <c r="I19633" s="3"/>
      <c r="J19633" s="3"/>
    </row>
    <row r="19634" spans="4:10" x14ac:dyDescent="0.25">
      <c r="D19634"/>
      <c r="E19634"/>
      <c r="F19634" s="3"/>
      <c r="G19634" s="3"/>
      <c r="H19634" s="3"/>
      <c r="I19634" s="3"/>
      <c r="J19634" s="3"/>
    </row>
    <row r="19635" spans="4:10" x14ac:dyDescent="0.25">
      <c r="D19635"/>
      <c r="E19635"/>
      <c r="F19635" s="3"/>
      <c r="G19635" s="3"/>
      <c r="H19635" s="3"/>
      <c r="I19635" s="3"/>
      <c r="J19635" s="3"/>
    </row>
    <row r="19636" spans="4:10" x14ac:dyDescent="0.25">
      <c r="D19636"/>
      <c r="E19636"/>
      <c r="F19636" s="3"/>
      <c r="G19636" s="3"/>
      <c r="H19636" s="3"/>
      <c r="I19636" s="3"/>
      <c r="J19636" s="3"/>
    </row>
    <row r="19637" spans="4:10" x14ac:dyDescent="0.25">
      <c r="D19637"/>
      <c r="E19637"/>
      <c r="F19637" s="3"/>
      <c r="G19637" s="3"/>
      <c r="H19637" s="3"/>
      <c r="I19637" s="3"/>
      <c r="J19637" s="3"/>
    </row>
    <row r="19638" spans="4:10" x14ac:dyDescent="0.25">
      <c r="D19638"/>
      <c r="E19638"/>
      <c r="F19638" s="3"/>
      <c r="G19638" s="3"/>
      <c r="H19638" s="3"/>
      <c r="I19638" s="3"/>
      <c r="J19638" s="3"/>
    </row>
    <row r="19639" spans="4:10" x14ac:dyDescent="0.25">
      <c r="D19639"/>
      <c r="E19639"/>
      <c r="F19639" s="3"/>
      <c r="G19639" s="3"/>
      <c r="H19639" s="3"/>
      <c r="I19639" s="3"/>
      <c r="J19639" s="3"/>
    </row>
    <row r="19640" spans="4:10" x14ac:dyDescent="0.25">
      <c r="D19640"/>
      <c r="E19640"/>
      <c r="F19640" s="3"/>
      <c r="G19640" s="3"/>
      <c r="H19640" s="3"/>
      <c r="I19640" s="3"/>
      <c r="J19640" s="3"/>
    </row>
    <row r="19641" spans="4:10" x14ac:dyDescent="0.25">
      <c r="D19641"/>
      <c r="E19641"/>
      <c r="F19641" s="3"/>
      <c r="G19641" s="3"/>
      <c r="H19641" s="3"/>
      <c r="I19641" s="3"/>
      <c r="J19641" s="3"/>
    </row>
    <row r="19642" spans="4:10" x14ac:dyDescent="0.25">
      <c r="D19642"/>
      <c r="E19642"/>
      <c r="F19642" s="3"/>
      <c r="G19642" s="3"/>
      <c r="H19642" s="3"/>
      <c r="I19642" s="3"/>
      <c r="J19642" s="3"/>
    </row>
    <row r="19643" spans="4:10" x14ac:dyDescent="0.25">
      <c r="D19643"/>
      <c r="E19643"/>
      <c r="F19643" s="3"/>
      <c r="G19643" s="3"/>
      <c r="H19643" s="3"/>
      <c r="I19643" s="3"/>
      <c r="J19643" s="3"/>
    </row>
    <row r="19644" spans="4:10" x14ac:dyDescent="0.25">
      <c r="D19644"/>
      <c r="E19644"/>
      <c r="F19644" s="3"/>
      <c r="G19644" s="3"/>
      <c r="H19644" s="3"/>
      <c r="I19644" s="3"/>
      <c r="J19644" s="3"/>
    </row>
    <row r="19645" spans="4:10" x14ac:dyDescent="0.25">
      <c r="D19645"/>
      <c r="E19645"/>
      <c r="F19645" s="3"/>
      <c r="G19645" s="3"/>
      <c r="H19645" s="3"/>
      <c r="I19645" s="3"/>
      <c r="J19645" s="3"/>
    </row>
    <row r="19646" spans="4:10" x14ac:dyDescent="0.25">
      <c r="D19646"/>
      <c r="E19646"/>
      <c r="F19646" s="3"/>
      <c r="G19646" s="3"/>
      <c r="H19646" s="3"/>
      <c r="I19646" s="3"/>
      <c r="J19646" s="3"/>
    </row>
    <row r="19647" spans="4:10" x14ac:dyDescent="0.25">
      <c r="D19647"/>
      <c r="E19647"/>
      <c r="F19647" s="3"/>
      <c r="G19647" s="3"/>
      <c r="H19647" s="3"/>
      <c r="I19647" s="3"/>
      <c r="J19647" s="3"/>
    </row>
    <row r="19648" spans="4:10" x14ac:dyDescent="0.25">
      <c r="D19648"/>
      <c r="E19648"/>
      <c r="F19648" s="3"/>
      <c r="G19648" s="3"/>
      <c r="H19648" s="3"/>
      <c r="I19648" s="3"/>
      <c r="J19648" s="3"/>
    </row>
    <row r="19649" spans="4:10" x14ac:dyDescent="0.25">
      <c r="D19649"/>
      <c r="E19649"/>
      <c r="F19649" s="3"/>
      <c r="G19649" s="3"/>
      <c r="H19649" s="3"/>
      <c r="I19649" s="3"/>
      <c r="J19649" s="3"/>
    </row>
    <row r="19650" spans="4:10" x14ac:dyDescent="0.25">
      <c r="D19650"/>
      <c r="E19650"/>
      <c r="F19650" s="3"/>
      <c r="G19650" s="3"/>
      <c r="H19650" s="3"/>
      <c r="I19650" s="3"/>
      <c r="J19650" s="3"/>
    </row>
    <row r="19651" spans="4:10" x14ac:dyDescent="0.25">
      <c r="D19651"/>
      <c r="E19651"/>
      <c r="F19651" s="3"/>
      <c r="G19651" s="3"/>
      <c r="H19651" s="3"/>
      <c r="I19651" s="3"/>
      <c r="J19651" s="3"/>
    </row>
    <row r="19652" spans="4:10" x14ac:dyDescent="0.25">
      <c r="D19652"/>
      <c r="E19652"/>
      <c r="F19652" s="3"/>
      <c r="G19652" s="3"/>
      <c r="H19652" s="3"/>
      <c r="I19652" s="3"/>
      <c r="J19652" s="3"/>
    </row>
    <row r="19653" spans="4:10" x14ac:dyDescent="0.25">
      <c r="D19653"/>
      <c r="E19653"/>
      <c r="F19653" s="3"/>
      <c r="G19653" s="3"/>
      <c r="H19653" s="3"/>
      <c r="I19653" s="3"/>
      <c r="J19653" s="3"/>
    </row>
    <row r="19654" spans="4:10" x14ac:dyDescent="0.25">
      <c r="D19654"/>
      <c r="E19654"/>
      <c r="F19654" s="3"/>
      <c r="G19654" s="3"/>
      <c r="H19654" s="3"/>
      <c r="I19654" s="3"/>
      <c r="J19654" s="3"/>
    </row>
    <row r="19655" spans="4:10" x14ac:dyDescent="0.25">
      <c r="D19655"/>
      <c r="E19655"/>
      <c r="F19655" s="3"/>
      <c r="G19655" s="3"/>
      <c r="H19655" s="3"/>
      <c r="I19655" s="3"/>
      <c r="J19655" s="3"/>
    </row>
    <row r="19656" spans="4:10" x14ac:dyDescent="0.25">
      <c r="D19656"/>
      <c r="E19656"/>
      <c r="F19656" s="3"/>
      <c r="G19656" s="3"/>
      <c r="H19656" s="3"/>
      <c r="I19656" s="3"/>
      <c r="J19656" s="3"/>
    </row>
    <row r="19657" spans="4:10" x14ac:dyDescent="0.25">
      <c r="D19657"/>
      <c r="E19657"/>
      <c r="F19657" s="3"/>
      <c r="G19657" s="3"/>
      <c r="H19657" s="3"/>
      <c r="I19657" s="3"/>
      <c r="J19657" s="3"/>
    </row>
    <row r="19658" spans="4:10" x14ac:dyDescent="0.25">
      <c r="D19658"/>
      <c r="E19658"/>
      <c r="F19658" s="3"/>
      <c r="G19658" s="3"/>
      <c r="H19658" s="3"/>
      <c r="I19658" s="3"/>
      <c r="J19658" s="3"/>
    </row>
    <row r="19659" spans="4:10" x14ac:dyDescent="0.25">
      <c r="D19659"/>
      <c r="E19659"/>
      <c r="F19659" s="3"/>
      <c r="G19659" s="3"/>
      <c r="H19659" s="3"/>
      <c r="I19659" s="3"/>
      <c r="J19659" s="3"/>
    </row>
    <row r="19660" spans="4:10" x14ac:dyDescent="0.25">
      <c r="D19660"/>
      <c r="E19660"/>
      <c r="F19660" s="3"/>
      <c r="G19660" s="3"/>
      <c r="H19660" s="3"/>
      <c r="I19660" s="3"/>
      <c r="J19660" s="3"/>
    </row>
    <row r="19661" spans="4:10" x14ac:dyDescent="0.25">
      <c r="D19661"/>
      <c r="E19661"/>
      <c r="F19661" s="3"/>
      <c r="G19661" s="3"/>
      <c r="H19661" s="3"/>
      <c r="I19661" s="3"/>
      <c r="J19661" s="3"/>
    </row>
    <row r="19662" spans="4:10" x14ac:dyDescent="0.25">
      <c r="D19662"/>
      <c r="E19662"/>
      <c r="F19662" s="3"/>
      <c r="G19662" s="3"/>
      <c r="H19662" s="3"/>
      <c r="I19662" s="3"/>
      <c r="J19662" s="3"/>
    </row>
    <row r="19663" spans="4:10" x14ac:dyDescent="0.25">
      <c r="D19663"/>
      <c r="E19663"/>
      <c r="F19663" s="3"/>
      <c r="G19663" s="3"/>
      <c r="H19663" s="3"/>
      <c r="I19663" s="3"/>
      <c r="J19663" s="3"/>
    </row>
    <row r="19664" spans="4:10" x14ac:dyDescent="0.25">
      <c r="D19664"/>
      <c r="E19664"/>
      <c r="F19664" s="3"/>
      <c r="G19664" s="3"/>
      <c r="H19664" s="3"/>
      <c r="I19664" s="3"/>
      <c r="J19664" s="3"/>
    </row>
    <row r="19665" spans="4:10" x14ac:dyDescent="0.25">
      <c r="D19665"/>
      <c r="E19665"/>
      <c r="F19665" s="3"/>
      <c r="G19665" s="3"/>
      <c r="H19665" s="3"/>
      <c r="I19665" s="3"/>
      <c r="J19665" s="3"/>
    </row>
    <row r="19666" spans="4:10" x14ac:dyDescent="0.25">
      <c r="D19666"/>
      <c r="E19666"/>
      <c r="F19666" s="3"/>
      <c r="G19666" s="3"/>
      <c r="H19666" s="3"/>
      <c r="I19666" s="3"/>
      <c r="J19666" s="3"/>
    </row>
    <row r="19667" spans="4:10" x14ac:dyDescent="0.25">
      <c r="D19667"/>
      <c r="E19667"/>
      <c r="F19667" s="3"/>
      <c r="G19667" s="3"/>
      <c r="H19667" s="3"/>
      <c r="I19667" s="3"/>
      <c r="J19667" s="3"/>
    </row>
    <row r="19668" spans="4:10" x14ac:dyDescent="0.25">
      <c r="D19668"/>
      <c r="E19668"/>
      <c r="F19668" s="3"/>
      <c r="G19668" s="3"/>
      <c r="H19668" s="3"/>
      <c r="I19668" s="3"/>
      <c r="J19668" s="3"/>
    </row>
    <row r="19669" spans="4:10" x14ac:dyDescent="0.25">
      <c r="D19669"/>
      <c r="E19669"/>
      <c r="F19669" s="3"/>
      <c r="G19669" s="3"/>
      <c r="H19669" s="3"/>
      <c r="I19669" s="3"/>
      <c r="J19669" s="3"/>
    </row>
    <row r="19670" spans="4:10" x14ac:dyDescent="0.25">
      <c r="D19670"/>
      <c r="E19670"/>
      <c r="F19670" s="3"/>
      <c r="G19670" s="3"/>
      <c r="H19670" s="3"/>
      <c r="I19670" s="3"/>
      <c r="J19670" s="3"/>
    </row>
    <row r="19671" spans="4:10" x14ac:dyDescent="0.25">
      <c r="D19671"/>
      <c r="E19671"/>
      <c r="F19671" s="3"/>
      <c r="G19671" s="3"/>
      <c r="H19671" s="3"/>
      <c r="I19671" s="3"/>
      <c r="J19671" s="3"/>
    </row>
    <row r="19672" spans="4:10" x14ac:dyDescent="0.25">
      <c r="D19672"/>
      <c r="E19672"/>
      <c r="F19672" s="3"/>
      <c r="G19672" s="3"/>
      <c r="H19672" s="3"/>
      <c r="I19672" s="3"/>
      <c r="J19672" s="3"/>
    </row>
    <row r="19673" spans="4:10" x14ac:dyDescent="0.25">
      <c r="D19673"/>
      <c r="E19673"/>
      <c r="F19673" s="3"/>
      <c r="G19673" s="3"/>
      <c r="H19673" s="3"/>
      <c r="I19673" s="3"/>
      <c r="J19673" s="3"/>
    </row>
    <row r="19674" spans="4:10" x14ac:dyDescent="0.25">
      <c r="D19674"/>
      <c r="E19674"/>
      <c r="F19674" s="3"/>
      <c r="G19674" s="3"/>
      <c r="H19674" s="3"/>
      <c r="I19674" s="3"/>
      <c r="J19674" s="3"/>
    </row>
    <row r="19675" spans="4:10" x14ac:dyDescent="0.25">
      <c r="D19675"/>
      <c r="E19675"/>
      <c r="F19675" s="3"/>
      <c r="G19675" s="3"/>
      <c r="H19675" s="3"/>
      <c r="I19675" s="3"/>
      <c r="J19675" s="3"/>
    </row>
    <row r="19676" spans="4:10" x14ac:dyDescent="0.25">
      <c r="D19676"/>
      <c r="E19676"/>
      <c r="F19676" s="3"/>
      <c r="G19676" s="3"/>
      <c r="H19676" s="3"/>
      <c r="I19676" s="3"/>
      <c r="J19676" s="3"/>
    </row>
    <row r="19677" spans="4:10" x14ac:dyDescent="0.25">
      <c r="D19677"/>
      <c r="E19677"/>
      <c r="F19677" s="3"/>
      <c r="G19677" s="3"/>
      <c r="H19677" s="3"/>
      <c r="I19677" s="3"/>
      <c r="J19677" s="3"/>
    </row>
    <row r="19678" spans="4:10" x14ac:dyDescent="0.25">
      <c r="D19678"/>
      <c r="E19678"/>
      <c r="F19678" s="3"/>
      <c r="G19678" s="3"/>
      <c r="H19678" s="3"/>
      <c r="I19678" s="3"/>
      <c r="J19678" s="3"/>
    </row>
    <row r="19679" spans="4:10" x14ac:dyDescent="0.25">
      <c r="D19679"/>
      <c r="E19679"/>
      <c r="F19679" s="3"/>
      <c r="G19679" s="3"/>
      <c r="H19679" s="3"/>
      <c r="I19679" s="3"/>
      <c r="J19679" s="3"/>
    </row>
    <row r="19680" spans="4:10" x14ac:dyDescent="0.25">
      <c r="D19680"/>
      <c r="E19680"/>
      <c r="F19680" s="3"/>
      <c r="G19680" s="3"/>
      <c r="H19680" s="3"/>
      <c r="I19680" s="3"/>
      <c r="J19680" s="3"/>
    </row>
    <row r="19681" spans="4:10" x14ac:dyDescent="0.25">
      <c r="D19681"/>
      <c r="E19681"/>
      <c r="F19681" s="3"/>
      <c r="G19681" s="3"/>
      <c r="H19681" s="3"/>
      <c r="I19681" s="3"/>
      <c r="J19681" s="3"/>
    </row>
    <row r="19682" spans="4:10" x14ac:dyDescent="0.25">
      <c r="D19682"/>
      <c r="E19682"/>
      <c r="F19682" s="3"/>
      <c r="G19682" s="3"/>
      <c r="H19682" s="3"/>
      <c r="I19682" s="3"/>
      <c r="J19682" s="3"/>
    </row>
    <row r="19683" spans="4:10" x14ac:dyDescent="0.25">
      <c r="D19683"/>
      <c r="E19683"/>
      <c r="F19683" s="3"/>
      <c r="G19683" s="3"/>
      <c r="H19683" s="3"/>
      <c r="I19683" s="3"/>
      <c r="J19683" s="3"/>
    </row>
    <row r="19684" spans="4:10" x14ac:dyDescent="0.25">
      <c r="D19684"/>
      <c r="E19684"/>
      <c r="F19684" s="3"/>
      <c r="G19684" s="3"/>
      <c r="H19684" s="3"/>
      <c r="I19684" s="3"/>
      <c r="J19684" s="3"/>
    </row>
    <row r="19685" spans="4:10" x14ac:dyDescent="0.25">
      <c r="D19685"/>
      <c r="E19685"/>
      <c r="F19685" s="3"/>
      <c r="G19685" s="3"/>
      <c r="H19685" s="3"/>
      <c r="I19685" s="3"/>
      <c r="J19685" s="3"/>
    </row>
    <row r="19686" spans="4:10" x14ac:dyDescent="0.25">
      <c r="D19686"/>
      <c r="E19686"/>
      <c r="F19686" s="3"/>
      <c r="G19686" s="3"/>
      <c r="H19686" s="3"/>
      <c r="I19686" s="3"/>
      <c r="J19686" s="3"/>
    </row>
    <row r="19687" spans="4:10" x14ac:dyDescent="0.25">
      <c r="D19687"/>
      <c r="E19687"/>
      <c r="F19687" s="3"/>
      <c r="G19687" s="3"/>
      <c r="H19687" s="3"/>
      <c r="I19687" s="3"/>
      <c r="J19687" s="3"/>
    </row>
    <row r="19688" spans="4:10" x14ac:dyDescent="0.25">
      <c r="D19688"/>
      <c r="E19688"/>
      <c r="F19688" s="3"/>
      <c r="G19688" s="3"/>
      <c r="H19688" s="3"/>
      <c r="I19688" s="3"/>
      <c r="J19688" s="3"/>
    </row>
    <row r="19689" spans="4:10" x14ac:dyDescent="0.25">
      <c r="D19689"/>
      <c r="E19689"/>
      <c r="F19689" s="3"/>
      <c r="G19689" s="3"/>
      <c r="H19689" s="3"/>
      <c r="I19689" s="3"/>
      <c r="J19689" s="3"/>
    </row>
    <row r="19690" spans="4:10" x14ac:dyDescent="0.25">
      <c r="D19690"/>
      <c r="E19690"/>
      <c r="F19690" s="3"/>
      <c r="G19690" s="3"/>
      <c r="H19690" s="3"/>
      <c r="I19690" s="3"/>
      <c r="J19690" s="3"/>
    </row>
    <row r="19691" spans="4:10" x14ac:dyDescent="0.25">
      <c r="D19691"/>
      <c r="E19691"/>
      <c r="F19691" s="3"/>
      <c r="G19691" s="3"/>
      <c r="H19691" s="3"/>
      <c r="I19691" s="3"/>
      <c r="J19691" s="3"/>
    </row>
    <row r="19692" spans="4:10" x14ac:dyDescent="0.25">
      <c r="D19692"/>
      <c r="E19692"/>
      <c r="F19692" s="3"/>
      <c r="G19692" s="3"/>
      <c r="H19692" s="3"/>
      <c r="I19692" s="3"/>
      <c r="J19692" s="3"/>
    </row>
    <row r="19693" spans="4:10" x14ac:dyDescent="0.25">
      <c r="D19693"/>
      <c r="E19693"/>
      <c r="F19693" s="3"/>
      <c r="G19693" s="3"/>
      <c r="H19693" s="3"/>
      <c r="I19693" s="3"/>
      <c r="J19693" s="3"/>
    </row>
    <row r="19694" spans="4:10" x14ac:dyDescent="0.25">
      <c r="D19694"/>
      <c r="E19694"/>
      <c r="F19694" s="3"/>
      <c r="G19694" s="3"/>
      <c r="H19694" s="3"/>
      <c r="I19694" s="3"/>
      <c r="J19694" s="3"/>
    </row>
    <row r="19695" spans="4:10" x14ac:dyDescent="0.25">
      <c r="D19695"/>
      <c r="E19695"/>
      <c r="F19695" s="3"/>
      <c r="G19695" s="3"/>
      <c r="H19695" s="3"/>
      <c r="I19695" s="3"/>
      <c r="J19695" s="3"/>
    </row>
    <row r="19696" spans="4:10" x14ac:dyDescent="0.25">
      <c r="D19696"/>
      <c r="E19696"/>
      <c r="F19696" s="3"/>
      <c r="G19696" s="3"/>
      <c r="H19696" s="3"/>
      <c r="I19696" s="3"/>
      <c r="J19696" s="3"/>
    </row>
    <row r="19697" spans="4:10" x14ac:dyDescent="0.25">
      <c r="D19697"/>
      <c r="E19697"/>
      <c r="F19697" s="3"/>
      <c r="G19697" s="3"/>
      <c r="H19697" s="3"/>
      <c r="I19697" s="3"/>
      <c r="J19697" s="3"/>
    </row>
    <row r="19698" spans="4:10" x14ac:dyDescent="0.25">
      <c r="D19698"/>
      <c r="E19698"/>
      <c r="F19698" s="3"/>
      <c r="G19698" s="3"/>
      <c r="H19698" s="3"/>
      <c r="I19698" s="3"/>
      <c r="J19698" s="3"/>
    </row>
    <row r="19699" spans="4:10" x14ac:dyDescent="0.25">
      <c r="D19699"/>
      <c r="E19699"/>
      <c r="F19699" s="3"/>
      <c r="G19699" s="3"/>
      <c r="H19699" s="3"/>
      <c r="I19699" s="3"/>
      <c r="J19699" s="3"/>
    </row>
    <row r="19700" spans="4:10" x14ac:dyDescent="0.25">
      <c r="D19700"/>
      <c r="E19700"/>
      <c r="F19700" s="3"/>
      <c r="G19700" s="3"/>
      <c r="H19700" s="3"/>
      <c r="I19700" s="3"/>
      <c r="J19700" s="3"/>
    </row>
    <row r="19701" spans="4:10" x14ac:dyDescent="0.25">
      <c r="D19701"/>
      <c r="E19701"/>
      <c r="F19701" s="3"/>
      <c r="G19701" s="3"/>
      <c r="H19701" s="3"/>
      <c r="I19701" s="3"/>
      <c r="J19701" s="3"/>
    </row>
    <row r="19702" spans="4:10" x14ac:dyDescent="0.25">
      <c r="D19702"/>
      <c r="E19702"/>
      <c r="F19702" s="3"/>
      <c r="G19702" s="3"/>
      <c r="H19702" s="3"/>
      <c r="I19702" s="3"/>
      <c r="J19702" s="3"/>
    </row>
    <row r="19703" spans="4:10" x14ac:dyDescent="0.25">
      <c r="D19703"/>
      <c r="E19703"/>
      <c r="F19703" s="3"/>
      <c r="G19703" s="3"/>
      <c r="H19703" s="3"/>
      <c r="I19703" s="3"/>
      <c r="J19703" s="3"/>
    </row>
    <row r="19704" spans="4:10" x14ac:dyDescent="0.25">
      <c r="D19704"/>
      <c r="E19704"/>
      <c r="F19704" s="3"/>
      <c r="G19704" s="3"/>
      <c r="H19704" s="3"/>
      <c r="I19704" s="3"/>
      <c r="J19704" s="3"/>
    </row>
    <row r="19705" spans="4:10" x14ac:dyDescent="0.25">
      <c r="D19705"/>
      <c r="E19705"/>
      <c r="F19705" s="3"/>
      <c r="G19705" s="3"/>
      <c r="H19705" s="3"/>
      <c r="I19705" s="3"/>
      <c r="J19705" s="3"/>
    </row>
    <row r="19706" spans="4:10" x14ac:dyDescent="0.25">
      <c r="D19706"/>
      <c r="E19706"/>
      <c r="F19706" s="3"/>
      <c r="G19706" s="3"/>
      <c r="H19706" s="3"/>
      <c r="I19706" s="3"/>
      <c r="J19706" s="3"/>
    </row>
    <row r="19707" spans="4:10" x14ac:dyDescent="0.25">
      <c r="D19707"/>
      <c r="E19707"/>
      <c r="F19707" s="3"/>
      <c r="G19707" s="3"/>
      <c r="H19707" s="3"/>
      <c r="I19707" s="3"/>
      <c r="J19707" s="3"/>
    </row>
    <row r="19708" spans="4:10" x14ac:dyDescent="0.25">
      <c r="D19708"/>
      <c r="E19708"/>
      <c r="F19708" s="3"/>
      <c r="G19708" s="3"/>
      <c r="H19708" s="3"/>
      <c r="I19708" s="3"/>
      <c r="J19708" s="3"/>
    </row>
    <row r="19709" spans="4:10" x14ac:dyDescent="0.25">
      <c r="D19709"/>
      <c r="E19709"/>
      <c r="F19709" s="3"/>
      <c r="G19709" s="3"/>
      <c r="H19709" s="3"/>
      <c r="I19709" s="3"/>
      <c r="J19709" s="3"/>
    </row>
    <row r="19710" spans="4:10" x14ac:dyDescent="0.25">
      <c r="D19710"/>
      <c r="E19710"/>
      <c r="F19710" s="3"/>
      <c r="G19710" s="3"/>
      <c r="H19710" s="3"/>
      <c r="I19710" s="3"/>
      <c r="J19710" s="3"/>
    </row>
    <row r="19711" spans="4:10" x14ac:dyDescent="0.25">
      <c r="D19711"/>
      <c r="E19711"/>
      <c r="F19711" s="3"/>
      <c r="G19711" s="3"/>
      <c r="H19711" s="3"/>
      <c r="I19711" s="3"/>
      <c r="J19711" s="3"/>
    </row>
    <row r="19712" spans="4:10" x14ac:dyDescent="0.25">
      <c r="D19712"/>
      <c r="E19712"/>
      <c r="F19712" s="3"/>
      <c r="G19712" s="3"/>
      <c r="H19712" s="3"/>
      <c r="I19712" s="3"/>
      <c r="J19712" s="3"/>
    </row>
    <row r="19713" spans="4:10" x14ac:dyDescent="0.25">
      <c r="D19713"/>
      <c r="E19713"/>
      <c r="F19713" s="3"/>
      <c r="G19713" s="3"/>
      <c r="H19713" s="3"/>
      <c r="I19713" s="3"/>
      <c r="J19713" s="3"/>
    </row>
    <row r="19714" spans="4:10" x14ac:dyDescent="0.25">
      <c r="D19714"/>
      <c r="E19714"/>
      <c r="F19714" s="3"/>
      <c r="G19714" s="3"/>
      <c r="H19714" s="3"/>
      <c r="I19714" s="3"/>
      <c r="J19714" s="3"/>
    </row>
    <row r="19715" spans="4:10" x14ac:dyDescent="0.25">
      <c r="D19715"/>
      <c r="E19715"/>
      <c r="F19715" s="3"/>
      <c r="G19715" s="3"/>
      <c r="H19715" s="3"/>
      <c r="I19715" s="3"/>
      <c r="J19715" s="3"/>
    </row>
    <row r="19716" spans="4:10" x14ac:dyDescent="0.25">
      <c r="D19716"/>
      <c r="E19716"/>
      <c r="F19716" s="3"/>
      <c r="G19716" s="3"/>
      <c r="H19716" s="3"/>
      <c r="I19716" s="3"/>
      <c r="J19716" s="3"/>
    </row>
    <row r="19717" spans="4:10" x14ac:dyDescent="0.25">
      <c r="D19717"/>
      <c r="E19717"/>
      <c r="F19717" s="3"/>
      <c r="G19717" s="3"/>
      <c r="H19717" s="3"/>
      <c r="I19717" s="3"/>
      <c r="J19717" s="3"/>
    </row>
    <row r="19718" spans="4:10" x14ac:dyDescent="0.25">
      <c r="D19718"/>
      <c r="E19718"/>
      <c r="F19718" s="3"/>
      <c r="G19718" s="3"/>
      <c r="H19718" s="3"/>
      <c r="I19718" s="3"/>
      <c r="J19718" s="3"/>
    </row>
    <row r="19719" spans="4:10" x14ac:dyDescent="0.25">
      <c r="D19719"/>
      <c r="E19719"/>
      <c r="F19719" s="3"/>
      <c r="G19719" s="3"/>
      <c r="H19719" s="3"/>
      <c r="I19719" s="3"/>
      <c r="J19719" s="3"/>
    </row>
    <row r="19720" spans="4:10" x14ac:dyDescent="0.25">
      <c r="D19720"/>
      <c r="E19720"/>
      <c r="F19720" s="3"/>
      <c r="G19720" s="3"/>
      <c r="H19720" s="3"/>
      <c r="I19720" s="3"/>
      <c r="J19720" s="3"/>
    </row>
    <row r="19721" spans="4:10" x14ac:dyDescent="0.25">
      <c r="D19721"/>
      <c r="E19721"/>
      <c r="F19721" s="3"/>
      <c r="G19721" s="3"/>
      <c r="H19721" s="3"/>
      <c r="I19721" s="3"/>
      <c r="J19721" s="3"/>
    </row>
    <row r="19722" spans="4:10" x14ac:dyDescent="0.25">
      <c r="D19722"/>
      <c r="E19722"/>
      <c r="F19722" s="3"/>
      <c r="G19722" s="3"/>
      <c r="H19722" s="3"/>
      <c r="I19722" s="3"/>
      <c r="J19722" s="3"/>
    </row>
    <row r="19723" spans="4:10" x14ac:dyDescent="0.25">
      <c r="D19723"/>
      <c r="E19723"/>
      <c r="F19723" s="3"/>
      <c r="G19723" s="3"/>
      <c r="H19723" s="3"/>
      <c r="I19723" s="3"/>
      <c r="J19723" s="3"/>
    </row>
    <row r="19724" spans="4:10" x14ac:dyDescent="0.25">
      <c r="D19724"/>
      <c r="E19724"/>
      <c r="F19724" s="3"/>
      <c r="G19724" s="3"/>
      <c r="H19724" s="3"/>
      <c r="I19724" s="3"/>
      <c r="J19724" s="3"/>
    </row>
    <row r="19725" spans="4:10" x14ac:dyDescent="0.25">
      <c r="D19725"/>
      <c r="E19725"/>
      <c r="F19725" s="3"/>
      <c r="G19725" s="3"/>
      <c r="H19725" s="3"/>
      <c r="I19725" s="3"/>
      <c r="J19725" s="3"/>
    </row>
    <row r="19726" spans="4:10" x14ac:dyDescent="0.25">
      <c r="D19726"/>
      <c r="E19726"/>
      <c r="F19726" s="3"/>
      <c r="G19726" s="3"/>
      <c r="H19726" s="3"/>
      <c r="I19726" s="3"/>
      <c r="J19726" s="3"/>
    </row>
    <row r="19727" spans="4:10" x14ac:dyDescent="0.25">
      <c r="D19727"/>
      <c r="E19727"/>
      <c r="F19727" s="3"/>
      <c r="G19727" s="3"/>
      <c r="H19727" s="3"/>
      <c r="I19727" s="3"/>
      <c r="J19727" s="3"/>
    </row>
    <row r="19728" spans="4:10" x14ac:dyDescent="0.25">
      <c r="D19728"/>
      <c r="E19728"/>
      <c r="F19728" s="3"/>
      <c r="G19728" s="3"/>
      <c r="H19728" s="3"/>
      <c r="I19728" s="3"/>
      <c r="J19728" s="3"/>
    </row>
    <row r="19729" spans="4:10" x14ac:dyDescent="0.25">
      <c r="D19729"/>
      <c r="E19729"/>
      <c r="F19729" s="3"/>
      <c r="G19729" s="3"/>
      <c r="H19729" s="3"/>
      <c r="I19729" s="3"/>
      <c r="J19729" s="3"/>
    </row>
    <row r="19730" spans="4:10" x14ac:dyDescent="0.25">
      <c r="D19730"/>
      <c r="E19730"/>
      <c r="F19730" s="3"/>
      <c r="G19730" s="3"/>
      <c r="H19730" s="3"/>
      <c r="I19730" s="3"/>
      <c r="J19730" s="3"/>
    </row>
    <row r="19731" spans="4:10" x14ac:dyDescent="0.25">
      <c r="D19731"/>
      <c r="E19731"/>
      <c r="F19731" s="3"/>
      <c r="G19731" s="3"/>
      <c r="H19731" s="3"/>
      <c r="I19731" s="3"/>
      <c r="J19731" s="3"/>
    </row>
    <row r="19732" spans="4:10" x14ac:dyDescent="0.25">
      <c r="D19732"/>
      <c r="E19732"/>
      <c r="F19732" s="3"/>
      <c r="G19732" s="3"/>
      <c r="H19732" s="3"/>
      <c r="I19732" s="3"/>
      <c r="J19732" s="3"/>
    </row>
    <row r="19733" spans="4:10" x14ac:dyDescent="0.25">
      <c r="D19733"/>
      <c r="E19733"/>
      <c r="F19733" s="3"/>
      <c r="G19733" s="3"/>
      <c r="H19733" s="3"/>
      <c r="I19733" s="3"/>
      <c r="J19733" s="3"/>
    </row>
    <row r="19734" spans="4:10" x14ac:dyDescent="0.25">
      <c r="D19734"/>
      <c r="E19734"/>
      <c r="F19734" s="3"/>
      <c r="G19734" s="3"/>
      <c r="H19734" s="3"/>
      <c r="I19734" s="3"/>
      <c r="J19734" s="3"/>
    </row>
    <row r="19735" spans="4:10" x14ac:dyDescent="0.25">
      <c r="D19735"/>
      <c r="E19735"/>
      <c r="F19735" s="3"/>
      <c r="G19735" s="3"/>
      <c r="H19735" s="3"/>
      <c r="I19735" s="3"/>
      <c r="J19735" s="3"/>
    </row>
    <row r="19736" spans="4:10" x14ac:dyDescent="0.25">
      <c r="D19736"/>
      <c r="E19736"/>
      <c r="F19736" s="3"/>
      <c r="G19736" s="3"/>
      <c r="H19736" s="3"/>
      <c r="I19736" s="3"/>
      <c r="J19736" s="3"/>
    </row>
    <row r="19737" spans="4:10" x14ac:dyDescent="0.25">
      <c r="D19737"/>
      <c r="E19737"/>
      <c r="F19737" s="3"/>
      <c r="G19737" s="3"/>
      <c r="H19737" s="3"/>
      <c r="I19737" s="3"/>
      <c r="J19737" s="3"/>
    </row>
    <row r="19738" spans="4:10" x14ac:dyDescent="0.25">
      <c r="D19738"/>
      <c r="E19738"/>
      <c r="F19738" s="3"/>
      <c r="G19738" s="3"/>
      <c r="H19738" s="3"/>
      <c r="I19738" s="3"/>
      <c r="J19738" s="3"/>
    </row>
    <row r="19739" spans="4:10" x14ac:dyDescent="0.25">
      <c r="D19739"/>
      <c r="E19739"/>
      <c r="F19739" s="3"/>
      <c r="G19739" s="3"/>
      <c r="H19739" s="3"/>
      <c r="I19739" s="3"/>
      <c r="J19739" s="3"/>
    </row>
    <row r="19740" spans="4:10" x14ac:dyDescent="0.25">
      <c r="D19740"/>
      <c r="E19740"/>
      <c r="F19740" s="3"/>
      <c r="G19740" s="3"/>
      <c r="H19740" s="3"/>
      <c r="I19740" s="3"/>
      <c r="J19740" s="3"/>
    </row>
    <row r="19741" spans="4:10" x14ac:dyDescent="0.25">
      <c r="D19741"/>
      <c r="E19741"/>
      <c r="F19741" s="3"/>
      <c r="G19741" s="3"/>
      <c r="H19741" s="3"/>
      <c r="I19741" s="3"/>
      <c r="J19741" s="3"/>
    </row>
    <row r="19742" spans="4:10" x14ac:dyDescent="0.25">
      <c r="D19742"/>
      <c r="E19742"/>
      <c r="F19742" s="3"/>
      <c r="G19742" s="3"/>
      <c r="H19742" s="3"/>
      <c r="I19742" s="3"/>
      <c r="J19742" s="3"/>
    </row>
    <row r="19743" spans="4:10" x14ac:dyDescent="0.25">
      <c r="D19743"/>
      <c r="E19743"/>
      <c r="F19743" s="3"/>
      <c r="G19743" s="3"/>
      <c r="H19743" s="3"/>
      <c r="I19743" s="3"/>
      <c r="J19743" s="3"/>
    </row>
    <row r="19744" spans="4:10" x14ac:dyDescent="0.25">
      <c r="D19744"/>
      <c r="E19744"/>
      <c r="F19744" s="3"/>
      <c r="G19744" s="3"/>
      <c r="H19744" s="3"/>
      <c r="I19744" s="3"/>
      <c r="J19744" s="3"/>
    </row>
    <row r="19745" spans="4:10" x14ac:dyDescent="0.25">
      <c r="D19745"/>
      <c r="E19745"/>
      <c r="F19745" s="3"/>
      <c r="G19745" s="3"/>
      <c r="H19745" s="3"/>
      <c r="I19745" s="3"/>
      <c r="J19745" s="3"/>
    </row>
    <row r="19746" spans="4:10" x14ac:dyDescent="0.25">
      <c r="D19746"/>
      <c r="E19746"/>
      <c r="F19746" s="3"/>
      <c r="G19746" s="3"/>
      <c r="H19746" s="3"/>
      <c r="I19746" s="3"/>
      <c r="J19746" s="3"/>
    </row>
    <row r="19747" spans="4:10" x14ac:dyDescent="0.25">
      <c r="D19747"/>
      <c r="E19747"/>
      <c r="F19747" s="3"/>
      <c r="G19747" s="3"/>
      <c r="H19747" s="3"/>
      <c r="I19747" s="3"/>
      <c r="J19747" s="3"/>
    </row>
    <row r="19748" spans="4:10" x14ac:dyDescent="0.25">
      <c r="D19748"/>
      <c r="E19748"/>
      <c r="F19748" s="3"/>
      <c r="G19748" s="3"/>
      <c r="H19748" s="3"/>
      <c r="I19748" s="3"/>
      <c r="J19748" s="3"/>
    </row>
    <row r="19749" spans="4:10" x14ac:dyDescent="0.25">
      <c r="D19749"/>
      <c r="E19749"/>
      <c r="F19749" s="3"/>
      <c r="G19749" s="3"/>
      <c r="H19749" s="3"/>
      <c r="I19749" s="3"/>
      <c r="J19749" s="3"/>
    </row>
    <row r="19750" spans="4:10" x14ac:dyDescent="0.25">
      <c r="D19750"/>
      <c r="E19750"/>
      <c r="F19750" s="3"/>
      <c r="G19750" s="3"/>
      <c r="H19750" s="3"/>
      <c r="I19750" s="3"/>
      <c r="J19750" s="3"/>
    </row>
    <row r="19751" spans="4:10" x14ac:dyDescent="0.25">
      <c r="D19751"/>
      <c r="E19751"/>
      <c r="F19751" s="3"/>
      <c r="G19751" s="3"/>
      <c r="H19751" s="3"/>
      <c r="I19751" s="3"/>
      <c r="J19751" s="3"/>
    </row>
    <row r="19752" spans="4:10" x14ac:dyDescent="0.25">
      <c r="D19752"/>
      <c r="E19752"/>
      <c r="F19752" s="3"/>
      <c r="G19752" s="3"/>
      <c r="H19752" s="3"/>
      <c r="I19752" s="3"/>
      <c r="J19752" s="3"/>
    </row>
    <row r="19753" spans="4:10" x14ac:dyDescent="0.25">
      <c r="D19753"/>
      <c r="E19753"/>
      <c r="F19753" s="3"/>
      <c r="G19753" s="3"/>
      <c r="H19753" s="3"/>
      <c r="I19753" s="3"/>
      <c r="J19753" s="3"/>
    </row>
    <row r="19754" spans="4:10" x14ac:dyDescent="0.25">
      <c r="D19754"/>
      <c r="E19754"/>
      <c r="F19754" s="3"/>
      <c r="G19754" s="3"/>
      <c r="H19754" s="3"/>
      <c r="I19754" s="3"/>
      <c r="J19754" s="3"/>
    </row>
    <row r="19755" spans="4:10" x14ac:dyDescent="0.25">
      <c r="D19755"/>
      <c r="E19755"/>
      <c r="F19755" s="3"/>
      <c r="G19755" s="3"/>
      <c r="H19755" s="3"/>
      <c r="I19755" s="3"/>
      <c r="J19755" s="3"/>
    </row>
    <row r="19756" spans="4:10" x14ac:dyDescent="0.25">
      <c r="D19756"/>
      <c r="E19756"/>
      <c r="F19756" s="3"/>
      <c r="G19756" s="3"/>
      <c r="H19756" s="3"/>
      <c r="I19756" s="3"/>
      <c r="J19756" s="3"/>
    </row>
    <row r="19757" spans="4:10" x14ac:dyDescent="0.25">
      <c r="D19757"/>
      <c r="E19757"/>
      <c r="F19757" s="3"/>
      <c r="G19757" s="3"/>
      <c r="H19757" s="3"/>
      <c r="I19757" s="3"/>
      <c r="J19757" s="3"/>
    </row>
    <row r="19758" spans="4:10" x14ac:dyDescent="0.25">
      <c r="D19758"/>
      <c r="E19758"/>
      <c r="F19758" s="3"/>
      <c r="G19758" s="3"/>
      <c r="H19758" s="3"/>
      <c r="I19758" s="3"/>
      <c r="J19758" s="3"/>
    </row>
    <row r="19759" spans="4:10" x14ac:dyDescent="0.25">
      <c r="D19759"/>
      <c r="E19759"/>
      <c r="F19759" s="3"/>
      <c r="G19759" s="3"/>
      <c r="H19759" s="3"/>
      <c r="I19759" s="3"/>
      <c r="J19759" s="3"/>
    </row>
    <row r="19760" spans="4:10" x14ac:dyDescent="0.25">
      <c r="D19760"/>
      <c r="E19760"/>
      <c r="F19760" s="3"/>
      <c r="G19760" s="3"/>
      <c r="H19760" s="3"/>
      <c r="I19760" s="3"/>
      <c r="J19760" s="3"/>
    </row>
    <row r="19761" spans="4:10" x14ac:dyDescent="0.25">
      <c r="D19761"/>
      <c r="E19761"/>
      <c r="F19761" s="3"/>
      <c r="G19761" s="3"/>
      <c r="H19761" s="3"/>
      <c r="I19761" s="3"/>
      <c r="J19761" s="3"/>
    </row>
    <row r="19762" spans="4:10" x14ac:dyDescent="0.25">
      <c r="D19762"/>
      <c r="E19762"/>
      <c r="F19762" s="3"/>
      <c r="G19762" s="3"/>
      <c r="H19762" s="3"/>
      <c r="I19762" s="3"/>
      <c r="J19762" s="3"/>
    </row>
    <row r="19763" spans="4:10" x14ac:dyDescent="0.25">
      <c r="D19763"/>
      <c r="E19763"/>
      <c r="F19763" s="3"/>
      <c r="G19763" s="3"/>
      <c r="H19763" s="3"/>
      <c r="I19763" s="3"/>
      <c r="J19763" s="3"/>
    </row>
    <row r="19764" spans="4:10" x14ac:dyDescent="0.25">
      <c r="D19764"/>
      <c r="E19764"/>
      <c r="F19764" s="3"/>
      <c r="G19764" s="3"/>
      <c r="H19764" s="3"/>
      <c r="I19764" s="3"/>
      <c r="J19764" s="3"/>
    </row>
    <row r="19765" spans="4:10" x14ac:dyDescent="0.25">
      <c r="D19765"/>
      <c r="E19765"/>
      <c r="F19765" s="3"/>
      <c r="G19765" s="3"/>
      <c r="H19765" s="3"/>
      <c r="I19765" s="3"/>
      <c r="J19765" s="3"/>
    </row>
    <row r="19766" spans="4:10" x14ac:dyDescent="0.25">
      <c r="D19766"/>
      <c r="E19766"/>
      <c r="F19766" s="3"/>
      <c r="G19766" s="3"/>
      <c r="H19766" s="3"/>
      <c r="I19766" s="3"/>
      <c r="J19766" s="3"/>
    </row>
    <row r="19767" spans="4:10" x14ac:dyDescent="0.25">
      <c r="D19767"/>
      <c r="E19767"/>
      <c r="F19767" s="3"/>
      <c r="G19767" s="3"/>
      <c r="H19767" s="3"/>
      <c r="I19767" s="3"/>
      <c r="J19767" s="3"/>
    </row>
    <row r="19768" spans="4:10" x14ac:dyDescent="0.25">
      <c r="D19768"/>
      <c r="E19768"/>
      <c r="F19768" s="3"/>
      <c r="G19768" s="3"/>
      <c r="H19768" s="3"/>
      <c r="I19768" s="3"/>
      <c r="J19768" s="3"/>
    </row>
    <row r="19769" spans="4:10" x14ac:dyDescent="0.25">
      <c r="D19769"/>
      <c r="E19769"/>
      <c r="F19769" s="3"/>
      <c r="G19769" s="3"/>
      <c r="H19769" s="3"/>
      <c r="I19769" s="3"/>
      <c r="J19769" s="3"/>
    </row>
    <row r="19770" spans="4:10" x14ac:dyDescent="0.25">
      <c r="D19770"/>
      <c r="E19770"/>
      <c r="F19770" s="3"/>
      <c r="G19770" s="3"/>
      <c r="H19770" s="3"/>
      <c r="I19770" s="3"/>
      <c r="J19770" s="3"/>
    </row>
    <row r="19771" spans="4:10" x14ac:dyDescent="0.25">
      <c r="D19771"/>
      <c r="E19771"/>
      <c r="F19771" s="3"/>
      <c r="G19771" s="3"/>
      <c r="H19771" s="3"/>
      <c r="I19771" s="3"/>
      <c r="J19771" s="3"/>
    </row>
    <row r="19772" spans="4:10" x14ac:dyDescent="0.25">
      <c r="D19772"/>
      <c r="E19772"/>
      <c r="F19772" s="3"/>
      <c r="G19772" s="3"/>
      <c r="H19772" s="3"/>
      <c r="I19772" s="3"/>
      <c r="J19772" s="3"/>
    </row>
    <row r="19773" spans="4:10" x14ac:dyDescent="0.25">
      <c r="D19773"/>
      <c r="E19773"/>
      <c r="F19773" s="3"/>
      <c r="G19773" s="3"/>
      <c r="H19773" s="3"/>
      <c r="I19773" s="3"/>
      <c r="J19773" s="3"/>
    </row>
    <row r="19774" spans="4:10" x14ac:dyDescent="0.25">
      <c r="D19774"/>
      <c r="E19774"/>
      <c r="F19774" s="3"/>
      <c r="G19774" s="3"/>
      <c r="H19774" s="3"/>
      <c r="I19774" s="3"/>
      <c r="J19774" s="3"/>
    </row>
    <row r="19775" spans="4:10" x14ac:dyDescent="0.25">
      <c r="D19775"/>
      <c r="E19775"/>
      <c r="F19775" s="3"/>
      <c r="G19775" s="3"/>
      <c r="H19775" s="3"/>
      <c r="I19775" s="3"/>
      <c r="J19775" s="3"/>
    </row>
    <row r="19776" spans="4:10" x14ac:dyDescent="0.25">
      <c r="D19776"/>
      <c r="E19776"/>
      <c r="F19776" s="3"/>
      <c r="G19776" s="3"/>
      <c r="H19776" s="3"/>
      <c r="I19776" s="3"/>
      <c r="J19776" s="3"/>
    </row>
    <row r="19777" spans="4:10" x14ac:dyDescent="0.25">
      <c r="D19777"/>
      <c r="E19777"/>
      <c r="F19777" s="3"/>
      <c r="G19777" s="3"/>
      <c r="H19777" s="3"/>
      <c r="I19777" s="3"/>
      <c r="J19777" s="3"/>
    </row>
    <row r="19778" spans="4:10" x14ac:dyDescent="0.25">
      <c r="D19778"/>
      <c r="E19778"/>
      <c r="F19778" s="3"/>
      <c r="G19778" s="3"/>
      <c r="H19778" s="3"/>
      <c r="I19778" s="3"/>
      <c r="J19778" s="3"/>
    </row>
    <row r="19779" spans="4:10" x14ac:dyDescent="0.25">
      <c r="D19779"/>
      <c r="E19779"/>
      <c r="F19779" s="3"/>
      <c r="G19779" s="3"/>
      <c r="H19779" s="3"/>
      <c r="I19779" s="3"/>
      <c r="J19779" s="3"/>
    </row>
    <row r="19780" spans="4:10" x14ac:dyDescent="0.25">
      <c r="D19780"/>
      <c r="E19780"/>
      <c r="F19780" s="3"/>
      <c r="G19780" s="3"/>
      <c r="H19780" s="3"/>
      <c r="I19780" s="3"/>
      <c r="J19780" s="3"/>
    </row>
    <row r="19781" spans="4:10" x14ac:dyDescent="0.25">
      <c r="D19781"/>
      <c r="E19781"/>
      <c r="F19781" s="3"/>
      <c r="G19781" s="3"/>
      <c r="H19781" s="3"/>
      <c r="I19781" s="3"/>
      <c r="J19781" s="3"/>
    </row>
    <row r="19782" spans="4:10" x14ac:dyDescent="0.25">
      <c r="D19782"/>
      <c r="E19782"/>
      <c r="F19782" s="3"/>
      <c r="G19782" s="3"/>
      <c r="H19782" s="3"/>
      <c r="I19782" s="3"/>
      <c r="J19782" s="3"/>
    </row>
    <row r="19783" spans="4:10" x14ac:dyDescent="0.25">
      <c r="D19783"/>
      <c r="E19783"/>
      <c r="F19783" s="3"/>
      <c r="G19783" s="3"/>
      <c r="H19783" s="3"/>
      <c r="I19783" s="3"/>
      <c r="J19783" s="3"/>
    </row>
    <row r="19784" spans="4:10" x14ac:dyDescent="0.25">
      <c r="D19784"/>
      <c r="E19784"/>
      <c r="F19784" s="3"/>
      <c r="G19784" s="3"/>
      <c r="H19784" s="3"/>
      <c r="I19784" s="3"/>
      <c r="J19784" s="3"/>
    </row>
    <row r="19785" spans="4:10" x14ac:dyDescent="0.25">
      <c r="D19785"/>
      <c r="E19785"/>
      <c r="F19785" s="3"/>
      <c r="G19785" s="3"/>
      <c r="H19785" s="3"/>
      <c r="I19785" s="3"/>
      <c r="J19785" s="3"/>
    </row>
    <row r="19786" spans="4:10" x14ac:dyDescent="0.25">
      <c r="D19786"/>
      <c r="E19786"/>
      <c r="F19786" s="3"/>
      <c r="G19786" s="3"/>
      <c r="H19786" s="3"/>
      <c r="I19786" s="3"/>
      <c r="J19786" s="3"/>
    </row>
    <row r="19787" spans="4:10" x14ac:dyDescent="0.25">
      <c r="D19787"/>
      <c r="E19787"/>
      <c r="F19787" s="3"/>
      <c r="G19787" s="3"/>
      <c r="H19787" s="3"/>
      <c r="I19787" s="3"/>
      <c r="J19787" s="3"/>
    </row>
    <row r="19788" spans="4:10" x14ac:dyDescent="0.25">
      <c r="D19788"/>
      <c r="E19788"/>
      <c r="F19788" s="3"/>
      <c r="G19788" s="3"/>
      <c r="H19788" s="3"/>
      <c r="I19788" s="3"/>
      <c r="J19788" s="3"/>
    </row>
    <row r="19789" spans="4:10" x14ac:dyDescent="0.25">
      <c r="D19789"/>
      <c r="E19789"/>
      <c r="F19789" s="3"/>
      <c r="G19789" s="3"/>
      <c r="H19789" s="3"/>
      <c r="I19789" s="3"/>
      <c r="J19789" s="3"/>
    </row>
    <row r="19790" spans="4:10" x14ac:dyDescent="0.25">
      <c r="D19790"/>
      <c r="E19790"/>
      <c r="F19790" s="3"/>
      <c r="G19790" s="3"/>
      <c r="H19790" s="3"/>
      <c r="I19790" s="3"/>
      <c r="J19790" s="3"/>
    </row>
    <row r="19791" spans="4:10" x14ac:dyDescent="0.25">
      <c r="D19791"/>
      <c r="E19791"/>
      <c r="F19791" s="3"/>
      <c r="G19791" s="3"/>
      <c r="H19791" s="3"/>
      <c r="I19791" s="3"/>
      <c r="J19791" s="3"/>
    </row>
    <row r="19792" spans="4:10" x14ac:dyDescent="0.25">
      <c r="D19792"/>
      <c r="E19792"/>
      <c r="F19792" s="3"/>
      <c r="G19792" s="3"/>
      <c r="H19792" s="3"/>
      <c r="I19792" s="3"/>
      <c r="J19792" s="3"/>
    </row>
    <row r="19793" spans="4:10" x14ac:dyDescent="0.25">
      <c r="D19793"/>
      <c r="E19793"/>
      <c r="F19793" s="3"/>
      <c r="G19793" s="3"/>
      <c r="H19793" s="3"/>
      <c r="I19793" s="3"/>
      <c r="J19793" s="3"/>
    </row>
    <row r="19794" spans="4:10" x14ac:dyDescent="0.25">
      <c r="D19794"/>
      <c r="E19794"/>
      <c r="F19794" s="3"/>
      <c r="G19794" s="3"/>
      <c r="H19794" s="3"/>
      <c r="I19794" s="3"/>
      <c r="J19794" s="3"/>
    </row>
    <row r="19795" spans="4:10" x14ac:dyDescent="0.25">
      <c r="D19795"/>
      <c r="E19795"/>
      <c r="F19795" s="3"/>
      <c r="G19795" s="3"/>
      <c r="H19795" s="3"/>
      <c r="I19795" s="3"/>
      <c r="J19795" s="3"/>
    </row>
    <row r="19796" spans="4:10" x14ac:dyDescent="0.25">
      <c r="D19796"/>
      <c r="E19796"/>
      <c r="F19796" s="3"/>
      <c r="G19796" s="3"/>
      <c r="H19796" s="3"/>
      <c r="I19796" s="3"/>
      <c r="J19796" s="3"/>
    </row>
    <row r="19797" spans="4:10" x14ac:dyDescent="0.25">
      <c r="D19797"/>
      <c r="E19797"/>
      <c r="F19797" s="3"/>
      <c r="G19797" s="3"/>
      <c r="H19797" s="3"/>
      <c r="I19797" s="3"/>
      <c r="J19797" s="3"/>
    </row>
    <row r="19798" spans="4:10" x14ac:dyDescent="0.25">
      <c r="D19798"/>
      <c r="E19798"/>
      <c r="F19798" s="3"/>
      <c r="G19798" s="3"/>
      <c r="H19798" s="3"/>
      <c r="I19798" s="3"/>
      <c r="J19798" s="3"/>
    </row>
    <row r="19799" spans="4:10" x14ac:dyDescent="0.25">
      <c r="D19799"/>
      <c r="E19799"/>
      <c r="F19799" s="3"/>
      <c r="G19799" s="3"/>
      <c r="H19799" s="3"/>
      <c r="I19799" s="3"/>
      <c r="J19799" s="3"/>
    </row>
    <row r="19800" spans="4:10" x14ac:dyDescent="0.25">
      <c r="D19800"/>
      <c r="E19800"/>
      <c r="F19800" s="3"/>
      <c r="G19800" s="3"/>
      <c r="H19800" s="3"/>
      <c r="I19800" s="3"/>
      <c r="J19800" s="3"/>
    </row>
    <row r="19801" spans="4:10" x14ac:dyDescent="0.25">
      <c r="D19801"/>
      <c r="E19801"/>
      <c r="F19801" s="3"/>
      <c r="G19801" s="3"/>
      <c r="H19801" s="3"/>
      <c r="I19801" s="3"/>
      <c r="J19801" s="3"/>
    </row>
    <row r="19802" spans="4:10" x14ac:dyDescent="0.25">
      <c r="D19802"/>
      <c r="E19802"/>
      <c r="F19802" s="3"/>
      <c r="G19802" s="3"/>
      <c r="H19802" s="3"/>
      <c r="I19802" s="3"/>
      <c r="J19802" s="3"/>
    </row>
    <row r="19803" spans="4:10" x14ac:dyDescent="0.25">
      <c r="D19803"/>
      <c r="E19803"/>
      <c r="F19803" s="3"/>
      <c r="G19803" s="3"/>
      <c r="H19803" s="3"/>
      <c r="I19803" s="3"/>
      <c r="J19803" s="3"/>
    </row>
    <row r="19804" spans="4:10" x14ac:dyDescent="0.25">
      <c r="D19804"/>
      <c r="E19804"/>
      <c r="F19804" s="3"/>
      <c r="G19804" s="3"/>
      <c r="H19804" s="3"/>
      <c r="I19804" s="3"/>
      <c r="J19804" s="3"/>
    </row>
    <row r="19805" spans="4:10" x14ac:dyDescent="0.25">
      <c r="D19805"/>
      <c r="E19805"/>
      <c r="F19805" s="3"/>
      <c r="G19805" s="3"/>
      <c r="H19805" s="3"/>
      <c r="I19805" s="3"/>
      <c r="J19805" s="3"/>
    </row>
    <row r="19806" spans="4:10" x14ac:dyDescent="0.25">
      <c r="D19806"/>
      <c r="E19806"/>
      <c r="F19806" s="3"/>
      <c r="G19806" s="3"/>
      <c r="H19806" s="3"/>
      <c r="I19806" s="3"/>
      <c r="J19806" s="3"/>
    </row>
    <row r="19807" spans="4:10" x14ac:dyDescent="0.25">
      <c r="D19807"/>
      <c r="E19807"/>
      <c r="F19807" s="3"/>
      <c r="G19807" s="3"/>
      <c r="H19807" s="3"/>
      <c r="I19807" s="3"/>
      <c r="J19807" s="3"/>
    </row>
    <row r="19808" spans="4:10" x14ac:dyDescent="0.25">
      <c r="D19808"/>
      <c r="E19808"/>
      <c r="F19808" s="3"/>
      <c r="G19808" s="3"/>
      <c r="H19808" s="3"/>
      <c r="I19808" s="3"/>
      <c r="J19808" s="3"/>
    </row>
    <row r="19809" spans="4:10" x14ac:dyDescent="0.25">
      <c r="D19809"/>
      <c r="E19809"/>
      <c r="F19809" s="3"/>
      <c r="G19809" s="3"/>
      <c r="H19809" s="3"/>
      <c r="I19809" s="3"/>
      <c r="J19809" s="3"/>
    </row>
    <row r="19810" spans="4:10" x14ac:dyDescent="0.25">
      <c r="D19810"/>
      <c r="E19810"/>
      <c r="F19810" s="3"/>
      <c r="G19810" s="3"/>
      <c r="H19810" s="3"/>
      <c r="I19810" s="3"/>
      <c r="J19810" s="3"/>
    </row>
    <row r="19811" spans="4:10" x14ac:dyDescent="0.25">
      <c r="D19811"/>
      <c r="E19811"/>
      <c r="F19811" s="3"/>
      <c r="G19811" s="3"/>
      <c r="H19811" s="3"/>
      <c r="I19811" s="3"/>
      <c r="J19811" s="3"/>
    </row>
    <row r="19812" spans="4:10" x14ac:dyDescent="0.25">
      <c r="D19812"/>
      <c r="E19812"/>
      <c r="F19812" s="3"/>
      <c r="G19812" s="3"/>
      <c r="H19812" s="3"/>
      <c r="I19812" s="3"/>
      <c r="J19812" s="3"/>
    </row>
    <row r="19813" spans="4:10" x14ac:dyDescent="0.25">
      <c r="D19813"/>
      <c r="E19813"/>
      <c r="F19813" s="3"/>
      <c r="G19813" s="3"/>
      <c r="H19813" s="3"/>
      <c r="I19813" s="3"/>
      <c r="J19813" s="3"/>
    </row>
    <row r="19814" spans="4:10" x14ac:dyDescent="0.25">
      <c r="D19814"/>
      <c r="E19814"/>
      <c r="F19814" s="3"/>
      <c r="G19814" s="3"/>
      <c r="H19814" s="3"/>
      <c r="I19814" s="3"/>
      <c r="J19814" s="3"/>
    </row>
    <row r="19815" spans="4:10" x14ac:dyDescent="0.25">
      <c r="D19815"/>
      <c r="E19815"/>
      <c r="F19815" s="3"/>
      <c r="G19815" s="3"/>
      <c r="H19815" s="3"/>
      <c r="I19815" s="3"/>
      <c r="J19815" s="3"/>
    </row>
    <row r="19816" spans="4:10" x14ac:dyDescent="0.25">
      <c r="D19816"/>
      <c r="E19816"/>
      <c r="F19816" s="3"/>
      <c r="G19816" s="3"/>
      <c r="H19816" s="3"/>
      <c r="I19816" s="3"/>
      <c r="J19816" s="3"/>
    </row>
    <row r="19817" spans="4:10" x14ac:dyDescent="0.25">
      <c r="D19817"/>
      <c r="E19817"/>
      <c r="F19817" s="3"/>
      <c r="G19817" s="3"/>
      <c r="H19817" s="3"/>
      <c r="I19817" s="3"/>
      <c r="J19817" s="3"/>
    </row>
    <row r="19818" spans="4:10" x14ac:dyDescent="0.25">
      <c r="D19818"/>
      <c r="E19818"/>
      <c r="F19818" s="3"/>
      <c r="G19818" s="3"/>
      <c r="H19818" s="3"/>
      <c r="I19818" s="3"/>
      <c r="J19818" s="3"/>
    </row>
    <row r="19819" spans="4:10" x14ac:dyDescent="0.25">
      <c r="D19819"/>
      <c r="E19819"/>
      <c r="F19819" s="3"/>
      <c r="G19819" s="3"/>
      <c r="H19819" s="3"/>
      <c r="I19819" s="3"/>
      <c r="J19819" s="3"/>
    </row>
    <row r="19820" spans="4:10" x14ac:dyDescent="0.25">
      <c r="D19820"/>
      <c r="E19820"/>
      <c r="F19820" s="3"/>
      <c r="G19820" s="3"/>
      <c r="H19820" s="3"/>
      <c r="I19820" s="3"/>
      <c r="J19820" s="3"/>
    </row>
    <row r="19821" spans="4:10" x14ac:dyDescent="0.25">
      <c r="D19821"/>
      <c r="E19821"/>
      <c r="F19821" s="3"/>
      <c r="G19821" s="3"/>
      <c r="H19821" s="3"/>
      <c r="I19821" s="3"/>
      <c r="J19821" s="3"/>
    </row>
    <row r="19822" spans="4:10" x14ac:dyDescent="0.25">
      <c r="D19822"/>
      <c r="E19822"/>
      <c r="F19822" s="3"/>
      <c r="G19822" s="3"/>
      <c r="H19822" s="3"/>
      <c r="I19822" s="3"/>
      <c r="J19822" s="3"/>
    </row>
    <row r="19823" spans="4:10" x14ac:dyDescent="0.25">
      <c r="D19823"/>
      <c r="E19823"/>
      <c r="F19823" s="3"/>
      <c r="G19823" s="3"/>
      <c r="H19823" s="3"/>
      <c r="I19823" s="3"/>
      <c r="J19823" s="3"/>
    </row>
    <row r="19824" spans="4:10" x14ac:dyDescent="0.25">
      <c r="D19824"/>
      <c r="E19824"/>
      <c r="F19824" s="3"/>
      <c r="G19824" s="3"/>
      <c r="H19824" s="3"/>
      <c r="I19824" s="3"/>
      <c r="J19824" s="3"/>
    </row>
    <row r="19825" spans="4:10" x14ac:dyDescent="0.25">
      <c r="D19825"/>
      <c r="E19825"/>
      <c r="F19825" s="3"/>
      <c r="G19825" s="3"/>
      <c r="H19825" s="3"/>
      <c r="I19825" s="3"/>
      <c r="J19825" s="3"/>
    </row>
    <row r="19826" spans="4:10" x14ac:dyDescent="0.25">
      <c r="D19826"/>
      <c r="E19826"/>
      <c r="F19826" s="3"/>
      <c r="G19826" s="3"/>
      <c r="H19826" s="3"/>
      <c r="I19826" s="3"/>
      <c r="J19826" s="3"/>
    </row>
    <row r="19827" spans="4:10" x14ac:dyDescent="0.25">
      <c r="D19827"/>
      <c r="E19827"/>
      <c r="F19827" s="3"/>
      <c r="G19827" s="3"/>
      <c r="H19827" s="3"/>
      <c r="I19827" s="3"/>
      <c r="J19827" s="3"/>
    </row>
    <row r="19828" spans="4:10" x14ac:dyDescent="0.25">
      <c r="D19828"/>
      <c r="E19828"/>
      <c r="F19828" s="3"/>
      <c r="G19828" s="3"/>
      <c r="H19828" s="3"/>
      <c r="I19828" s="3"/>
      <c r="J19828" s="3"/>
    </row>
    <row r="19829" spans="4:10" x14ac:dyDescent="0.25">
      <c r="D19829"/>
      <c r="E19829"/>
      <c r="F19829" s="3"/>
      <c r="G19829" s="3"/>
      <c r="H19829" s="3"/>
      <c r="I19829" s="3"/>
      <c r="J19829" s="3"/>
    </row>
    <row r="19830" spans="4:10" x14ac:dyDescent="0.25">
      <c r="D19830"/>
      <c r="E19830"/>
      <c r="F19830" s="3"/>
      <c r="G19830" s="3"/>
      <c r="H19830" s="3"/>
      <c r="I19830" s="3"/>
      <c r="J19830" s="3"/>
    </row>
    <row r="19831" spans="4:10" x14ac:dyDescent="0.25">
      <c r="D19831"/>
      <c r="E19831"/>
      <c r="F19831" s="3"/>
      <c r="G19831" s="3"/>
      <c r="H19831" s="3"/>
      <c r="I19831" s="3"/>
      <c r="J19831" s="3"/>
    </row>
    <row r="19832" spans="4:10" x14ac:dyDescent="0.25">
      <c r="D19832"/>
      <c r="E19832"/>
      <c r="F19832" s="3"/>
      <c r="G19832" s="3"/>
      <c r="H19832" s="3"/>
      <c r="I19832" s="3"/>
      <c r="J19832" s="3"/>
    </row>
    <row r="19833" spans="4:10" x14ac:dyDescent="0.25">
      <c r="D19833"/>
      <c r="E19833"/>
      <c r="F19833" s="3"/>
      <c r="G19833" s="3"/>
      <c r="H19833" s="3"/>
      <c r="I19833" s="3"/>
      <c r="J19833" s="3"/>
    </row>
    <row r="19834" spans="4:10" x14ac:dyDescent="0.25">
      <c r="D19834"/>
      <c r="E19834"/>
      <c r="F19834" s="3"/>
      <c r="G19834" s="3"/>
      <c r="H19834" s="3"/>
      <c r="I19834" s="3"/>
      <c r="J19834" s="3"/>
    </row>
    <row r="19835" spans="4:10" x14ac:dyDescent="0.25">
      <c r="D19835"/>
      <c r="E19835"/>
      <c r="F19835" s="3"/>
      <c r="G19835" s="3"/>
      <c r="H19835" s="3"/>
      <c r="I19835" s="3"/>
      <c r="J19835" s="3"/>
    </row>
    <row r="19836" spans="4:10" x14ac:dyDescent="0.25">
      <c r="D19836"/>
      <c r="E19836"/>
      <c r="F19836" s="3"/>
      <c r="G19836" s="3"/>
      <c r="H19836" s="3"/>
      <c r="I19836" s="3"/>
      <c r="J19836" s="3"/>
    </row>
    <row r="19837" spans="4:10" x14ac:dyDescent="0.25">
      <c r="D19837"/>
      <c r="E19837"/>
      <c r="F19837" s="3"/>
      <c r="G19837" s="3"/>
      <c r="H19837" s="3"/>
      <c r="I19837" s="3"/>
      <c r="J19837" s="3"/>
    </row>
    <row r="19838" spans="4:10" x14ac:dyDescent="0.25">
      <c r="D19838"/>
      <c r="E19838"/>
      <c r="F19838" s="3"/>
      <c r="G19838" s="3"/>
      <c r="H19838" s="3"/>
      <c r="I19838" s="3"/>
      <c r="J19838" s="3"/>
    </row>
    <row r="19839" spans="4:10" x14ac:dyDescent="0.25">
      <c r="D19839"/>
      <c r="E19839"/>
      <c r="F19839" s="3"/>
      <c r="G19839" s="3"/>
      <c r="H19839" s="3"/>
      <c r="I19839" s="3"/>
      <c r="J19839" s="3"/>
    </row>
    <row r="19840" spans="4:10" x14ac:dyDescent="0.25">
      <c r="D19840"/>
      <c r="E19840"/>
      <c r="F19840" s="3"/>
      <c r="G19840" s="3"/>
      <c r="H19840" s="3"/>
      <c r="I19840" s="3"/>
      <c r="J19840" s="3"/>
    </row>
    <row r="19841" spans="4:10" x14ac:dyDescent="0.25">
      <c r="D19841"/>
      <c r="E19841"/>
      <c r="F19841" s="3"/>
      <c r="G19841" s="3"/>
      <c r="H19841" s="3"/>
      <c r="I19841" s="3"/>
      <c r="J19841" s="3"/>
    </row>
    <row r="19842" spans="4:10" x14ac:dyDescent="0.25">
      <c r="D19842"/>
      <c r="E19842"/>
      <c r="F19842" s="3"/>
      <c r="G19842" s="3"/>
      <c r="H19842" s="3"/>
      <c r="I19842" s="3"/>
      <c r="J19842" s="3"/>
    </row>
    <row r="19843" spans="4:10" x14ac:dyDescent="0.25">
      <c r="D19843"/>
      <c r="E19843"/>
      <c r="F19843" s="3"/>
      <c r="G19843" s="3"/>
      <c r="H19843" s="3"/>
      <c r="I19843" s="3"/>
      <c r="J19843" s="3"/>
    </row>
    <row r="19844" spans="4:10" x14ac:dyDescent="0.25">
      <c r="D19844"/>
      <c r="E19844"/>
      <c r="F19844" s="3"/>
      <c r="G19844" s="3"/>
      <c r="H19844" s="3"/>
      <c r="I19844" s="3"/>
      <c r="J19844" s="3"/>
    </row>
    <row r="19845" spans="4:10" x14ac:dyDescent="0.25">
      <c r="D19845"/>
      <c r="E19845"/>
      <c r="F19845" s="3"/>
      <c r="G19845" s="3"/>
      <c r="H19845" s="3"/>
      <c r="I19845" s="3"/>
      <c r="J19845" s="3"/>
    </row>
    <row r="19846" spans="4:10" x14ac:dyDescent="0.25">
      <c r="D19846"/>
      <c r="E19846"/>
      <c r="F19846" s="3"/>
      <c r="G19846" s="3"/>
      <c r="H19846" s="3"/>
      <c r="I19846" s="3"/>
      <c r="J19846" s="3"/>
    </row>
    <row r="19847" spans="4:10" x14ac:dyDescent="0.25">
      <c r="D19847"/>
      <c r="E19847"/>
      <c r="F19847" s="3"/>
      <c r="G19847" s="3"/>
      <c r="H19847" s="3"/>
      <c r="I19847" s="3"/>
      <c r="J19847" s="3"/>
    </row>
    <row r="19848" spans="4:10" x14ac:dyDescent="0.25">
      <c r="D19848"/>
      <c r="E19848"/>
      <c r="F19848" s="3"/>
      <c r="G19848" s="3"/>
      <c r="H19848" s="3"/>
      <c r="I19848" s="3"/>
      <c r="J19848" s="3"/>
    </row>
    <row r="19849" spans="4:10" x14ac:dyDescent="0.25">
      <c r="D19849"/>
      <c r="E19849"/>
      <c r="F19849" s="3"/>
      <c r="G19849" s="3"/>
      <c r="H19849" s="3"/>
      <c r="I19849" s="3"/>
      <c r="J19849" s="3"/>
    </row>
    <row r="19850" spans="4:10" x14ac:dyDescent="0.25">
      <c r="D19850"/>
      <c r="E19850"/>
      <c r="F19850" s="3"/>
      <c r="G19850" s="3"/>
      <c r="H19850" s="3"/>
      <c r="I19850" s="3"/>
      <c r="J19850" s="3"/>
    </row>
    <row r="19851" spans="4:10" x14ac:dyDescent="0.25">
      <c r="D19851"/>
      <c r="E19851"/>
      <c r="F19851" s="3"/>
      <c r="G19851" s="3"/>
      <c r="H19851" s="3"/>
      <c r="I19851" s="3"/>
      <c r="J19851" s="3"/>
    </row>
    <row r="19852" spans="4:10" x14ac:dyDescent="0.25">
      <c r="D19852"/>
      <c r="E19852"/>
      <c r="F19852" s="3"/>
      <c r="G19852" s="3"/>
      <c r="H19852" s="3"/>
      <c r="I19852" s="3"/>
      <c r="J19852" s="3"/>
    </row>
    <row r="19853" spans="4:10" x14ac:dyDescent="0.25">
      <c r="D19853"/>
      <c r="E19853"/>
      <c r="F19853" s="3"/>
      <c r="G19853" s="3"/>
      <c r="H19853" s="3"/>
      <c r="I19853" s="3"/>
      <c r="J19853" s="3"/>
    </row>
    <row r="19854" spans="4:10" x14ac:dyDescent="0.25">
      <c r="D19854"/>
      <c r="E19854"/>
      <c r="F19854" s="3"/>
      <c r="G19854" s="3"/>
      <c r="H19854" s="3"/>
      <c r="I19854" s="3"/>
      <c r="J19854" s="3"/>
    </row>
    <row r="19855" spans="4:10" x14ac:dyDescent="0.25">
      <c r="D19855"/>
      <c r="E19855"/>
      <c r="F19855" s="3"/>
      <c r="G19855" s="3"/>
      <c r="H19855" s="3"/>
      <c r="I19855" s="3"/>
      <c r="J19855" s="3"/>
    </row>
    <row r="19856" spans="4:10" x14ac:dyDescent="0.25">
      <c r="D19856"/>
      <c r="E19856"/>
      <c r="F19856" s="3"/>
      <c r="G19856" s="3"/>
      <c r="H19856" s="3"/>
      <c r="I19856" s="3"/>
      <c r="J19856" s="3"/>
    </row>
    <row r="19857" spans="4:10" x14ac:dyDescent="0.25">
      <c r="D19857"/>
      <c r="E19857"/>
      <c r="F19857" s="3"/>
      <c r="G19857" s="3"/>
      <c r="H19857" s="3"/>
      <c r="I19857" s="3"/>
      <c r="J19857" s="3"/>
    </row>
    <row r="19858" spans="4:10" x14ac:dyDescent="0.25">
      <c r="D19858"/>
      <c r="E19858"/>
      <c r="F19858" s="3"/>
      <c r="G19858" s="3"/>
      <c r="H19858" s="3"/>
      <c r="I19858" s="3"/>
      <c r="J19858" s="3"/>
    </row>
    <row r="19859" spans="4:10" x14ac:dyDescent="0.25">
      <c r="D19859"/>
      <c r="E19859"/>
      <c r="F19859" s="3"/>
      <c r="G19859" s="3"/>
      <c r="H19859" s="3"/>
      <c r="I19859" s="3"/>
      <c r="J19859" s="3"/>
    </row>
    <row r="19860" spans="4:10" x14ac:dyDescent="0.25">
      <c r="D19860"/>
      <c r="E19860"/>
      <c r="F19860" s="3"/>
      <c r="G19860" s="3"/>
      <c r="H19860" s="3"/>
      <c r="I19860" s="3"/>
      <c r="J19860" s="3"/>
    </row>
    <row r="19861" spans="4:10" x14ac:dyDescent="0.25">
      <c r="D19861"/>
      <c r="E19861"/>
      <c r="F19861" s="3"/>
      <c r="G19861" s="3"/>
      <c r="H19861" s="3"/>
      <c r="I19861" s="3"/>
      <c r="J19861" s="3"/>
    </row>
    <row r="19862" spans="4:10" x14ac:dyDescent="0.25">
      <c r="D19862"/>
      <c r="E19862"/>
      <c r="F19862" s="3"/>
      <c r="G19862" s="3"/>
      <c r="H19862" s="3"/>
      <c r="I19862" s="3"/>
      <c r="J19862" s="3"/>
    </row>
    <row r="19863" spans="4:10" x14ac:dyDescent="0.25">
      <c r="D19863"/>
      <c r="E19863"/>
      <c r="F19863" s="3"/>
      <c r="G19863" s="3"/>
      <c r="H19863" s="3"/>
      <c r="I19863" s="3"/>
      <c r="J19863" s="3"/>
    </row>
    <row r="19864" spans="4:10" x14ac:dyDescent="0.25">
      <c r="D19864"/>
      <c r="E19864"/>
      <c r="F19864" s="3"/>
      <c r="G19864" s="3"/>
      <c r="H19864" s="3"/>
      <c r="I19864" s="3"/>
      <c r="J19864" s="3"/>
    </row>
    <row r="19865" spans="4:10" x14ac:dyDescent="0.25">
      <c r="D19865"/>
      <c r="E19865"/>
      <c r="F19865" s="3"/>
      <c r="G19865" s="3"/>
      <c r="H19865" s="3"/>
      <c r="I19865" s="3"/>
      <c r="J19865" s="3"/>
    </row>
    <row r="19866" spans="4:10" x14ac:dyDescent="0.25">
      <c r="D19866"/>
      <c r="E19866"/>
      <c r="F19866" s="3"/>
      <c r="G19866" s="3"/>
      <c r="H19866" s="3"/>
      <c r="I19866" s="3"/>
      <c r="J19866" s="3"/>
    </row>
    <row r="19867" spans="4:10" x14ac:dyDescent="0.25">
      <c r="D19867"/>
      <c r="E19867"/>
      <c r="F19867" s="3"/>
      <c r="G19867" s="3"/>
      <c r="H19867" s="3"/>
      <c r="I19867" s="3"/>
      <c r="J19867" s="3"/>
    </row>
    <row r="19868" spans="4:10" x14ac:dyDescent="0.25">
      <c r="D19868"/>
      <c r="E19868"/>
      <c r="F19868" s="3"/>
      <c r="G19868" s="3"/>
      <c r="H19868" s="3"/>
      <c r="I19868" s="3"/>
      <c r="J19868" s="3"/>
    </row>
    <row r="19869" spans="4:10" x14ac:dyDescent="0.25">
      <c r="D19869"/>
      <c r="E19869"/>
      <c r="F19869" s="3"/>
      <c r="G19869" s="3"/>
      <c r="H19869" s="3"/>
      <c r="I19869" s="3"/>
      <c r="J19869" s="3"/>
    </row>
    <row r="19870" spans="4:10" x14ac:dyDescent="0.25">
      <c r="D19870"/>
      <c r="E19870"/>
      <c r="F19870" s="3"/>
      <c r="G19870" s="3"/>
      <c r="H19870" s="3"/>
      <c r="I19870" s="3"/>
      <c r="J19870" s="3"/>
    </row>
    <row r="19871" spans="4:10" x14ac:dyDescent="0.25">
      <c r="D19871"/>
      <c r="E19871"/>
      <c r="F19871" s="3"/>
      <c r="G19871" s="3"/>
      <c r="H19871" s="3"/>
      <c r="I19871" s="3"/>
      <c r="J19871" s="3"/>
    </row>
    <row r="19872" spans="4:10" x14ac:dyDescent="0.25">
      <c r="D19872"/>
      <c r="E19872"/>
      <c r="F19872" s="3"/>
      <c r="G19872" s="3"/>
      <c r="H19872" s="3"/>
      <c r="I19872" s="3"/>
      <c r="J19872" s="3"/>
    </row>
    <row r="19873" spans="4:10" x14ac:dyDescent="0.25">
      <c r="D19873"/>
      <c r="E19873"/>
      <c r="F19873" s="3"/>
      <c r="G19873" s="3"/>
      <c r="H19873" s="3"/>
      <c r="I19873" s="3"/>
      <c r="J19873" s="3"/>
    </row>
    <row r="19874" spans="4:10" x14ac:dyDescent="0.25">
      <c r="D19874"/>
      <c r="E19874"/>
      <c r="F19874" s="3"/>
      <c r="G19874" s="3"/>
      <c r="H19874" s="3"/>
      <c r="I19874" s="3"/>
      <c r="J19874" s="3"/>
    </row>
    <row r="19875" spans="4:10" x14ac:dyDescent="0.25">
      <c r="D19875"/>
      <c r="E19875"/>
      <c r="F19875" s="3"/>
      <c r="G19875" s="3"/>
      <c r="H19875" s="3"/>
      <c r="I19875" s="3"/>
      <c r="J19875" s="3"/>
    </row>
    <row r="19876" spans="4:10" x14ac:dyDescent="0.25">
      <c r="D19876"/>
      <c r="E19876"/>
      <c r="F19876" s="3"/>
      <c r="G19876" s="3"/>
      <c r="H19876" s="3"/>
      <c r="I19876" s="3"/>
      <c r="J19876" s="3"/>
    </row>
    <row r="19877" spans="4:10" x14ac:dyDescent="0.25">
      <c r="D19877"/>
      <c r="E19877"/>
      <c r="F19877" s="3"/>
      <c r="G19877" s="3"/>
      <c r="H19877" s="3"/>
      <c r="I19877" s="3"/>
      <c r="J19877" s="3"/>
    </row>
    <row r="19878" spans="4:10" x14ac:dyDescent="0.25">
      <c r="D19878"/>
      <c r="E19878"/>
      <c r="F19878" s="3"/>
      <c r="G19878" s="3"/>
      <c r="H19878" s="3"/>
      <c r="I19878" s="3"/>
      <c r="J19878" s="3"/>
    </row>
    <row r="19879" spans="4:10" x14ac:dyDescent="0.25">
      <c r="D19879"/>
      <c r="E19879"/>
      <c r="F19879" s="3"/>
      <c r="G19879" s="3"/>
      <c r="H19879" s="3"/>
      <c r="I19879" s="3"/>
      <c r="J19879" s="3"/>
    </row>
    <row r="19880" spans="4:10" x14ac:dyDescent="0.25">
      <c r="D19880"/>
      <c r="E19880"/>
      <c r="F19880" s="3"/>
      <c r="G19880" s="3"/>
      <c r="H19880" s="3"/>
      <c r="I19880" s="3"/>
      <c r="J19880" s="3"/>
    </row>
    <row r="19881" spans="4:10" x14ac:dyDescent="0.25">
      <c r="D19881"/>
      <c r="E19881"/>
      <c r="F19881" s="3"/>
      <c r="G19881" s="3"/>
      <c r="H19881" s="3"/>
      <c r="I19881" s="3"/>
      <c r="J19881" s="3"/>
    </row>
    <row r="19882" spans="4:10" x14ac:dyDescent="0.25">
      <c r="D19882"/>
      <c r="E19882"/>
      <c r="F19882" s="3"/>
      <c r="G19882" s="3"/>
      <c r="H19882" s="3"/>
      <c r="I19882" s="3"/>
      <c r="J19882" s="3"/>
    </row>
    <row r="19883" spans="4:10" x14ac:dyDescent="0.25">
      <c r="D19883"/>
      <c r="E19883"/>
      <c r="F19883" s="3"/>
      <c r="G19883" s="3"/>
      <c r="H19883" s="3"/>
      <c r="I19883" s="3"/>
      <c r="J19883" s="3"/>
    </row>
    <row r="19884" spans="4:10" x14ac:dyDescent="0.25">
      <c r="D19884"/>
      <c r="E19884"/>
      <c r="F19884" s="3"/>
      <c r="G19884" s="3"/>
      <c r="H19884" s="3"/>
      <c r="I19884" s="3"/>
      <c r="J19884" s="3"/>
    </row>
    <row r="19885" spans="4:10" x14ac:dyDescent="0.25">
      <c r="D19885"/>
      <c r="E19885"/>
      <c r="F19885" s="3"/>
      <c r="G19885" s="3"/>
      <c r="H19885" s="3"/>
      <c r="I19885" s="3"/>
      <c r="J19885" s="3"/>
    </row>
    <row r="19886" spans="4:10" x14ac:dyDescent="0.25">
      <c r="D19886"/>
      <c r="E19886"/>
      <c r="F19886" s="3"/>
      <c r="G19886" s="3"/>
      <c r="H19886" s="3"/>
      <c r="I19886" s="3"/>
      <c r="J19886" s="3"/>
    </row>
    <row r="19887" spans="4:10" x14ac:dyDescent="0.25">
      <c r="D19887"/>
      <c r="E19887"/>
      <c r="F19887" s="3"/>
      <c r="G19887" s="3"/>
      <c r="H19887" s="3"/>
      <c r="I19887" s="3"/>
      <c r="J19887" s="3"/>
    </row>
    <row r="19888" spans="4:10" x14ac:dyDescent="0.25">
      <c r="D19888"/>
      <c r="E19888"/>
    </row>
    <row r="19889" spans="4:5" x14ac:dyDescent="0.25">
      <c r="D19889"/>
      <c r="E19889"/>
    </row>
    <row r="19890" spans="4:5" x14ac:dyDescent="0.25">
      <c r="D19890"/>
      <c r="E19890"/>
    </row>
    <row r="19891" spans="4:5" x14ac:dyDescent="0.25">
      <c r="D19891"/>
      <c r="E19891"/>
    </row>
    <row r="19892" spans="4:5" x14ac:dyDescent="0.25">
      <c r="D19892"/>
      <c r="E19892"/>
    </row>
    <row r="19893" spans="4:5" x14ac:dyDescent="0.25">
      <c r="D19893"/>
      <c r="E19893"/>
    </row>
    <row r="19894" spans="4:5" x14ac:dyDescent="0.25">
      <c r="D19894"/>
      <c r="E19894"/>
    </row>
    <row r="19895" spans="4:5" x14ac:dyDescent="0.25">
      <c r="D19895"/>
      <c r="E19895"/>
    </row>
    <row r="19896" spans="4:5" x14ac:dyDescent="0.25">
      <c r="D19896"/>
      <c r="E19896"/>
    </row>
    <row r="19897" spans="4:5" x14ac:dyDescent="0.25">
      <c r="D19897"/>
      <c r="E19897"/>
    </row>
    <row r="19898" spans="4:5" x14ac:dyDescent="0.25">
      <c r="D19898"/>
      <c r="E19898"/>
    </row>
    <row r="19899" spans="4:5" x14ac:dyDescent="0.25">
      <c r="D19899"/>
      <c r="E19899"/>
    </row>
    <row r="19900" spans="4:5" x14ac:dyDescent="0.25">
      <c r="D19900"/>
      <c r="E19900"/>
    </row>
    <row r="19901" spans="4:5" x14ac:dyDescent="0.25">
      <c r="D19901"/>
      <c r="E19901"/>
    </row>
    <row r="19902" spans="4:5" x14ac:dyDescent="0.25">
      <c r="D19902"/>
      <c r="E19902"/>
    </row>
    <row r="19903" spans="4:5" x14ac:dyDescent="0.25">
      <c r="D19903"/>
      <c r="E19903"/>
    </row>
    <row r="19904" spans="4:5" x14ac:dyDescent="0.25">
      <c r="D19904"/>
      <c r="E19904"/>
    </row>
    <row r="19905" spans="4:5" x14ac:dyDescent="0.25">
      <c r="D19905"/>
      <c r="E19905"/>
    </row>
    <row r="19906" spans="4:5" x14ac:dyDescent="0.25">
      <c r="D19906"/>
      <c r="E19906"/>
    </row>
    <row r="19907" spans="4:5" x14ac:dyDescent="0.25">
      <c r="D19907"/>
      <c r="E19907"/>
    </row>
    <row r="19908" spans="4:5" x14ac:dyDescent="0.25">
      <c r="D19908"/>
      <c r="E19908"/>
    </row>
    <row r="19909" spans="4:5" x14ac:dyDescent="0.25">
      <c r="D19909"/>
      <c r="E19909"/>
    </row>
    <row r="19910" spans="4:5" x14ac:dyDescent="0.25">
      <c r="D19910"/>
      <c r="E19910"/>
    </row>
    <row r="19911" spans="4:5" x14ac:dyDescent="0.25">
      <c r="D19911"/>
      <c r="E19911"/>
    </row>
    <row r="19912" spans="4:5" x14ac:dyDescent="0.25">
      <c r="D19912"/>
      <c r="E19912"/>
    </row>
    <row r="19913" spans="4:5" x14ac:dyDescent="0.25">
      <c r="D19913"/>
      <c r="E19913"/>
    </row>
    <row r="19914" spans="4:5" x14ac:dyDescent="0.25">
      <c r="D19914"/>
      <c r="E19914"/>
    </row>
    <row r="19915" spans="4:5" x14ac:dyDescent="0.25">
      <c r="D19915"/>
      <c r="E19915"/>
    </row>
    <row r="19916" spans="4:5" x14ac:dyDescent="0.25">
      <c r="D19916"/>
      <c r="E19916"/>
    </row>
    <row r="19917" spans="4:5" x14ac:dyDescent="0.25">
      <c r="D19917"/>
      <c r="E19917"/>
    </row>
    <row r="19918" spans="4:5" x14ac:dyDescent="0.25">
      <c r="D19918"/>
      <c r="E19918"/>
    </row>
    <row r="19919" spans="4:5" x14ac:dyDescent="0.25">
      <c r="D19919"/>
      <c r="E19919"/>
    </row>
    <row r="19920" spans="4:5" x14ac:dyDescent="0.25">
      <c r="D19920"/>
      <c r="E19920"/>
    </row>
    <row r="19921" spans="4:5" x14ac:dyDescent="0.25">
      <c r="D19921"/>
      <c r="E19921"/>
    </row>
    <row r="19922" spans="4:5" x14ac:dyDescent="0.25">
      <c r="D19922"/>
      <c r="E19922"/>
    </row>
    <row r="19923" spans="4:5" x14ac:dyDescent="0.25">
      <c r="D19923"/>
      <c r="E19923"/>
    </row>
    <row r="19924" spans="4:5" x14ac:dyDescent="0.25">
      <c r="D19924"/>
      <c r="E19924"/>
    </row>
    <row r="19925" spans="4:5" x14ac:dyDescent="0.25">
      <c r="D19925"/>
      <c r="E19925"/>
    </row>
    <row r="19926" spans="4:5" x14ac:dyDescent="0.25">
      <c r="D19926"/>
      <c r="E19926"/>
    </row>
    <row r="19927" spans="4:5" x14ac:dyDescent="0.25">
      <c r="D19927"/>
      <c r="E19927"/>
    </row>
    <row r="19928" spans="4:5" x14ac:dyDescent="0.25">
      <c r="D19928"/>
      <c r="E19928"/>
    </row>
    <row r="19929" spans="4:5" x14ac:dyDescent="0.25">
      <c r="D19929"/>
      <c r="E19929"/>
    </row>
    <row r="19930" spans="4:5" x14ac:dyDescent="0.25">
      <c r="D19930"/>
      <c r="E19930"/>
    </row>
    <row r="19931" spans="4:5" x14ac:dyDescent="0.25">
      <c r="D19931"/>
      <c r="E19931"/>
    </row>
    <row r="19932" spans="4:5" x14ac:dyDescent="0.25">
      <c r="D19932"/>
      <c r="E19932"/>
    </row>
    <row r="19933" spans="4:5" x14ac:dyDescent="0.25">
      <c r="D19933"/>
      <c r="E19933"/>
    </row>
    <row r="19934" spans="4:5" x14ac:dyDescent="0.25">
      <c r="D19934"/>
      <c r="E19934"/>
    </row>
    <row r="19935" spans="4:5" x14ac:dyDescent="0.25">
      <c r="D19935"/>
      <c r="E19935"/>
    </row>
    <row r="19936" spans="4:5" x14ac:dyDescent="0.25">
      <c r="D19936"/>
      <c r="E19936"/>
    </row>
    <row r="19937" spans="4:5" x14ac:dyDescent="0.25">
      <c r="D19937"/>
      <c r="E19937"/>
    </row>
    <row r="19938" spans="4:5" x14ac:dyDescent="0.25">
      <c r="D19938"/>
      <c r="E19938"/>
    </row>
    <row r="19939" spans="4:5" x14ac:dyDescent="0.25">
      <c r="D19939"/>
      <c r="E19939"/>
    </row>
    <row r="19940" spans="4:5" x14ac:dyDescent="0.25">
      <c r="D19940"/>
      <c r="E19940"/>
    </row>
    <row r="19941" spans="4:5" x14ac:dyDescent="0.25">
      <c r="D19941"/>
      <c r="E19941"/>
    </row>
    <row r="19942" spans="4:5" x14ac:dyDescent="0.25">
      <c r="D19942"/>
      <c r="E19942"/>
    </row>
    <row r="19943" spans="4:5" x14ac:dyDescent="0.25">
      <c r="D19943"/>
      <c r="E19943"/>
    </row>
    <row r="19944" spans="4:5" x14ac:dyDescent="0.25">
      <c r="D19944"/>
      <c r="E19944"/>
    </row>
    <row r="19945" spans="4:5" x14ac:dyDescent="0.25">
      <c r="D19945"/>
      <c r="E19945"/>
    </row>
    <row r="19946" spans="4:5" x14ac:dyDescent="0.25">
      <c r="D19946"/>
      <c r="E19946"/>
    </row>
    <row r="19947" spans="4:5" x14ac:dyDescent="0.25">
      <c r="D19947"/>
      <c r="E19947"/>
    </row>
    <row r="19948" spans="4:5" x14ac:dyDescent="0.25">
      <c r="D19948"/>
      <c r="E19948"/>
    </row>
    <row r="19949" spans="4:5" x14ac:dyDescent="0.25">
      <c r="D19949"/>
      <c r="E19949"/>
    </row>
    <row r="19950" spans="4:5" x14ac:dyDescent="0.25">
      <c r="D19950"/>
      <c r="E19950"/>
    </row>
    <row r="19951" spans="4:5" x14ac:dyDescent="0.25">
      <c r="D19951"/>
      <c r="E19951"/>
    </row>
    <row r="19952" spans="4:5" x14ac:dyDescent="0.25">
      <c r="D19952"/>
      <c r="E19952"/>
    </row>
    <row r="19953" spans="4:5" x14ac:dyDescent="0.25">
      <c r="D19953"/>
      <c r="E19953"/>
    </row>
    <row r="19954" spans="4:5" x14ac:dyDescent="0.25">
      <c r="D19954"/>
      <c r="E19954"/>
    </row>
    <row r="19955" spans="4:5" x14ac:dyDescent="0.25">
      <c r="D19955"/>
      <c r="E19955"/>
    </row>
    <row r="19956" spans="4:5" x14ac:dyDescent="0.25">
      <c r="D19956"/>
      <c r="E19956"/>
    </row>
    <row r="19957" spans="4:5" x14ac:dyDescent="0.25">
      <c r="D19957"/>
      <c r="E19957"/>
    </row>
    <row r="19958" spans="4:5" x14ac:dyDescent="0.25">
      <c r="D19958"/>
      <c r="E19958"/>
    </row>
    <row r="19959" spans="4:5" x14ac:dyDescent="0.25">
      <c r="D19959"/>
      <c r="E19959"/>
    </row>
    <row r="19960" spans="4:5" x14ac:dyDescent="0.25">
      <c r="D19960"/>
      <c r="E19960"/>
    </row>
    <row r="19961" spans="4:5" x14ac:dyDescent="0.25">
      <c r="D19961"/>
      <c r="E19961"/>
    </row>
    <row r="19962" spans="4:5" x14ac:dyDescent="0.25">
      <c r="D19962"/>
      <c r="E19962"/>
    </row>
    <row r="19963" spans="4:5" x14ac:dyDescent="0.25">
      <c r="D19963"/>
      <c r="E19963"/>
    </row>
    <row r="19964" spans="4:5" x14ac:dyDescent="0.25">
      <c r="D19964"/>
      <c r="E19964"/>
    </row>
    <row r="19965" spans="4:5" x14ac:dyDescent="0.25">
      <c r="D19965"/>
      <c r="E19965"/>
    </row>
    <row r="19966" spans="4:5" x14ac:dyDescent="0.25">
      <c r="D19966"/>
      <c r="E19966"/>
    </row>
    <row r="19967" spans="4:5" x14ac:dyDescent="0.25">
      <c r="D19967"/>
      <c r="E19967"/>
    </row>
    <row r="19968" spans="4:5" x14ac:dyDescent="0.25">
      <c r="D19968"/>
      <c r="E19968"/>
    </row>
    <row r="19969" spans="4:5" x14ac:dyDescent="0.25">
      <c r="D19969"/>
      <c r="E19969"/>
    </row>
    <row r="19970" spans="4:5" x14ac:dyDescent="0.25">
      <c r="D19970"/>
      <c r="E19970"/>
    </row>
    <row r="19971" spans="4:5" x14ac:dyDescent="0.25">
      <c r="D19971"/>
      <c r="E19971"/>
    </row>
    <row r="19972" spans="4:5" x14ac:dyDescent="0.25">
      <c r="D19972"/>
      <c r="E19972"/>
    </row>
    <row r="19973" spans="4:5" x14ac:dyDescent="0.25">
      <c r="D19973"/>
      <c r="E19973"/>
    </row>
    <row r="19974" spans="4:5" x14ac:dyDescent="0.25">
      <c r="D19974"/>
      <c r="E19974"/>
    </row>
    <row r="19975" spans="4:5" x14ac:dyDescent="0.25">
      <c r="D19975"/>
      <c r="E19975"/>
    </row>
    <row r="19976" spans="4:5" x14ac:dyDescent="0.25">
      <c r="D19976"/>
      <c r="E19976"/>
    </row>
    <row r="19977" spans="4:5" x14ac:dyDescent="0.25">
      <c r="D19977"/>
      <c r="E19977"/>
    </row>
    <row r="19978" spans="4:5" x14ac:dyDescent="0.25">
      <c r="D19978"/>
      <c r="E19978"/>
    </row>
    <row r="19979" spans="4:5" x14ac:dyDescent="0.25">
      <c r="D19979"/>
      <c r="E19979"/>
    </row>
    <row r="19980" spans="4:5" x14ac:dyDescent="0.25">
      <c r="D19980"/>
      <c r="E19980"/>
    </row>
    <row r="19981" spans="4:5" x14ac:dyDescent="0.25">
      <c r="D19981"/>
      <c r="E19981"/>
    </row>
    <row r="19982" spans="4:5" x14ac:dyDescent="0.25">
      <c r="D19982"/>
      <c r="E19982"/>
    </row>
    <row r="19983" spans="4:5" x14ac:dyDescent="0.25">
      <c r="D19983"/>
      <c r="E19983"/>
    </row>
    <row r="19984" spans="4:5" x14ac:dyDescent="0.25">
      <c r="D19984"/>
      <c r="E19984"/>
    </row>
    <row r="19985" spans="4:5" x14ac:dyDescent="0.25">
      <c r="D19985"/>
      <c r="E19985"/>
    </row>
    <row r="19986" spans="4:5" x14ac:dyDescent="0.25">
      <c r="D19986"/>
      <c r="E19986"/>
    </row>
    <row r="19987" spans="4:5" x14ac:dyDescent="0.25">
      <c r="D19987"/>
      <c r="E19987"/>
    </row>
    <row r="19988" spans="4:5" x14ac:dyDescent="0.25">
      <c r="D19988"/>
      <c r="E19988"/>
    </row>
    <row r="19989" spans="4:5" x14ac:dyDescent="0.25">
      <c r="D19989"/>
      <c r="E19989"/>
    </row>
    <row r="19990" spans="4:5" x14ac:dyDescent="0.25">
      <c r="D19990"/>
      <c r="E19990"/>
    </row>
    <row r="19991" spans="4:5" x14ac:dyDescent="0.25">
      <c r="D19991"/>
      <c r="E19991"/>
    </row>
    <row r="19992" spans="4:5" x14ac:dyDescent="0.25">
      <c r="D19992"/>
      <c r="E19992"/>
    </row>
    <row r="19993" spans="4:5" x14ac:dyDescent="0.25">
      <c r="D19993"/>
      <c r="E19993"/>
    </row>
    <row r="19994" spans="4:5" x14ac:dyDescent="0.25">
      <c r="D19994"/>
      <c r="E19994"/>
    </row>
    <row r="19995" spans="4:5" x14ac:dyDescent="0.25">
      <c r="D19995"/>
      <c r="E19995"/>
    </row>
    <row r="19996" spans="4:5" x14ac:dyDescent="0.25">
      <c r="D19996"/>
      <c r="E19996"/>
    </row>
    <row r="19997" spans="4:5" x14ac:dyDescent="0.25">
      <c r="D19997"/>
      <c r="E19997"/>
    </row>
    <row r="19998" spans="4:5" x14ac:dyDescent="0.25">
      <c r="D19998"/>
      <c r="E19998"/>
    </row>
    <row r="19999" spans="4:5" x14ac:dyDescent="0.25">
      <c r="D19999"/>
      <c r="E19999"/>
    </row>
    <row r="20000" spans="4:5" x14ac:dyDescent="0.25">
      <c r="D20000"/>
      <c r="E20000"/>
    </row>
    <row r="20001" spans="4:5" x14ac:dyDescent="0.25">
      <c r="D20001"/>
      <c r="E20001"/>
    </row>
    <row r="20002" spans="4:5" x14ac:dyDescent="0.25">
      <c r="D20002"/>
      <c r="E20002"/>
    </row>
    <row r="20003" spans="4:5" x14ac:dyDescent="0.25">
      <c r="D20003"/>
      <c r="E20003"/>
    </row>
    <row r="20004" spans="4:5" x14ac:dyDescent="0.25">
      <c r="D20004"/>
      <c r="E20004"/>
    </row>
    <row r="20005" spans="4:5" x14ac:dyDescent="0.25">
      <c r="D20005"/>
      <c r="E20005"/>
    </row>
    <row r="20006" spans="4:5" x14ac:dyDescent="0.25">
      <c r="D20006"/>
      <c r="E20006"/>
    </row>
    <row r="20007" spans="4:5" x14ac:dyDescent="0.25">
      <c r="D20007"/>
      <c r="E20007"/>
    </row>
    <row r="20008" spans="4:5" x14ac:dyDescent="0.25">
      <c r="D20008"/>
      <c r="E20008"/>
    </row>
    <row r="20009" spans="4:5" x14ac:dyDescent="0.25">
      <c r="D20009"/>
      <c r="E20009"/>
    </row>
    <row r="20010" spans="4:5" x14ac:dyDescent="0.25">
      <c r="D20010"/>
      <c r="E20010"/>
    </row>
    <row r="20011" spans="4:5" x14ac:dyDescent="0.25">
      <c r="D20011"/>
      <c r="E20011"/>
    </row>
    <row r="20012" spans="4:5" x14ac:dyDescent="0.25">
      <c r="D20012"/>
      <c r="E20012"/>
    </row>
  </sheetData>
  <mergeCells count="1">
    <mergeCell ref="G6:H6"/>
  </mergeCells>
  <phoneticPr fontId="0" type="noConversion"/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0000FF"/>
  </sheetPr>
  <dimension ref="A1:WP105"/>
  <sheetViews>
    <sheetView zoomScale="70" zoomScaleNormal="70" workbookViewId="0"/>
  </sheetViews>
  <sheetFormatPr defaultColWidth="9.109375" defaultRowHeight="13.2" x14ac:dyDescent="0.25"/>
  <cols>
    <col min="1" max="1" width="48.33203125" style="2" bestFit="1" customWidth="1"/>
    <col min="2" max="2" width="27.44140625" style="2" bestFit="1" customWidth="1"/>
    <col min="3" max="3" width="24.44140625" style="2" bestFit="1" customWidth="1"/>
    <col min="4" max="25" width="10.6640625" style="2" customWidth="1"/>
    <col min="26" max="26" width="14" style="2" bestFit="1" customWidth="1"/>
    <col min="27" max="27" width="14.33203125" style="2" bestFit="1" customWidth="1"/>
    <col min="28" max="28" width="13.6640625" style="2" bestFit="1" customWidth="1"/>
    <col min="29" max="29" width="14.33203125" style="2" bestFit="1" customWidth="1"/>
    <col min="30" max="30" width="14" style="2" bestFit="1" customWidth="1"/>
    <col min="31" max="31" width="14.33203125" style="2" bestFit="1" customWidth="1"/>
    <col min="32" max="32" width="13.6640625" style="2" bestFit="1" customWidth="1"/>
    <col min="33" max="33" width="14" style="2" bestFit="1" customWidth="1"/>
    <col min="34" max="34" width="13.6640625" style="2" bestFit="1" customWidth="1"/>
    <col min="35" max="35" width="13.109375" style="2" bestFit="1" customWidth="1"/>
    <col min="36" max="36" width="13.6640625" style="2" bestFit="1" customWidth="1"/>
    <col min="37" max="37" width="14.33203125" style="2" bestFit="1" customWidth="1"/>
    <col min="38" max="38" width="13.6640625" style="2" bestFit="1" customWidth="1"/>
    <col min="39" max="39" width="13.109375" style="2" bestFit="1" customWidth="1"/>
    <col min="40" max="40" width="14.109375" style="2" bestFit="1" customWidth="1"/>
    <col min="41" max="41" width="12.6640625" style="2" bestFit="1" customWidth="1"/>
    <col min="42" max="42" width="13.6640625" style="2" bestFit="1" customWidth="1"/>
    <col min="43" max="43" width="12.6640625" style="2" bestFit="1" customWidth="1"/>
    <col min="44" max="44" width="14" style="2" bestFit="1" customWidth="1"/>
    <col min="45" max="45" width="13.6640625" style="2" bestFit="1" customWidth="1"/>
    <col min="46" max="46" width="14.109375" style="2" bestFit="1" customWidth="1"/>
    <col min="47" max="47" width="14" style="2" bestFit="1" customWidth="1"/>
    <col min="48" max="50" width="13.6640625" style="2" bestFit="1" customWidth="1"/>
    <col min="51" max="52" width="13.5546875" style="2" bestFit="1" customWidth="1"/>
    <col min="53" max="53" width="12.109375" style="2" bestFit="1" customWidth="1"/>
    <col min="54" max="54" width="14.109375" style="2" bestFit="1" customWidth="1"/>
    <col min="55" max="57" width="11.88671875" style="2" bestFit="1" customWidth="1"/>
    <col min="58" max="58" width="14.33203125" style="2" bestFit="1" customWidth="1"/>
    <col min="59" max="59" width="10.5546875" style="2" bestFit="1" customWidth="1"/>
    <col min="60" max="60" width="12.109375" style="2" bestFit="1" customWidth="1"/>
    <col min="61" max="62" width="13.33203125" style="2" bestFit="1" customWidth="1"/>
    <col min="63" max="63" width="11.88671875" style="2" bestFit="1" customWidth="1"/>
    <col min="64" max="64" width="14.33203125" style="2" bestFit="1" customWidth="1"/>
    <col min="65" max="65" width="13.33203125" style="2" bestFit="1" customWidth="1"/>
    <col min="66" max="66" width="10.5546875" style="2" bestFit="1" customWidth="1"/>
    <col min="67" max="67" width="12.109375" style="2" bestFit="1" customWidth="1"/>
    <col min="68" max="68" width="13.5546875" style="2" bestFit="1" customWidth="1"/>
    <col min="69" max="69" width="11.88671875" style="2" bestFit="1" customWidth="1"/>
    <col min="70" max="70" width="14.109375" style="2" bestFit="1" customWidth="1"/>
    <col min="71" max="71" width="11.88671875" style="2" bestFit="1" customWidth="1"/>
    <col min="72" max="72" width="13.33203125" style="2" bestFit="1" customWidth="1"/>
    <col min="73" max="73" width="10.5546875" style="2" bestFit="1" customWidth="1"/>
    <col min="74" max="74" width="12.109375" style="2" bestFit="1" customWidth="1"/>
    <col min="75" max="75" width="13.33203125" style="2" bestFit="1" customWidth="1"/>
    <col min="76" max="78" width="11.88671875" style="2" bestFit="1" customWidth="1"/>
    <col min="79" max="79" width="13.33203125" style="2" bestFit="1" customWidth="1"/>
    <col min="80" max="80" width="10.5546875" style="2" bestFit="1" customWidth="1"/>
    <col min="81" max="81" width="12.109375" style="2" bestFit="1" customWidth="1"/>
    <col min="82" max="82" width="13.33203125" style="2" bestFit="1" customWidth="1"/>
    <col min="83" max="85" width="11.88671875" style="2" bestFit="1" customWidth="1"/>
    <col min="86" max="86" width="13.33203125" style="2" bestFit="1" customWidth="1"/>
    <col min="87" max="98" width="13.5546875" style="2" bestFit="1" customWidth="1"/>
    <col min="99" max="99" width="11.88671875" style="2" bestFit="1" customWidth="1"/>
    <col min="100" max="100" width="13.33203125" style="2" bestFit="1" customWidth="1"/>
    <col min="101" max="101" width="10.5546875" style="2" bestFit="1" customWidth="1"/>
    <col min="102" max="102" width="12.109375" style="2" bestFit="1" customWidth="1"/>
    <col min="103" max="103" width="13.33203125" style="2" bestFit="1" customWidth="1"/>
    <col min="104" max="105" width="11.88671875" style="2" bestFit="1" customWidth="1"/>
    <col min="106" max="106" width="14.109375" style="2" bestFit="1" customWidth="1"/>
    <col min="107" max="107" width="13.33203125" style="2" bestFit="1" customWidth="1"/>
    <col min="108" max="108" width="14.109375" style="2" bestFit="1" customWidth="1"/>
    <col min="109" max="109" width="12.109375" style="2" bestFit="1" customWidth="1"/>
    <col min="110" max="110" width="13.5546875" style="2" bestFit="1" customWidth="1"/>
    <col min="111" max="111" width="11.88671875" style="2" bestFit="1" customWidth="1"/>
    <col min="112" max="112" width="14.33203125" style="2" bestFit="1" customWidth="1"/>
    <col min="113" max="113" width="11.88671875" style="2" bestFit="1" customWidth="1"/>
    <col min="114" max="114" width="13.33203125" style="2" bestFit="1" customWidth="1"/>
    <col min="115" max="115" width="10.5546875" style="2" bestFit="1" customWidth="1"/>
    <col min="116" max="116" width="14.33203125" style="2" bestFit="1" customWidth="1"/>
    <col min="117" max="117" width="13.33203125" style="2" bestFit="1" customWidth="1"/>
    <col min="118" max="118" width="14.33203125" style="2" bestFit="1" customWidth="1"/>
    <col min="119" max="119" width="11.88671875" style="2" bestFit="1" customWidth="1"/>
    <col min="120" max="120" width="14.109375" style="2" bestFit="1" customWidth="1"/>
    <col min="121" max="121" width="13.33203125" style="2" bestFit="1" customWidth="1"/>
    <col min="122" max="122" width="14.109375" style="2" bestFit="1" customWidth="1"/>
    <col min="123" max="123" width="12" style="2" bestFit="1" customWidth="1"/>
    <col min="124" max="124" width="14.109375" style="2" bestFit="1" customWidth="1"/>
    <col min="125" max="125" width="11.6640625" style="2" bestFit="1" customWidth="1"/>
    <col min="126" max="126" width="14.109375" style="2" bestFit="1" customWidth="1"/>
    <col min="127" max="127" width="11.6640625" style="2" bestFit="1" customWidth="1"/>
    <col min="128" max="128" width="14.109375" style="2" bestFit="1" customWidth="1"/>
    <col min="129" max="129" width="10.44140625" style="2" bestFit="1" customWidth="1"/>
    <col min="130" max="130" width="14.109375" style="2" bestFit="1" customWidth="1"/>
    <col min="131" max="131" width="13.109375" style="2" bestFit="1" customWidth="1"/>
    <col min="132" max="132" width="14.109375" style="2" bestFit="1" customWidth="1"/>
    <col min="133" max="133" width="11.6640625" style="2" bestFit="1" customWidth="1"/>
    <col min="134" max="134" width="14.109375" style="2" bestFit="1" customWidth="1"/>
    <col min="135" max="135" width="13.109375" style="2" bestFit="1" customWidth="1"/>
    <col min="136" max="136" width="14.109375" style="2" bestFit="1" customWidth="1"/>
    <col min="137" max="137" width="12" style="2" bestFit="1" customWidth="1"/>
    <col min="138" max="138" width="14.109375" style="2" bestFit="1" customWidth="1"/>
    <col min="139" max="139" width="11.6640625" style="2" bestFit="1" customWidth="1"/>
    <col min="140" max="140" width="14.109375" style="2" bestFit="1" customWidth="1"/>
    <col min="141" max="141" width="11.6640625" style="2" bestFit="1" customWidth="1"/>
    <col min="142" max="142" width="14.109375" style="2" bestFit="1" customWidth="1"/>
    <col min="143" max="143" width="10.44140625" style="2" bestFit="1" customWidth="1"/>
    <col min="144" max="144" width="14.109375" style="2" bestFit="1" customWidth="1"/>
    <col min="145" max="145" width="13.109375" style="2" bestFit="1" customWidth="1"/>
    <col min="146" max="146" width="14.109375" style="2" bestFit="1" customWidth="1"/>
    <col min="147" max="147" width="11.6640625" style="2" bestFit="1" customWidth="1"/>
    <col min="148" max="148" width="14.109375" style="2" bestFit="1" customWidth="1"/>
    <col min="149" max="149" width="13.109375" style="2" bestFit="1" customWidth="1"/>
    <col min="150" max="150" width="14.109375" style="2" bestFit="1" customWidth="1"/>
    <col min="151" max="151" width="12" style="2" bestFit="1" customWidth="1"/>
    <col min="152" max="152" width="14.109375" style="2" bestFit="1" customWidth="1"/>
    <col min="153" max="153" width="11.6640625" style="2" bestFit="1" customWidth="1"/>
    <col min="154" max="154" width="14.109375" style="2" bestFit="1" customWidth="1"/>
    <col min="155" max="155" width="11.6640625" style="2" bestFit="1" customWidth="1"/>
    <col min="156" max="156" width="14.109375" style="2" bestFit="1" customWidth="1"/>
    <col min="157" max="157" width="10.44140625" style="2" bestFit="1" customWidth="1"/>
    <col min="158" max="158" width="14.109375" style="2" bestFit="1" customWidth="1"/>
    <col min="159" max="159" width="13.109375" style="2" bestFit="1" customWidth="1"/>
    <col min="160" max="160" width="14.109375" style="2" bestFit="1" customWidth="1"/>
    <col min="161" max="161" width="12.88671875" style="2" bestFit="1" customWidth="1"/>
    <col min="162" max="162" width="14.109375" style="2" bestFit="1" customWidth="1"/>
    <col min="163" max="163" width="13.109375" style="2" bestFit="1" customWidth="1"/>
    <col min="164" max="164" width="14.109375" style="2" bestFit="1" customWidth="1"/>
    <col min="165" max="165" width="13.44140625" style="2" bestFit="1" customWidth="1"/>
    <col min="166" max="166" width="14.109375" style="2" bestFit="1" customWidth="1"/>
    <col min="167" max="167" width="13.44140625" style="2" bestFit="1" customWidth="1"/>
    <col min="168" max="168" width="14.109375" style="2" bestFit="1" customWidth="1"/>
    <col min="169" max="169" width="13.44140625" style="2" bestFit="1" customWidth="1"/>
    <col min="170" max="170" width="14.109375" style="2" bestFit="1" customWidth="1"/>
    <col min="171" max="171" width="10.44140625" style="2" bestFit="1" customWidth="1"/>
    <col min="172" max="172" width="14.109375" style="2" bestFit="1" customWidth="1"/>
    <col min="173" max="173" width="13.109375" style="2" bestFit="1" customWidth="1"/>
    <col min="174" max="174" width="14.109375" style="2" bestFit="1" customWidth="1"/>
    <col min="175" max="175" width="11.6640625" style="2" bestFit="1" customWidth="1"/>
    <col min="176" max="176" width="14.109375" style="2" bestFit="1" customWidth="1"/>
    <col min="177" max="177" width="13.109375" style="2" bestFit="1" customWidth="1"/>
    <col min="178" max="178" width="14.109375" style="2" bestFit="1" customWidth="1"/>
    <col min="179" max="179" width="10.33203125" style="2" bestFit="1" customWidth="1"/>
    <col min="180" max="180" width="14.109375" style="2" bestFit="1" customWidth="1"/>
    <col min="181" max="181" width="10.33203125" style="2" bestFit="1" customWidth="1"/>
    <col min="182" max="182" width="14.109375" style="2" bestFit="1" customWidth="1"/>
    <col min="183" max="183" width="13.33203125" style="2" bestFit="1" customWidth="1"/>
    <col min="184" max="184" width="14.109375" style="2" bestFit="1" customWidth="1"/>
    <col min="185" max="185" width="13.33203125" style="2" bestFit="1" customWidth="1"/>
    <col min="186" max="186" width="14.109375" style="2" bestFit="1" customWidth="1"/>
    <col min="187" max="187" width="13.33203125" style="2" bestFit="1" customWidth="1"/>
    <col min="188" max="188" width="14.109375" style="2" bestFit="1" customWidth="1"/>
    <col min="189" max="189" width="10.33203125" style="2" bestFit="1" customWidth="1"/>
    <col min="190" max="190" width="14.109375" style="2" bestFit="1" customWidth="1"/>
    <col min="191" max="191" width="10.33203125" style="2" bestFit="1" customWidth="1"/>
    <col min="192" max="192" width="14.109375" style="2" bestFit="1" customWidth="1"/>
    <col min="193" max="193" width="10.33203125" style="2" bestFit="1" customWidth="1"/>
    <col min="194" max="194" width="14.109375" style="2" bestFit="1" customWidth="1"/>
    <col min="195" max="195" width="10.33203125" style="2" bestFit="1" customWidth="1"/>
    <col min="196" max="196" width="14.109375" style="2" bestFit="1" customWidth="1"/>
    <col min="197" max="197" width="10.33203125" style="2" bestFit="1" customWidth="1"/>
    <col min="198" max="198" width="14.109375" style="2" bestFit="1" customWidth="1"/>
    <col min="199" max="199" width="10.33203125" style="2" bestFit="1" customWidth="1"/>
    <col min="200" max="200" width="14.109375" style="2" bestFit="1" customWidth="1"/>
    <col min="201" max="201" width="10.33203125" style="2" bestFit="1" customWidth="1"/>
    <col min="202" max="202" width="14.109375" style="2" bestFit="1" customWidth="1"/>
    <col min="203" max="203" width="10.33203125" style="2" bestFit="1" customWidth="1"/>
    <col min="204" max="204" width="14.109375" style="2" bestFit="1" customWidth="1"/>
    <col min="205" max="205" width="10.33203125" style="2" bestFit="1" customWidth="1"/>
    <col min="206" max="206" width="14.109375" style="2" bestFit="1" customWidth="1"/>
    <col min="207" max="207" width="10.33203125" style="2" bestFit="1" customWidth="1"/>
    <col min="208" max="208" width="14.109375" style="2" bestFit="1" customWidth="1"/>
    <col min="209" max="209" width="10.33203125" style="2" bestFit="1" customWidth="1"/>
    <col min="210" max="210" width="14.109375" style="2" bestFit="1" customWidth="1"/>
    <col min="211" max="211" width="10.33203125" style="2" bestFit="1" customWidth="1"/>
    <col min="212" max="212" width="14.109375" style="2" bestFit="1" customWidth="1"/>
    <col min="213" max="213" width="13.33203125" style="2" bestFit="1" customWidth="1"/>
    <col min="214" max="214" width="14.109375" style="2" bestFit="1" customWidth="1"/>
    <col min="215" max="215" width="13.33203125" style="2" bestFit="1" customWidth="1"/>
    <col min="216" max="216" width="14.109375" style="2" bestFit="1" customWidth="1"/>
    <col min="217" max="217" width="13.33203125" style="2" bestFit="1" customWidth="1"/>
    <col min="218" max="218" width="14.109375" style="2" bestFit="1" customWidth="1"/>
    <col min="219" max="219" width="10.33203125" style="2" bestFit="1" customWidth="1"/>
    <col min="220" max="220" width="14.109375" style="2" bestFit="1" customWidth="1"/>
    <col min="221" max="221" width="10.33203125" style="2" bestFit="1" customWidth="1"/>
    <col min="222" max="222" width="14.109375" style="2" bestFit="1" customWidth="1"/>
    <col min="223" max="223" width="10.33203125" style="2" bestFit="1" customWidth="1"/>
    <col min="224" max="224" width="14.109375" style="2" bestFit="1" customWidth="1"/>
    <col min="225" max="225" width="10.33203125" style="2" bestFit="1" customWidth="1"/>
    <col min="226" max="226" width="14.109375" style="2" bestFit="1" customWidth="1"/>
    <col min="227" max="227" width="10.33203125" style="2" bestFit="1" customWidth="1"/>
    <col min="228" max="228" width="14.109375" style="2" bestFit="1" customWidth="1"/>
    <col min="229" max="229" width="10.33203125" style="2" bestFit="1" customWidth="1"/>
    <col min="230" max="230" width="14.109375" style="2" bestFit="1" customWidth="1"/>
    <col min="231" max="231" width="13.109375" style="2" bestFit="1" customWidth="1"/>
    <col min="232" max="232" width="14.109375" style="2" bestFit="1" customWidth="1"/>
    <col min="233" max="233" width="13.109375" style="2" bestFit="1" customWidth="1"/>
    <col min="234" max="234" width="14.109375" style="2" bestFit="1" customWidth="1"/>
    <col min="235" max="235" width="13.109375" style="2" bestFit="1" customWidth="1"/>
    <col min="236" max="236" width="14.109375" style="2" bestFit="1" customWidth="1"/>
    <col min="237" max="237" width="13.109375" style="2" bestFit="1" customWidth="1"/>
    <col min="238" max="238" width="14.109375" style="2" bestFit="1" customWidth="1"/>
    <col min="239" max="239" width="13.109375" style="2" bestFit="1" customWidth="1"/>
    <col min="240" max="240" width="14.109375" style="2" bestFit="1" customWidth="1"/>
    <col min="241" max="241" width="13.109375" style="2" bestFit="1" customWidth="1"/>
    <col min="242" max="242" width="14.109375" style="2" bestFit="1" customWidth="1"/>
    <col min="243" max="243" width="10.33203125" style="2" bestFit="1" customWidth="1"/>
    <col min="244" max="244" width="14.109375" style="2" bestFit="1" customWidth="1"/>
    <col min="245" max="249" width="9.33203125" style="2" bestFit="1" customWidth="1"/>
    <col min="250" max="250" width="12.5546875" style="2" bestFit="1" customWidth="1"/>
    <col min="251" max="254" width="9.33203125" style="2" bestFit="1" customWidth="1"/>
    <col min="255" max="266" width="12.5546875" style="2" bestFit="1" customWidth="1"/>
    <col min="267" max="291" width="9.33203125" style="2" bestFit="1" customWidth="1"/>
    <col min="292" max="292" width="12.5546875" style="2" bestFit="1" customWidth="1"/>
    <col min="293" max="293" width="9.33203125" style="2" bestFit="1" customWidth="1"/>
    <col min="294" max="294" width="12.5546875" style="2" bestFit="1" customWidth="1"/>
    <col min="295" max="295" width="9.33203125" style="2" bestFit="1" customWidth="1"/>
    <col min="296" max="296" width="12.5546875" style="2" bestFit="1" customWidth="1"/>
    <col min="297" max="301" width="9.33203125" style="2" bestFit="1" customWidth="1"/>
    <col min="302" max="302" width="12.5546875" style="2" bestFit="1" customWidth="1"/>
    <col min="303" max="303" width="9.33203125" style="2" bestFit="1" customWidth="1"/>
    <col min="304" max="304" width="12.5546875" style="2" bestFit="1" customWidth="1"/>
    <col min="305" max="305" width="9.33203125" style="2" bestFit="1" customWidth="1"/>
    <col min="306" max="306" width="12.5546875" style="2" bestFit="1" customWidth="1"/>
    <col min="307" max="307" width="9.33203125" style="2" bestFit="1" customWidth="1"/>
    <col min="308" max="308" width="12.5546875" style="2" bestFit="1" customWidth="1"/>
    <col min="309" max="309" width="9.33203125" style="2" bestFit="1" customWidth="1"/>
    <col min="310" max="310" width="12.5546875" style="2" bestFit="1" customWidth="1"/>
    <col min="311" max="311" width="9.33203125" style="2" bestFit="1" customWidth="1"/>
    <col min="312" max="312" width="12.5546875" style="2" bestFit="1" customWidth="1"/>
    <col min="313" max="313" width="9.33203125" style="2" bestFit="1" customWidth="1"/>
    <col min="314" max="314" width="12.5546875" style="2" bestFit="1" customWidth="1"/>
    <col min="315" max="315" width="9.33203125" style="2" bestFit="1" customWidth="1"/>
    <col min="316" max="316" width="12.5546875" style="2" bestFit="1" customWidth="1"/>
    <col min="317" max="317" width="9.33203125" style="2" bestFit="1" customWidth="1"/>
    <col min="318" max="318" width="13.109375" style="2" bestFit="1" customWidth="1"/>
    <col min="319" max="319" width="9.33203125" style="2" bestFit="1" customWidth="1"/>
    <col min="320" max="320" width="12.5546875" style="2" bestFit="1" customWidth="1"/>
    <col min="321" max="321" width="9.33203125" style="2" bestFit="1" customWidth="1"/>
    <col min="322" max="322" width="12.5546875" style="2" bestFit="1" customWidth="1"/>
    <col min="323" max="323" width="9.33203125" style="2" bestFit="1" customWidth="1"/>
    <col min="324" max="324" width="13.109375" style="2" bestFit="1" customWidth="1"/>
    <col min="325" max="325" width="9.33203125" style="2" bestFit="1" customWidth="1"/>
    <col min="326" max="326" width="12.5546875" style="2" bestFit="1" customWidth="1"/>
    <col min="327" max="327" width="9.33203125" style="2" bestFit="1" customWidth="1"/>
    <col min="328" max="328" width="12.5546875" style="2" bestFit="1" customWidth="1"/>
    <col min="329" max="329" width="9.33203125" style="2" bestFit="1" customWidth="1"/>
    <col min="330" max="330" width="13.109375" style="2" bestFit="1" customWidth="1"/>
    <col min="331" max="331" width="9.33203125" style="2" bestFit="1" customWidth="1"/>
    <col min="332" max="332" width="12.5546875" style="2" bestFit="1" customWidth="1"/>
    <col min="333" max="333" width="9.33203125" style="2" bestFit="1" customWidth="1"/>
    <col min="334" max="334" width="12.5546875" style="2" bestFit="1" customWidth="1"/>
    <col min="335" max="335" width="9.33203125" style="2" bestFit="1" customWidth="1"/>
    <col min="336" max="336" width="13.109375" style="2" bestFit="1" customWidth="1"/>
    <col min="337" max="337" width="9.33203125" style="2" bestFit="1" customWidth="1"/>
    <col min="338" max="338" width="12.5546875" style="2" bestFit="1" customWidth="1"/>
    <col min="339" max="343" width="9.33203125" style="2" bestFit="1" customWidth="1"/>
    <col min="344" max="344" width="13.109375" style="2" bestFit="1" customWidth="1"/>
    <col min="345" max="345" width="9.33203125" style="2" bestFit="1" customWidth="1"/>
    <col min="346" max="346" width="12.5546875" style="2" bestFit="1" customWidth="1"/>
    <col min="347" max="347" width="9.33203125" style="2" bestFit="1" customWidth="1"/>
    <col min="348" max="348" width="12.5546875" style="2" bestFit="1" customWidth="1"/>
    <col min="349" max="349" width="9.33203125" style="2" bestFit="1" customWidth="1"/>
    <col min="350" max="350" width="13.109375" style="2" bestFit="1" customWidth="1"/>
    <col min="351" max="351" width="9.33203125" style="2" bestFit="1" customWidth="1"/>
    <col min="352" max="352" width="12.5546875" style="2" bestFit="1" customWidth="1"/>
    <col min="353" max="353" width="9.33203125" style="2" bestFit="1" customWidth="1"/>
    <col min="354" max="354" width="12.5546875" style="2" bestFit="1" customWidth="1"/>
    <col min="355" max="355" width="9.33203125" style="2" bestFit="1" customWidth="1"/>
    <col min="356" max="356" width="13.109375" style="2" bestFit="1" customWidth="1"/>
    <col min="357" max="357" width="9.33203125" style="2" bestFit="1" customWidth="1"/>
    <col min="358" max="358" width="12.5546875" style="2" bestFit="1" customWidth="1"/>
    <col min="359" max="359" width="9.33203125" style="2" bestFit="1" customWidth="1"/>
    <col min="360" max="360" width="12.5546875" style="2" bestFit="1" customWidth="1"/>
    <col min="361" max="361" width="9.33203125" style="2" bestFit="1" customWidth="1"/>
    <col min="362" max="362" width="13.109375" style="2" bestFit="1" customWidth="1"/>
    <col min="363" max="16384" width="9.109375" style="2"/>
  </cols>
  <sheetData>
    <row r="1" spans="1:614" s="5" customFormat="1" x14ac:dyDescent="0.25">
      <c r="A1" s="182"/>
      <c r="B1" s="183"/>
      <c r="C1" s="184"/>
      <c r="D1" s="184"/>
      <c r="E1" s="184"/>
      <c r="F1" s="184"/>
      <c r="G1" s="185" t="s">
        <v>3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182"/>
      <c r="BO1" s="182"/>
      <c r="BP1" s="182"/>
      <c r="BQ1" s="182"/>
      <c r="BR1" s="182"/>
      <c r="BS1" s="182"/>
      <c r="BT1" s="182"/>
      <c r="BU1" s="182"/>
      <c r="BV1" s="182"/>
      <c r="BW1" s="182"/>
      <c r="BX1" s="182"/>
      <c r="BY1" s="182"/>
      <c r="BZ1" s="182"/>
      <c r="CA1" s="182"/>
      <c r="CB1" s="182"/>
      <c r="CC1" s="182"/>
      <c r="CD1" s="182"/>
      <c r="CE1" s="182"/>
      <c r="CF1" s="182"/>
      <c r="CG1" s="182"/>
      <c r="CH1" s="182"/>
      <c r="CI1" s="182"/>
      <c r="CJ1" s="182"/>
      <c r="CK1" s="182"/>
      <c r="CL1" s="182"/>
      <c r="CM1" s="182"/>
      <c r="CN1" s="182"/>
      <c r="CO1" s="182"/>
      <c r="CP1" s="182"/>
      <c r="CQ1" s="182"/>
      <c r="CR1" s="182"/>
      <c r="CS1" s="182"/>
      <c r="CT1" s="182"/>
      <c r="CU1" s="182"/>
      <c r="CV1" s="182"/>
      <c r="CW1" s="182"/>
      <c r="CX1" s="182"/>
      <c r="CY1" s="182"/>
      <c r="CZ1" s="182"/>
      <c r="DA1" s="182"/>
      <c r="DB1" s="182"/>
      <c r="DC1" s="182"/>
      <c r="DD1" s="182"/>
      <c r="DE1" s="182"/>
      <c r="DF1" s="182"/>
      <c r="DG1" s="182"/>
      <c r="DH1" s="182"/>
      <c r="DI1" s="182"/>
      <c r="DJ1" s="182"/>
      <c r="DK1" s="182"/>
      <c r="DL1" s="182"/>
      <c r="DM1" s="182"/>
      <c r="DN1" s="182"/>
      <c r="DO1" s="182"/>
      <c r="DP1" s="182"/>
      <c r="DQ1" s="182"/>
      <c r="DR1" s="182"/>
      <c r="DS1" s="182"/>
      <c r="DT1" s="182"/>
      <c r="DU1" s="182"/>
      <c r="DV1" s="182"/>
      <c r="DW1" s="182"/>
      <c r="DX1" s="182"/>
      <c r="DY1" s="182"/>
      <c r="DZ1" s="182"/>
      <c r="EA1" s="182"/>
      <c r="EB1" s="182"/>
      <c r="EC1" s="182"/>
      <c r="ED1" s="182"/>
      <c r="EE1" s="182"/>
      <c r="EF1" s="182"/>
      <c r="EG1" s="182"/>
      <c r="EH1" s="182"/>
      <c r="EI1" s="182"/>
      <c r="EJ1" s="182"/>
      <c r="EK1" s="182"/>
      <c r="EL1" s="182"/>
      <c r="EM1" s="182"/>
      <c r="EN1" s="182"/>
      <c r="EO1" s="182"/>
      <c r="EP1" s="182"/>
      <c r="EQ1" s="182"/>
      <c r="ER1" s="182"/>
      <c r="ES1" s="182"/>
      <c r="ET1" s="182"/>
      <c r="EU1" s="182"/>
      <c r="EV1" s="182"/>
      <c r="EW1" s="182"/>
      <c r="EX1" s="182"/>
      <c r="EY1" s="182"/>
      <c r="EZ1" s="182"/>
      <c r="FA1" s="182"/>
      <c r="FB1" s="182"/>
      <c r="FC1" s="182"/>
      <c r="FD1" s="182"/>
      <c r="FE1" s="182"/>
      <c r="FF1" s="182"/>
      <c r="FG1" s="182"/>
      <c r="FH1" s="182"/>
      <c r="FI1" s="182"/>
      <c r="FJ1" s="182"/>
      <c r="FK1" s="182"/>
      <c r="FL1" s="182"/>
      <c r="FM1" s="182"/>
      <c r="FN1" s="182"/>
      <c r="FO1" s="182"/>
      <c r="FP1" s="182"/>
      <c r="FQ1" s="182"/>
      <c r="FR1" s="182"/>
      <c r="FS1" s="182"/>
      <c r="FT1" s="182"/>
      <c r="FU1" s="182"/>
      <c r="FV1" s="182"/>
      <c r="FW1" s="182"/>
      <c r="FX1" s="182"/>
      <c r="FY1" s="182"/>
      <c r="FZ1" s="182"/>
      <c r="GA1" s="182"/>
      <c r="GB1" s="182"/>
      <c r="GC1" s="182"/>
      <c r="GD1" s="182"/>
      <c r="GE1" s="182"/>
      <c r="GF1" s="182"/>
      <c r="GG1" s="182"/>
      <c r="GH1" s="182"/>
      <c r="GI1" s="182"/>
      <c r="GJ1" s="182"/>
      <c r="GK1" s="182"/>
      <c r="GL1" s="182"/>
      <c r="GM1" s="182"/>
      <c r="GN1" s="182"/>
      <c r="GO1" s="182"/>
      <c r="GP1" s="182"/>
      <c r="GQ1" s="182"/>
      <c r="GR1" s="182"/>
      <c r="GS1" s="182"/>
      <c r="GT1" s="182"/>
      <c r="GU1" s="182"/>
      <c r="GV1" s="182"/>
      <c r="GW1" s="182"/>
      <c r="GX1" s="182"/>
      <c r="GY1" s="182"/>
      <c r="GZ1" s="182"/>
      <c r="HA1" s="182"/>
      <c r="HB1" s="182"/>
      <c r="HC1" s="182"/>
      <c r="HD1" s="182"/>
      <c r="HE1" s="182"/>
      <c r="HF1" s="182"/>
      <c r="HG1" s="182"/>
      <c r="HH1" s="182"/>
      <c r="HI1" s="182"/>
      <c r="HJ1" s="182"/>
      <c r="HK1" s="182"/>
      <c r="HL1" s="182"/>
      <c r="HM1" s="182"/>
      <c r="HN1" s="182"/>
      <c r="HO1" s="182"/>
      <c r="HP1" s="182"/>
      <c r="HQ1" s="182"/>
      <c r="HR1" s="182"/>
      <c r="HS1" s="182"/>
      <c r="HT1" s="182"/>
      <c r="HU1" s="182"/>
      <c r="HV1" s="182"/>
      <c r="HW1" s="182"/>
      <c r="HX1" s="182"/>
      <c r="HY1" s="182"/>
      <c r="HZ1" s="182"/>
      <c r="IA1" s="182"/>
      <c r="IB1" s="182"/>
      <c r="IC1" s="182"/>
      <c r="ID1" s="182"/>
      <c r="IE1" s="182"/>
      <c r="IF1" s="182"/>
      <c r="IG1" s="182"/>
      <c r="IH1" s="182"/>
      <c r="II1" s="182"/>
      <c r="IJ1" s="182"/>
      <c r="IK1" s="182"/>
      <c r="IL1" s="182"/>
      <c r="IM1" s="182"/>
      <c r="IN1" s="182"/>
      <c r="IO1" s="182"/>
      <c r="IP1" s="182"/>
      <c r="IQ1" s="182"/>
      <c r="IR1" s="182"/>
      <c r="IS1" s="182"/>
      <c r="IT1" s="182"/>
      <c r="IU1" s="182"/>
      <c r="IV1" s="182"/>
      <c r="IW1" s="182"/>
      <c r="IX1" s="182"/>
      <c r="IY1" s="182"/>
      <c r="IZ1" s="182"/>
      <c r="JA1" s="182"/>
      <c r="JB1" s="182"/>
      <c r="JC1" s="182"/>
      <c r="JD1" s="182"/>
      <c r="JE1" s="182"/>
      <c r="JF1" s="182"/>
      <c r="JG1" s="182"/>
      <c r="JH1" s="182"/>
      <c r="JI1" s="182"/>
      <c r="JJ1" s="182"/>
      <c r="JK1" s="182"/>
      <c r="JL1" s="182"/>
      <c r="JM1" s="182"/>
      <c r="JN1" s="182"/>
      <c r="JO1" s="182"/>
      <c r="JP1" s="182"/>
      <c r="JQ1" s="182"/>
      <c r="JR1" s="182"/>
      <c r="JS1" s="182"/>
      <c r="JT1" s="182"/>
      <c r="JU1" s="182"/>
      <c r="JV1" s="182"/>
      <c r="JW1" s="182"/>
      <c r="JX1" s="182"/>
      <c r="JY1" s="182"/>
      <c r="JZ1" s="182"/>
      <c r="KA1" s="182"/>
      <c r="KB1" s="182"/>
      <c r="KC1" s="182"/>
      <c r="KD1" s="182"/>
      <c r="KE1" s="182"/>
      <c r="KF1" s="182"/>
      <c r="KG1" s="182"/>
      <c r="KH1" s="182"/>
      <c r="KI1" s="182"/>
      <c r="KJ1" s="182"/>
      <c r="KK1" s="182"/>
      <c r="KL1" s="182"/>
      <c r="KM1" s="182"/>
      <c r="KN1" s="182"/>
      <c r="KO1" s="182"/>
      <c r="KP1" s="182"/>
      <c r="KQ1" s="182"/>
      <c r="KR1" s="182"/>
      <c r="KS1" s="182"/>
      <c r="KT1" s="182"/>
      <c r="KU1" s="182"/>
      <c r="KV1" s="182"/>
      <c r="KW1" s="182"/>
      <c r="KX1" s="182"/>
      <c r="KY1" s="182"/>
      <c r="KZ1" s="182"/>
      <c r="LA1" s="182"/>
      <c r="LB1" s="182"/>
      <c r="LC1" s="182"/>
      <c r="LD1" s="182"/>
      <c r="LE1" s="182"/>
      <c r="LF1" s="182"/>
      <c r="LG1" s="182"/>
      <c r="LH1" s="182"/>
      <c r="LI1" s="182"/>
      <c r="LJ1" s="182"/>
      <c r="LK1" s="182"/>
      <c r="LL1" s="182"/>
      <c r="LM1" s="182"/>
      <c r="LN1" s="182"/>
      <c r="LO1" s="182"/>
      <c r="LP1" s="182"/>
      <c r="LQ1" s="182"/>
      <c r="LR1" s="182"/>
      <c r="LS1" s="182"/>
      <c r="LT1" s="182"/>
      <c r="LU1" s="182"/>
      <c r="LV1" s="182"/>
      <c r="LW1" s="182"/>
      <c r="LX1" s="182"/>
      <c r="LY1" s="182"/>
      <c r="LZ1" s="182"/>
      <c r="MA1" s="182"/>
      <c r="MB1" s="182"/>
      <c r="MC1" s="182"/>
      <c r="MD1" s="182"/>
      <c r="ME1" s="182"/>
      <c r="MF1" s="182"/>
      <c r="MG1" s="182"/>
      <c r="MH1" s="182"/>
      <c r="MI1" s="182"/>
      <c r="MJ1" s="182"/>
      <c r="MK1" s="182"/>
      <c r="ML1" s="182"/>
      <c r="MM1" s="182"/>
      <c r="MN1" s="182"/>
      <c r="MO1" s="182"/>
      <c r="MP1" s="182"/>
      <c r="MQ1" s="182"/>
      <c r="MR1" s="182"/>
      <c r="MS1" s="182"/>
      <c r="MT1" s="182"/>
      <c r="MU1" s="182"/>
      <c r="MV1" s="182"/>
      <c r="MW1" s="182"/>
      <c r="MX1" s="182"/>
    </row>
    <row r="2" spans="1:614" s="5" customFormat="1" x14ac:dyDescent="0.25">
      <c r="A2" s="182"/>
      <c r="B2" s="182"/>
      <c r="C2" s="184"/>
      <c r="D2" s="184"/>
      <c r="E2" s="184"/>
      <c r="F2" s="184"/>
      <c r="G2" s="186"/>
      <c r="H2" s="187"/>
      <c r="I2" s="188"/>
      <c r="J2" s="184"/>
      <c r="K2" s="184"/>
      <c r="L2" s="184"/>
      <c r="M2" s="184"/>
      <c r="N2" s="184"/>
      <c r="O2" s="189" t="s">
        <v>10</v>
      </c>
      <c r="P2" s="184"/>
      <c r="Q2" s="184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  <c r="ER2" s="182"/>
      <c r="ES2" s="182"/>
      <c r="ET2" s="182"/>
      <c r="EU2" s="182"/>
      <c r="EV2" s="182"/>
      <c r="EW2" s="182"/>
      <c r="EX2" s="182"/>
      <c r="EY2" s="182"/>
      <c r="EZ2" s="182"/>
      <c r="FA2" s="182"/>
      <c r="FB2" s="182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  <c r="FX2" s="182"/>
      <c r="FY2" s="182"/>
      <c r="FZ2" s="182"/>
      <c r="GA2" s="182"/>
      <c r="GB2" s="182"/>
      <c r="GC2" s="182"/>
      <c r="GD2" s="182"/>
      <c r="GE2" s="182"/>
      <c r="GF2" s="182"/>
      <c r="GG2" s="182"/>
      <c r="GH2" s="182"/>
      <c r="GI2" s="182"/>
      <c r="GJ2" s="182"/>
      <c r="GK2" s="182"/>
      <c r="GL2" s="182"/>
      <c r="GM2" s="182"/>
      <c r="GN2" s="182"/>
      <c r="GO2" s="182"/>
      <c r="GP2" s="182"/>
      <c r="GQ2" s="182"/>
      <c r="GR2" s="182"/>
      <c r="GS2" s="182"/>
      <c r="GT2" s="182"/>
      <c r="GU2" s="182"/>
      <c r="GV2" s="182"/>
      <c r="GW2" s="182"/>
      <c r="GX2" s="182"/>
      <c r="GY2" s="182"/>
      <c r="GZ2" s="182"/>
      <c r="HA2" s="182"/>
      <c r="HB2" s="182"/>
      <c r="HC2" s="182"/>
      <c r="HD2" s="182"/>
      <c r="HE2" s="182"/>
      <c r="HF2" s="182"/>
      <c r="HG2" s="182"/>
      <c r="HH2" s="182"/>
      <c r="HI2" s="182"/>
      <c r="HJ2" s="182"/>
      <c r="HK2" s="182"/>
      <c r="HL2" s="182"/>
      <c r="HM2" s="182"/>
      <c r="HN2" s="182"/>
      <c r="HO2" s="182"/>
      <c r="HP2" s="182"/>
      <c r="HQ2" s="182"/>
      <c r="HR2" s="182"/>
      <c r="HS2" s="182"/>
      <c r="HT2" s="182"/>
      <c r="HU2" s="182"/>
      <c r="HV2" s="182"/>
      <c r="HW2" s="182"/>
      <c r="HX2" s="182"/>
      <c r="HY2" s="182"/>
      <c r="HZ2" s="182"/>
      <c r="IA2" s="182"/>
      <c r="IB2" s="182"/>
      <c r="IC2" s="182"/>
      <c r="ID2" s="182"/>
      <c r="IE2" s="182"/>
      <c r="IF2" s="182"/>
      <c r="IG2" s="182"/>
      <c r="IH2" s="182"/>
      <c r="II2" s="182"/>
      <c r="IJ2" s="182"/>
      <c r="IK2" s="182"/>
      <c r="IL2" s="182"/>
      <c r="IM2" s="182"/>
      <c r="IN2" s="182"/>
      <c r="IO2" s="182"/>
      <c r="IP2" s="182"/>
      <c r="IQ2" s="182"/>
      <c r="IR2" s="182"/>
      <c r="IS2" s="182"/>
      <c r="IT2" s="182"/>
      <c r="IU2" s="182"/>
      <c r="IV2" s="182"/>
      <c r="IW2" s="182"/>
      <c r="IX2" s="182"/>
      <c r="IY2" s="182"/>
      <c r="IZ2" s="182"/>
      <c r="JA2" s="182"/>
      <c r="JB2" s="182"/>
      <c r="JC2" s="182"/>
      <c r="JD2" s="182"/>
      <c r="JE2" s="182"/>
      <c r="JF2" s="182"/>
      <c r="JG2" s="182"/>
      <c r="JH2" s="182"/>
      <c r="JI2" s="182"/>
      <c r="JJ2" s="182"/>
      <c r="JK2" s="182"/>
      <c r="JL2" s="182"/>
      <c r="JM2" s="182"/>
      <c r="JN2" s="182"/>
      <c r="JO2" s="182"/>
      <c r="JP2" s="182"/>
      <c r="JQ2" s="182"/>
      <c r="JR2" s="182"/>
      <c r="JS2" s="182"/>
      <c r="JT2" s="182"/>
      <c r="JU2" s="182"/>
      <c r="JV2" s="182"/>
      <c r="JW2" s="182"/>
      <c r="JX2" s="182"/>
      <c r="JY2" s="182"/>
      <c r="JZ2" s="182"/>
      <c r="KA2" s="182"/>
      <c r="KB2" s="182"/>
      <c r="KC2" s="182"/>
      <c r="KD2" s="182"/>
      <c r="KE2" s="182"/>
      <c r="KF2" s="182"/>
      <c r="KG2" s="182"/>
      <c r="KH2" s="182"/>
      <c r="KI2" s="182"/>
      <c r="KJ2" s="182"/>
      <c r="KK2" s="182"/>
      <c r="KL2" s="182"/>
      <c r="KM2" s="182"/>
      <c r="KN2" s="182"/>
      <c r="KO2" s="182"/>
      <c r="KP2" s="182"/>
      <c r="KQ2" s="182"/>
      <c r="KR2" s="182"/>
      <c r="KS2" s="182"/>
      <c r="KT2" s="182"/>
      <c r="KU2" s="182"/>
      <c r="KV2" s="182"/>
      <c r="KW2" s="182"/>
      <c r="KX2" s="182"/>
      <c r="KY2" s="182"/>
      <c r="KZ2" s="182"/>
      <c r="LA2" s="182"/>
      <c r="LB2" s="182"/>
      <c r="LC2" s="182"/>
      <c r="LD2" s="182"/>
      <c r="LE2" s="182"/>
      <c r="LF2" s="182"/>
      <c r="LG2" s="182"/>
      <c r="LH2" s="182"/>
      <c r="LI2" s="182"/>
      <c r="LJ2" s="182"/>
      <c r="LK2" s="182"/>
      <c r="LL2" s="182"/>
      <c r="LM2" s="182"/>
      <c r="LN2" s="182"/>
      <c r="LO2" s="182"/>
      <c r="LP2" s="182"/>
      <c r="LQ2" s="182"/>
      <c r="LR2" s="182"/>
      <c r="LS2" s="182"/>
      <c r="LT2" s="182"/>
      <c r="LU2" s="182"/>
      <c r="LV2" s="182"/>
      <c r="LW2" s="182"/>
      <c r="LX2" s="182"/>
      <c r="LY2" s="182"/>
      <c r="LZ2" s="182"/>
      <c r="MA2" s="182"/>
      <c r="MB2" s="182"/>
      <c r="MC2" s="182"/>
      <c r="MD2" s="182"/>
      <c r="ME2" s="182"/>
      <c r="MF2" s="182"/>
      <c r="MG2" s="182"/>
      <c r="MH2" s="182"/>
      <c r="MI2" s="182"/>
      <c r="MJ2" s="182"/>
      <c r="MK2" s="182"/>
      <c r="ML2" s="182"/>
      <c r="MM2" s="182"/>
      <c r="MN2" s="182"/>
      <c r="MO2" s="182"/>
      <c r="MP2" s="182"/>
      <c r="MQ2" s="182"/>
      <c r="MR2" s="182"/>
      <c r="MS2" s="182"/>
      <c r="MT2" s="182"/>
      <c r="MU2" s="182"/>
      <c r="MV2" s="182"/>
      <c r="MW2" s="182"/>
      <c r="MX2" s="182"/>
    </row>
    <row r="3" spans="1:614" s="5" customFormat="1" x14ac:dyDescent="0.25">
      <c r="A3" s="183" t="s">
        <v>15</v>
      </c>
      <c r="B3" s="183" t="s">
        <v>5</v>
      </c>
      <c r="C3" s="184"/>
      <c r="D3" s="184"/>
      <c r="E3" s="185"/>
      <c r="F3" s="184"/>
      <c r="G3" s="185" t="s">
        <v>0</v>
      </c>
      <c r="H3" s="184"/>
      <c r="I3" s="184"/>
      <c r="J3" s="184"/>
      <c r="K3" s="184"/>
      <c r="L3" s="184"/>
      <c r="M3" s="184"/>
      <c r="N3" s="184"/>
      <c r="O3" s="184" t="s">
        <v>13</v>
      </c>
      <c r="P3" s="184"/>
      <c r="Q3" s="184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182"/>
      <c r="BX3" s="182"/>
      <c r="BY3" s="182"/>
      <c r="BZ3" s="182"/>
      <c r="CA3" s="182"/>
      <c r="CB3" s="182"/>
      <c r="CC3" s="182"/>
      <c r="CD3" s="182"/>
      <c r="CE3" s="182"/>
      <c r="CF3" s="182"/>
      <c r="CG3" s="182"/>
      <c r="CH3" s="182"/>
      <c r="CI3" s="182"/>
      <c r="CJ3" s="182"/>
      <c r="CK3" s="182"/>
      <c r="CL3" s="182"/>
      <c r="CM3" s="182"/>
      <c r="CN3" s="182"/>
      <c r="CO3" s="182"/>
      <c r="CP3" s="182"/>
      <c r="CQ3" s="182"/>
      <c r="CR3" s="182"/>
      <c r="CS3" s="182"/>
      <c r="CT3" s="182"/>
      <c r="CU3" s="182"/>
      <c r="CV3" s="182"/>
      <c r="CW3" s="182"/>
      <c r="CX3" s="182"/>
      <c r="CY3" s="182"/>
      <c r="CZ3" s="182"/>
      <c r="DA3" s="182"/>
      <c r="DB3" s="182"/>
      <c r="DC3" s="182"/>
      <c r="DD3" s="182"/>
      <c r="DE3" s="182"/>
      <c r="DF3" s="182"/>
      <c r="DG3" s="182"/>
      <c r="DH3" s="182"/>
      <c r="DI3" s="182"/>
      <c r="DJ3" s="182"/>
      <c r="DK3" s="182"/>
      <c r="DL3" s="182"/>
      <c r="DM3" s="182"/>
      <c r="DN3" s="182"/>
      <c r="DO3" s="182"/>
      <c r="DP3" s="182"/>
      <c r="DQ3" s="182"/>
      <c r="DR3" s="182"/>
      <c r="DS3" s="182"/>
      <c r="DT3" s="182"/>
      <c r="DU3" s="182"/>
      <c r="DV3" s="182"/>
      <c r="DW3" s="182"/>
      <c r="DX3" s="182"/>
      <c r="DY3" s="182"/>
      <c r="DZ3" s="182"/>
      <c r="EA3" s="182"/>
      <c r="EB3" s="182"/>
      <c r="EC3" s="182"/>
      <c r="ED3" s="182"/>
      <c r="EE3" s="182"/>
      <c r="EF3" s="182"/>
      <c r="EG3" s="182"/>
      <c r="EH3" s="182"/>
      <c r="EI3" s="182"/>
      <c r="EJ3" s="182"/>
      <c r="EK3" s="182"/>
      <c r="EL3" s="182"/>
      <c r="EM3" s="182"/>
      <c r="EN3" s="182"/>
      <c r="EO3" s="182"/>
      <c r="EP3" s="182"/>
      <c r="EQ3" s="182"/>
      <c r="ER3" s="182"/>
      <c r="ES3" s="182"/>
      <c r="ET3" s="182"/>
      <c r="EU3" s="182"/>
      <c r="EV3" s="182"/>
      <c r="EW3" s="182"/>
      <c r="EX3" s="182"/>
      <c r="EY3" s="182"/>
      <c r="EZ3" s="182"/>
      <c r="FA3" s="182"/>
      <c r="FB3" s="182"/>
      <c r="FC3" s="182"/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  <c r="FX3" s="182"/>
      <c r="FY3" s="182"/>
      <c r="FZ3" s="182"/>
      <c r="GA3" s="182"/>
      <c r="GB3" s="182"/>
      <c r="GC3" s="182"/>
      <c r="GD3" s="182"/>
      <c r="GE3" s="182"/>
      <c r="GF3" s="182"/>
      <c r="GG3" s="182"/>
      <c r="GH3" s="182"/>
      <c r="GI3" s="182"/>
      <c r="GJ3" s="182"/>
      <c r="GK3" s="182"/>
      <c r="GL3" s="182"/>
      <c r="GM3" s="182"/>
      <c r="GN3" s="182"/>
      <c r="GO3" s="182"/>
      <c r="GP3" s="182"/>
      <c r="GQ3" s="182"/>
      <c r="GR3" s="182"/>
      <c r="GS3" s="182"/>
      <c r="GT3" s="182"/>
      <c r="GU3" s="182"/>
      <c r="GV3" s="182"/>
      <c r="GW3" s="182"/>
      <c r="GX3" s="182"/>
      <c r="GY3" s="182"/>
      <c r="GZ3" s="182"/>
      <c r="HA3" s="182"/>
      <c r="HB3" s="182"/>
      <c r="HC3" s="182"/>
      <c r="HD3" s="182"/>
      <c r="HE3" s="182"/>
      <c r="HF3" s="182"/>
      <c r="HG3" s="182"/>
      <c r="HH3" s="182"/>
      <c r="HI3" s="182"/>
      <c r="HJ3" s="182"/>
      <c r="HK3" s="182"/>
      <c r="HL3" s="182"/>
      <c r="HM3" s="182"/>
      <c r="HN3" s="182"/>
      <c r="HO3" s="182"/>
      <c r="HP3" s="182"/>
      <c r="HQ3" s="182"/>
      <c r="HR3" s="182"/>
      <c r="HS3" s="182"/>
      <c r="HT3" s="182"/>
      <c r="HU3" s="182"/>
      <c r="HV3" s="182"/>
      <c r="HW3" s="182"/>
      <c r="HX3" s="182"/>
      <c r="HY3" s="182"/>
      <c r="HZ3" s="182"/>
      <c r="IA3" s="182"/>
      <c r="IB3" s="182"/>
      <c r="IC3" s="182"/>
      <c r="ID3" s="182"/>
      <c r="IE3" s="182"/>
      <c r="IF3" s="182"/>
      <c r="IG3" s="182"/>
      <c r="IH3" s="182"/>
      <c r="II3" s="182"/>
      <c r="IJ3" s="182"/>
      <c r="IK3" s="182"/>
      <c r="IL3" s="182"/>
      <c r="IM3" s="182"/>
      <c r="IN3" s="182"/>
      <c r="IO3" s="182"/>
      <c r="IP3" s="182"/>
      <c r="IQ3" s="182"/>
      <c r="IR3" s="182"/>
      <c r="IS3" s="182"/>
      <c r="IT3" s="182"/>
      <c r="IU3" s="182"/>
      <c r="IV3" s="182"/>
      <c r="IW3" s="182"/>
      <c r="IX3" s="182"/>
      <c r="IY3" s="182"/>
      <c r="IZ3" s="182"/>
      <c r="JA3" s="182"/>
      <c r="JB3" s="182"/>
      <c r="JC3" s="182"/>
      <c r="JD3" s="182"/>
      <c r="JE3" s="182"/>
      <c r="JF3" s="182"/>
      <c r="JG3" s="182"/>
      <c r="JH3" s="182"/>
      <c r="JI3" s="182"/>
      <c r="JJ3" s="182"/>
      <c r="JK3" s="182"/>
      <c r="JL3" s="182"/>
      <c r="JM3" s="182"/>
      <c r="JN3" s="182"/>
      <c r="JO3" s="182"/>
      <c r="JP3" s="182"/>
      <c r="JQ3" s="182"/>
      <c r="JR3" s="182"/>
      <c r="JS3" s="182"/>
      <c r="JT3" s="182"/>
      <c r="JU3" s="182"/>
      <c r="JV3" s="182"/>
      <c r="JW3" s="182"/>
      <c r="JX3" s="182"/>
      <c r="JY3" s="182"/>
      <c r="JZ3" s="182"/>
      <c r="KA3" s="182"/>
      <c r="KB3" s="182"/>
      <c r="KC3" s="182"/>
      <c r="KD3" s="182"/>
      <c r="KE3" s="182"/>
      <c r="KF3" s="182"/>
      <c r="KG3" s="182"/>
      <c r="KH3" s="182"/>
      <c r="KI3" s="182"/>
      <c r="KJ3" s="182"/>
      <c r="KK3" s="182"/>
      <c r="KL3" s="182"/>
      <c r="KM3" s="182"/>
      <c r="KN3" s="182"/>
      <c r="KO3" s="182"/>
      <c r="KP3" s="182"/>
      <c r="KQ3" s="182"/>
      <c r="KR3" s="182"/>
      <c r="KS3" s="182"/>
      <c r="KT3" s="182"/>
      <c r="KU3" s="182"/>
      <c r="KV3" s="182"/>
      <c r="KW3" s="182"/>
      <c r="KX3" s="182"/>
      <c r="KY3" s="182"/>
      <c r="KZ3" s="182"/>
      <c r="LA3" s="182"/>
      <c r="LB3" s="182"/>
      <c r="LC3" s="182"/>
      <c r="LD3" s="182"/>
      <c r="LE3" s="182"/>
      <c r="LF3" s="182"/>
      <c r="LG3" s="182"/>
      <c r="LH3" s="182"/>
      <c r="LI3" s="182"/>
      <c r="LJ3" s="182"/>
      <c r="LK3" s="182"/>
      <c r="LL3" s="182"/>
      <c r="LM3" s="182"/>
      <c r="LN3" s="182"/>
      <c r="LO3" s="182"/>
      <c r="LP3" s="182"/>
      <c r="LQ3" s="182"/>
      <c r="LR3" s="182"/>
      <c r="LS3" s="182"/>
      <c r="LT3" s="182"/>
      <c r="LU3" s="182"/>
      <c r="LV3" s="182"/>
      <c r="LW3" s="182"/>
      <c r="LX3" s="182"/>
      <c r="LY3" s="182"/>
      <c r="LZ3" s="182"/>
      <c r="MA3" s="182"/>
      <c r="MB3" s="182"/>
      <c r="MC3" s="182"/>
      <c r="MD3" s="182"/>
      <c r="ME3" s="182"/>
      <c r="MF3" s="182"/>
      <c r="MG3" s="182"/>
      <c r="MH3" s="182"/>
      <c r="MI3" s="182"/>
      <c r="MJ3" s="182"/>
      <c r="MK3" s="182"/>
      <c r="ML3" s="182"/>
      <c r="MM3" s="182"/>
      <c r="MN3" s="182"/>
      <c r="MO3" s="182"/>
      <c r="MP3" s="182"/>
      <c r="MQ3" s="182"/>
      <c r="MR3" s="182"/>
      <c r="MS3" s="182"/>
      <c r="MT3" s="182"/>
      <c r="MU3" s="182"/>
      <c r="MV3" s="182"/>
      <c r="MW3" s="182"/>
      <c r="MX3" s="182"/>
    </row>
    <row r="4" spans="1:614" s="5" customFormat="1" x14ac:dyDescent="0.25">
      <c r="A4" s="182" t="s">
        <v>342</v>
      </c>
      <c r="B4" s="182" t="s">
        <v>195</v>
      </c>
      <c r="C4" s="184"/>
      <c r="D4" s="184"/>
      <c r="E4" s="190"/>
      <c r="F4" s="184"/>
      <c r="G4" s="191">
        <v>0</v>
      </c>
      <c r="H4" s="188"/>
      <c r="I4" s="188" t="s">
        <v>2</v>
      </c>
      <c r="J4" s="184"/>
      <c r="K4" s="184"/>
      <c r="L4" s="184"/>
      <c r="M4" s="184"/>
      <c r="N4" s="184"/>
      <c r="O4" s="184" t="s">
        <v>8</v>
      </c>
      <c r="P4" s="191">
        <v>0</v>
      </c>
      <c r="Q4" s="184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182"/>
      <c r="BX4" s="182"/>
      <c r="BY4" s="182"/>
      <c r="BZ4" s="182"/>
      <c r="CA4" s="182"/>
      <c r="CB4" s="182"/>
      <c r="CC4" s="182"/>
      <c r="CD4" s="182"/>
      <c r="CE4" s="182"/>
      <c r="CF4" s="182"/>
      <c r="CG4" s="182"/>
      <c r="CH4" s="182"/>
      <c r="CI4" s="182"/>
      <c r="CJ4" s="182"/>
      <c r="CK4" s="182"/>
      <c r="CL4" s="182"/>
      <c r="CM4" s="182"/>
      <c r="CN4" s="182"/>
      <c r="CO4" s="182"/>
      <c r="CP4" s="182"/>
      <c r="CQ4" s="182"/>
      <c r="CR4" s="182"/>
      <c r="CS4" s="182"/>
      <c r="CT4" s="182"/>
      <c r="CU4" s="182"/>
      <c r="CV4" s="182"/>
      <c r="CW4" s="182"/>
      <c r="CX4" s="182"/>
      <c r="CY4" s="182"/>
      <c r="CZ4" s="182"/>
      <c r="DA4" s="182"/>
      <c r="DB4" s="182"/>
      <c r="DC4" s="182"/>
      <c r="DD4" s="182"/>
      <c r="DE4" s="182"/>
      <c r="DF4" s="182"/>
      <c r="DG4" s="182"/>
      <c r="DH4" s="182"/>
      <c r="DI4" s="182"/>
      <c r="DJ4" s="182"/>
      <c r="DK4" s="182"/>
      <c r="DL4" s="182"/>
      <c r="DM4" s="182"/>
      <c r="DN4" s="182"/>
      <c r="DO4" s="182"/>
      <c r="DP4" s="182"/>
      <c r="DQ4" s="182"/>
      <c r="DR4" s="182"/>
      <c r="DS4" s="182"/>
      <c r="DT4" s="182"/>
      <c r="DU4" s="182"/>
      <c r="DV4" s="182"/>
      <c r="DW4" s="182"/>
      <c r="DX4" s="182"/>
      <c r="DY4" s="182"/>
      <c r="DZ4" s="182"/>
      <c r="EA4" s="182"/>
      <c r="EB4" s="182"/>
      <c r="EC4" s="182"/>
      <c r="ED4" s="182"/>
      <c r="EE4" s="182"/>
      <c r="EF4" s="182"/>
      <c r="EG4" s="182"/>
      <c r="EH4" s="182"/>
      <c r="EI4" s="182"/>
      <c r="EJ4" s="182"/>
      <c r="EK4" s="182"/>
      <c r="EL4" s="182"/>
      <c r="EM4" s="182"/>
      <c r="EN4" s="182"/>
      <c r="EO4" s="182"/>
      <c r="EP4" s="182"/>
      <c r="EQ4" s="182"/>
      <c r="ER4" s="182"/>
      <c r="ES4" s="182"/>
      <c r="ET4" s="182"/>
      <c r="EU4" s="182"/>
      <c r="EV4" s="182"/>
      <c r="EW4" s="182"/>
      <c r="EX4" s="182"/>
      <c r="EY4" s="182"/>
      <c r="EZ4" s="182"/>
      <c r="FA4" s="182"/>
      <c r="FB4" s="182"/>
      <c r="FC4" s="182"/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  <c r="FX4" s="182"/>
      <c r="FY4" s="182"/>
      <c r="FZ4" s="182"/>
      <c r="GA4" s="182"/>
      <c r="GB4" s="182"/>
      <c r="GC4" s="182"/>
      <c r="GD4" s="182"/>
      <c r="GE4" s="182"/>
      <c r="GF4" s="182"/>
      <c r="GG4" s="182"/>
      <c r="GH4" s="182"/>
      <c r="GI4" s="182"/>
      <c r="GJ4" s="182"/>
      <c r="GK4" s="182"/>
      <c r="GL4" s="182"/>
      <c r="GM4" s="182"/>
      <c r="GN4" s="182"/>
      <c r="GO4" s="182"/>
      <c r="GP4" s="182"/>
      <c r="GQ4" s="182"/>
      <c r="GR4" s="182"/>
      <c r="GS4" s="182"/>
      <c r="GT4" s="182"/>
      <c r="GU4" s="182"/>
      <c r="GV4" s="182"/>
      <c r="GW4" s="182"/>
      <c r="GX4" s="182"/>
      <c r="GY4" s="182"/>
      <c r="GZ4" s="182"/>
      <c r="HA4" s="182"/>
      <c r="HB4" s="182"/>
      <c r="HC4" s="182"/>
      <c r="HD4" s="182"/>
      <c r="HE4" s="182"/>
      <c r="HF4" s="182"/>
      <c r="HG4" s="182"/>
      <c r="HH4" s="182"/>
      <c r="HI4" s="182"/>
      <c r="HJ4" s="182"/>
      <c r="HK4" s="182"/>
      <c r="HL4" s="182"/>
      <c r="HM4" s="182"/>
      <c r="HN4" s="182"/>
      <c r="HO4" s="182"/>
      <c r="HP4" s="182"/>
      <c r="HQ4" s="182"/>
      <c r="HR4" s="182"/>
      <c r="HS4" s="182"/>
      <c r="HT4" s="182"/>
      <c r="HU4" s="182"/>
      <c r="HV4" s="182"/>
      <c r="HW4" s="182"/>
      <c r="HX4" s="182"/>
      <c r="HY4" s="182"/>
      <c r="HZ4" s="182"/>
      <c r="IA4" s="182"/>
      <c r="IB4" s="182"/>
      <c r="IC4" s="182"/>
      <c r="ID4" s="182"/>
      <c r="IE4" s="182"/>
      <c r="IF4" s="182"/>
      <c r="IG4" s="182"/>
      <c r="IH4" s="182"/>
      <c r="II4" s="182"/>
      <c r="IJ4" s="182"/>
      <c r="IK4" s="182"/>
      <c r="IL4" s="182"/>
      <c r="IM4" s="182"/>
      <c r="IN4" s="182"/>
      <c r="IO4" s="182"/>
      <c r="IP4" s="182"/>
      <c r="IQ4" s="182"/>
      <c r="IR4" s="182"/>
      <c r="IS4" s="182"/>
      <c r="IT4" s="182"/>
      <c r="IU4" s="182"/>
      <c r="IV4" s="182"/>
      <c r="IW4" s="182"/>
      <c r="IX4" s="182"/>
      <c r="IY4" s="182"/>
      <c r="IZ4" s="182"/>
      <c r="JA4" s="182"/>
      <c r="JB4" s="182"/>
      <c r="JC4" s="182"/>
      <c r="JD4" s="182"/>
      <c r="JE4" s="182"/>
      <c r="JF4" s="182"/>
      <c r="JG4" s="182"/>
      <c r="JH4" s="182"/>
      <c r="JI4" s="182"/>
      <c r="JJ4" s="182"/>
      <c r="JK4" s="182"/>
      <c r="JL4" s="182"/>
      <c r="JM4" s="182"/>
      <c r="JN4" s="182"/>
      <c r="JO4" s="182"/>
      <c r="JP4" s="182"/>
      <c r="JQ4" s="182"/>
      <c r="JR4" s="182"/>
      <c r="JS4" s="182"/>
      <c r="JT4" s="182"/>
      <c r="JU4" s="182"/>
      <c r="JV4" s="182"/>
      <c r="JW4" s="182"/>
      <c r="JX4" s="182"/>
      <c r="JY4" s="182"/>
      <c r="JZ4" s="182"/>
      <c r="KA4" s="182"/>
      <c r="KB4" s="182"/>
      <c r="KC4" s="182"/>
      <c r="KD4" s="182"/>
      <c r="KE4" s="182"/>
      <c r="KF4" s="182"/>
      <c r="KG4" s="182"/>
      <c r="KH4" s="182"/>
      <c r="KI4" s="182"/>
      <c r="KJ4" s="182"/>
      <c r="KK4" s="182"/>
      <c r="KL4" s="182"/>
      <c r="KM4" s="182"/>
      <c r="KN4" s="182"/>
      <c r="KO4" s="182"/>
      <c r="KP4" s="182"/>
      <c r="KQ4" s="182"/>
      <c r="KR4" s="182"/>
      <c r="KS4" s="182"/>
      <c r="KT4" s="182"/>
      <c r="KU4" s="182"/>
      <c r="KV4" s="182"/>
      <c r="KW4" s="182"/>
      <c r="KX4" s="182"/>
      <c r="KY4" s="182"/>
      <c r="KZ4" s="182"/>
      <c r="LA4" s="182"/>
      <c r="LB4" s="182"/>
      <c r="LC4" s="182"/>
      <c r="LD4" s="182"/>
      <c r="LE4" s="182"/>
      <c r="LF4" s="182"/>
      <c r="LG4" s="182"/>
      <c r="LH4" s="182"/>
      <c r="LI4" s="182"/>
      <c r="LJ4" s="182"/>
      <c r="LK4" s="182"/>
      <c r="LL4" s="182"/>
      <c r="LM4" s="182"/>
      <c r="LN4" s="182"/>
      <c r="LO4" s="182"/>
      <c r="LP4" s="182"/>
      <c r="LQ4" s="182"/>
      <c r="LR4" s="182"/>
      <c r="LS4" s="182"/>
      <c r="LT4" s="182"/>
      <c r="LU4" s="182"/>
      <c r="LV4" s="182"/>
      <c r="LW4" s="182"/>
      <c r="LX4" s="182"/>
      <c r="LY4" s="182"/>
      <c r="LZ4" s="182"/>
      <c r="MA4" s="182"/>
      <c r="MB4" s="182"/>
      <c r="MC4" s="182"/>
      <c r="MD4" s="182"/>
      <c r="ME4" s="182"/>
      <c r="MF4" s="182"/>
      <c r="MG4" s="182"/>
      <c r="MH4" s="182"/>
      <c r="MI4" s="182"/>
      <c r="MJ4" s="182"/>
      <c r="MK4" s="182"/>
      <c r="ML4" s="182"/>
      <c r="MM4" s="182"/>
      <c r="MN4" s="182"/>
      <c r="MO4" s="182"/>
      <c r="MP4" s="182"/>
      <c r="MQ4" s="182"/>
      <c r="MR4" s="182"/>
      <c r="MS4" s="182"/>
      <c r="MT4" s="182"/>
      <c r="MU4" s="182"/>
      <c r="MV4" s="182"/>
      <c r="MW4" s="182"/>
      <c r="MX4" s="182"/>
    </row>
    <row r="5" spans="1:614" s="5" customFormat="1" x14ac:dyDescent="0.25">
      <c r="A5" s="182" t="str">
        <f>A4</f>
        <v>K:\614 Sewol\207 BowLift\APDL\A</v>
      </c>
      <c r="B5" s="182" t="s">
        <v>196</v>
      </c>
      <c r="C5" s="184"/>
      <c r="D5" s="184"/>
      <c r="E5" s="185"/>
      <c r="F5" s="184"/>
      <c r="G5" s="185" t="s">
        <v>4</v>
      </c>
      <c r="H5" s="184"/>
      <c r="I5" s="184"/>
      <c r="J5" s="184"/>
      <c r="K5" s="184"/>
      <c r="L5" s="184"/>
      <c r="M5" s="184"/>
      <c r="N5" s="184"/>
      <c r="O5" s="184" t="s">
        <v>9</v>
      </c>
      <c r="P5" s="191">
        <v>1</v>
      </c>
      <c r="Q5" s="184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182"/>
      <c r="AQ5" s="182"/>
      <c r="AR5" s="182"/>
      <c r="AS5" s="182"/>
      <c r="AT5" s="182"/>
      <c r="AU5" s="182"/>
      <c r="AV5" s="182"/>
      <c r="AW5" s="182"/>
      <c r="AX5" s="182"/>
      <c r="AY5" s="182"/>
      <c r="AZ5" s="182"/>
      <c r="BA5" s="182"/>
      <c r="BB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82"/>
      <c r="BO5" s="182"/>
      <c r="BP5" s="182"/>
      <c r="BQ5" s="182"/>
      <c r="BR5" s="182"/>
      <c r="BS5" s="182"/>
      <c r="BT5" s="182"/>
      <c r="BU5" s="182"/>
      <c r="BV5" s="182"/>
      <c r="BW5" s="182"/>
      <c r="BX5" s="182"/>
      <c r="BY5" s="182"/>
      <c r="BZ5" s="182"/>
      <c r="CA5" s="182"/>
      <c r="CB5" s="182"/>
      <c r="CC5" s="182"/>
      <c r="CD5" s="182"/>
      <c r="CE5" s="182"/>
      <c r="CF5" s="182"/>
      <c r="CG5" s="182"/>
      <c r="CH5" s="182"/>
      <c r="CI5" s="182"/>
      <c r="CJ5" s="182"/>
      <c r="CK5" s="182"/>
      <c r="CL5" s="182"/>
      <c r="CM5" s="182"/>
      <c r="CN5" s="182"/>
      <c r="CO5" s="182"/>
      <c r="CP5" s="182"/>
      <c r="CQ5" s="182"/>
      <c r="CR5" s="182"/>
      <c r="CS5" s="182"/>
      <c r="CT5" s="182"/>
      <c r="CU5" s="182"/>
      <c r="CV5" s="182"/>
      <c r="CW5" s="182"/>
      <c r="CX5" s="182"/>
      <c r="CY5" s="182"/>
      <c r="CZ5" s="182"/>
      <c r="DA5" s="182"/>
      <c r="DB5" s="182"/>
      <c r="DC5" s="182"/>
      <c r="DD5" s="182"/>
      <c r="DE5" s="182"/>
      <c r="DF5" s="182"/>
      <c r="DG5" s="182"/>
      <c r="DH5" s="182"/>
      <c r="DI5" s="182"/>
      <c r="DJ5" s="182"/>
      <c r="DK5" s="182"/>
      <c r="DL5" s="182"/>
      <c r="DM5" s="182"/>
      <c r="DN5" s="182"/>
      <c r="DO5" s="182"/>
      <c r="DP5" s="182"/>
      <c r="DQ5" s="182"/>
      <c r="DR5" s="182"/>
      <c r="DS5" s="182"/>
      <c r="DT5" s="182"/>
      <c r="DU5" s="182"/>
      <c r="DV5" s="182"/>
      <c r="DW5" s="182"/>
      <c r="DX5" s="182"/>
      <c r="DY5" s="182"/>
      <c r="DZ5" s="182"/>
      <c r="EA5" s="182"/>
      <c r="EB5" s="182"/>
      <c r="EC5" s="182"/>
      <c r="ED5" s="182"/>
      <c r="EE5" s="182"/>
      <c r="EF5" s="182"/>
      <c r="EG5" s="182"/>
      <c r="EH5" s="182"/>
      <c r="EI5" s="182"/>
      <c r="EJ5" s="182"/>
      <c r="EK5" s="182"/>
      <c r="EL5" s="182"/>
      <c r="EM5" s="182"/>
      <c r="EN5" s="182"/>
      <c r="EO5" s="182"/>
      <c r="EP5" s="182"/>
      <c r="EQ5" s="182"/>
      <c r="ER5" s="182"/>
      <c r="ES5" s="182"/>
      <c r="ET5" s="182"/>
      <c r="EU5" s="182"/>
      <c r="EV5" s="182"/>
      <c r="EW5" s="182"/>
      <c r="EX5" s="182"/>
      <c r="EY5" s="182"/>
      <c r="EZ5" s="182"/>
      <c r="FA5" s="182"/>
      <c r="FB5" s="182"/>
      <c r="FC5" s="182"/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  <c r="FX5" s="182"/>
      <c r="FY5" s="182"/>
      <c r="FZ5" s="182"/>
      <c r="GA5" s="182"/>
      <c r="GB5" s="182"/>
      <c r="GC5" s="182"/>
      <c r="GD5" s="182"/>
      <c r="GE5" s="182"/>
      <c r="GF5" s="182"/>
      <c r="GG5" s="182"/>
      <c r="GH5" s="182"/>
      <c r="GI5" s="182"/>
      <c r="GJ5" s="182"/>
      <c r="GK5" s="182"/>
      <c r="GL5" s="182"/>
      <c r="GM5" s="182"/>
      <c r="GN5" s="182"/>
      <c r="GO5" s="182"/>
      <c r="GP5" s="182"/>
      <c r="GQ5" s="182"/>
      <c r="GR5" s="182"/>
      <c r="GS5" s="182"/>
      <c r="GT5" s="182"/>
      <c r="GU5" s="182"/>
      <c r="GV5" s="182"/>
      <c r="GW5" s="182"/>
      <c r="GX5" s="182"/>
      <c r="GY5" s="182"/>
      <c r="GZ5" s="182"/>
      <c r="HA5" s="182"/>
      <c r="HB5" s="182"/>
      <c r="HC5" s="182"/>
      <c r="HD5" s="182"/>
      <c r="HE5" s="182"/>
      <c r="HF5" s="182"/>
      <c r="HG5" s="182"/>
      <c r="HH5" s="182"/>
      <c r="HI5" s="182"/>
      <c r="HJ5" s="182"/>
      <c r="HK5" s="182"/>
      <c r="HL5" s="182"/>
      <c r="HM5" s="182"/>
      <c r="HN5" s="182"/>
      <c r="HO5" s="182"/>
      <c r="HP5" s="182"/>
      <c r="HQ5" s="182"/>
      <c r="HR5" s="182"/>
      <c r="HS5" s="182"/>
      <c r="HT5" s="182"/>
      <c r="HU5" s="182"/>
      <c r="HV5" s="182"/>
      <c r="HW5" s="182"/>
      <c r="HX5" s="182"/>
      <c r="HY5" s="182"/>
      <c r="HZ5" s="182"/>
      <c r="IA5" s="182"/>
      <c r="IB5" s="182"/>
      <c r="IC5" s="182"/>
      <c r="ID5" s="182"/>
      <c r="IE5" s="182"/>
      <c r="IF5" s="182"/>
      <c r="IG5" s="182"/>
      <c r="IH5" s="182"/>
      <c r="II5" s="182"/>
      <c r="IJ5" s="182"/>
      <c r="IK5" s="182"/>
      <c r="IL5" s="182"/>
      <c r="IM5" s="182"/>
      <c r="IN5" s="182"/>
      <c r="IO5" s="182"/>
      <c r="IP5" s="182"/>
      <c r="IQ5" s="182"/>
      <c r="IR5" s="182"/>
      <c r="IS5" s="182"/>
      <c r="IT5" s="182"/>
      <c r="IU5" s="182"/>
      <c r="IV5" s="182"/>
      <c r="IW5" s="182"/>
      <c r="IX5" s="182"/>
      <c r="IY5" s="182"/>
      <c r="IZ5" s="182"/>
      <c r="JA5" s="182"/>
      <c r="JB5" s="182"/>
      <c r="JC5" s="182"/>
      <c r="JD5" s="182"/>
      <c r="JE5" s="182"/>
      <c r="JF5" s="182"/>
      <c r="JG5" s="182"/>
      <c r="JH5" s="182"/>
      <c r="JI5" s="182"/>
      <c r="JJ5" s="182"/>
      <c r="JK5" s="182"/>
      <c r="JL5" s="182"/>
      <c r="JM5" s="182"/>
      <c r="JN5" s="182"/>
      <c r="JO5" s="182"/>
      <c r="JP5" s="182"/>
      <c r="JQ5" s="182"/>
      <c r="JR5" s="182"/>
      <c r="JS5" s="182"/>
      <c r="JT5" s="182"/>
      <c r="JU5" s="182"/>
      <c r="JV5" s="182"/>
      <c r="JW5" s="182"/>
      <c r="JX5" s="182"/>
      <c r="JY5" s="182"/>
      <c r="JZ5" s="182"/>
      <c r="KA5" s="182"/>
      <c r="KB5" s="182"/>
      <c r="KC5" s="182"/>
      <c r="KD5" s="182"/>
      <c r="KE5" s="182"/>
      <c r="KF5" s="182"/>
      <c r="KG5" s="182"/>
      <c r="KH5" s="182"/>
      <c r="KI5" s="182"/>
      <c r="KJ5" s="182"/>
      <c r="KK5" s="182"/>
      <c r="KL5" s="182"/>
      <c r="KM5" s="182"/>
      <c r="KN5" s="182"/>
      <c r="KO5" s="182"/>
      <c r="KP5" s="182"/>
      <c r="KQ5" s="182"/>
      <c r="KR5" s="182"/>
      <c r="KS5" s="182"/>
      <c r="KT5" s="182"/>
      <c r="KU5" s="182"/>
      <c r="KV5" s="182"/>
      <c r="KW5" s="182"/>
      <c r="KX5" s="182"/>
      <c r="KY5" s="182"/>
      <c r="KZ5" s="182"/>
      <c r="LA5" s="182"/>
      <c r="LB5" s="182"/>
      <c r="LC5" s="182"/>
      <c r="LD5" s="182"/>
      <c r="LE5" s="182"/>
      <c r="LF5" s="182"/>
      <c r="LG5" s="182"/>
      <c r="LH5" s="182"/>
      <c r="LI5" s="182"/>
      <c r="LJ5" s="182"/>
      <c r="LK5" s="182"/>
      <c r="LL5" s="182"/>
      <c r="LM5" s="182"/>
      <c r="LN5" s="182"/>
      <c r="LO5" s="182"/>
      <c r="LP5" s="182"/>
      <c r="LQ5" s="182"/>
      <c r="LR5" s="182"/>
      <c r="LS5" s="182"/>
      <c r="LT5" s="182"/>
      <c r="LU5" s="182"/>
      <c r="LV5" s="182"/>
      <c r="LW5" s="182"/>
      <c r="LX5" s="182"/>
      <c r="LY5" s="182"/>
      <c r="LZ5" s="182"/>
      <c r="MA5" s="182"/>
      <c r="MB5" s="182"/>
      <c r="MC5" s="182"/>
      <c r="MD5" s="182"/>
      <c r="ME5" s="182"/>
      <c r="MF5" s="182"/>
      <c r="MG5" s="182"/>
      <c r="MH5" s="182"/>
      <c r="MI5" s="182"/>
      <c r="MJ5" s="182"/>
      <c r="MK5" s="182"/>
      <c r="ML5" s="182"/>
      <c r="MM5" s="182"/>
      <c r="MN5" s="182"/>
      <c r="MO5" s="182"/>
      <c r="MP5" s="182"/>
      <c r="MQ5" s="182"/>
      <c r="MR5" s="182"/>
      <c r="MS5" s="182"/>
      <c r="MT5" s="182"/>
      <c r="MU5" s="182"/>
      <c r="MV5" s="182"/>
      <c r="MW5" s="182"/>
      <c r="MX5" s="182"/>
    </row>
    <row r="6" spans="1:614" s="5" customFormat="1" x14ac:dyDescent="0.25">
      <c r="A6" s="182" t="str">
        <f t="shared" ref="A6:A63" si="0">A5</f>
        <v>K:\614 Sewol\207 BowLift\APDL\A</v>
      </c>
      <c r="B6" s="182" t="s">
        <v>197</v>
      </c>
      <c r="C6" s="184"/>
      <c r="D6" s="184"/>
      <c r="E6" s="192"/>
      <c r="F6" s="184"/>
      <c r="G6" s="271">
        <v>21</v>
      </c>
      <c r="H6" s="272"/>
      <c r="I6" s="188" t="s">
        <v>1</v>
      </c>
      <c r="J6" s="184"/>
      <c r="K6" s="184"/>
      <c r="L6" s="184"/>
      <c r="M6" s="184"/>
      <c r="N6" s="184"/>
      <c r="O6" s="184" t="s">
        <v>11</v>
      </c>
      <c r="P6" s="191">
        <v>0</v>
      </c>
      <c r="Q6" s="184"/>
      <c r="R6" s="182"/>
      <c r="S6" s="193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82"/>
      <c r="AJ6" s="182"/>
      <c r="AK6" s="182"/>
      <c r="AL6" s="182"/>
      <c r="AM6" s="182"/>
      <c r="AN6" s="182"/>
      <c r="AO6" s="182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A6" s="182"/>
      <c r="BB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82"/>
      <c r="BO6" s="182"/>
      <c r="BP6" s="182"/>
      <c r="BQ6" s="182"/>
      <c r="BR6" s="182"/>
      <c r="BS6" s="182"/>
      <c r="BT6" s="182"/>
      <c r="BU6" s="182"/>
      <c r="BV6" s="182"/>
      <c r="BW6" s="182"/>
      <c r="BX6" s="182"/>
      <c r="BY6" s="182"/>
      <c r="BZ6" s="182"/>
      <c r="CA6" s="182"/>
      <c r="CB6" s="182"/>
      <c r="CC6" s="182"/>
      <c r="CD6" s="182"/>
      <c r="CE6" s="182"/>
      <c r="CF6" s="182"/>
      <c r="CG6" s="182"/>
      <c r="CH6" s="182"/>
      <c r="CI6" s="182"/>
      <c r="CJ6" s="182"/>
      <c r="CK6" s="182"/>
      <c r="CL6" s="182"/>
      <c r="CM6" s="182"/>
      <c r="CN6" s="182"/>
      <c r="CO6" s="182"/>
      <c r="CP6" s="182"/>
      <c r="CQ6" s="182"/>
      <c r="CR6" s="182"/>
      <c r="CS6" s="182"/>
      <c r="CT6" s="182"/>
      <c r="CU6" s="182"/>
      <c r="CV6" s="182"/>
      <c r="CW6" s="182"/>
      <c r="CX6" s="182"/>
      <c r="CY6" s="182"/>
      <c r="CZ6" s="182"/>
      <c r="DA6" s="182"/>
      <c r="DB6" s="182"/>
      <c r="DC6" s="182"/>
      <c r="DD6" s="182"/>
      <c r="DE6" s="182"/>
      <c r="DF6" s="182"/>
      <c r="DG6" s="182"/>
      <c r="DH6" s="182"/>
      <c r="DI6" s="182"/>
      <c r="DJ6" s="182"/>
      <c r="DK6" s="182"/>
      <c r="DL6" s="182"/>
      <c r="DM6" s="182"/>
      <c r="DN6" s="182"/>
      <c r="DO6" s="182"/>
      <c r="DP6" s="182"/>
      <c r="DQ6" s="182"/>
      <c r="DR6" s="182"/>
      <c r="DS6" s="182"/>
      <c r="DT6" s="182"/>
      <c r="DU6" s="182"/>
      <c r="DV6" s="182"/>
      <c r="DW6" s="182"/>
      <c r="DX6" s="182"/>
      <c r="DY6" s="182"/>
      <c r="DZ6" s="182"/>
      <c r="EA6" s="182"/>
      <c r="EB6" s="182"/>
      <c r="EC6" s="182"/>
      <c r="ED6" s="182"/>
      <c r="EE6" s="182"/>
      <c r="EF6" s="182"/>
      <c r="EG6" s="182"/>
      <c r="EH6" s="182"/>
      <c r="EI6" s="182"/>
      <c r="EJ6" s="182"/>
      <c r="EK6" s="182"/>
      <c r="EL6" s="182"/>
      <c r="EM6" s="182"/>
      <c r="EN6" s="182"/>
      <c r="EO6" s="182"/>
      <c r="EP6" s="182"/>
      <c r="EQ6" s="182"/>
      <c r="ER6" s="182"/>
      <c r="ES6" s="182"/>
      <c r="ET6" s="182"/>
      <c r="EU6" s="182"/>
      <c r="EV6" s="182"/>
      <c r="EW6" s="182"/>
      <c r="EX6" s="182"/>
      <c r="EY6" s="182"/>
      <c r="EZ6" s="182"/>
      <c r="FA6" s="182"/>
      <c r="FB6" s="182"/>
      <c r="FC6" s="182"/>
      <c r="FD6" s="182"/>
      <c r="FE6" s="182"/>
      <c r="FF6" s="182"/>
      <c r="FG6" s="182"/>
      <c r="FH6" s="182"/>
      <c r="FI6" s="182"/>
      <c r="FJ6" s="182"/>
      <c r="FK6" s="182"/>
      <c r="FL6" s="182"/>
      <c r="FM6" s="182"/>
      <c r="FN6" s="182"/>
      <c r="FO6" s="182"/>
      <c r="FP6" s="182"/>
      <c r="FQ6" s="182"/>
      <c r="FR6" s="182"/>
      <c r="FS6" s="182"/>
      <c r="FT6" s="182"/>
      <c r="FU6" s="182"/>
      <c r="FV6" s="182"/>
      <c r="FW6" s="182"/>
      <c r="FX6" s="182"/>
      <c r="FY6" s="182"/>
      <c r="FZ6" s="182"/>
      <c r="GA6" s="182"/>
      <c r="GB6" s="182"/>
      <c r="GC6" s="182"/>
      <c r="GD6" s="182"/>
      <c r="GE6" s="182"/>
      <c r="GF6" s="182"/>
      <c r="GG6" s="182"/>
      <c r="GH6" s="182"/>
      <c r="GI6" s="182"/>
      <c r="GJ6" s="182"/>
      <c r="GK6" s="182"/>
      <c r="GL6" s="182"/>
      <c r="GM6" s="182"/>
      <c r="GN6" s="182"/>
      <c r="GO6" s="182"/>
      <c r="GP6" s="182"/>
      <c r="GQ6" s="182"/>
      <c r="GR6" s="182"/>
      <c r="GS6" s="182"/>
      <c r="GT6" s="182"/>
      <c r="GU6" s="182"/>
      <c r="GV6" s="182"/>
      <c r="GW6" s="182"/>
      <c r="GX6" s="182"/>
      <c r="GY6" s="182"/>
      <c r="GZ6" s="182"/>
      <c r="HA6" s="182"/>
      <c r="HB6" s="182"/>
      <c r="HC6" s="182"/>
      <c r="HD6" s="182"/>
      <c r="HE6" s="182"/>
      <c r="HF6" s="182"/>
      <c r="HG6" s="182"/>
      <c r="HH6" s="182"/>
      <c r="HI6" s="182"/>
      <c r="HJ6" s="182"/>
      <c r="HK6" s="182"/>
      <c r="HL6" s="182"/>
      <c r="HM6" s="182"/>
      <c r="HN6" s="182"/>
      <c r="HO6" s="182"/>
      <c r="HP6" s="182"/>
      <c r="HQ6" s="182"/>
      <c r="HR6" s="182"/>
      <c r="HS6" s="182"/>
      <c r="HT6" s="182"/>
      <c r="HU6" s="182"/>
      <c r="HV6" s="182"/>
      <c r="HW6" s="182"/>
      <c r="HX6" s="182"/>
      <c r="HY6" s="182"/>
      <c r="HZ6" s="182"/>
      <c r="IA6" s="182"/>
      <c r="IB6" s="182"/>
      <c r="IC6" s="182"/>
      <c r="ID6" s="182"/>
      <c r="IE6" s="182"/>
      <c r="IF6" s="182"/>
      <c r="IG6" s="182"/>
      <c r="IH6" s="182"/>
      <c r="II6" s="182"/>
      <c r="IJ6" s="182"/>
      <c r="IK6" s="182"/>
      <c r="IL6" s="182"/>
      <c r="IM6" s="182"/>
      <c r="IN6" s="182"/>
      <c r="IO6" s="182"/>
      <c r="IP6" s="182"/>
      <c r="IQ6" s="182"/>
      <c r="IR6" s="182"/>
      <c r="IS6" s="182"/>
      <c r="IT6" s="182"/>
      <c r="IU6" s="182"/>
      <c r="IV6" s="182"/>
      <c r="IW6" s="182"/>
      <c r="IX6" s="182"/>
      <c r="IY6" s="182"/>
      <c r="IZ6" s="182"/>
      <c r="JA6" s="182"/>
      <c r="JB6" s="182"/>
      <c r="JC6" s="182"/>
      <c r="JD6" s="182"/>
      <c r="JE6" s="182"/>
      <c r="JF6" s="182"/>
      <c r="JG6" s="182"/>
      <c r="JH6" s="182"/>
      <c r="JI6" s="182"/>
      <c r="JJ6" s="182"/>
      <c r="JK6" s="182"/>
      <c r="JL6" s="182"/>
      <c r="JM6" s="182"/>
      <c r="JN6" s="182"/>
      <c r="JO6" s="182"/>
      <c r="JP6" s="182"/>
      <c r="JQ6" s="182"/>
      <c r="JR6" s="182"/>
      <c r="JS6" s="182"/>
      <c r="JT6" s="182"/>
      <c r="JU6" s="182"/>
      <c r="JV6" s="182"/>
      <c r="JW6" s="182"/>
      <c r="JX6" s="182"/>
      <c r="JY6" s="182"/>
      <c r="JZ6" s="182"/>
      <c r="KA6" s="182"/>
      <c r="KB6" s="182"/>
      <c r="KC6" s="182"/>
      <c r="KD6" s="182"/>
      <c r="KE6" s="182"/>
      <c r="KF6" s="182"/>
      <c r="KG6" s="182"/>
      <c r="KH6" s="182"/>
      <c r="KI6" s="182"/>
      <c r="KJ6" s="182"/>
      <c r="KK6" s="182"/>
      <c r="KL6" s="182"/>
      <c r="KM6" s="182"/>
      <c r="KN6" s="182"/>
      <c r="KO6" s="182"/>
      <c r="KP6" s="182"/>
      <c r="KQ6" s="182"/>
      <c r="KR6" s="182"/>
      <c r="KS6" s="182"/>
      <c r="KT6" s="182"/>
      <c r="KU6" s="182"/>
      <c r="KV6" s="182"/>
      <c r="KW6" s="182"/>
      <c r="KX6" s="182"/>
      <c r="KY6" s="182"/>
      <c r="KZ6" s="182"/>
      <c r="LA6" s="182"/>
      <c r="LB6" s="182"/>
      <c r="LC6" s="182"/>
      <c r="LD6" s="182"/>
      <c r="LE6" s="182"/>
      <c r="LF6" s="182"/>
      <c r="LG6" s="182"/>
      <c r="LH6" s="182"/>
      <c r="LI6" s="182"/>
      <c r="LJ6" s="182"/>
      <c r="LK6" s="182"/>
      <c r="LL6" s="182"/>
      <c r="LM6" s="182"/>
      <c r="LN6" s="182"/>
      <c r="LO6" s="182"/>
      <c r="LP6" s="182"/>
      <c r="LQ6" s="182"/>
      <c r="LR6" s="182"/>
      <c r="LS6" s="182"/>
      <c r="LT6" s="182"/>
      <c r="LU6" s="182"/>
      <c r="LV6" s="182"/>
      <c r="LW6" s="182"/>
      <c r="LX6" s="182"/>
      <c r="LY6" s="182"/>
      <c r="LZ6" s="182"/>
      <c r="MA6" s="182"/>
      <c r="MB6" s="182"/>
      <c r="MC6" s="182"/>
      <c r="MD6" s="182"/>
      <c r="ME6" s="182"/>
      <c r="MF6" s="182"/>
      <c r="MG6" s="182"/>
      <c r="MH6" s="182"/>
      <c r="MI6" s="182"/>
      <c r="MJ6" s="182"/>
      <c r="MK6" s="182"/>
      <c r="ML6" s="182"/>
      <c r="MM6" s="182"/>
      <c r="MN6" s="182"/>
      <c r="MO6" s="182"/>
      <c r="MP6" s="182"/>
      <c r="MQ6" s="182"/>
      <c r="MR6" s="182"/>
      <c r="MS6" s="182"/>
      <c r="MT6" s="182"/>
      <c r="MU6" s="182"/>
      <c r="MV6" s="182"/>
      <c r="MW6" s="182"/>
      <c r="MX6" s="182"/>
    </row>
    <row r="7" spans="1:614" s="5" customFormat="1" x14ac:dyDescent="0.25">
      <c r="A7" s="182" t="str">
        <f t="shared" si="0"/>
        <v>K:\614 Sewol\207 BowLift\APDL\A</v>
      </c>
      <c r="B7" s="182" t="s">
        <v>198</v>
      </c>
      <c r="C7" s="184"/>
      <c r="D7" s="184"/>
      <c r="E7" s="185"/>
      <c r="F7" s="184"/>
      <c r="G7" s="185" t="s">
        <v>6</v>
      </c>
      <c r="H7" s="184"/>
      <c r="I7" s="184"/>
      <c r="J7" s="184"/>
      <c r="K7" s="184"/>
      <c r="L7" s="184"/>
      <c r="M7" s="184"/>
      <c r="N7" s="184"/>
      <c r="O7" s="184" t="s">
        <v>12</v>
      </c>
      <c r="P7" s="191">
        <v>0</v>
      </c>
      <c r="Q7" s="184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2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82"/>
      <c r="BO7" s="182"/>
      <c r="BP7" s="182"/>
      <c r="BQ7" s="182"/>
      <c r="BR7" s="182"/>
      <c r="BS7" s="182"/>
      <c r="BT7" s="182"/>
      <c r="BU7" s="182"/>
      <c r="BV7" s="182"/>
      <c r="BW7" s="182"/>
      <c r="BX7" s="182"/>
      <c r="BY7" s="182"/>
      <c r="BZ7" s="182"/>
      <c r="CA7" s="182"/>
      <c r="CB7" s="182"/>
      <c r="CC7" s="182"/>
      <c r="CD7" s="182"/>
      <c r="CE7" s="182"/>
      <c r="CF7" s="182"/>
      <c r="CG7" s="182"/>
      <c r="CH7" s="182"/>
      <c r="CI7" s="182"/>
      <c r="CJ7" s="182"/>
      <c r="CK7" s="182"/>
      <c r="CL7" s="182"/>
      <c r="CM7" s="182"/>
      <c r="CN7" s="182"/>
      <c r="CO7" s="182"/>
      <c r="CP7" s="182"/>
      <c r="CQ7" s="182"/>
      <c r="CR7" s="182"/>
      <c r="CS7" s="182"/>
      <c r="CT7" s="182"/>
      <c r="CU7" s="182"/>
      <c r="CV7" s="182"/>
      <c r="CW7" s="182"/>
      <c r="CX7" s="182"/>
      <c r="CY7" s="182"/>
      <c r="CZ7" s="182"/>
      <c r="DA7" s="182"/>
      <c r="DB7" s="182"/>
      <c r="DC7" s="182"/>
      <c r="DD7" s="182"/>
      <c r="DE7" s="182"/>
      <c r="DF7" s="182"/>
      <c r="DG7" s="182"/>
      <c r="DH7" s="182"/>
      <c r="DI7" s="182"/>
      <c r="DJ7" s="182"/>
      <c r="DK7" s="182"/>
      <c r="DL7" s="182"/>
      <c r="DM7" s="182"/>
      <c r="DN7" s="182"/>
      <c r="DO7" s="182"/>
      <c r="DP7" s="182"/>
      <c r="DQ7" s="182"/>
      <c r="DR7" s="182"/>
      <c r="DS7" s="182"/>
      <c r="DT7" s="182"/>
      <c r="DU7" s="182"/>
      <c r="DV7" s="182"/>
      <c r="DW7" s="182"/>
      <c r="DX7" s="182"/>
      <c r="DY7" s="182"/>
      <c r="DZ7" s="182"/>
      <c r="EA7" s="182"/>
      <c r="EB7" s="182"/>
      <c r="EC7" s="182"/>
      <c r="ED7" s="182"/>
      <c r="EE7" s="182"/>
      <c r="EF7" s="182"/>
      <c r="EG7" s="182"/>
      <c r="EH7" s="182"/>
      <c r="EI7" s="182"/>
      <c r="EJ7" s="182"/>
      <c r="EK7" s="182"/>
      <c r="EL7" s="182"/>
      <c r="EM7" s="182"/>
      <c r="EN7" s="182"/>
      <c r="EO7" s="182"/>
      <c r="EP7" s="182"/>
      <c r="EQ7" s="182"/>
      <c r="ER7" s="182"/>
      <c r="ES7" s="182"/>
      <c r="ET7" s="182"/>
      <c r="EU7" s="182"/>
      <c r="EV7" s="182"/>
      <c r="EW7" s="182"/>
      <c r="EX7" s="182"/>
      <c r="EY7" s="182"/>
      <c r="EZ7" s="182"/>
      <c r="FA7" s="182"/>
      <c r="FB7" s="182"/>
      <c r="FC7" s="182"/>
      <c r="FD7" s="182"/>
      <c r="FE7" s="182"/>
      <c r="FF7" s="182"/>
      <c r="FG7" s="182"/>
      <c r="FH7" s="182"/>
      <c r="FI7" s="182"/>
      <c r="FJ7" s="182"/>
      <c r="FK7" s="182"/>
      <c r="FL7" s="182"/>
      <c r="FM7" s="182"/>
      <c r="FN7" s="182"/>
      <c r="FO7" s="182"/>
      <c r="FP7" s="182"/>
      <c r="FQ7" s="182"/>
      <c r="FR7" s="182"/>
      <c r="FS7" s="182"/>
      <c r="FT7" s="182"/>
      <c r="FU7" s="182"/>
      <c r="FV7" s="182"/>
      <c r="FW7" s="182"/>
      <c r="FX7" s="182"/>
      <c r="FY7" s="182"/>
      <c r="FZ7" s="182"/>
      <c r="GA7" s="182"/>
      <c r="GB7" s="182"/>
      <c r="GC7" s="182"/>
      <c r="GD7" s="182"/>
      <c r="GE7" s="182"/>
      <c r="GF7" s="182"/>
      <c r="GG7" s="182"/>
      <c r="GH7" s="182"/>
      <c r="GI7" s="182"/>
      <c r="GJ7" s="182"/>
      <c r="GK7" s="182"/>
      <c r="GL7" s="182"/>
      <c r="GM7" s="182"/>
      <c r="GN7" s="182"/>
      <c r="GO7" s="182"/>
      <c r="GP7" s="182"/>
      <c r="GQ7" s="182"/>
      <c r="GR7" s="182"/>
      <c r="GS7" s="182"/>
      <c r="GT7" s="182"/>
      <c r="GU7" s="182"/>
      <c r="GV7" s="182"/>
      <c r="GW7" s="182"/>
      <c r="GX7" s="182"/>
      <c r="GY7" s="182"/>
      <c r="GZ7" s="182"/>
      <c r="HA7" s="182"/>
      <c r="HB7" s="182"/>
      <c r="HC7" s="182"/>
      <c r="HD7" s="182"/>
      <c r="HE7" s="182"/>
      <c r="HF7" s="182"/>
      <c r="HG7" s="182"/>
      <c r="HH7" s="182"/>
      <c r="HI7" s="182"/>
      <c r="HJ7" s="182"/>
      <c r="HK7" s="182"/>
      <c r="HL7" s="182"/>
      <c r="HM7" s="182"/>
      <c r="HN7" s="182"/>
      <c r="HO7" s="182"/>
      <c r="HP7" s="182"/>
      <c r="HQ7" s="182"/>
      <c r="HR7" s="182"/>
      <c r="HS7" s="182"/>
      <c r="HT7" s="182"/>
      <c r="HU7" s="182"/>
      <c r="HV7" s="182"/>
      <c r="HW7" s="182"/>
      <c r="HX7" s="182"/>
      <c r="HY7" s="182"/>
      <c r="HZ7" s="182"/>
      <c r="IA7" s="182"/>
      <c r="IB7" s="182"/>
      <c r="IC7" s="182"/>
      <c r="ID7" s="182"/>
      <c r="IE7" s="182"/>
      <c r="IF7" s="182"/>
      <c r="IG7" s="182"/>
      <c r="IH7" s="182"/>
      <c r="II7" s="182"/>
      <c r="IJ7" s="182"/>
      <c r="IK7" s="182"/>
      <c r="IL7" s="182"/>
      <c r="IM7" s="182"/>
      <c r="IN7" s="182"/>
      <c r="IO7" s="182"/>
      <c r="IP7" s="182"/>
      <c r="IQ7" s="182"/>
      <c r="IR7" s="182"/>
      <c r="IS7" s="182"/>
      <c r="IT7" s="182"/>
      <c r="IU7" s="182"/>
      <c r="IV7" s="182"/>
      <c r="IW7" s="182"/>
      <c r="IX7" s="182"/>
      <c r="IY7" s="182"/>
      <c r="IZ7" s="182"/>
      <c r="JA7" s="182"/>
      <c r="JB7" s="182"/>
      <c r="JC7" s="182"/>
      <c r="JD7" s="182"/>
      <c r="JE7" s="182"/>
      <c r="JF7" s="182"/>
      <c r="JG7" s="182"/>
      <c r="JH7" s="182"/>
      <c r="JI7" s="182"/>
      <c r="JJ7" s="182"/>
      <c r="JK7" s="182"/>
      <c r="JL7" s="182"/>
      <c r="JM7" s="182"/>
      <c r="JN7" s="182"/>
      <c r="JO7" s="182"/>
      <c r="JP7" s="182"/>
      <c r="JQ7" s="182"/>
      <c r="JR7" s="182"/>
      <c r="JS7" s="182"/>
      <c r="JT7" s="182"/>
      <c r="JU7" s="182"/>
      <c r="JV7" s="182"/>
      <c r="JW7" s="182"/>
      <c r="JX7" s="182"/>
      <c r="JY7" s="182"/>
      <c r="JZ7" s="182"/>
      <c r="KA7" s="182"/>
      <c r="KB7" s="182"/>
      <c r="KC7" s="182"/>
      <c r="KD7" s="182"/>
      <c r="KE7" s="182"/>
      <c r="KF7" s="182"/>
      <c r="KG7" s="182"/>
      <c r="KH7" s="182"/>
      <c r="KI7" s="182"/>
      <c r="KJ7" s="182"/>
      <c r="KK7" s="182"/>
      <c r="KL7" s="182"/>
      <c r="KM7" s="182"/>
      <c r="KN7" s="182"/>
      <c r="KO7" s="182"/>
      <c r="KP7" s="182"/>
      <c r="KQ7" s="182"/>
      <c r="KR7" s="182"/>
      <c r="KS7" s="182"/>
      <c r="KT7" s="182"/>
      <c r="KU7" s="182"/>
      <c r="KV7" s="182"/>
      <c r="KW7" s="182"/>
      <c r="KX7" s="182"/>
      <c r="KY7" s="182"/>
      <c r="KZ7" s="182"/>
      <c r="LA7" s="182"/>
      <c r="LB7" s="182"/>
      <c r="LC7" s="182"/>
      <c r="LD7" s="182"/>
      <c r="LE7" s="182"/>
      <c r="LF7" s="182"/>
      <c r="LG7" s="182"/>
      <c r="LH7" s="182"/>
      <c r="LI7" s="182"/>
      <c r="LJ7" s="182"/>
      <c r="LK7" s="182"/>
      <c r="LL7" s="182"/>
      <c r="LM7" s="182"/>
      <c r="LN7" s="182"/>
      <c r="LO7" s="182"/>
      <c r="LP7" s="182"/>
      <c r="LQ7" s="182"/>
      <c r="LR7" s="182"/>
      <c r="LS7" s="182"/>
      <c r="LT7" s="182"/>
      <c r="LU7" s="182"/>
      <c r="LV7" s="182"/>
      <c r="LW7" s="182"/>
      <c r="LX7" s="182"/>
      <c r="LY7" s="182"/>
      <c r="LZ7" s="182"/>
      <c r="MA7" s="182"/>
      <c r="MB7" s="182"/>
      <c r="MC7" s="182"/>
      <c r="MD7" s="182"/>
      <c r="ME7" s="182"/>
      <c r="MF7" s="182"/>
      <c r="MG7" s="182"/>
      <c r="MH7" s="182"/>
      <c r="MI7" s="182"/>
      <c r="MJ7" s="182"/>
      <c r="MK7" s="182"/>
      <c r="ML7" s="182"/>
      <c r="MM7" s="182"/>
      <c r="MN7" s="182"/>
      <c r="MO7" s="182"/>
      <c r="MP7" s="182"/>
      <c r="MQ7" s="182"/>
      <c r="MR7" s="182"/>
      <c r="MS7" s="182"/>
      <c r="MT7" s="182"/>
      <c r="MU7" s="182"/>
      <c r="MV7" s="182"/>
      <c r="MW7" s="182"/>
      <c r="MX7" s="182"/>
    </row>
    <row r="8" spans="1:614" s="5" customFormat="1" x14ac:dyDescent="0.25">
      <c r="A8" s="182" t="str">
        <f t="shared" si="0"/>
        <v>K:\614 Sewol\207 BowLift\APDL\A</v>
      </c>
      <c r="B8" s="182" t="s">
        <v>36</v>
      </c>
      <c r="C8" s="184"/>
      <c r="D8" s="184"/>
      <c r="E8" s="194"/>
      <c r="F8" s="194"/>
      <c r="G8" s="191">
        <v>6</v>
      </c>
      <c r="H8" s="195" t="s">
        <v>17</v>
      </c>
      <c r="I8" s="191">
        <v>11</v>
      </c>
      <c r="J8" s="184"/>
      <c r="K8" s="196" t="s">
        <v>7</v>
      </c>
      <c r="L8" s="184"/>
      <c r="M8" s="184"/>
      <c r="N8" s="184"/>
      <c r="O8" s="184"/>
      <c r="P8" s="184"/>
      <c r="Q8" s="184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82"/>
      <c r="AJ8" s="182"/>
      <c r="AK8" s="182"/>
      <c r="AL8" s="182"/>
      <c r="AM8" s="182"/>
      <c r="AN8" s="182"/>
      <c r="AO8" s="182"/>
      <c r="AP8" s="182"/>
      <c r="AQ8" s="182"/>
      <c r="AR8" s="182"/>
      <c r="AS8" s="182"/>
      <c r="AT8" s="182"/>
      <c r="AU8" s="182"/>
      <c r="AV8" s="182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82"/>
      <c r="BO8" s="182"/>
      <c r="BP8" s="182"/>
      <c r="BQ8" s="182"/>
      <c r="BR8" s="182"/>
      <c r="BS8" s="182"/>
      <c r="BT8" s="182"/>
      <c r="BU8" s="182"/>
      <c r="BV8" s="182"/>
      <c r="BW8" s="182"/>
      <c r="BX8" s="182"/>
      <c r="BY8" s="182"/>
      <c r="BZ8" s="182"/>
      <c r="CA8" s="182"/>
      <c r="CB8" s="182"/>
      <c r="CC8" s="182"/>
      <c r="CD8" s="182"/>
      <c r="CE8" s="182"/>
      <c r="CF8" s="182"/>
      <c r="CG8" s="182"/>
      <c r="CH8" s="182"/>
      <c r="CI8" s="182"/>
      <c r="CJ8" s="182"/>
      <c r="CK8" s="182"/>
      <c r="CL8" s="182"/>
      <c r="CM8" s="182"/>
      <c r="CN8" s="182"/>
      <c r="CO8" s="182"/>
      <c r="CP8" s="182"/>
      <c r="CQ8" s="182"/>
      <c r="CR8" s="182"/>
      <c r="CS8" s="182"/>
      <c r="CT8" s="182"/>
      <c r="CU8" s="182"/>
      <c r="CV8" s="182"/>
      <c r="CW8" s="182"/>
      <c r="CX8" s="182"/>
      <c r="CY8" s="182"/>
      <c r="CZ8" s="182"/>
      <c r="DA8" s="182"/>
      <c r="DB8" s="182"/>
      <c r="DC8" s="182"/>
      <c r="DD8" s="182"/>
      <c r="DE8" s="182"/>
      <c r="DF8" s="182"/>
      <c r="DG8" s="182"/>
      <c r="DH8" s="182"/>
      <c r="DI8" s="182"/>
      <c r="DJ8" s="182"/>
      <c r="DK8" s="182"/>
      <c r="DL8" s="182"/>
      <c r="DM8" s="182"/>
      <c r="DN8" s="182"/>
      <c r="DO8" s="182"/>
      <c r="DP8" s="182"/>
      <c r="DQ8" s="182"/>
      <c r="DR8" s="182"/>
      <c r="DS8" s="182"/>
      <c r="DT8" s="182"/>
      <c r="DU8" s="182"/>
      <c r="DV8" s="182"/>
      <c r="DW8" s="182"/>
      <c r="DX8" s="182"/>
      <c r="DY8" s="182"/>
      <c r="DZ8" s="182"/>
      <c r="EA8" s="182"/>
      <c r="EB8" s="182"/>
      <c r="EC8" s="182"/>
      <c r="ED8" s="182"/>
      <c r="EE8" s="182"/>
      <c r="EF8" s="182"/>
      <c r="EG8" s="182"/>
      <c r="EH8" s="182"/>
      <c r="EI8" s="182"/>
      <c r="EJ8" s="182"/>
      <c r="EK8" s="182"/>
      <c r="EL8" s="182"/>
      <c r="EM8" s="182"/>
      <c r="EN8" s="182"/>
      <c r="EO8" s="182"/>
      <c r="EP8" s="182"/>
      <c r="EQ8" s="182"/>
      <c r="ER8" s="182"/>
      <c r="ES8" s="182"/>
      <c r="ET8" s="182"/>
      <c r="EU8" s="182"/>
      <c r="EV8" s="182"/>
      <c r="EW8" s="182"/>
      <c r="EX8" s="182"/>
      <c r="EY8" s="182"/>
      <c r="EZ8" s="182"/>
      <c r="FA8" s="182"/>
      <c r="FB8" s="182"/>
      <c r="FC8" s="182"/>
      <c r="FD8" s="182"/>
      <c r="FE8" s="182"/>
      <c r="FF8" s="182"/>
      <c r="FG8" s="182"/>
      <c r="FH8" s="182"/>
      <c r="FI8" s="182"/>
      <c r="FJ8" s="182"/>
      <c r="FK8" s="182"/>
      <c r="FL8" s="182"/>
      <c r="FM8" s="182"/>
      <c r="FN8" s="182"/>
      <c r="FO8" s="182"/>
      <c r="FP8" s="182"/>
      <c r="FQ8" s="182"/>
      <c r="FR8" s="182"/>
      <c r="FS8" s="182"/>
      <c r="FT8" s="182"/>
      <c r="FU8" s="182"/>
      <c r="FV8" s="182"/>
      <c r="FW8" s="182"/>
      <c r="FX8" s="182"/>
      <c r="FY8" s="182"/>
      <c r="FZ8" s="182"/>
      <c r="GA8" s="182"/>
      <c r="GB8" s="182"/>
      <c r="GC8" s="182"/>
      <c r="GD8" s="182"/>
      <c r="GE8" s="182"/>
      <c r="GF8" s="182"/>
      <c r="GG8" s="182"/>
      <c r="GH8" s="182"/>
      <c r="GI8" s="182"/>
      <c r="GJ8" s="182"/>
      <c r="GK8" s="182"/>
      <c r="GL8" s="182"/>
      <c r="GM8" s="182"/>
      <c r="GN8" s="182"/>
      <c r="GO8" s="182"/>
      <c r="GP8" s="182"/>
      <c r="GQ8" s="182"/>
      <c r="GR8" s="182"/>
      <c r="GS8" s="182"/>
      <c r="GT8" s="182"/>
      <c r="GU8" s="182"/>
      <c r="GV8" s="182"/>
      <c r="GW8" s="182"/>
      <c r="GX8" s="182"/>
      <c r="GY8" s="182"/>
      <c r="GZ8" s="182"/>
      <c r="HA8" s="182"/>
      <c r="HB8" s="182"/>
      <c r="HC8" s="182"/>
      <c r="HD8" s="182"/>
      <c r="HE8" s="182"/>
      <c r="HF8" s="182"/>
      <c r="HG8" s="182"/>
      <c r="HH8" s="182"/>
      <c r="HI8" s="182"/>
      <c r="HJ8" s="182"/>
      <c r="HK8" s="182"/>
      <c r="HL8" s="182"/>
      <c r="HM8" s="182"/>
      <c r="HN8" s="182"/>
      <c r="HO8" s="182"/>
      <c r="HP8" s="182"/>
      <c r="HQ8" s="182"/>
      <c r="HR8" s="182"/>
      <c r="HS8" s="182"/>
      <c r="HT8" s="182"/>
      <c r="HU8" s="182"/>
      <c r="HV8" s="182"/>
      <c r="HW8" s="182"/>
      <c r="HX8" s="182"/>
      <c r="HY8" s="182"/>
      <c r="HZ8" s="182"/>
      <c r="IA8" s="182"/>
      <c r="IB8" s="182"/>
      <c r="IC8" s="182"/>
      <c r="ID8" s="182"/>
      <c r="IE8" s="182"/>
      <c r="IF8" s="182"/>
      <c r="IG8" s="182"/>
      <c r="IH8" s="182"/>
      <c r="II8" s="182"/>
      <c r="IJ8" s="182"/>
      <c r="IK8" s="182"/>
      <c r="IL8" s="182"/>
      <c r="IM8" s="182"/>
      <c r="IN8" s="182"/>
      <c r="IO8" s="182"/>
      <c r="IP8" s="182"/>
      <c r="IQ8" s="182"/>
      <c r="IR8" s="182"/>
      <c r="IS8" s="182"/>
      <c r="IT8" s="182"/>
      <c r="IU8" s="182"/>
      <c r="IV8" s="182"/>
      <c r="IW8" s="182"/>
      <c r="IX8" s="182"/>
      <c r="IY8" s="182"/>
      <c r="IZ8" s="182"/>
      <c r="JA8" s="182"/>
      <c r="JB8" s="182"/>
      <c r="JC8" s="182"/>
      <c r="JD8" s="182"/>
      <c r="JE8" s="182"/>
      <c r="JF8" s="182"/>
      <c r="JG8" s="182"/>
      <c r="JH8" s="182"/>
      <c r="JI8" s="182"/>
      <c r="JJ8" s="182"/>
      <c r="JK8" s="182"/>
      <c r="JL8" s="182"/>
      <c r="JM8" s="182"/>
      <c r="JN8" s="182"/>
      <c r="JO8" s="182"/>
      <c r="JP8" s="182"/>
      <c r="JQ8" s="182"/>
      <c r="JR8" s="182"/>
      <c r="JS8" s="182"/>
      <c r="JT8" s="182"/>
      <c r="JU8" s="182"/>
      <c r="JV8" s="182"/>
      <c r="JW8" s="182"/>
      <c r="JX8" s="182"/>
      <c r="JY8" s="182"/>
      <c r="JZ8" s="182"/>
      <c r="KA8" s="182"/>
      <c r="KB8" s="182"/>
      <c r="KC8" s="182"/>
      <c r="KD8" s="182"/>
      <c r="KE8" s="182"/>
      <c r="KF8" s="182"/>
      <c r="KG8" s="182"/>
      <c r="KH8" s="182"/>
      <c r="KI8" s="182"/>
      <c r="KJ8" s="182"/>
      <c r="KK8" s="182"/>
      <c r="KL8" s="182"/>
      <c r="KM8" s="182"/>
      <c r="KN8" s="182"/>
      <c r="KO8" s="182"/>
      <c r="KP8" s="182"/>
      <c r="KQ8" s="182"/>
      <c r="KR8" s="182"/>
      <c r="KS8" s="182"/>
      <c r="KT8" s="182"/>
      <c r="KU8" s="182"/>
      <c r="KV8" s="182"/>
      <c r="KW8" s="182"/>
      <c r="KX8" s="182"/>
      <c r="KY8" s="182"/>
      <c r="KZ8" s="182"/>
      <c r="LA8" s="182"/>
      <c r="LB8" s="182"/>
      <c r="LC8" s="182"/>
      <c r="LD8" s="182"/>
      <c r="LE8" s="182"/>
      <c r="LF8" s="182"/>
      <c r="LG8" s="182"/>
      <c r="LH8" s="182"/>
      <c r="LI8" s="182"/>
      <c r="LJ8" s="182"/>
      <c r="LK8" s="182"/>
      <c r="LL8" s="182"/>
      <c r="LM8" s="182"/>
      <c r="LN8" s="182"/>
      <c r="LO8" s="182"/>
      <c r="LP8" s="182"/>
      <c r="LQ8" s="182"/>
      <c r="LR8" s="182"/>
      <c r="LS8" s="182"/>
      <c r="LT8" s="182"/>
      <c r="LU8" s="182"/>
      <c r="LV8" s="182"/>
      <c r="LW8" s="182"/>
      <c r="LX8" s="182"/>
      <c r="LY8" s="182"/>
      <c r="LZ8" s="182"/>
      <c r="MA8" s="182"/>
      <c r="MB8" s="182"/>
      <c r="MC8" s="182"/>
      <c r="MD8" s="182"/>
      <c r="ME8" s="182"/>
      <c r="MF8" s="182"/>
      <c r="MG8" s="182"/>
      <c r="MH8" s="182"/>
      <c r="MI8" s="182"/>
      <c r="MJ8" s="182"/>
      <c r="MK8" s="182"/>
      <c r="ML8" s="182"/>
      <c r="MM8" s="182"/>
      <c r="MN8" s="182"/>
      <c r="MO8" s="182"/>
      <c r="MP8" s="182"/>
      <c r="MQ8" s="182"/>
      <c r="MR8" s="182"/>
      <c r="MS8" s="182"/>
      <c r="MT8" s="182"/>
      <c r="MU8" s="182"/>
      <c r="MV8" s="182"/>
      <c r="MW8" s="182"/>
      <c r="MX8" s="182"/>
    </row>
    <row r="9" spans="1:614" s="5" customFormat="1" x14ac:dyDescent="0.25">
      <c r="A9" s="182" t="str">
        <f t="shared" si="0"/>
        <v>K:\614 Sewol\207 BowLift\APDL\A</v>
      </c>
      <c r="B9" s="182" t="s">
        <v>37</v>
      </c>
      <c r="C9" s="184"/>
      <c r="D9" s="184"/>
      <c r="E9" s="185"/>
      <c r="F9" s="184"/>
      <c r="G9" s="185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2"/>
      <c r="AO9" s="182"/>
      <c r="AP9" s="182"/>
      <c r="AQ9" s="182"/>
      <c r="AR9" s="182"/>
      <c r="AS9" s="182"/>
      <c r="AT9" s="182"/>
      <c r="AU9" s="182"/>
      <c r="AV9" s="182"/>
      <c r="AW9" s="182"/>
      <c r="AX9" s="182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K9" s="182"/>
      <c r="BL9" s="182"/>
      <c r="BM9" s="182"/>
      <c r="BN9" s="182"/>
      <c r="BO9" s="182"/>
      <c r="BP9" s="182"/>
      <c r="BQ9" s="182"/>
      <c r="BR9" s="182"/>
      <c r="BS9" s="182"/>
      <c r="BT9" s="182"/>
      <c r="BU9" s="182"/>
      <c r="BV9" s="182"/>
      <c r="BW9" s="182"/>
      <c r="BX9" s="182"/>
      <c r="BY9" s="182"/>
      <c r="BZ9" s="182"/>
      <c r="CA9" s="182"/>
      <c r="CB9" s="182"/>
      <c r="CC9" s="182"/>
      <c r="CD9" s="182"/>
      <c r="CE9" s="182"/>
      <c r="CF9" s="182"/>
      <c r="CG9" s="182"/>
      <c r="CH9" s="182"/>
      <c r="CI9" s="182"/>
      <c r="CJ9" s="182"/>
      <c r="CK9" s="182"/>
      <c r="CL9" s="182"/>
      <c r="CM9" s="182"/>
      <c r="CN9" s="182"/>
      <c r="CO9" s="182"/>
      <c r="CP9" s="182"/>
      <c r="CQ9" s="182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2"/>
      <c r="DK9" s="182"/>
      <c r="DL9" s="182"/>
      <c r="DM9" s="182"/>
      <c r="DN9" s="182"/>
      <c r="DO9" s="182"/>
      <c r="DP9" s="182"/>
      <c r="DQ9" s="182"/>
      <c r="DR9" s="182"/>
      <c r="DS9" s="182"/>
      <c r="DT9" s="182"/>
      <c r="DU9" s="182"/>
      <c r="DV9" s="182"/>
      <c r="DW9" s="182"/>
      <c r="DX9" s="182"/>
      <c r="DY9" s="182"/>
      <c r="DZ9" s="182"/>
      <c r="EA9" s="182"/>
      <c r="EB9" s="182"/>
      <c r="EC9" s="182"/>
      <c r="ED9" s="182"/>
      <c r="EE9" s="182"/>
      <c r="EF9" s="182"/>
      <c r="EG9" s="182"/>
      <c r="EH9" s="182"/>
      <c r="EI9" s="182"/>
      <c r="EJ9" s="182"/>
      <c r="EK9" s="182"/>
      <c r="EL9" s="182"/>
      <c r="EM9" s="182"/>
      <c r="EN9" s="182"/>
      <c r="EO9" s="182"/>
      <c r="EP9" s="182"/>
      <c r="EQ9" s="182"/>
      <c r="ER9" s="182"/>
      <c r="ES9" s="182"/>
      <c r="ET9" s="182"/>
      <c r="EU9" s="182"/>
      <c r="EV9" s="182"/>
      <c r="EW9" s="182"/>
      <c r="EX9" s="182"/>
      <c r="EY9" s="182"/>
      <c r="EZ9" s="182"/>
      <c r="FA9" s="182"/>
      <c r="FB9" s="182"/>
      <c r="FC9" s="182"/>
      <c r="FD9" s="182"/>
      <c r="FE9" s="182"/>
      <c r="FF9" s="182"/>
      <c r="FG9" s="182"/>
      <c r="FH9" s="182"/>
      <c r="FI9" s="182"/>
      <c r="FJ9" s="182"/>
      <c r="FK9" s="182"/>
      <c r="FL9" s="182"/>
      <c r="FM9" s="182"/>
      <c r="FN9" s="182"/>
      <c r="FO9" s="182"/>
      <c r="FP9" s="182"/>
      <c r="FQ9" s="182"/>
      <c r="FR9" s="182"/>
      <c r="FS9" s="182"/>
      <c r="FT9" s="182"/>
      <c r="FU9" s="182"/>
      <c r="FV9" s="182"/>
      <c r="FW9" s="182"/>
      <c r="FX9" s="182"/>
      <c r="FY9" s="182"/>
      <c r="FZ9" s="182"/>
      <c r="GA9" s="182"/>
      <c r="GB9" s="182"/>
      <c r="GC9" s="182"/>
      <c r="GD9" s="182"/>
      <c r="GE9" s="182"/>
      <c r="GF9" s="182"/>
      <c r="GG9" s="182"/>
      <c r="GH9" s="182"/>
      <c r="GI9" s="182"/>
      <c r="GJ9" s="182"/>
      <c r="GK9" s="182"/>
      <c r="GL9" s="182"/>
      <c r="GM9" s="182"/>
      <c r="GN9" s="182"/>
      <c r="GO9" s="182"/>
      <c r="GP9" s="182"/>
      <c r="GQ9" s="182"/>
      <c r="GR9" s="182"/>
      <c r="GS9" s="182"/>
      <c r="GT9" s="182"/>
      <c r="GU9" s="182"/>
      <c r="GV9" s="182"/>
      <c r="GW9" s="182"/>
      <c r="GX9" s="182"/>
      <c r="GY9" s="182"/>
      <c r="GZ9" s="182"/>
      <c r="HA9" s="182"/>
      <c r="HB9" s="182"/>
      <c r="HC9" s="182"/>
      <c r="HD9" s="182"/>
      <c r="HE9" s="182"/>
      <c r="HF9" s="182"/>
      <c r="HG9" s="182"/>
      <c r="HH9" s="182"/>
      <c r="HI9" s="182"/>
      <c r="HJ9" s="182"/>
      <c r="HK9" s="182"/>
      <c r="HL9" s="182"/>
      <c r="HM9" s="182"/>
      <c r="HN9" s="182"/>
      <c r="HO9" s="182"/>
      <c r="HP9" s="182"/>
      <c r="HQ9" s="182"/>
      <c r="HR9" s="182"/>
      <c r="HS9" s="182"/>
      <c r="HT9" s="182"/>
      <c r="HU9" s="182"/>
      <c r="HV9" s="182"/>
      <c r="HW9" s="182"/>
      <c r="HX9" s="182"/>
      <c r="HY9" s="182"/>
      <c r="HZ9" s="182"/>
      <c r="IA9" s="182"/>
      <c r="IB9" s="182"/>
      <c r="IC9" s="182"/>
      <c r="ID9" s="182"/>
      <c r="IE9" s="182"/>
      <c r="IF9" s="182"/>
      <c r="IG9" s="182"/>
      <c r="IH9" s="182"/>
      <c r="II9" s="182"/>
      <c r="IJ9" s="182"/>
      <c r="IK9" s="182"/>
      <c r="IL9" s="182"/>
      <c r="IM9" s="182"/>
      <c r="IN9" s="182"/>
      <c r="IO9" s="182"/>
      <c r="IP9" s="182"/>
      <c r="IQ9" s="182"/>
      <c r="IR9" s="182"/>
      <c r="IS9" s="182"/>
      <c r="IT9" s="182"/>
      <c r="IU9" s="182"/>
      <c r="IV9" s="182"/>
      <c r="IW9" s="182"/>
      <c r="IX9" s="182"/>
      <c r="IY9" s="182"/>
      <c r="IZ9" s="182"/>
      <c r="JA9" s="182"/>
      <c r="JB9" s="182"/>
      <c r="JC9" s="182"/>
      <c r="JD9" s="182"/>
      <c r="JE9" s="182"/>
      <c r="JF9" s="182"/>
      <c r="JG9" s="182"/>
      <c r="JH9" s="182"/>
      <c r="JI9" s="182"/>
      <c r="JJ9" s="182"/>
      <c r="JK9" s="182"/>
      <c r="JL9" s="182"/>
      <c r="JM9" s="182"/>
      <c r="JN9" s="182"/>
      <c r="JO9" s="182"/>
      <c r="JP9" s="182"/>
      <c r="JQ9" s="182"/>
      <c r="JR9" s="182"/>
      <c r="JS9" s="182"/>
      <c r="JT9" s="182"/>
      <c r="JU9" s="182"/>
      <c r="JV9" s="182"/>
      <c r="JW9" s="182"/>
      <c r="JX9" s="182"/>
      <c r="JY9" s="182"/>
      <c r="JZ9" s="182"/>
      <c r="KA9" s="182"/>
      <c r="KB9" s="182"/>
      <c r="KC9" s="182"/>
      <c r="KD9" s="182"/>
      <c r="KE9" s="182"/>
      <c r="KF9" s="182"/>
      <c r="KG9" s="182"/>
      <c r="KH9" s="182"/>
      <c r="KI9" s="182"/>
      <c r="KJ9" s="182"/>
      <c r="KK9" s="182"/>
      <c r="KL9" s="182"/>
      <c r="KM9" s="182"/>
      <c r="KN9" s="182"/>
      <c r="KO9" s="182"/>
      <c r="KP9" s="182"/>
      <c r="KQ9" s="182"/>
      <c r="KR9" s="182"/>
      <c r="KS9" s="182"/>
      <c r="KT9" s="182"/>
      <c r="KU9" s="182"/>
      <c r="KV9" s="182"/>
      <c r="KW9" s="182"/>
      <c r="KX9" s="182"/>
      <c r="KY9" s="182"/>
      <c r="KZ9" s="182"/>
      <c r="LA9" s="182"/>
      <c r="LB9" s="182"/>
      <c r="LC9" s="182"/>
      <c r="LD9" s="182"/>
      <c r="LE9" s="182"/>
      <c r="LF9" s="182"/>
      <c r="LG9" s="182"/>
      <c r="LH9" s="182"/>
      <c r="LI9" s="182"/>
      <c r="LJ9" s="182"/>
      <c r="LK9" s="182"/>
      <c r="LL9" s="182"/>
      <c r="LM9" s="182"/>
      <c r="LN9" s="182"/>
      <c r="LO9" s="182"/>
      <c r="LP9" s="182"/>
      <c r="LQ9" s="182"/>
      <c r="LR9" s="182"/>
      <c r="LS9" s="182"/>
      <c r="LT9" s="182"/>
      <c r="LU9" s="182"/>
      <c r="LV9" s="182"/>
      <c r="LW9" s="182"/>
      <c r="LX9" s="182"/>
      <c r="LY9" s="182"/>
      <c r="LZ9" s="182"/>
      <c r="MA9" s="182"/>
      <c r="MB9" s="182"/>
      <c r="MC9" s="182"/>
      <c r="MD9" s="182"/>
      <c r="ME9" s="182"/>
      <c r="MF9" s="182"/>
      <c r="MG9" s="182"/>
      <c r="MH9" s="182"/>
      <c r="MI9" s="182"/>
      <c r="MJ9" s="182"/>
      <c r="MK9" s="182"/>
      <c r="ML9" s="182"/>
      <c r="MM9" s="182"/>
      <c r="MN9" s="182"/>
      <c r="MO9" s="182"/>
      <c r="MP9" s="182"/>
      <c r="MQ9" s="182"/>
      <c r="MR9" s="182"/>
      <c r="MS9" s="182"/>
      <c r="MT9" s="182"/>
      <c r="MU9" s="182"/>
      <c r="MV9" s="182"/>
      <c r="MW9" s="182"/>
      <c r="MX9" s="182"/>
    </row>
    <row r="10" spans="1:614" s="5" customFormat="1" x14ac:dyDescent="0.25">
      <c r="A10" s="182" t="str">
        <f t="shared" si="0"/>
        <v>K:\614 Sewol\207 BowLift\APDL\A</v>
      </c>
      <c r="B10" s="182" t="s">
        <v>38</v>
      </c>
      <c r="C10" s="184"/>
      <c r="D10" s="184"/>
      <c r="E10" s="184"/>
      <c r="F10" s="184"/>
      <c r="G10" s="191" t="s">
        <v>14</v>
      </c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  <c r="BK10" s="182"/>
      <c r="BL10" s="182"/>
      <c r="BM10" s="182"/>
      <c r="BN10" s="182"/>
      <c r="BO10" s="182"/>
      <c r="BP10" s="182"/>
      <c r="BQ10" s="182"/>
      <c r="BR10" s="182"/>
      <c r="BS10" s="182"/>
      <c r="BT10" s="182"/>
      <c r="BU10" s="182"/>
      <c r="BV10" s="182"/>
      <c r="BW10" s="182"/>
      <c r="BX10" s="182"/>
      <c r="BY10" s="182"/>
      <c r="BZ10" s="182"/>
      <c r="CA10" s="182"/>
      <c r="CB10" s="182"/>
      <c r="CC10" s="182"/>
      <c r="CD10" s="182"/>
      <c r="CE10" s="182"/>
      <c r="CF10" s="182"/>
      <c r="CG10" s="182"/>
      <c r="CH10" s="182"/>
      <c r="CI10" s="182"/>
      <c r="CJ10" s="182"/>
      <c r="CK10" s="182"/>
      <c r="CL10" s="182"/>
      <c r="CM10" s="182"/>
      <c r="CN10" s="182"/>
      <c r="CO10" s="182"/>
      <c r="CP10" s="182"/>
      <c r="CQ10" s="18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</row>
    <row r="11" spans="1:614" s="5" customFormat="1" x14ac:dyDescent="0.25">
      <c r="A11" s="182" t="str">
        <f t="shared" si="0"/>
        <v>K:\614 Sewol\207 BowLift\APDL\A</v>
      </c>
      <c r="B11" s="182" t="s">
        <v>39</v>
      </c>
      <c r="C11" s="184"/>
      <c r="D11" s="184"/>
      <c r="E11" s="184"/>
      <c r="F11" s="184"/>
      <c r="G11" s="189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/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2"/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2"/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2"/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2"/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</row>
    <row r="12" spans="1:614" s="5" customFormat="1" x14ac:dyDescent="0.25">
      <c r="A12" s="182" t="str">
        <f t="shared" si="0"/>
        <v>K:\614 Sewol\207 BowLift\APDL\A</v>
      </c>
      <c r="B12" s="182" t="s">
        <v>199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  <c r="BK12" s="182"/>
      <c r="BL12" s="182"/>
      <c r="BM12" s="182"/>
      <c r="BN12" s="182"/>
      <c r="BO12" s="182"/>
      <c r="BP12" s="182"/>
      <c r="BQ12" s="182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2"/>
      <c r="DK12" s="182"/>
      <c r="DL12" s="182"/>
      <c r="DM12" s="182"/>
      <c r="DN12" s="182"/>
      <c r="DO12" s="182"/>
      <c r="DP12" s="182"/>
      <c r="DQ12" s="182"/>
      <c r="DR12" s="182"/>
      <c r="DS12" s="182"/>
      <c r="DT12" s="182"/>
      <c r="DU12" s="182"/>
      <c r="DV12" s="182"/>
      <c r="DW12" s="182"/>
      <c r="DX12" s="182"/>
      <c r="DY12" s="182"/>
      <c r="DZ12" s="182"/>
      <c r="EA12" s="182"/>
      <c r="EB12" s="182"/>
      <c r="EC12" s="182"/>
      <c r="ED12" s="182"/>
      <c r="EE12" s="182"/>
      <c r="EF12" s="182"/>
      <c r="EG12" s="182"/>
      <c r="EH12" s="182"/>
      <c r="EI12" s="182"/>
      <c r="EJ12" s="182"/>
      <c r="EK12" s="182"/>
      <c r="EL12" s="182"/>
      <c r="EM12" s="182"/>
      <c r="EN12" s="182"/>
      <c r="EO12" s="182"/>
      <c r="EP12" s="182"/>
      <c r="EQ12" s="182"/>
      <c r="ER12" s="182"/>
      <c r="ES12" s="182"/>
      <c r="ET12" s="182"/>
      <c r="EU12" s="182"/>
      <c r="EV12" s="182"/>
      <c r="EW12" s="182"/>
      <c r="EX12" s="182"/>
      <c r="EY12" s="182"/>
      <c r="EZ12" s="182"/>
      <c r="FA12" s="182"/>
      <c r="FB12" s="182"/>
      <c r="FC12" s="182"/>
      <c r="FD12" s="182"/>
      <c r="FE12" s="182"/>
      <c r="FF12" s="182"/>
      <c r="FG12" s="182"/>
      <c r="FH12" s="182"/>
      <c r="FI12" s="182"/>
      <c r="FJ12" s="182"/>
      <c r="FK12" s="182"/>
      <c r="FL12" s="182"/>
      <c r="FM12" s="182"/>
      <c r="FN12" s="182"/>
      <c r="FO12" s="182"/>
      <c r="FP12" s="182"/>
      <c r="FQ12" s="182"/>
      <c r="FR12" s="182"/>
      <c r="FS12" s="182"/>
      <c r="FT12" s="182"/>
      <c r="FU12" s="182"/>
      <c r="FV12" s="182"/>
      <c r="FW12" s="182"/>
      <c r="FX12" s="182"/>
      <c r="FY12" s="182"/>
      <c r="FZ12" s="182"/>
      <c r="GA12" s="182"/>
      <c r="GB12" s="182"/>
      <c r="GC12" s="182"/>
      <c r="GD12" s="182"/>
      <c r="GE12" s="182"/>
      <c r="GF12" s="182"/>
      <c r="GG12" s="182"/>
      <c r="GH12" s="182"/>
      <c r="GI12" s="182"/>
      <c r="GJ12" s="182"/>
      <c r="GK12" s="182"/>
      <c r="GL12" s="182"/>
      <c r="GM12" s="182"/>
      <c r="GN12" s="182"/>
      <c r="GO12" s="182"/>
      <c r="GP12" s="182"/>
      <c r="GQ12" s="182"/>
      <c r="GR12" s="182"/>
      <c r="GS12" s="182"/>
      <c r="GT12" s="182"/>
      <c r="GU12" s="182"/>
      <c r="GV12" s="182"/>
      <c r="GW12" s="182"/>
      <c r="GX12" s="182"/>
      <c r="GY12" s="182"/>
      <c r="GZ12" s="182"/>
      <c r="HA12" s="182"/>
      <c r="HB12" s="182"/>
      <c r="HC12" s="182"/>
      <c r="HD12" s="182"/>
      <c r="HE12" s="182"/>
      <c r="HF12" s="182"/>
      <c r="HG12" s="182"/>
      <c r="HH12" s="182"/>
      <c r="HI12" s="182"/>
      <c r="HJ12" s="182"/>
      <c r="HK12" s="182"/>
      <c r="HL12" s="182"/>
      <c r="HM12" s="182"/>
      <c r="HN12" s="182"/>
      <c r="HO12" s="182"/>
      <c r="HP12" s="182"/>
      <c r="HQ12" s="182"/>
      <c r="HR12" s="182"/>
      <c r="HS12" s="182"/>
      <c r="HT12" s="182"/>
      <c r="HU12" s="182"/>
      <c r="HV12" s="182"/>
      <c r="HW12" s="182"/>
      <c r="HX12" s="182"/>
      <c r="HY12" s="182"/>
      <c r="HZ12" s="182"/>
      <c r="IA12" s="182"/>
      <c r="IB12" s="182"/>
      <c r="IC12" s="182"/>
      <c r="ID12" s="182"/>
      <c r="IE12" s="182"/>
      <c r="IF12" s="182"/>
      <c r="IG12" s="182"/>
      <c r="IH12" s="182"/>
      <c r="II12" s="182"/>
      <c r="IJ12" s="182"/>
      <c r="IK12" s="182"/>
      <c r="IL12" s="182"/>
      <c r="IM12" s="182"/>
      <c r="IN12" s="182"/>
      <c r="IO12" s="182"/>
      <c r="IP12" s="182"/>
      <c r="IQ12" s="182"/>
      <c r="IR12" s="182"/>
      <c r="IS12" s="182"/>
      <c r="IT12" s="182"/>
      <c r="IU12" s="182"/>
      <c r="IV12" s="182"/>
      <c r="IW12" s="182"/>
      <c r="IX12" s="182"/>
      <c r="IY12" s="182"/>
      <c r="IZ12" s="182"/>
      <c r="JA12" s="182"/>
      <c r="JB12" s="182"/>
      <c r="JC12" s="182"/>
      <c r="JD12" s="182"/>
      <c r="JE12" s="182"/>
      <c r="JF12" s="182"/>
      <c r="JG12" s="182"/>
      <c r="JH12" s="182"/>
      <c r="JI12" s="182"/>
      <c r="JJ12" s="182"/>
      <c r="JK12" s="182"/>
      <c r="JL12" s="182"/>
      <c r="JM12" s="182"/>
      <c r="JN12" s="182"/>
      <c r="JO12" s="182"/>
      <c r="JP12" s="182"/>
      <c r="JQ12" s="182"/>
      <c r="JR12" s="182"/>
      <c r="JS12" s="182"/>
      <c r="JT12" s="182"/>
      <c r="JU12" s="182"/>
      <c r="JV12" s="182"/>
      <c r="JW12" s="182"/>
      <c r="JX12" s="182"/>
      <c r="JY12" s="182"/>
      <c r="JZ12" s="182"/>
      <c r="KA12" s="182"/>
      <c r="KB12" s="182"/>
      <c r="KC12" s="182"/>
      <c r="KD12" s="182"/>
      <c r="KE12" s="182"/>
      <c r="KF12" s="182"/>
      <c r="KG12" s="182"/>
      <c r="KH12" s="182"/>
      <c r="KI12" s="182"/>
      <c r="KJ12" s="182"/>
      <c r="KK12" s="182"/>
      <c r="KL12" s="182"/>
      <c r="KM12" s="182"/>
      <c r="KN12" s="182"/>
      <c r="KO12" s="182"/>
      <c r="KP12" s="182"/>
      <c r="KQ12" s="182"/>
      <c r="KR12" s="182"/>
      <c r="KS12" s="182"/>
      <c r="KT12" s="182"/>
      <c r="KU12" s="182"/>
      <c r="KV12" s="182"/>
      <c r="KW12" s="182"/>
      <c r="KX12" s="182"/>
      <c r="KY12" s="182"/>
      <c r="KZ12" s="182"/>
      <c r="LA12" s="182"/>
      <c r="LB12" s="182"/>
      <c r="LC12" s="182"/>
      <c r="LD12" s="182"/>
      <c r="LE12" s="182"/>
      <c r="LF12" s="182"/>
      <c r="LG12" s="182"/>
      <c r="LH12" s="182"/>
      <c r="LI12" s="182"/>
      <c r="LJ12" s="182"/>
      <c r="LK12" s="182"/>
      <c r="LL12" s="182"/>
      <c r="LM12" s="182"/>
      <c r="LN12" s="182"/>
      <c r="LO12" s="182"/>
      <c r="LP12" s="182"/>
      <c r="LQ12" s="182"/>
      <c r="LR12" s="182"/>
      <c r="LS12" s="182"/>
      <c r="LT12" s="182"/>
      <c r="LU12" s="182"/>
      <c r="LV12" s="182"/>
      <c r="LW12" s="182"/>
      <c r="LX12" s="182"/>
      <c r="LY12" s="182"/>
      <c r="LZ12" s="182"/>
      <c r="MA12" s="182"/>
      <c r="MB12" s="182"/>
      <c r="MC12" s="182"/>
      <c r="MD12" s="182"/>
      <c r="ME12" s="182"/>
      <c r="MF12" s="182"/>
      <c r="MG12" s="182"/>
      <c r="MH12" s="182"/>
      <c r="MI12" s="182"/>
      <c r="MJ12" s="182"/>
      <c r="MK12" s="182"/>
      <c r="ML12" s="182"/>
      <c r="MM12" s="182"/>
      <c r="MN12" s="182"/>
      <c r="MO12" s="182"/>
      <c r="MP12" s="182"/>
      <c r="MQ12" s="182"/>
      <c r="MR12" s="182"/>
      <c r="MS12" s="182"/>
      <c r="MT12" s="182"/>
      <c r="MU12" s="182"/>
      <c r="MV12" s="182"/>
      <c r="MW12" s="182"/>
      <c r="MX12" s="182"/>
    </row>
    <row r="13" spans="1:614" s="5" customFormat="1" x14ac:dyDescent="0.25">
      <c r="A13" s="182" t="str">
        <f t="shared" si="0"/>
        <v>K:\614 Sewol\207 BowLift\APDL\A</v>
      </c>
      <c r="B13" s="182" t="s">
        <v>200</v>
      </c>
      <c r="C13" s="182" t="s">
        <v>195</v>
      </c>
      <c r="D13" s="129"/>
      <c r="E13" s="129"/>
      <c r="F13" s="129"/>
      <c r="G13" s="129"/>
      <c r="H13" s="129"/>
      <c r="I13" s="129" t="s">
        <v>196</v>
      </c>
      <c r="J13" s="182"/>
      <c r="K13" s="182"/>
      <c r="L13" s="182"/>
      <c r="M13" s="182"/>
      <c r="N13" s="182"/>
      <c r="O13" s="182" t="s">
        <v>197</v>
      </c>
      <c r="P13" s="182"/>
      <c r="Q13" s="182"/>
      <c r="R13" s="182"/>
      <c r="S13" s="182"/>
      <c r="T13" s="182"/>
      <c r="U13" s="182" t="s">
        <v>198</v>
      </c>
      <c r="V13" s="182"/>
      <c r="W13" s="182"/>
      <c r="X13" s="182"/>
      <c r="Y13" s="182"/>
      <c r="Z13" s="182"/>
      <c r="AA13" s="182" t="s">
        <v>36</v>
      </c>
      <c r="AB13" s="182"/>
      <c r="AC13" s="182"/>
      <c r="AD13" s="182"/>
      <c r="AE13" s="182"/>
      <c r="AF13" s="182"/>
      <c r="AG13" s="182" t="s">
        <v>37</v>
      </c>
      <c r="AH13" s="182"/>
      <c r="AI13" s="182"/>
      <c r="AJ13" s="182"/>
      <c r="AK13" s="182"/>
      <c r="AL13" s="182"/>
      <c r="AM13" s="182" t="s">
        <v>38</v>
      </c>
      <c r="AN13" s="182"/>
      <c r="AO13" s="182"/>
      <c r="AP13" s="182"/>
      <c r="AQ13" s="182"/>
      <c r="AR13" s="182"/>
      <c r="AS13" s="182" t="s">
        <v>39</v>
      </c>
      <c r="AT13" s="182"/>
      <c r="AU13" s="182"/>
      <c r="AV13" s="182"/>
      <c r="AW13" s="182"/>
      <c r="AX13" s="182"/>
      <c r="AY13" s="182" t="s">
        <v>199</v>
      </c>
      <c r="AZ13" s="182"/>
      <c r="BA13" s="182"/>
      <c r="BB13" s="182"/>
      <c r="BC13" s="182"/>
      <c r="BD13" s="182"/>
      <c r="BE13" s="182" t="s">
        <v>200</v>
      </c>
      <c r="BF13" s="182"/>
      <c r="BG13" s="182"/>
      <c r="BH13" s="182"/>
      <c r="BI13" s="182"/>
      <c r="BJ13" s="182"/>
      <c r="BK13" s="182" t="s">
        <v>201</v>
      </c>
      <c r="BL13" s="182"/>
      <c r="BM13" s="182"/>
      <c r="BN13" s="182"/>
      <c r="BO13" s="182"/>
      <c r="BP13" s="182"/>
      <c r="BQ13" s="182" t="s">
        <v>202</v>
      </c>
      <c r="BR13" s="182"/>
      <c r="BS13" s="182"/>
      <c r="BT13" s="182"/>
      <c r="BU13" s="182"/>
      <c r="BV13" s="182"/>
      <c r="BW13" s="182" t="s">
        <v>203</v>
      </c>
      <c r="BX13" s="182"/>
      <c r="BY13" s="182"/>
      <c r="BZ13" s="182"/>
      <c r="CA13" s="182"/>
      <c r="CB13" s="182"/>
      <c r="CC13" s="182" t="s">
        <v>204</v>
      </c>
      <c r="CD13" s="182"/>
      <c r="CE13" s="182"/>
      <c r="CF13" s="182"/>
      <c r="CG13" s="182"/>
      <c r="CH13" s="182"/>
      <c r="CI13" s="182" t="s">
        <v>205</v>
      </c>
      <c r="CJ13" s="182"/>
      <c r="CK13" s="182"/>
      <c r="CL13" s="182"/>
      <c r="CM13" s="182"/>
      <c r="CN13" s="182"/>
      <c r="CO13" s="182" t="s">
        <v>206</v>
      </c>
      <c r="CP13" s="182"/>
      <c r="CQ13" s="182"/>
      <c r="CR13" s="182"/>
      <c r="CS13" s="182"/>
      <c r="CT13" s="182"/>
      <c r="CU13" s="182" t="s">
        <v>207</v>
      </c>
      <c r="CV13" s="182"/>
      <c r="CW13" s="182"/>
      <c r="CX13" s="182"/>
      <c r="CY13" s="182"/>
      <c r="CZ13" s="182"/>
      <c r="DA13" s="182" t="s">
        <v>208</v>
      </c>
      <c r="DB13" s="182"/>
      <c r="DC13" s="182"/>
      <c r="DD13" s="182"/>
      <c r="DE13" s="182"/>
      <c r="DF13" s="182"/>
      <c r="DG13" s="182" t="s">
        <v>209</v>
      </c>
      <c r="DH13" s="182"/>
      <c r="DI13" s="182"/>
      <c r="DJ13" s="182"/>
      <c r="DK13" s="182"/>
      <c r="DL13" s="182"/>
      <c r="DM13" s="182" t="s">
        <v>210</v>
      </c>
      <c r="DN13" s="182"/>
      <c r="DO13" s="182"/>
      <c r="DP13" s="182"/>
      <c r="DQ13" s="182"/>
      <c r="DR13" s="182"/>
      <c r="DS13" s="182" t="s">
        <v>211</v>
      </c>
      <c r="DT13" s="182"/>
      <c r="DU13" s="182"/>
      <c r="DV13" s="182"/>
      <c r="DW13" s="182"/>
      <c r="DX13" s="182"/>
      <c r="DY13" s="182" t="s">
        <v>212</v>
      </c>
      <c r="DZ13" s="182"/>
      <c r="EA13" s="182"/>
      <c r="EB13" s="182"/>
      <c r="EC13" s="182"/>
      <c r="ED13" s="182"/>
      <c r="EE13" s="182" t="s">
        <v>213</v>
      </c>
      <c r="EF13" s="182"/>
      <c r="EG13" s="182"/>
      <c r="EH13" s="182"/>
      <c r="EI13" s="182"/>
      <c r="EJ13" s="182"/>
      <c r="EK13" s="182" t="s">
        <v>214</v>
      </c>
      <c r="EL13" s="182"/>
      <c r="EM13" s="182"/>
      <c r="EN13" s="182"/>
      <c r="EO13" s="182"/>
      <c r="EP13" s="182"/>
      <c r="EQ13" s="182" t="s">
        <v>40</v>
      </c>
      <c r="ER13" s="182"/>
      <c r="ES13" s="182"/>
      <c r="ET13" s="182"/>
      <c r="EU13" s="182"/>
      <c r="EV13" s="182"/>
      <c r="EW13" s="182" t="s">
        <v>41</v>
      </c>
      <c r="EX13" s="182"/>
      <c r="EY13" s="182"/>
      <c r="EZ13" s="182"/>
      <c r="FA13" s="182"/>
      <c r="FB13" s="182"/>
      <c r="FC13" s="182" t="s">
        <v>42</v>
      </c>
      <c r="FD13" s="182"/>
      <c r="FE13" s="182"/>
      <c r="FF13" s="182"/>
      <c r="FG13" s="182"/>
      <c r="FH13" s="182"/>
      <c r="FI13" s="182" t="s">
        <v>43</v>
      </c>
      <c r="FJ13" s="182"/>
      <c r="FK13" s="182"/>
      <c r="FL13" s="182"/>
      <c r="FM13" s="182"/>
      <c r="FN13" s="182"/>
      <c r="FO13" s="182" t="s">
        <v>215</v>
      </c>
      <c r="FP13" s="182"/>
      <c r="FQ13" s="182"/>
      <c r="FR13" s="182"/>
      <c r="FS13" s="182"/>
      <c r="FT13" s="182"/>
      <c r="FU13" s="182" t="s">
        <v>216</v>
      </c>
      <c r="FV13" s="182"/>
      <c r="FW13" s="182"/>
      <c r="FX13" s="182"/>
      <c r="FY13" s="182"/>
      <c r="FZ13" s="182"/>
      <c r="GA13" s="182" t="s">
        <v>217</v>
      </c>
      <c r="GB13" s="182"/>
      <c r="GC13" s="182"/>
      <c r="GD13" s="182"/>
      <c r="GE13" s="182"/>
      <c r="GF13" s="182"/>
      <c r="GG13" s="182" t="s">
        <v>218</v>
      </c>
      <c r="GH13" s="182"/>
      <c r="GI13" s="182"/>
      <c r="GJ13" s="182"/>
      <c r="GK13" s="182"/>
      <c r="GL13" s="182"/>
      <c r="GM13" s="182" t="s">
        <v>219</v>
      </c>
      <c r="GN13" s="182"/>
      <c r="GO13" s="182"/>
      <c r="GP13" s="182"/>
      <c r="GQ13" s="182"/>
      <c r="GR13" s="182"/>
      <c r="GS13" s="182" t="s">
        <v>220</v>
      </c>
      <c r="GT13" s="182"/>
      <c r="GU13" s="182"/>
      <c r="GV13" s="182"/>
      <c r="GW13" s="182"/>
      <c r="GX13" s="182"/>
      <c r="GY13" s="182" t="s">
        <v>221</v>
      </c>
      <c r="GZ13" s="182"/>
      <c r="HA13" s="182"/>
      <c r="HB13" s="182"/>
      <c r="HC13" s="182"/>
      <c r="HD13" s="182"/>
      <c r="HE13" s="182" t="s">
        <v>222</v>
      </c>
      <c r="HF13" s="182"/>
      <c r="HG13" s="182"/>
      <c r="HH13" s="182"/>
      <c r="HI13" s="182"/>
      <c r="HJ13" s="182"/>
      <c r="HK13" s="182" t="s">
        <v>223</v>
      </c>
      <c r="HL13" s="182"/>
      <c r="HM13" s="182"/>
      <c r="HN13" s="182"/>
      <c r="HO13" s="182"/>
      <c r="HP13" s="182"/>
      <c r="HQ13" s="182" t="s">
        <v>224</v>
      </c>
      <c r="HR13" s="182"/>
      <c r="HS13" s="182"/>
      <c r="HT13" s="182"/>
      <c r="HU13" s="182"/>
      <c r="HV13" s="182"/>
      <c r="HW13" s="182" t="s">
        <v>225</v>
      </c>
      <c r="HX13" s="182"/>
      <c r="HY13" s="182"/>
      <c r="HZ13" s="182"/>
      <c r="IA13" s="182"/>
      <c r="IB13" s="182"/>
      <c r="IC13" s="182" t="s">
        <v>226</v>
      </c>
      <c r="ID13" s="182"/>
      <c r="IE13" s="182"/>
      <c r="IF13" s="182"/>
      <c r="IG13" s="182"/>
      <c r="IH13" s="182"/>
      <c r="II13" s="182" t="s">
        <v>227</v>
      </c>
      <c r="IJ13" s="182"/>
      <c r="IK13" s="182"/>
      <c r="IL13" s="182"/>
      <c r="IM13" s="182"/>
      <c r="IN13" s="182"/>
      <c r="IO13" s="182" t="s">
        <v>228</v>
      </c>
      <c r="IP13" s="182"/>
      <c r="IQ13" s="182"/>
      <c r="IR13" s="182"/>
      <c r="IS13" s="182"/>
      <c r="IT13" s="182"/>
      <c r="IU13" s="182" t="s">
        <v>229</v>
      </c>
      <c r="IV13" s="182"/>
      <c r="IW13" s="182"/>
      <c r="IX13" s="182"/>
      <c r="IY13" s="182"/>
      <c r="IZ13" s="182"/>
      <c r="JA13" s="182" t="s">
        <v>230</v>
      </c>
      <c r="JB13" s="182"/>
      <c r="JC13" s="182"/>
      <c r="JD13" s="182"/>
      <c r="JE13" s="182"/>
      <c r="JF13" s="182"/>
      <c r="JG13" s="182" t="s">
        <v>231</v>
      </c>
      <c r="JH13" s="182"/>
      <c r="JI13" s="182"/>
      <c r="JJ13" s="182"/>
      <c r="JK13" s="182"/>
      <c r="JL13" s="182"/>
      <c r="JM13" s="182" t="s">
        <v>232</v>
      </c>
      <c r="JN13" s="182"/>
      <c r="JO13" s="182"/>
      <c r="JP13" s="182"/>
      <c r="JQ13" s="182"/>
      <c r="JR13" s="182"/>
      <c r="JS13" s="182" t="s">
        <v>233</v>
      </c>
      <c r="JT13" s="182"/>
      <c r="JU13" s="182"/>
      <c r="JV13" s="182"/>
      <c r="JW13" s="182"/>
      <c r="JX13" s="182"/>
      <c r="JY13" s="182" t="s">
        <v>234</v>
      </c>
      <c r="JZ13" s="182"/>
      <c r="KA13" s="182"/>
      <c r="KB13" s="182"/>
      <c r="KC13" s="182"/>
      <c r="KD13" s="182"/>
      <c r="KE13" s="182" t="s">
        <v>235</v>
      </c>
      <c r="KF13" s="182"/>
      <c r="KG13" s="182"/>
      <c r="KH13" s="182"/>
      <c r="KI13" s="182"/>
      <c r="KJ13" s="182"/>
      <c r="KK13" s="182" t="s">
        <v>236</v>
      </c>
      <c r="KL13" s="182"/>
      <c r="KM13" s="182"/>
      <c r="KN13" s="182"/>
      <c r="KO13" s="182"/>
      <c r="KP13" s="182"/>
      <c r="KQ13" s="182" t="s">
        <v>237</v>
      </c>
      <c r="KR13" s="182"/>
      <c r="KS13" s="182"/>
      <c r="KT13" s="182"/>
      <c r="KU13" s="182"/>
      <c r="KV13" s="182"/>
      <c r="KW13" s="182" t="s">
        <v>238</v>
      </c>
      <c r="KX13" s="182"/>
      <c r="KY13" s="182"/>
      <c r="KZ13" s="182"/>
      <c r="LA13" s="182"/>
      <c r="LB13" s="182"/>
      <c r="LC13" s="182" t="s">
        <v>239</v>
      </c>
      <c r="LD13" s="182"/>
      <c r="LE13" s="182"/>
      <c r="LF13" s="182"/>
      <c r="LG13" s="182"/>
      <c r="LH13" s="182"/>
      <c r="LI13" s="182" t="s">
        <v>240</v>
      </c>
      <c r="LJ13" s="182"/>
      <c r="LK13" s="182"/>
      <c r="LL13" s="182"/>
      <c r="LM13" s="182"/>
      <c r="LN13" s="182"/>
      <c r="LO13" s="182" t="s">
        <v>241</v>
      </c>
      <c r="LP13" s="182"/>
      <c r="LQ13" s="182"/>
      <c r="LR13" s="182"/>
      <c r="LS13" s="182"/>
      <c r="LT13" s="182"/>
      <c r="LU13" s="182" t="s">
        <v>242</v>
      </c>
      <c r="LV13" s="182"/>
      <c r="LW13" s="182"/>
      <c r="LX13" s="182"/>
      <c r="LY13" s="182"/>
      <c r="LZ13" s="182"/>
      <c r="MA13" s="182" t="s">
        <v>243</v>
      </c>
      <c r="MB13" s="182"/>
      <c r="MC13" s="182"/>
      <c r="MD13" s="182"/>
      <c r="ME13" s="182"/>
      <c r="MF13" s="182"/>
      <c r="MG13" s="182" t="s">
        <v>244</v>
      </c>
      <c r="MH13" s="182"/>
      <c r="MI13" s="182"/>
      <c r="MJ13" s="182"/>
      <c r="MK13" s="182"/>
      <c r="ML13" s="182"/>
      <c r="MM13" s="182" t="s">
        <v>245</v>
      </c>
      <c r="MN13" s="182"/>
      <c r="MO13" s="182"/>
      <c r="MP13" s="182"/>
      <c r="MQ13" s="182"/>
      <c r="MR13" s="182"/>
      <c r="MS13" s="182" t="s">
        <v>246</v>
      </c>
      <c r="MT13" s="182"/>
      <c r="MU13" s="182"/>
      <c r="MV13" s="182"/>
      <c r="MW13" s="182"/>
      <c r="MX13" s="182"/>
    </row>
    <row r="14" spans="1:614" x14ac:dyDescent="0.25">
      <c r="A14" s="182" t="str">
        <f t="shared" si="0"/>
        <v>K:\614 Sewol\207 BowLift\APDL\A</v>
      </c>
      <c r="B14" s="182" t="s">
        <v>201</v>
      </c>
      <c r="C14" s="129">
        <v>-2.0776886000000001</v>
      </c>
      <c r="D14" s="129">
        <v>0.93449618999999995</v>
      </c>
      <c r="E14" s="129">
        <v>6.8502388999999999</v>
      </c>
      <c r="F14" s="129">
        <v>0.16991724</v>
      </c>
      <c r="G14" s="129">
        <v>-3.1076258000000001</v>
      </c>
      <c r="H14" s="129">
        <v>1.4862519000000001</v>
      </c>
      <c r="I14" s="129">
        <v>5.0362989000000002</v>
      </c>
      <c r="J14" s="129">
        <v>-2.5839135999999998</v>
      </c>
      <c r="K14" s="129">
        <v>18.127448000000001</v>
      </c>
      <c r="L14" s="129">
        <v>0.20520944999999999</v>
      </c>
      <c r="M14" s="129">
        <v>0.29850981999999998</v>
      </c>
      <c r="N14" s="129">
        <v>-1.4183014</v>
      </c>
      <c r="O14" s="129">
        <v>-2.0776886000000001</v>
      </c>
      <c r="P14" s="129">
        <v>0.93449618999999995</v>
      </c>
      <c r="Q14" s="129">
        <v>6.8502388999999999</v>
      </c>
      <c r="R14" s="129">
        <v>0.16991724</v>
      </c>
      <c r="S14" s="129">
        <v>-3.1076258000000001</v>
      </c>
      <c r="T14" s="129">
        <v>1.4862519000000001</v>
      </c>
      <c r="U14" s="129">
        <v>-3.4402248000000002</v>
      </c>
      <c r="V14" s="129">
        <v>0.14125586000000001</v>
      </c>
      <c r="W14" s="129">
        <v>3.1534846000000001</v>
      </c>
      <c r="X14" s="129">
        <v>-3.8745351999999997E-2</v>
      </c>
      <c r="Y14" s="129">
        <v>-2.3389953000000001</v>
      </c>
      <c r="Z14" s="129">
        <v>8.2777958999999998E-4</v>
      </c>
      <c r="AA14" s="129">
        <v>-11.774584000000001</v>
      </c>
      <c r="AB14" s="129">
        <v>-0.13822931999999999</v>
      </c>
      <c r="AC14" s="129">
        <v>4.4387146</v>
      </c>
      <c r="AD14" s="129">
        <v>-0.42304294999999997</v>
      </c>
      <c r="AE14" s="129">
        <v>-0.50907060999999998</v>
      </c>
      <c r="AF14" s="129">
        <v>2.0805298999999999E-2</v>
      </c>
      <c r="AG14" s="129">
        <v>3.9596155</v>
      </c>
      <c r="AH14" s="129">
        <v>-1.4964594</v>
      </c>
      <c r="AI14" s="129">
        <v>2.0811739999999999</v>
      </c>
      <c r="AJ14" s="129">
        <v>2.1526621000000001</v>
      </c>
      <c r="AK14" s="129">
        <v>-1.8265507999999999</v>
      </c>
      <c r="AL14" s="129">
        <v>-0.11523145999999999</v>
      </c>
      <c r="AM14" s="129">
        <v>-11.774584000000001</v>
      </c>
      <c r="AN14" s="129">
        <v>-0.13822931999999999</v>
      </c>
      <c r="AO14" s="129">
        <v>4.4387146</v>
      </c>
      <c r="AP14" s="129">
        <v>-0.42304294999999997</v>
      </c>
      <c r="AQ14" s="129">
        <v>-0.50907060999999998</v>
      </c>
      <c r="AR14" s="129">
        <v>2.0805298999999999E-2</v>
      </c>
      <c r="AS14" s="129">
        <v>-13.350205000000001</v>
      </c>
      <c r="AT14" s="129">
        <v>0.52650885000000003</v>
      </c>
      <c r="AU14" s="129">
        <v>5.4935859000000002</v>
      </c>
      <c r="AV14" s="129">
        <v>-0.44174461999999998</v>
      </c>
      <c r="AW14" s="129">
        <v>-0.84042262000000001</v>
      </c>
      <c r="AX14" s="129">
        <v>1.8909560999999998E-2</v>
      </c>
      <c r="AY14" s="129">
        <v>-20.556614</v>
      </c>
      <c r="AZ14" s="129">
        <v>8.5864408000000005E-7</v>
      </c>
      <c r="BA14" s="129">
        <v>5.1994791999999999</v>
      </c>
      <c r="BB14" s="129">
        <v>3.2121977999999998E-3</v>
      </c>
      <c r="BC14" s="129">
        <v>-9.2457969000000002</v>
      </c>
      <c r="BD14" s="129">
        <v>-2.0976357999999999E-3</v>
      </c>
      <c r="BE14" s="129">
        <v>-14.226877999999999</v>
      </c>
      <c r="BF14" s="129">
        <v>-9.0660251999999992E-6</v>
      </c>
      <c r="BG14" s="129">
        <v>4.9890201000000003</v>
      </c>
      <c r="BH14" s="129">
        <v>1.0597661E-2</v>
      </c>
      <c r="BI14" s="129">
        <v>-15.019539999999999</v>
      </c>
      <c r="BJ14" s="129">
        <v>-8.5942522000000002E-4</v>
      </c>
      <c r="BK14" s="129">
        <v>-19.336642999999999</v>
      </c>
      <c r="BL14" s="129">
        <v>1.1655354E-6</v>
      </c>
      <c r="BM14" s="129">
        <v>4.1947650000000003</v>
      </c>
      <c r="BN14" s="129">
        <v>1.8000135000000001E-4</v>
      </c>
      <c r="BO14" s="129">
        <v>-10.212986000000001</v>
      </c>
      <c r="BP14" s="129">
        <v>-2.6270535E-3</v>
      </c>
      <c r="BQ14" s="129">
        <v>-20.556614</v>
      </c>
      <c r="BR14" s="129">
        <v>8.5864408000000005E-7</v>
      </c>
      <c r="BS14" s="129">
        <v>5.1994791999999999</v>
      </c>
      <c r="BT14" s="129">
        <v>3.2121977999999998E-3</v>
      </c>
      <c r="BU14" s="129">
        <v>-9.2457969000000002</v>
      </c>
      <c r="BV14" s="129">
        <v>-2.0976357999999999E-3</v>
      </c>
      <c r="BW14" s="129">
        <v>-26.889576999999999</v>
      </c>
      <c r="BX14" s="129">
        <v>-2.4799997999999999</v>
      </c>
      <c r="BY14" s="129">
        <v>-5.6656930000000001</v>
      </c>
      <c r="BZ14" s="129">
        <v>6.8841378000000004</v>
      </c>
      <c r="CA14" s="129">
        <v>1.1067967999999999</v>
      </c>
      <c r="CB14" s="129">
        <v>-0.16676177</v>
      </c>
      <c r="CC14" s="129">
        <v>-19.09836</v>
      </c>
      <c r="CD14" s="129">
        <v>0.16033286999999999</v>
      </c>
      <c r="CE14" s="129">
        <v>0.93533955000000002</v>
      </c>
      <c r="CF14" s="129">
        <v>8.0687061999999994</v>
      </c>
      <c r="CG14" s="129">
        <v>-3.6409809000000002</v>
      </c>
      <c r="CH14" s="129">
        <v>-0.54327391999999997</v>
      </c>
      <c r="CI14" s="129">
        <v>-30.834693000000001</v>
      </c>
      <c r="CJ14" s="129">
        <v>-1.1238736</v>
      </c>
      <c r="CK14" s="129">
        <v>-3.3338141999999999</v>
      </c>
      <c r="CL14" s="129">
        <v>7.9824953000000001</v>
      </c>
      <c r="CM14" s="129">
        <v>-1.9248588</v>
      </c>
      <c r="CN14" s="129">
        <v>-0.71041255000000003</v>
      </c>
      <c r="CO14" s="129">
        <v>-26.889576999999999</v>
      </c>
      <c r="CP14" s="129">
        <v>-2.4799997999999999</v>
      </c>
      <c r="CQ14" s="129">
        <v>-5.6656930000000001</v>
      </c>
      <c r="CR14" s="129">
        <v>6.8841378000000004</v>
      </c>
      <c r="CS14" s="129">
        <v>1.1067967999999999</v>
      </c>
      <c r="CT14" s="129">
        <v>-0.16676177</v>
      </c>
      <c r="CU14" s="129">
        <v>-34.735143000000001</v>
      </c>
      <c r="CV14" s="129">
        <v>0.44478081000000003</v>
      </c>
      <c r="CW14" s="129">
        <v>3.0233658999999999</v>
      </c>
      <c r="CX14" s="129">
        <v>-1.2495092999999999</v>
      </c>
      <c r="CY14" s="129">
        <v>-0.49566461000000001</v>
      </c>
      <c r="CZ14" s="129">
        <v>3.7386285999999998E-2</v>
      </c>
      <c r="DA14" s="129">
        <v>-39.687955000000002</v>
      </c>
      <c r="DB14" s="129">
        <v>-2.0276185999999999E-7</v>
      </c>
      <c r="DC14" s="129">
        <v>-2.5314308000000001E-2</v>
      </c>
      <c r="DD14" s="129">
        <v>2.6474673999999998E-3</v>
      </c>
      <c r="DE14" s="129">
        <v>-4.5420213</v>
      </c>
      <c r="DF14" s="129">
        <v>1.9070886E-4</v>
      </c>
      <c r="DG14" s="129">
        <v>-34.613356000000003</v>
      </c>
      <c r="DH14" s="129">
        <v>0.60649275999999996</v>
      </c>
      <c r="DI14" s="129">
        <v>2.6348090000000002</v>
      </c>
      <c r="DJ14" s="129">
        <v>-1.5861826000000001</v>
      </c>
      <c r="DK14" s="129">
        <v>-1.1591495000000001</v>
      </c>
      <c r="DL14" s="129">
        <v>4.7484061000000001E-2</v>
      </c>
      <c r="DM14" s="129">
        <v>-34.735143000000001</v>
      </c>
      <c r="DN14" s="129">
        <v>0.44478081000000003</v>
      </c>
      <c r="DO14" s="129">
        <v>3.0233658999999999</v>
      </c>
      <c r="DP14" s="129">
        <v>-1.2495092999999999</v>
      </c>
      <c r="DQ14" s="129">
        <v>-0.49566461000000001</v>
      </c>
      <c r="DR14" s="129">
        <v>3.7386285999999998E-2</v>
      </c>
      <c r="DS14" s="129">
        <v>-43.284056</v>
      </c>
      <c r="DT14" s="129">
        <v>1.2169559E-32</v>
      </c>
      <c r="DU14" s="129">
        <v>3.2457356000000002</v>
      </c>
      <c r="DV14" s="129">
        <v>2.2475768E-16</v>
      </c>
      <c r="DW14" s="129">
        <v>-3.6705714999999999</v>
      </c>
      <c r="DX14" s="129">
        <v>-1.9874398E-16</v>
      </c>
      <c r="DY14" s="129">
        <v>-41.939067999999999</v>
      </c>
      <c r="DZ14" s="129">
        <v>-1.2057251999999999E-31</v>
      </c>
      <c r="EA14" s="129">
        <v>6.1982299999999997</v>
      </c>
      <c r="EB14" s="129">
        <v>2.458329E-15</v>
      </c>
      <c r="EC14" s="129">
        <v>-1.7915083999999999</v>
      </c>
      <c r="ED14" s="129">
        <v>4.8923037999999999E-16</v>
      </c>
      <c r="EE14" s="129">
        <v>-29.776737000000001</v>
      </c>
      <c r="EF14" s="129">
        <v>0.48924043</v>
      </c>
      <c r="EG14" s="129">
        <v>16.416373</v>
      </c>
      <c r="EH14" s="129">
        <v>3.2251821999999999E-16</v>
      </c>
      <c r="EI14" s="129">
        <v>5.3518494E-2</v>
      </c>
      <c r="EJ14" s="129">
        <v>5.2194937000000001</v>
      </c>
      <c r="EK14" s="129">
        <v>-43.284056</v>
      </c>
      <c r="EL14" s="129">
        <v>1.2169559E-32</v>
      </c>
      <c r="EM14" s="129">
        <v>3.2457356000000002</v>
      </c>
      <c r="EN14" s="129">
        <v>2.2475768E-16</v>
      </c>
      <c r="EO14" s="129">
        <v>-3.6705714999999999</v>
      </c>
      <c r="EP14" s="129">
        <v>-1.9874398E-16</v>
      </c>
      <c r="EQ14" s="129">
        <v>-45.788384999999998</v>
      </c>
      <c r="ER14" s="129">
        <v>-1.5633292999999999</v>
      </c>
      <c r="ES14" s="129">
        <v>-3.7792013</v>
      </c>
      <c r="ET14" s="129">
        <v>-6.0112730000000001</v>
      </c>
      <c r="EU14" s="129">
        <v>0.75697437000000001</v>
      </c>
      <c r="EV14" s="129">
        <v>1.7882233999999999</v>
      </c>
      <c r="EW14" s="129">
        <v>-43.179814999999998</v>
      </c>
      <c r="EX14" s="129">
        <v>-2.1652263999999999</v>
      </c>
      <c r="EY14" s="129">
        <v>-2.8639293000000001</v>
      </c>
      <c r="EZ14" s="129">
        <v>-6.7738816999999996</v>
      </c>
      <c r="FA14" s="129">
        <v>-0.74370848000000001</v>
      </c>
      <c r="FB14" s="129">
        <v>1.6496295999999999</v>
      </c>
      <c r="FC14" s="129">
        <v>-45.788384999999998</v>
      </c>
      <c r="FD14" s="129">
        <v>-1.5633292999999999</v>
      </c>
      <c r="FE14" s="129">
        <v>-3.7792013</v>
      </c>
      <c r="FF14" s="129">
        <v>-6.0112730000000001</v>
      </c>
      <c r="FG14" s="129">
        <v>0.75697437000000001</v>
      </c>
      <c r="FH14" s="129">
        <v>1.7882233999999999</v>
      </c>
      <c r="FI14" s="129">
        <v>-46.497508000000003</v>
      </c>
      <c r="FJ14" s="129">
        <v>-1.1447388999999999</v>
      </c>
      <c r="FK14" s="129">
        <v>-2.5226668999999999</v>
      </c>
      <c r="FL14" s="129">
        <v>-5.6543954000000003</v>
      </c>
      <c r="FM14" s="129">
        <v>0.20101295</v>
      </c>
      <c r="FN14" s="129">
        <v>1.0813409</v>
      </c>
      <c r="FO14" s="129">
        <v>-23.775697999999998</v>
      </c>
      <c r="FP14" s="129">
        <v>-0.29432006999999999</v>
      </c>
      <c r="FQ14" s="129">
        <v>-5.2656394999999998</v>
      </c>
      <c r="FR14" s="129">
        <v>-1.7949282</v>
      </c>
      <c r="FS14" s="129">
        <v>-2.9023205999999999</v>
      </c>
      <c r="FT14" s="129">
        <v>2.4590698</v>
      </c>
      <c r="FU14" s="129">
        <v>-12.956315999999999</v>
      </c>
      <c r="FV14" s="129">
        <v>-3.0084569000000001</v>
      </c>
      <c r="FW14" s="129">
        <v>-3.1167180999999999</v>
      </c>
      <c r="FX14" s="129">
        <v>-6.4748691999999997</v>
      </c>
      <c r="FY14" s="129">
        <v>6.8182020000000003</v>
      </c>
      <c r="FZ14" s="129">
        <v>3.0796611</v>
      </c>
      <c r="GA14" s="129">
        <v>-23.775697999999998</v>
      </c>
      <c r="GB14" s="129">
        <v>-0.29432006999999999</v>
      </c>
      <c r="GC14" s="129">
        <v>-5.2656394999999998</v>
      </c>
      <c r="GD14" s="129">
        <v>-1.7949282</v>
      </c>
      <c r="GE14" s="129">
        <v>-2.9023205999999999</v>
      </c>
      <c r="GF14" s="129">
        <v>2.4590698</v>
      </c>
      <c r="GG14" s="129">
        <v>-8.3073498000000008</v>
      </c>
      <c r="GH14" s="129">
        <v>3.7749335999999998</v>
      </c>
      <c r="GI14" s="129">
        <v>-24.861820999999999</v>
      </c>
      <c r="GJ14" s="129">
        <v>-0.66709149999999995</v>
      </c>
      <c r="GK14" s="129">
        <v>-3.6049509</v>
      </c>
      <c r="GL14" s="129">
        <v>7.2415155999999996</v>
      </c>
      <c r="GM14" s="129">
        <v>-26.345068999999999</v>
      </c>
      <c r="GN14" s="129">
        <v>-0.19752334999999999</v>
      </c>
      <c r="GO14" s="129">
        <v>-3.7524047</v>
      </c>
      <c r="GP14" s="129">
        <v>-1.4895708999999999</v>
      </c>
      <c r="GQ14" s="129">
        <v>-8.3875165999999997</v>
      </c>
      <c r="GR14" s="129">
        <v>-0.12609168000000001</v>
      </c>
      <c r="GS14" s="129">
        <v>-5.8145690999999999</v>
      </c>
      <c r="GT14" s="129">
        <v>-1.0441649</v>
      </c>
      <c r="GU14" s="129">
        <v>1.7987388</v>
      </c>
      <c r="GV14" s="129">
        <v>-0.78918482999999995</v>
      </c>
      <c r="GW14" s="129">
        <v>0.39148042</v>
      </c>
      <c r="GX14" s="129">
        <v>0.21085536999999999</v>
      </c>
      <c r="GY14" s="129">
        <v>-12.370215999999999</v>
      </c>
      <c r="GZ14" s="129">
        <v>1.7665656000000001</v>
      </c>
      <c r="HA14" s="129">
        <v>20.163138</v>
      </c>
      <c r="HB14" s="129">
        <v>-3.0124818000000002</v>
      </c>
      <c r="HC14" s="129">
        <v>2.7894545000000002</v>
      </c>
      <c r="HD14" s="129">
        <v>-5.1284746999999999</v>
      </c>
      <c r="HE14" s="129">
        <v>-26.345068999999999</v>
      </c>
      <c r="HF14" s="129">
        <v>-0.19752334999999999</v>
      </c>
      <c r="HG14" s="129">
        <v>-3.7524047</v>
      </c>
      <c r="HH14" s="129">
        <v>-1.4895708999999999</v>
      </c>
      <c r="HI14" s="129">
        <v>-8.3875165999999997</v>
      </c>
      <c r="HJ14" s="129">
        <v>-0.12609168000000001</v>
      </c>
      <c r="HK14" s="129">
        <v>-5.0981486</v>
      </c>
      <c r="HL14" s="129">
        <v>2.7781772E-2</v>
      </c>
      <c r="HM14" s="129">
        <v>2.8390626000000001</v>
      </c>
      <c r="HN14" s="129">
        <v>-0.17642221999999999</v>
      </c>
      <c r="HO14" s="129">
        <v>-1.1230853999999999</v>
      </c>
      <c r="HP14" s="129">
        <v>-0.28221494000000003</v>
      </c>
      <c r="HQ14" s="129">
        <v>-5.2686124999999997</v>
      </c>
      <c r="HR14" s="129">
        <v>7.8720358000000004E-2</v>
      </c>
      <c r="HS14" s="129">
        <v>1.8768712999999999</v>
      </c>
      <c r="HT14" s="129">
        <v>-0.24455065000000001</v>
      </c>
      <c r="HU14" s="129">
        <v>-0.25604719999999997</v>
      </c>
      <c r="HV14" s="129">
        <v>-0.40817624000000002</v>
      </c>
      <c r="HW14" s="129">
        <v>-5.0981486</v>
      </c>
      <c r="HX14" s="129">
        <v>2.7781772E-2</v>
      </c>
      <c r="HY14" s="129">
        <v>2.8390626000000001</v>
      </c>
      <c r="HZ14" s="129">
        <v>-0.17642221999999999</v>
      </c>
      <c r="IA14" s="129">
        <v>-1.1230853999999999</v>
      </c>
      <c r="IB14" s="129">
        <v>-0.28221494000000003</v>
      </c>
      <c r="IC14" s="129">
        <v>-6.6231106000000004</v>
      </c>
      <c r="ID14" s="129">
        <v>-2.2483685E-2</v>
      </c>
      <c r="IE14" s="129">
        <v>-0.90319274999999999</v>
      </c>
      <c r="IF14" s="129">
        <v>-0.27458872000000001</v>
      </c>
      <c r="IG14" s="129">
        <v>-1.1456192999999999</v>
      </c>
      <c r="IH14" s="129">
        <v>2.4751240000000001E-2</v>
      </c>
      <c r="II14" s="129">
        <v>0.71610267000000005</v>
      </c>
      <c r="IJ14" s="129">
        <v>2.1734841999999999E-3</v>
      </c>
      <c r="IK14" s="129">
        <v>-8.1082349999999997E-2</v>
      </c>
      <c r="IL14" s="129">
        <v>5.6973436000000002E-2</v>
      </c>
      <c r="IM14" s="129">
        <v>3.0263120000000001E-2</v>
      </c>
      <c r="IN14" s="129">
        <v>-8.5439773E-3</v>
      </c>
      <c r="IO14" s="129">
        <v>9.9344281000000006E-2</v>
      </c>
      <c r="IP14" s="129">
        <v>-1.7863111000000001E-2</v>
      </c>
      <c r="IQ14" s="129">
        <v>-0.25326346999999999</v>
      </c>
      <c r="IR14" s="129">
        <v>-2.4542529E-4</v>
      </c>
      <c r="IS14" s="129">
        <v>-5.1681814E-2</v>
      </c>
      <c r="IT14" s="129">
        <v>5.2567092000000003E-2</v>
      </c>
      <c r="IU14" s="129">
        <v>0.71610267000000005</v>
      </c>
      <c r="IV14" s="129">
        <v>2.1734841999999999E-3</v>
      </c>
      <c r="IW14" s="129">
        <v>-8.1082349999999997E-2</v>
      </c>
      <c r="IX14" s="129">
        <v>5.6973436000000002E-2</v>
      </c>
      <c r="IY14" s="129">
        <v>3.0263120000000001E-2</v>
      </c>
      <c r="IZ14" s="129">
        <v>-8.5439773E-3</v>
      </c>
      <c r="JA14" s="129">
        <v>1.2368957</v>
      </c>
      <c r="JB14" s="129">
        <v>3.4855435999999997E-2</v>
      </c>
      <c r="JC14" s="129">
        <v>1.5745784</v>
      </c>
      <c r="JD14" s="129">
        <v>8.1984786000000004E-2</v>
      </c>
      <c r="JE14" s="129">
        <v>7.9070687000000001E-2</v>
      </c>
      <c r="JF14" s="129">
        <v>0.10699934999999999</v>
      </c>
      <c r="JG14" s="129">
        <v>-2.8068496000000001</v>
      </c>
      <c r="JH14" s="129">
        <v>-3.2530459999999999</v>
      </c>
      <c r="JI14" s="129">
        <v>3.8846368</v>
      </c>
      <c r="JJ14" s="129">
        <v>1.5139491</v>
      </c>
      <c r="JK14" s="129">
        <v>-1.5246599000000001</v>
      </c>
      <c r="JL14" s="129">
        <v>-0.66255573999999995</v>
      </c>
      <c r="JM14" s="129">
        <v>0.35885562999999998</v>
      </c>
      <c r="JN14" s="129">
        <v>1.0631036</v>
      </c>
      <c r="JO14" s="129">
        <v>0.38563129000000002</v>
      </c>
      <c r="JP14" s="129">
        <v>2.5765791</v>
      </c>
      <c r="JQ14" s="129">
        <v>-0.45843040000000002</v>
      </c>
      <c r="JR14" s="129">
        <v>-1.1220479000000001</v>
      </c>
      <c r="JS14" s="129">
        <v>-2.8068496000000001</v>
      </c>
      <c r="JT14" s="129">
        <v>-3.2530459999999999</v>
      </c>
      <c r="JU14" s="129">
        <v>3.8846368</v>
      </c>
      <c r="JV14" s="129">
        <v>1.5139491</v>
      </c>
      <c r="JW14" s="129">
        <v>-1.5246599000000001</v>
      </c>
      <c r="JX14" s="129">
        <v>-0.66255573999999995</v>
      </c>
      <c r="JY14" s="129">
        <v>-0.47196221999999999</v>
      </c>
      <c r="JZ14" s="129">
        <v>-3.8607390000000001</v>
      </c>
      <c r="KA14" s="129">
        <v>2.5219157000000001</v>
      </c>
      <c r="KB14" s="129">
        <v>1.8200765000000001</v>
      </c>
      <c r="KC14" s="129">
        <v>-2.8843941000000002</v>
      </c>
      <c r="KD14" s="129">
        <v>0.29552306</v>
      </c>
      <c r="KE14" s="129">
        <v>47.764428000000002</v>
      </c>
      <c r="KF14" s="129">
        <v>2.4290170999999999E-15</v>
      </c>
      <c r="KG14" s="129">
        <v>3.4759028000000001</v>
      </c>
      <c r="KH14" s="129">
        <v>9.4054628999999995E-16</v>
      </c>
      <c r="KI14" s="129">
        <v>0.18884387999999999</v>
      </c>
      <c r="KJ14" s="129">
        <v>2.1283766E-16</v>
      </c>
      <c r="KK14" s="129">
        <v>48.143515000000001</v>
      </c>
      <c r="KL14" s="129">
        <v>1.1515074000000001</v>
      </c>
      <c r="KM14" s="129">
        <v>3.4907374</v>
      </c>
      <c r="KN14" s="129">
        <v>0.44039655</v>
      </c>
      <c r="KO14" s="129">
        <v>-0.84659702000000003</v>
      </c>
      <c r="KP14" s="129">
        <v>2.1374602E-16</v>
      </c>
      <c r="KQ14" s="129">
        <v>49.400087999999997</v>
      </c>
      <c r="KR14" s="129">
        <v>4.2984114000000001E-15</v>
      </c>
      <c r="KS14" s="129">
        <v>3.939781</v>
      </c>
      <c r="KT14" s="129">
        <v>1.3295621000000001E-15</v>
      </c>
      <c r="KU14" s="129">
        <v>-0.12233247999999999</v>
      </c>
      <c r="KV14" s="129">
        <v>2.4124200999999998E-16</v>
      </c>
      <c r="KW14" s="129">
        <v>47.764428000000002</v>
      </c>
      <c r="KX14" s="129">
        <v>2.4290170999999999E-15</v>
      </c>
      <c r="KY14" s="129">
        <v>3.4759028000000001</v>
      </c>
      <c r="KZ14" s="129">
        <v>9.4054628999999995E-16</v>
      </c>
      <c r="LA14" s="129">
        <v>0.18884387999999999</v>
      </c>
      <c r="LB14" s="129">
        <v>2.1283766E-16</v>
      </c>
      <c r="LC14" s="129">
        <v>38.780631999999997</v>
      </c>
      <c r="LD14" s="129">
        <v>4.9054523000000003E-33</v>
      </c>
      <c r="LE14" s="129">
        <v>1.3083301000000001</v>
      </c>
      <c r="LF14" s="129">
        <v>-1.6256875E-16</v>
      </c>
      <c r="LG14" s="129">
        <v>-2.6549491999999999</v>
      </c>
      <c r="LH14" s="129">
        <v>8.0112116000000005E-17</v>
      </c>
      <c r="LI14" s="129">
        <v>40.141427</v>
      </c>
      <c r="LJ14" s="129">
        <v>7.0813135999999996E-33</v>
      </c>
      <c r="LK14" s="129">
        <v>1.8886528</v>
      </c>
      <c r="LL14" s="129">
        <v>-6.3952744E-17</v>
      </c>
      <c r="LM14" s="129">
        <v>-1.0444275999999999</v>
      </c>
      <c r="LN14" s="129">
        <v>1.1564663000000001E-16</v>
      </c>
      <c r="LO14" s="129">
        <v>42.685712000000002</v>
      </c>
      <c r="LP14" s="129">
        <v>1.0763444000000001E-32</v>
      </c>
      <c r="LQ14" s="129">
        <v>2.8707115000000001</v>
      </c>
      <c r="LR14" s="129">
        <v>-3.3658630000000001E-17</v>
      </c>
      <c r="LS14" s="129">
        <v>-0.54968715000000001</v>
      </c>
      <c r="LT14" s="129">
        <v>1.7578038E-16</v>
      </c>
      <c r="LU14" s="129">
        <v>38.780631999999997</v>
      </c>
      <c r="LV14" s="129">
        <v>4.9054523000000003E-33</v>
      </c>
      <c r="LW14" s="129">
        <v>1.3083301000000001</v>
      </c>
      <c r="LX14" s="129">
        <v>-1.6256875E-16</v>
      </c>
      <c r="LY14" s="129">
        <v>-2.6549491999999999</v>
      </c>
      <c r="LZ14" s="129">
        <v>8.0112116000000005E-17</v>
      </c>
      <c r="MA14" s="129">
        <v>20.558931999999999</v>
      </c>
      <c r="MB14" s="129">
        <v>1.2199182</v>
      </c>
      <c r="MC14" s="129">
        <v>1.0156731000000001</v>
      </c>
      <c r="MD14" s="129">
        <v>-0.50685471999999998</v>
      </c>
      <c r="ME14" s="129">
        <v>0.11632396</v>
      </c>
      <c r="MF14" s="129">
        <v>-5.5069251000000001E-17</v>
      </c>
      <c r="MG14" s="129">
        <v>20.516062999999999</v>
      </c>
      <c r="MH14" s="129">
        <v>2.7087624999999998E-15</v>
      </c>
      <c r="MI14" s="129">
        <v>3.1668655999999999</v>
      </c>
      <c r="MJ14" s="129">
        <v>1.3531133000000001E-16</v>
      </c>
      <c r="MK14" s="129">
        <v>-7.3627092000000005E-2</v>
      </c>
      <c r="ML14" s="129">
        <v>-1.9842294999999999E-16</v>
      </c>
      <c r="MM14" s="129">
        <v>21.412362999999999</v>
      </c>
      <c r="MN14" s="129">
        <v>0.50009959999999998</v>
      </c>
      <c r="MO14" s="129">
        <v>1.0620164999999999</v>
      </c>
      <c r="MP14" s="129">
        <v>-0.20163079</v>
      </c>
      <c r="MQ14" s="129">
        <v>-0.45801227</v>
      </c>
      <c r="MR14" s="129">
        <v>-7.3742055999999998E-17</v>
      </c>
      <c r="MS14" s="129">
        <v>20.558931999999999</v>
      </c>
      <c r="MT14" s="129">
        <v>1.2199182</v>
      </c>
      <c r="MU14" s="129">
        <v>1.0156731000000001</v>
      </c>
      <c r="MV14" s="129">
        <v>-0.50685471999999998</v>
      </c>
      <c r="MW14" s="129">
        <v>0.11632396</v>
      </c>
      <c r="MX14" s="129">
        <v>-5.5069251000000001E-17</v>
      </c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</row>
    <row r="15" spans="1:614" x14ac:dyDescent="0.25">
      <c r="A15" s="182" t="str">
        <f t="shared" si="0"/>
        <v>K:\614 Sewol\207 BowLift\APDL\A</v>
      </c>
      <c r="B15" s="182" t="s">
        <v>202</v>
      </c>
      <c r="C15" s="129">
        <v>-2.1458154</v>
      </c>
      <c r="D15" s="129">
        <v>0.89483418000000003</v>
      </c>
      <c r="E15" s="129">
        <v>6.6654011999999998</v>
      </c>
      <c r="F15" s="129">
        <v>0.15948411000000001</v>
      </c>
      <c r="G15" s="129">
        <v>-3.0691942000000001</v>
      </c>
      <c r="H15" s="129">
        <v>1.4119805999999999</v>
      </c>
      <c r="I15" s="129">
        <v>5.1685319999999999</v>
      </c>
      <c r="J15" s="129">
        <v>-2.5534442999999998</v>
      </c>
      <c r="K15" s="129">
        <v>17.456626</v>
      </c>
      <c r="L15" s="129">
        <v>0.20332910000000001</v>
      </c>
      <c r="M15" s="129">
        <v>0.34708499999999998</v>
      </c>
      <c r="N15" s="129">
        <v>-1.3504239</v>
      </c>
      <c r="O15" s="129">
        <v>-1.6237105000000001</v>
      </c>
      <c r="P15" s="129">
        <v>0.93454510999999996</v>
      </c>
      <c r="Q15" s="129">
        <v>8.0103062999999999</v>
      </c>
      <c r="R15" s="129">
        <v>0.13651785999999999</v>
      </c>
      <c r="S15" s="129">
        <v>-3.2467681000000002</v>
      </c>
      <c r="T15" s="129">
        <v>1.5590174000000001</v>
      </c>
      <c r="U15" s="129">
        <v>-2.8420622</v>
      </c>
      <c r="V15" s="129">
        <v>0.11300267999999999</v>
      </c>
      <c r="W15" s="129">
        <v>4.0164670999999998</v>
      </c>
      <c r="X15" s="129">
        <v>-3.0913619E-2</v>
      </c>
      <c r="Y15" s="129">
        <v>-2.8156599</v>
      </c>
      <c r="Z15" s="129">
        <v>1.9088566999999999E-4</v>
      </c>
      <c r="AA15" s="129">
        <v>-11.853365</v>
      </c>
      <c r="AB15" s="129">
        <v>-0.10499240999999999</v>
      </c>
      <c r="AC15" s="129">
        <v>4.4914582000000003</v>
      </c>
      <c r="AD15" s="129">
        <v>-0.42397804</v>
      </c>
      <c r="AE15" s="129">
        <v>-0.52563820999999999</v>
      </c>
      <c r="AF15" s="129">
        <v>2.0710512E-2</v>
      </c>
      <c r="AG15" s="129">
        <v>3.8940264999999998</v>
      </c>
      <c r="AH15" s="129">
        <v>-1.4949534</v>
      </c>
      <c r="AI15" s="129">
        <v>2.1039769000000001</v>
      </c>
      <c r="AJ15" s="129">
        <v>2.1673372</v>
      </c>
      <c r="AK15" s="129">
        <v>-1.8844951999999999</v>
      </c>
      <c r="AL15" s="129">
        <v>-0.11619908</v>
      </c>
      <c r="AM15" s="129">
        <v>-10.857192</v>
      </c>
      <c r="AN15" s="129">
        <v>-0.11058469</v>
      </c>
      <c r="AO15" s="129">
        <v>4.8753213000000004</v>
      </c>
      <c r="AP15" s="129">
        <v>-0.34080696999999999</v>
      </c>
      <c r="AQ15" s="129">
        <v>-1.1074885000000001</v>
      </c>
      <c r="AR15" s="129">
        <v>1.7949624000000001E-2</v>
      </c>
      <c r="AS15" s="129">
        <v>-12.488996</v>
      </c>
      <c r="AT15" s="129">
        <v>0.42120405999999999</v>
      </c>
      <c r="AU15" s="129">
        <v>5.9005523999999996</v>
      </c>
      <c r="AV15" s="129">
        <v>-0.3559715</v>
      </c>
      <c r="AW15" s="129">
        <v>-1.3800994</v>
      </c>
      <c r="AX15" s="129">
        <v>1.5114034E-2</v>
      </c>
      <c r="AY15" s="129">
        <v>-20.495615000000001</v>
      </c>
      <c r="AZ15" s="129">
        <v>8.7398865000000003E-7</v>
      </c>
      <c r="BA15" s="129">
        <v>5.1492434999999999</v>
      </c>
      <c r="BB15" s="129">
        <v>3.0605879999999999E-3</v>
      </c>
      <c r="BC15" s="129">
        <v>-9.2941564000000003</v>
      </c>
      <c r="BD15" s="129">
        <v>-2.1241067E-3</v>
      </c>
      <c r="BE15" s="129">
        <v>-14.19117</v>
      </c>
      <c r="BF15" s="129">
        <v>-9.4063187000000005E-6</v>
      </c>
      <c r="BG15" s="129">
        <v>5.1611699</v>
      </c>
      <c r="BH15" s="129">
        <v>9.4873457000000001E-3</v>
      </c>
      <c r="BI15" s="129">
        <v>-15.028599</v>
      </c>
      <c r="BJ15" s="129">
        <v>-2.088384E-3</v>
      </c>
      <c r="BK15" s="129">
        <v>-19.154501</v>
      </c>
      <c r="BL15" s="129">
        <v>0.15385268999999999</v>
      </c>
      <c r="BM15" s="129">
        <v>4.0759844000000003</v>
      </c>
      <c r="BN15" s="129">
        <v>7.6512938000000003E-3</v>
      </c>
      <c r="BO15" s="129">
        <v>-9.7883116000000001</v>
      </c>
      <c r="BP15" s="129">
        <v>-3.4194112999999999E-3</v>
      </c>
      <c r="BQ15" s="129">
        <v>-20.408923000000001</v>
      </c>
      <c r="BR15" s="129">
        <v>-7.6237279999999998E-3</v>
      </c>
      <c r="BS15" s="129">
        <v>4.8945930999999998</v>
      </c>
      <c r="BT15" s="129">
        <v>-2.5866574E-2</v>
      </c>
      <c r="BU15" s="129">
        <v>-8.8501768999999992</v>
      </c>
      <c r="BV15" s="129">
        <v>-8.5409533000000001E-4</v>
      </c>
      <c r="BW15" s="129">
        <v>-27.086832999999999</v>
      </c>
      <c r="BX15" s="129">
        <v>-2.4121934999999999</v>
      </c>
      <c r="BY15" s="129">
        <v>-5.5490991000000003</v>
      </c>
      <c r="BZ15" s="129">
        <v>6.9390556999999999</v>
      </c>
      <c r="CA15" s="129">
        <v>0.95521402</v>
      </c>
      <c r="CB15" s="129">
        <v>-0.19394431000000001</v>
      </c>
      <c r="CC15" s="129">
        <v>-19.162697999999999</v>
      </c>
      <c r="CD15" s="129">
        <v>0.10089382</v>
      </c>
      <c r="CE15" s="129">
        <v>0.91415548000000002</v>
      </c>
      <c r="CF15" s="129">
        <v>8.1005111999999997</v>
      </c>
      <c r="CG15" s="129">
        <v>-3.6087688</v>
      </c>
      <c r="CH15" s="129">
        <v>-0.50979279</v>
      </c>
      <c r="CI15" s="129">
        <v>-29.782980999999999</v>
      </c>
      <c r="CJ15" s="129">
        <v>-1.2442792</v>
      </c>
      <c r="CK15" s="129">
        <v>-2.5013469000000002</v>
      </c>
      <c r="CL15" s="129">
        <v>8.759112</v>
      </c>
      <c r="CM15" s="129">
        <v>-2.1569029999999998</v>
      </c>
      <c r="CN15" s="129">
        <v>-0.80581033999999996</v>
      </c>
      <c r="CO15" s="129">
        <v>-26.729486000000001</v>
      </c>
      <c r="CP15" s="129">
        <v>-2.5420405000000001</v>
      </c>
      <c r="CQ15" s="129">
        <v>-4.1983119999999996</v>
      </c>
      <c r="CR15" s="129">
        <v>7.9288591999999998</v>
      </c>
      <c r="CS15" s="129">
        <v>1.2152355E-2</v>
      </c>
      <c r="CT15" s="129">
        <v>-0.16958086999999999</v>
      </c>
      <c r="CU15" s="129">
        <v>-34.729053999999998</v>
      </c>
      <c r="CV15" s="129">
        <v>0.4528664</v>
      </c>
      <c r="CW15" s="129">
        <v>3.0039381000000001</v>
      </c>
      <c r="CX15" s="129">
        <v>-1.2663428999999999</v>
      </c>
      <c r="CY15" s="129">
        <v>-0.52883886000000002</v>
      </c>
      <c r="CZ15" s="129">
        <v>3.7891174999999999E-2</v>
      </c>
      <c r="DA15" s="129">
        <v>-39.684389000000003</v>
      </c>
      <c r="DB15" s="129">
        <v>-1.9477685999999999E-7</v>
      </c>
      <c r="DC15" s="129">
        <v>1.0723213999999999E-3</v>
      </c>
      <c r="DD15" s="129">
        <v>2.5985852000000001E-3</v>
      </c>
      <c r="DE15" s="129">
        <v>-4.5740413999999996</v>
      </c>
      <c r="DF15" s="129">
        <v>1.8324540000000001E-4</v>
      </c>
      <c r="DG15" s="129">
        <v>-34.771814999999997</v>
      </c>
      <c r="DH15" s="129">
        <v>0.57616811999999995</v>
      </c>
      <c r="DI15" s="129">
        <v>2.5370701000000002</v>
      </c>
      <c r="DJ15" s="129">
        <v>-1.5068362</v>
      </c>
      <c r="DK15" s="129">
        <v>-1.3352603000000001</v>
      </c>
      <c r="DL15" s="129">
        <v>4.5112173999999998E-2</v>
      </c>
      <c r="DM15" s="129">
        <v>-35.18535</v>
      </c>
      <c r="DN15" s="129">
        <v>0.37809998</v>
      </c>
      <c r="DO15" s="129">
        <v>2.7568679</v>
      </c>
      <c r="DP15" s="129">
        <v>-1.0621007</v>
      </c>
      <c r="DQ15" s="129">
        <v>-1.0982567000000001</v>
      </c>
      <c r="DR15" s="129">
        <v>3.178798E-2</v>
      </c>
      <c r="DS15" s="129">
        <v>-42.608690000000003</v>
      </c>
      <c r="DT15" s="129">
        <v>2.4462022E-2</v>
      </c>
      <c r="DU15" s="129">
        <v>3.9042675</v>
      </c>
      <c r="DV15" s="129">
        <v>2.2964570999999998E-16</v>
      </c>
      <c r="DW15" s="129">
        <v>-3.4843670000000002</v>
      </c>
      <c r="DX15" s="129">
        <v>0.26097469000000001</v>
      </c>
      <c r="DY15" s="129">
        <v>-41.271506000000002</v>
      </c>
      <c r="DZ15" s="129">
        <v>0.26729324999999998</v>
      </c>
      <c r="EA15" s="129">
        <v>6.5171505999999999</v>
      </c>
      <c r="EB15" s="129">
        <v>2.3355308000000002E-15</v>
      </c>
      <c r="EC15" s="129">
        <v>-1.7447887</v>
      </c>
      <c r="ED15" s="129">
        <v>-0.15809271</v>
      </c>
      <c r="EE15" s="129">
        <v>-31.103767999999999</v>
      </c>
      <c r="EF15" s="129">
        <v>-9.4575528000000006E-2</v>
      </c>
      <c r="EG15" s="129">
        <v>15.705984000000001</v>
      </c>
      <c r="EH15" s="129">
        <v>-4.7588192000000001E-2</v>
      </c>
      <c r="EI15" s="129">
        <v>-0.16161929999999999</v>
      </c>
      <c r="EJ15" s="129">
        <v>4.2624972999999997</v>
      </c>
      <c r="EK15" s="129">
        <v>-43.386991000000002</v>
      </c>
      <c r="EL15" s="129">
        <v>-1.5695178000000001E-2</v>
      </c>
      <c r="EM15" s="129">
        <v>3.2688046000000002</v>
      </c>
      <c r="EN15" s="129">
        <v>-0.19274548</v>
      </c>
      <c r="EO15" s="129">
        <v>-3.3536176000000002</v>
      </c>
      <c r="EP15" s="129">
        <v>-1.5725769000000001E-16</v>
      </c>
      <c r="EQ15" s="129">
        <v>-45.823841000000002</v>
      </c>
      <c r="ER15" s="129">
        <v>-1.5423998000000001</v>
      </c>
      <c r="ES15" s="129">
        <v>-3.7163746</v>
      </c>
      <c r="ET15" s="129">
        <v>-5.9934291999999996</v>
      </c>
      <c r="EU15" s="129">
        <v>0.7291763</v>
      </c>
      <c r="EV15" s="129">
        <v>1.7528793</v>
      </c>
      <c r="EW15" s="129">
        <v>-43.220089999999999</v>
      </c>
      <c r="EX15" s="129">
        <v>-2.1453294000000001</v>
      </c>
      <c r="EY15" s="129">
        <v>-2.8157161999999998</v>
      </c>
      <c r="EZ15" s="129">
        <v>-6.7780247999999998</v>
      </c>
      <c r="FA15" s="129">
        <v>-0.73755559999999998</v>
      </c>
      <c r="FB15" s="129">
        <v>1.619448</v>
      </c>
      <c r="FC15" s="129">
        <v>7.8886090999999991E-31</v>
      </c>
      <c r="FD15" s="129">
        <v>7.8886090999999991E-31</v>
      </c>
      <c r="FE15" s="129">
        <v>7.8886090999999991E-31</v>
      </c>
      <c r="FF15" s="129">
        <v>7.8886090999999991E-31</v>
      </c>
      <c r="FG15" s="129">
        <v>7.8886090999999991E-31</v>
      </c>
      <c r="FH15" s="129">
        <v>7.8886090999999991E-31</v>
      </c>
      <c r="FI15" s="129">
        <v>-46.230058999999997</v>
      </c>
      <c r="FJ15" s="129">
        <v>-1.2065982</v>
      </c>
      <c r="FK15" s="129">
        <v>-2.4588277000000001</v>
      </c>
      <c r="FL15" s="129">
        <v>-5.7814180000000004</v>
      </c>
      <c r="FM15" s="129">
        <v>0.1090091</v>
      </c>
      <c r="FN15" s="129">
        <v>1.0810773</v>
      </c>
      <c r="FO15" s="129">
        <v>-23.105042999999998</v>
      </c>
      <c r="FP15" s="129">
        <v>6.9913963999999995E-2</v>
      </c>
      <c r="FQ15" s="129">
        <v>-5.4301082999999997</v>
      </c>
      <c r="FR15" s="129">
        <v>-1.5419191999999999</v>
      </c>
      <c r="FS15" s="129">
        <v>-2.7916197</v>
      </c>
      <c r="FT15" s="129">
        <v>2.5882171999999999</v>
      </c>
      <c r="FU15" s="129">
        <v>-13.486711</v>
      </c>
      <c r="FV15" s="129">
        <v>-3.0395709000000002</v>
      </c>
      <c r="FW15" s="129">
        <v>-3.1930160000000001</v>
      </c>
      <c r="FX15" s="129">
        <v>-6.5134508999999996</v>
      </c>
      <c r="FY15" s="129">
        <v>6.7619205999999998</v>
      </c>
      <c r="FZ15" s="129">
        <v>3.1201086</v>
      </c>
      <c r="GA15" s="129">
        <v>-24.988213999999999</v>
      </c>
      <c r="GB15" s="129">
        <v>-1.4102125999999999</v>
      </c>
      <c r="GC15" s="129">
        <v>-6.1194654000000002</v>
      </c>
      <c r="GD15" s="129">
        <v>-2.8208527999999999</v>
      </c>
      <c r="GE15" s="129">
        <v>-2.4032939</v>
      </c>
      <c r="GF15" s="129">
        <v>3.0869711</v>
      </c>
      <c r="GG15" s="129">
        <v>-9.4150361</v>
      </c>
      <c r="GH15" s="129">
        <v>0.69760736000000001</v>
      </c>
      <c r="GI15" s="129">
        <v>-22.696041999999998</v>
      </c>
      <c r="GJ15" s="129">
        <v>-0.38440781000000002</v>
      </c>
      <c r="GK15" s="129">
        <v>-3.7262135999999999</v>
      </c>
      <c r="GL15" s="129">
        <v>9.4988121000000003</v>
      </c>
      <c r="GM15" s="129">
        <v>-25.902018999999999</v>
      </c>
      <c r="GN15" s="129">
        <v>-6.5104945999999997E-2</v>
      </c>
      <c r="GO15" s="129">
        <v>-2.5214053999999999</v>
      </c>
      <c r="GP15" s="129">
        <v>-1.4635225000000001</v>
      </c>
      <c r="GQ15" s="129">
        <v>-8.2419281000000009</v>
      </c>
      <c r="GR15" s="129">
        <v>-0.51093862999999995</v>
      </c>
      <c r="GS15" s="129">
        <v>-6.1011923000000001</v>
      </c>
      <c r="GT15" s="129">
        <v>-0.91821514000000004</v>
      </c>
      <c r="GU15" s="129">
        <v>1.7774213000000001</v>
      </c>
      <c r="GV15" s="129">
        <v>-0.83798724000000002</v>
      </c>
      <c r="GW15" s="129">
        <v>0.42470191000000002</v>
      </c>
      <c r="GX15" s="129">
        <v>0.11877058</v>
      </c>
      <c r="GY15" s="129">
        <v>-10.574514000000001</v>
      </c>
      <c r="GZ15" s="129">
        <v>0.97292774999999998</v>
      </c>
      <c r="HA15" s="129">
        <v>18.229455000000002</v>
      </c>
      <c r="HB15" s="129">
        <v>-2.6453696</v>
      </c>
      <c r="HC15" s="129">
        <v>2.6321533000000001</v>
      </c>
      <c r="HD15" s="129">
        <v>-4.6037797999999999</v>
      </c>
      <c r="HE15" s="129">
        <v>-26.05575</v>
      </c>
      <c r="HF15" s="129">
        <v>-0.27932599000000002</v>
      </c>
      <c r="HG15" s="129">
        <v>-3.9328894999999999</v>
      </c>
      <c r="HH15" s="129">
        <v>-1.5931686</v>
      </c>
      <c r="HI15" s="129">
        <v>-7.5992531000000003</v>
      </c>
      <c r="HJ15" s="129">
        <v>9.0391995000000003E-2</v>
      </c>
      <c r="HK15" s="129">
        <v>-5.1743967</v>
      </c>
      <c r="HL15" s="129">
        <v>2.5268499999999999E-2</v>
      </c>
      <c r="HM15" s="129">
        <v>2.6519499</v>
      </c>
      <c r="HN15" s="129">
        <v>-0.18133054000000001</v>
      </c>
      <c r="HO15" s="129">
        <v>-1.1242121</v>
      </c>
      <c r="HP15" s="129">
        <v>-0.26686662999999999</v>
      </c>
      <c r="HQ15" s="129">
        <v>-5.3293093999999996</v>
      </c>
      <c r="HR15" s="129">
        <v>7.1617166999999995E-2</v>
      </c>
      <c r="HS15" s="129">
        <v>1.7404265999999999</v>
      </c>
      <c r="HT15" s="129">
        <v>-0.25044371999999998</v>
      </c>
      <c r="HU15" s="129">
        <v>-0.24654882</v>
      </c>
      <c r="HV15" s="129">
        <v>-0.37874749000000002</v>
      </c>
      <c r="HW15" s="129">
        <v>-5.123456</v>
      </c>
      <c r="HX15" s="129">
        <v>3.5313070000000002E-2</v>
      </c>
      <c r="HY15" s="129">
        <v>2.6933924</v>
      </c>
      <c r="HZ15" s="129">
        <v>-0.18653754</v>
      </c>
      <c r="IA15" s="129">
        <v>-0.99414733</v>
      </c>
      <c r="IB15" s="129">
        <v>-0.30068642000000001</v>
      </c>
      <c r="IC15" s="129">
        <v>-6.6009503</v>
      </c>
      <c r="ID15" s="129">
        <v>-2.8492858999999999E-2</v>
      </c>
      <c r="IE15" s="129">
        <v>-0.89244984000000005</v>
      </c>
      <c r="IF15" s="129">
        <v>-0.28753651000000002</v>
      </c>
      <c r="IG15" s="129">
        <v>-0.98538208000000005</v>
      </c>
      <c r="IH15" s="129">
        <v>4.7549690999999998E-2</v>
      </c>
      <c r="II15" s="129">
        <v>0.74214232000000002</v>
      </c>
      <c r="IJ15" s="129">
        <v>3.8075817999999998E-3</v>
      </c>
      <c r="IK15" s="129">
        <v>1.7006885000000001E-3</v>
      </c>
      <c r="IL15" s="129">
        <v>5.8224004000000003E-2</v>
      </c>
      <c r="IM15" s="129">
        <v>3.2703497999999998E-2</v>
      </c>
      <c r="IN15" s="129">
        <v>-2.7668111000000001E-3</v>
      </c>
      <c r="IO15" s="129">
        <v>0.11676432</v>
      </c>
      <c r="IP15" s="129">
        <v>-1.6232848000000001E-2</v>
      </c>
      <c r="IQ15" s="129">
        <v>-0.19106555</v>
      </c>
      <c r="IR15" s="129">
        <v>1.632538E-3</v>
      </c>
      <c r="IS15" s="129">
        <v>-4.7244387999999998E-2</v>
      </c>
      <c r="IT15" s="129">
        <v>4.6587925000000002E-2</v>
      </c>
      <c r="IU15" s="129">
        <v>7.8886090999999991E-31</v>
      </c>
      <c r="IV15" s="129">
        <v>7.8886090999999991E-31</v>
      </c>
      <c r="IW15" s="129">
        <v>7.8886090999999991E-31</v>
      </c>
      <c r="IX15" s="129">
        <v>7.8886090999999991E-31</v>
      </c>
      <c r="IY15" s="129">
        <v>7.8886090999999991E-31</v>
      </c>
      <c r="IZ15" s="129">
        <v>7.8886090999999991E-31</v>
      </c>
      <c r="JA15" s="129">
        <v>7.8886090999999991E-31</v>
      </c>
      <c r="JB15" s="129">
        <v>7.8886090999999991E-31</v>
      </c>
      <c r="JC15" s="129">
        <v>7.8886090999999991E-31</v>
      </c>
      <c r="JD15" s="129">
        <v>7.8886090999999991E-31</v>
      </c>
      <c r="JE15" s="129">
        <v>7.8886090999999991E-31</v>
      </c>
      <c r="JF15" s="129">
        <v>7.8886090999999991E-31</v>
      </c>
      <c r="JG15" s="129">
        <v>-2.6901052000000001</v>
      </c>
      <c r="JH15" s="129">
        <v>-3.2834306</v>
      </c>
      <c r="JI15" s="129">
        <v>3.8165008</v>
      </c>
      <c r="JJ15" s="129">
        <v>1.5292555000000001</v>
      </c>
      <c r="JK15" s="129">
        <v>-1.5926465999999999</v>
      </c>
      <c r="JL15" s="129">
        <v>-0.61465179999999997</v>
      </c>
      <c r="JM15" s="129">
        <v>0.38532509999999998</v>
      </c>
      <c r="JN15" s="129">
        <v>1.0382962</v>
      </c>
      <c r="JO15" s="129">
        <v>0.39100944999999998</v>
      </c>
      <c r="JP15" s="129">
        <v>2.5891665000000001</v>
      </c>
      <c r="JQ15" s="129">
        <v>-0.46126207000000002</v>
      </c>
      <c r="JR15" s="129">
        <v>-1.1280378</v>
      </c>
      <c r="JS15" s="129">
        <v>-2.5839047000000002</v>
      </c>
      <c r="JT15" s="129">
        <v>-2.9689071999999999</v>
      </c>
      <c r="JU15" s="129">
        <v>3.3795209000000002</v>
      </c>
      <c r="JV15" s="129">
        <v>1.7983495</v>
      </c>
      <c r="JW15" s="129">
        <v>-1.3658440000000001</v>
      </c>
      <c r="JX15" s="129">
        <v>-0.92025517000000001</v>
      </c>
      <c r="JY15" s="129">
        <v>-0.36126471999999998</v>
      </c>
      <c r="JZ15" s="129">
        <v>-3.7548526999999998</v>
      </c>
      <c r="KA15" s="129">
        <v>2.2322460999999998</v>
      </c>
      <c r="KB15" s="129">
        <v>2.1903573000000001</v>
      </c>
      <c r="KC15" s="129">
        <v>-2.5793948000000002</v>
      </c>
      <c r="KD15" s="129">
        <v>6.8314880999999994E-2</v>
      </c>
      <c r="KE15" s="129">
        <v>47.846210999999997</v>
      </c>
      <c r="KF15" s="129">
        <v>2.5224867999999999E-15</v>
      </c>
      <c r="KG15" s="129">
        <v>3.4990966999999999</v>
      </c>
      <c r="KH15" s="129">
        <v>9.5999707999999995E-16</v>
      </c>
      <c r="KI15" s="129">
        <v>0.17328507000000001</v>
      </c>
      <c r="KJ15" s="129">
        <v>2.1425787999999999E-16</v>
      </c>
      <c r="KK15" s="129">
        <v>48.133977000000002</v>
      </c>
      <c r="KL15" s="129">
        <v>1.195818</v>
      </c>
      <c r="KM15" s="129">
        <v>3.4317565000000001</v>
      </c>
      <c r="KN15" s="129">
        <v>0.45006909</v>
      </c>
      <c r="KO15" s="129">
        <v>-0.83035539000000003</v>
      </c>
      <c r="KP15" s="129">
        <v>2.1013448000000001E-16</v>
      </c>
      <c r="KQ15" s="129">
        <v>49.327722000000001</v>
      </c>
      <c r="KR15" s="129">
        <v>0.10188591</v>
      </c>
      <c r="KS15" s="129">
        <v>3.8583478000000002</v>
      </c>
      <c r="KT15" s="129">
        <v>3.1692372000000003E-2</v>
      </c>
      <c r="KU15" s="129">
        <v>-0.14230408</v>
      </c>
      <c r="KV15" s="129">
        <v>2.3625567000000001E-16</v>
      </c>
      <c r="KW15" s="129">
        <v>47.783382000000003</v>
      </c>
      <c r="KX15" s="129">
        <v>5.7575371E-2</v>
      </c>
      <c r="KY15" s="129">
        <v>3.4766444999999999</v>
      </c>
      <c r="KZ15" s="129">
        <v>2.2019826999999999E-2</v>
      </c>
      <c r="LA15" s="129">
        <v>0.13707184</v>
      </c>
      <c r="LB15" s="129">
        <v>2.1288308000000001E-16</v>
      </c>
      <c r="LC15" s="129">
        <v>38.975886000000003</v>
      </c>
      <c r="LD15" s="129">
        <v>5.1983518999999999E-33</v>
      </c>
      <c r="LE15" s="129">
        <v>1.3864491999999999</v>
      </c>
      <c r="LF15" s="129">
        <v>-1.5612324999999999E-16</v>
      </c>
      <c r="LG15" s="129">
        <v>-2.5496861000000002</v>
      </c>
      <c r="LH15" s="129">
        <v>8.4895529000000005E-17</v>
      </c>
      <c r="LI15" s="129">
        <v>40.337344000000002</v>
      </c>
      <c r="LJ15" s="129">
        <v>6.7486421999999995E-33</v>
      </c>
      <c r="LK15" s="129">
        <v>1.7999262</v>
      </c>
      <c r="LL15" s="129">
        <v>-6.5207374999999995E-17</v>
      </c>
      <c r="LM15" s="129">
        <v>-1.0649172</v>
      </c>
      <c r="LN15" s="129">
        <v>1.1021369E-16</v>
      </c>
      <c r="LO15" s="129">
        <v>42.823115999999999</v>
      </c>
      <c r="LP15" s="129">
        <v>9.7298881E-33</v>
      </c>
      <c r="LQ15" s="129">
        <v>2.5950524000000001</v>
      </c>
      <c r="LR15" s="129">
        <v>-3.9197302999999997E-17</v>
      </c>
      <c r="LS15" s="129">
        <v>-0.64014053000000004</v>
      </c>
      <c r="LT15" s="129">
        <v>1.5890113E-16</v>
      </c>
      <c r="LU15" s="129">
        <v>38.848672000000001</v>
      </c>
      <c r="LV15" s="129">
        <v>5.0142453999999998E-33</v>
      </c>
      <c r="LW15" s="129">
        <v>1.3373463000000001</v>
      </c>
      <c r="LX15" s="129">
        <v>-1.5763795000000001E-16</v>
      </c>
      <c r="LY15" s="129">
        <v>-2.5744231000000002</v>
      </c>
      <c r="LZ15" s="129">
        <v>8.1888841000000004E-17</v>
      </c>
      <c r="MA15" s="129">
        <v>20.601603999999998</v>
      </c>
      <c r="MB15" s="129">
        <v>1.1839272999999999</v>
      </c>
      <c r="MC15" s="129">
        <v>1.0179902000000001</v>
      </c>
      <c r="MD15" s="129">
        <v>-0.49159352000000001</v>
      </c>
      <c r="ME15" s="129">
        <v>8.7607143999999998E-2</v>
      </c>
      <c r="MF15" s="129">
        <v>-5.6002891000000002E-17</v>
      </c>
      <c r="MG15" s="129">
        <v>20.581047999999999</v>
      </c>
      <c r="MH15" s="129">
        <v>8.7579706000000001E-32</v>
      </c>
      <c r="MI15" s="129">
        <v>3.1541906000000002</v>
      </c>
      <c r="MJ15" s="129">
        <v>1.2341168E-15</v>
      </c>
      <c r="MK15" s="129">
        <v>-0.14292357999999999</v>
      </c>
      <c r="ML15" s="129">
        <v>-1.990292E-16</v>
      </c>
      <c r="MM15" s="129">
        <v>21.472874999999998</v>
      </c>
      <c r="MN15" s="129">
        <v>0.42508165999999997</v>
      </c>
      <c r="MO15" s="129">
        <v>1.3397298</v>
      </c>
      <c r="MP15" s="129">
        <v>-0.17138496</v>
      </c>
      <c r="MQ15" s="129">
        <v>-0.60824995000000004</v>
      </c>
      <c r="MR15" s="129">
        <v>-9.4263762000000005E-17</v>
      </c>
      <c r="MS15" s="129">
        <v>20.552502</v>
      </c>
      <c r="MT15" s="129">
        <v>1.0369231000000001</v>
      </c>
      <c r="MU15" s="129">
        <v>1.3383649</v>
      </c>
      <c r="MV15" s="129">
        <v>-0.43082346999999999</v>
      </c>
      <c r="MW15" s="129">
        <v>8.7830159000000005E-2</v>
      </c>
      <c r="MX15" s="129">
        <v>-7.6573165999999997E-17</v>
      </c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</row>
    <row r="16" spans="1:614" x14ac:dyDescent="0.25">
      <c r="A16" s="182" t="str">
        <f t="shared" si="0"/>
        <v>K:\614 Sewol\207 BowLift\APDL\A</v>
      </c>
      <c r="B16" s="182" t="s">
        <v>203</v>
      </c>
      <c r="C16" s="129">
        <v>-2.2139422</v>
      </c>
      <c r="D16" s="129">
        <v>0.85517215999999996</v>
      </c>
      <c r="E16" s="129">
        <v>6.4805634999999997</v>
      </c>
      <c r="F16" s="129">
        <v>0.14905098</v>
      </c>
      <c r="G16" s="129">
        <v>-3.0307626999999999</v>
      </c>
      <c r="H16" s="129">
        <v>1.3377094</v>
      </c>
      <c r="I16" s="129">
        <v>5.3007651999999998</v>
      </c>
      <c r="J16" s="129">
        <v>-2.5229750000000002</v>
      </c>
      <c r="K16" s="129">
        <v>16.785805</v>
      </c>
      <c r="L16" s="129">
        <v>0.20144876</v>
      </c>
      <c r="M16" s="129">
        <v>0.39566016999999998</v>
      </c>
      <c r="N16" s="129">
        <v>-1.2825464</v>
      </c>
      <c r="O16" s="129">
        <v>-1.1697324</v>
      </c>
      <c r="P16" s="129">
        <v>0.93459402999999996</v>
      </c>
      <c r="Q16" s="129">
        <v>9.1703735999999996</v>
      </c>
      <c r="R16" s="129">
        <v>0.10311848</v>
      </c>
      <c r="S16" s="129">
        <v>-3.3859104000000002</v>
      </c>
      <c r="T16" s="129">
        <v>1.6317828999999999</v>
      </c>
      <c r="U16" s="129">
        <v>-2.2438994999999999</v>
      </c>
      <c r="V16" s="129">
        <v>8.4749488999999997E-2</v>
      </c>
      <c r="W16" s="129">
        <v>4.8794494999999998</v>
      </c>
      <c r="X16" s="129">
        <v>-2.3081885999999999E-2</v>
      </c>
      <c r="Y16" s="129">
        <v>-3.2923244</v>
      </c>
      <c r="Z16" s="129">
        <v>-4.4601729999999999E-4</v>
      </c>
      <c r="AA16" s="129">
        <v>-11.932145999999999</v>
      </c>
      <c r="AB16" s="129">
        <v>-7.1755503999999998E-2</v>
      </c>
      <c r="AC16" s="129">
        <v>4.5442017999999997</v>
      </c>
      <c r="AD16" s="129">
        <v>-0.42491311999999998</v>
      </c>
      <c r="AE16" s="129">
        <v>-0.54220581000000001</v>
      </c>
      <c r="AF16" s="129">
        <v>2.0615725000000001E-2</v>
      </c>
      <c r="AG16" s="129">
        <v>3.8284375000000002</v>
      </c>
      <c r="AH16" s="129">
        <v>-1.4934474</v>
      </c>
      <c r="AI16" s="129">
        <v>2.1267798</v>
      </c>
      <c r="AJ16" s="129">
        <v>2.1820122</v>
      </c>
      <c r="AK16" s="129">
        <v>-1.9424395000000001</v>
      </c>
      <c r="AL16" s="129">
        <v>-0.11716669</v>
      </c>
      <c r="AM16" s="129">
        <v>-9.9397997</v>
      </c>
      <c r="AN16" s="129">
        <v>-8.2940037999999994E-2</v>
      </c>
      <c r="AO16" s="129">
        <v>5.3119278999999997</v>
      </c>
      <c r="AP16" s="129">
        <v>-0.25857099</v>
      </c>
      <c r="AQ16" s="129">
        <v>-1.7059063999999999</v>
      </c>
      <c r="AR16" s="129">
        <v>1.509395E-2</v>
      </c>
      <c r="AS16" s="129">
        <v>-11.627787</v>
      </c>
      <c r="AT16" s="129">
        <v>0.31589926000000002</v>
      </c>
      <c r="AU16" s="129">
        <v>6.3075188000000004</v>
      </c>
      <c r="AV16" s="129">
        <v>-0.27019839000000001</v>
      </c>
      <c r="AW16" s="129">
        <v>-1.9197761</v>
      </c>
      <c r="AX16" s="129">
        <v>1.1318508E-2</v>
      </c>
      <c r="AY16" s="129">
        <v>-20.434616999999999</v>
      </c>
      <c r="AZ16" s="129">
        <v>8.8933322000000002E-7</v>
      </c>
      <c r="BA16" s="129">
        <v>5.0990077999999999</v>
      </c>
      <c r="BB16" s="129">
        <v>2.9089781E-3</v>
      </c>
      <c r="BC16" s="129">
        <v>-9.3425159000000004</v>
      </c>
      <c r="BD16" s="129">
        <v>-2.1505776000000001E-3</v>
      </c>
      <c r="BE16" s="129">
        <v>-14.155462999999999</v>
      </c>
      <c r="BF16" s="129">
        <v>-9.7466121000000003E-6</v>
      </c>
      <c r="BG16" s="129">
        <v>5.3333196999999997</v>
      </c>
      <c r="BH16" s="129">
        <v>8.3770308000000009E-3</v>
      </c>
      <c r="BI16" s="129">
        <v>-15.037659</v>
      </c>
      <c r="BJ16" s="129">
        <v>-3.3173427999999999E-3</v>
      </c>
      <c r="BK16" s="129">
        <v>-18.972359999999998</v>
      </c>
      <c r="BL16" s="129">
        <v>0.30770420999999998</v>
      </c>
      <c r="BM16" s="129">
        <v>3.9572037999999998</v>
      </c>
      <c r="BN16" s="129">
        <v>1.5122586E-2</v>
      </c>
      <c r="BO16" s="129">
        <v>-9.3636368000000001</v>
      </c>
      <c r="BP16" s="129">
        <v>-4.2117691000000002E-3</v>
      </c>
      <c r="BQ16" s="129">
        <v>-20.261232</v>
      </c>
      <c r="BR16" s="129">
        <v>-1.5248314000000001E-2</v>
      </c>
      <c r="BS16" s="129">
        <v>4.5897069999999998</v>
      </c>
      <c r="BT16" s="129">
        <v>-5.4945345999999999E-2</v>
      </c>
      <c r="BU16" s="129">
        <v>-8.4545569</v>
      </c>
      <c r="BV16" s="129">
        <v>3.8944513E-4</v>
      </c>
      <c r="BW16" s="129">
        <v>-27.284089000000002</v>
      </c>
      <c r="BX16" s="129">
        <v>-2.3443871999999999</v>
      </c>
      <c r="BY16" s="129">
        <v>-5.4325051000000002</v>
      </c>
      <c r="BZ16" s="129">
        <v>6.9939736000000003</v>
      </c>
      <c r="CA16" s="129">
        <v>0.80363123999999997</v>
      </c>
      <c r="CB16" s="129">
        <v>-0.22112685000000001</v>
      </c>
      <c r="CC16" s="129">
        <v>-19.227036999999999</v>
      </c>
      <c r="CD16" s="129">
        <v>4.1454761E-2</v>
      </c>
      <c r="CE16" s="129">
        <v>0.89297141000000002</v>
      </c>
      <c r="CF16" s="129">
        <v>8.1323162999999994</v>
      </c>
      <c r="CG16" s="129">
        <v>-3.5765566999999998</v>
      </c>
      <c r="CH16" s="129">
        <v>-0.47631167000000002</v>
      </c>
      <c r="CI16" s="129">
        <v>-28.787358999999999</v>
      </c>
      <c r="CJ16" s="129">
        <v>-1.3719629</v>
      </c>
      <c r="CK16" s="129">
        <v>-1.6371861999999999</v>
      </c>
      <c r="CL16" s="129">
        <v>9.5443862999999993</v>
      </c>
      <c r="CM16" s="129">
        <v>-2.440922</v>
      </c>
      <c r="CN16" s="129">
        <v>-0.88561831999999996</v>
      </c>
      <c r="CO16" s="129">
        <v>-26.503520000000002</v>
      </c>
      <c r="CP16" s="129">
        <v>-2.5957460999999999</v>
      </c>
      <c r="CQ16" s="129">
        <v>-2.7682026</v>
      </c>
      <c r="CR16" s="129">
        <v>8.9633307999999996</v>
      </c>
      <c r="CS16" s="129">
        <v>-1.0214916000000001</v>
      </c>
      <c r="CT16" s="129">
        <v>-0.19052211999999999</v>
      </c>
      <c r="CU16" s="129">
        <v>-34.722963999999997</v>
      </c>
      <c r="CV16" s="129">
        <v>0.46095199999999997</v>
      </c>
      <c r="CW16" s="129">
        <v>2.9845101999999999</v>
      </c>
      <c r="CX16" s="129">
        <v>-1.2831766</v>
      </c>
      <c r="CY16" s="129">
        <v>-0.56201310000000004</v>
      </c>
      <c r="CZ16" s="129">
        <v>3.8396064000000001E-2</v>
      </c>
      <c r="DA16" s="129">
        <v>-39.680822999999997</v>
      </c>
      <c r="DB16" s="129">
        <v>-1.8679187E-7</v>
      </c>
      <c r="DC16" s="129">
        <v>2.7458950999999999E-2</v>
      </c>
      <c r="DD16" s="129">
        <v>2.5497031E-3</v>
      </c>
      <c r="DE16" s="129">
        <v>-4.6060616000000003</v>
      </c>
      <c r="DF16" s="129">
        <v>1.7578194E-4</v>
      </c>
      <c r="DG16" s="129">
        <v>-34.930273999999997</v>
      </c>
      <c r="DH16" s="129">
        <v>0.54584348000000005</v>
      </c>
      <c r="DI16" s="129">
        <v>2.4393313000000001</v>
      </c>
      <c r="DJ16" s="129">
        <v>-1.4274898</v>
      </c>
      <c r="DK16" s="129">
        <v>-1.5113711000000001</v>
      </c>
      <c r="DL16" s="129">
        <v>4.2740287000000002E-2</v>
      </c>
      <c r="DM16" s="129">
        <v>-35.635556999999999</v>
      </c>
      <c r="DN16" s="129">
        <v>0.31141915999999997</v>
      </c>
      <c r="DO16" s="129">
        <v>2.4903697999999999</v>
      </c>
      <c r="DP16" s="129">
        <v>-0.87469209999999997</v>
      </c>
      <c r="DQ16" s="129">
        <v>-1.7008487999999999</v>
      </c>
      <c r="DR16" s="129">
        <v>2.6189673E-2</v>
      </c>
      <c r="DS16" s="129">
        <v>-41.933323999999999</v>
      </c>
      <c r="DT16" s="129">
        <v>4.8924043E-2</v>
      </c>
      <c r="DU16" s="129">
        <v>4.5627993</v>
      </c>
      <c r="DV16" s="129">
        <v>2.3453374E-16</v>
      </c>
      <c r="DW16" s="129">
        <v>-3.2981625000000001</v>
      </c>
      <c r="DX16" s="129">
        <v>0.52194936999999997</v>
      </c>
      <c r="DY16" s="129">
        <v>-40.603943999999998</v>
      </c>
      <c r="DZ16" s="129">
        <v>0.53458649999999996</v>
      </c>
      <c r="EA16" s="129">
        <v>6.8360712000000001</v>
      </c>
      <c r="EB16" s="129">
        <v>2.2918390999999999E-15</v>
      </c>
      <c r="EC16" s="129">
        <v>-1.6980690000000001</v>
      </c>
      <c r="ED16" s="129">
        <v>-0.31618541</v>
      </c>
      <c r="EE16" s="129">
        <v>-32.373038000000001</v>
      </c>
      <c r="EF16" s="129">
        <v>-0.62116424999999997</v>
      </c>
      <c r="EG16" s="129">
        <v>15.003482999999999</v>
      </c>
      <c r="EH16" s="129">
        <v>-0.1104561</v>
      </c>
      <c r="EI16" s="129">
        <v>-0.34034792000000003</v>
      </c>
      <c r="EJ16" s="129">
        <v>3.3787663999999999</v>
      </c>
      <c r="EK16" s="129">
        <v>-43.489925999999997</v>
      </c>
      <c r="EL16" s="129">
        <v>-3.1390356000000001E-2</v>
      </c>
      <c r="EM16" s="129">
        <v>3.2918737</v>
      </c>
      <c r="EN16" s="129">
        <v>-0.38549095999999999</v>
      </c>
      <c r="EO16" s="129">
        <v>-3.0366637000000001</v>
      </c>
      <c r="EP16" s="129">
        <v>-1.157714E-16</v>
      </c>
      <c r="EQ16" s="129">
        <v>-45.859296999999998</v>
      </c>
      <c r="ER16" s="129">
        <v>-1.5214703000000001</v>
      </c>
      <c r="ES16" s="129">
        <v>-3.6535479</v>
      </c>
      <c r="ET16" s="129">
        <v>-5.9755852999999997</v>
      </c>
      <c r="EU16" s="129">
        <v>0.70137822999999999</v>
      </c>
      <c r="EV16" s="129">
        <v>1.7175351000000001</v>
      </c>
      <c r="EW16" s="129">
        <v>-43.260364000000003</v>
      </c>
      <c r="EX16" s="129">
        <v>-2.1254324000000002</v>
      </c>
      <c r="EY16" s="129">
        <v>-2.7675032000000002</v>
      </c>
      <c r="EZ16" s="129">
        <v>-6.7821680000000004</v>
      </c>
      <c r="FA16" s="129">
        <v>-0.73140273</v>
      </c>
      <c r="FB16" s="129">
        <v>1.5892664000000001</v>
      </c>
      <c r="FC16" s="129">
        <v>7.8886090999999991E-31</v>
      </c>
      <c r="FD16" s="129">
        <v>7.8886090999999991E-31</v>
      </c>
      <c r="FE16" s="129">
        <v>7.8886090999999991E-31</v>
      </c>
      <c r="FF16" s="129">
        <v>7.8886090999999991E-31</v>
      </c>
      <c r="FG16" s="129">
        <v>7.8886090999999991E-31</v>
      </c>
      <c r="FH16" s="129">
        <v>7.8886090999999991E-31</v>
      </c>
      <c r="FI16" s="129">
        <v>7.8886090999999991E-31</v>
      </c>
      <c r="FJ16" s="129">
        <v>7.8886090999999991E-31</v>
      </c>
      <c r="FK16" s="129">
        <v>7.8886090999999991E-31</v>
      </c>
      <c r="FL16" s="129">
        <v>7.8886090999999991E-31</v>
      </c>
      <c r="FM16" s="129">
        <v>7.8886090999999991E-31</v>
      </c>
      <c r="FN16" s="129">
        <v>7.8886090999999991E-31</v>
      </c>
      <c r="FO16" s="129">
        <v>-22.434405999999999</v>
      </c>
      <c r="FP16" s="129">
        <v>0.43376004000000001</v>
      </c>
      <c r="FQ16" s="129">
        <v>-5.5947632</v>
      </c>
      <c r="FR16" s="129">
        <v>-1.2891075000000001</v>
      </c>
      <c r="FS16" s="129">
        <v>-2.6810280999999998</v>
      </c>
      <c r="FT16" s="129">
        <v>2.7174516</v>
      </c>
      <c r="FU16" s="129">
        <v>-14.003830000000001</v>
      </c>
      <c r="FV16" s="129">
        <v>-3.0582182000000002</v>
      </c>
      <c r="FW16" s="129">
        <v>-3.2388102999999999</v>
      </c>
      <c r="FX16" s="129">
        <v>-6.5559180000000001</v>
      </c>
      <c r="FY16" s="129">
        <v>6.7154045</v>
      </c>
      <c r="FZ16" s="129">
        <v>3.1414317999999999</v>
      </c>
      <c r="GA16" s="129">
        <v>-26.199653000000001</v>
      </c>
      <c r="GB16" s="129">
        <v>-2.5269702000000001</v>
      </c>
      <c r="GC16" s="129">
        <v>-6.9727021000000002</v>
      </c>
      <c r="GD16" s="129">
        <v>-3.8464882999999999</v>
      </c>
      <c r="GE16" s="129">
        <v>-1.9043019999999999</v>
      </c>
      <c r="GF16" s="129">
        <v>3.7144689999999998</v>
      </c>
      <c r="GG16" s="129">
        <v>-10.606553999999999</v>
      </c>
      <c r="GH16" s="129">
        <v>-2.2789003000000001</v>
      </c>
      <c r="GI16" s="129">
        <v>-20.70692</v>
      </c>
      <c r="GJ16" s="129">
        <v>-0.23206002000000001</v>
      </c>
      <c r="GK16" s="129">
        <v>-3.8299240000000001</v>
      </c>
      <c r="GL16" s="129">
        <v>11.563673</v>
      </c>
      <c r="GM16" s="129">
        <v>-25.458909999999999</v>
      </c>
      <c r="GN16" s="129">
        <v>6.7299106999999997E-2</v>
      </c>
      <c r="GO16" s="129">
        <v>-1.2905068</v>
      </c>
      <c r="GP16" s="129">
        <v>-1.4374872000000001</v>
      </c>
      <c r="GQ16" s="129">
        <v>-8.0962844</v>
      </c>
      <c r="GR16" s="129">
        <v>-0.89574688999999996</v>
      </c>
      <c r="GS16" s="129">
        <v>-6.3875098000000001</v>
      </c>
      <c r="GT16" s="129">
        <v>-0.79205961999999996</v>
      </c>
      <c r="GU16" s="129">
        <v>1.7562203999999999</v>
      </c>
      <c r="GV16" s="129">
        <v>-0.88686472999999999</v>
      </c>
      <c r="GW16" s="129">
        <v>0.45817024000000001</v>
      </c>
      <c r="GX16" s="129">
        <v>2.6504269E-2</v>
      </c>
      <c r="GY16" s="129">
        <v>-8.8189595999999995</v>
      </c>
      <c r="GZ16" s="129">
        <v>0.15138488999999999</v>
      </c>
      <c r="HA16" s="129">
        <v>16.360009999999999</v>
      </c>
      <c r="HB16" s="129">
        <v>-2.2846753999999998</v>
      </c>
      <c r="HC16" s="129">
        <v>2.4720553000000001</v>
      </c>
      <c r="HD16" s="129">
        <v>-4.0768515000000001</v>
      </c>
      <c r="HE16" s="129">
        <v>-25.766539000000002</v>
      </c>
      <c r="HF16" s="129">
        <v>-0.36089750999999998</v>
      </c>
      <c r="HG16" s="129">
        <v>-4.1114321</v>
      </c>
      <c r="HH16" s="129">
        <v>-1.6965359</v>
      </c>
      <c r="HI16" s="129">
        <v>-6.8118324000000001</v>
      </c>
      <c r="HJ16" s="129">
        <v>0.30619278999999999</v>
      </c>
      <c r="HK16" s="129">
        <v>-5.2506447999999999</v>
      </c>
      <c r="HL16" s="129">
        <v>2.2755226999999999E-2</v>
      </c>
      <c r="HM16" s="129">
        <v>2.4648371</v>
      </c>
      <c r="HN16" s="129">
        <v>-0.18623887</v>
      </c>
      <c r="HO16" s="129">
        <v>-1.1253388</v>
      </c>
      <c r="HP16" s="129">
        <v>-0.25151832000000002</v>
      </c>
      <c r="HQ16" s="129">
        <v>-5.3900062999999996</v>
      </c>
      <c r="HR16" s="129">
        <v>6.4513975000000001E-2</v>
      </c>
      <c r="HS16" s="129">
        <v>1.6039819</v>
      </c>
      <c r="HT16" s="129">
        <v>-0.25633679999999998</v>
      </c>
      <c r="HU16" s="129">
        <v>-0.23705044</v>
      </c>
      <c r="HV16" s="129">
        <v>-0.34931875000000001</v>
      </c>
      <c r="HW16" s="129">
        <v>7.8886090999999991E-31</v>
      </c>
      <c r="HX16" s="129">
        <v>7.8886090999999991E-31</v>
      </c>
      <c r="HY16" s="129">
        <v>7.8886090999999991E-31</v>
      </c>
      <c r="HZ16" s="129">
        <v>7.8886090999999991E-31</v>
      </c>
      <c r="IA16" s="129">
        <v>7.8886090999999991E-31</v>
      </c>
      <c r="IB16" s="129">
        <v>7.8886090999999991E-31</v>
      </c>
      <c r="IC16" s="129">
        <v>7.8886090999999991E-31</v>
      </c>
      <c r="ID16" s="129">
        <v>7.8886090999999991E-31</v>
      </c>
      <c r="IE16" s="129">
        <v>7.8886090999999991E-31</v>
      </c>
      <c r="IF16" s="129">
        <v>7.8886090999999991E-31</v>
      </c>
      <c r="IG16" s="129">
        <v>7.8886090999999991E-31</v>
      </c>
      <c r="IH16" s="129">
        <v>7.8886090999999991E-31</v>
      </c>
      <c r="II16" s="129">
        <v>0.76818196999999999</v>
      </c>
      <c r="IJ16" s="129">
        <v>5.4416793999999997E-3</v>
      </c>
      <c r="IK16" s="129">
        <v>8.4483726999999995E-2</v>
      </c>
      <c r="IL16" s="129">
        <v>5.9474570999999997E-2</v>
      </c>
      <c r="IM16" s="129">
        <v>3.5143876999999997E-2</v>
      </c>
      <c r="IN16" s="129">
        <v>3.0103551000000002E-3</v>
      </c>
      <c r="IO16" s="129">
        <v>0.13418435000000001</v>
      </c>
      <c r="IP16" s="129">
        <v>-1.4602586000000001E-2</v>
      </c>
      <c r="IQ16" s="129">
        <v>-0.12886761999999999</v>
      </c>
      <c r="IR16" s="129">
        <v>3.5105013000000002E-3</v>
      </c>
      <c r="IS16" s="129">
        <v>-4.2806961999999997E-2</v>
      </c>
      <c r="IT16" s="129">
        <v>4.0608757000000002E-2</v>
      </c>
      <c r="IU16" s="129">
        <v>7.8886090999999991E-31</v>
      </c>
      <c r="IV16" s="129">
        <v>7.8886090999999991E-31</v>
      </c>
      <c r="IW16" s="129">
        <v>7.8886090999999991E-31</v>
      </c>
      <c r="IX16" s="129">
        <v>7.8886090999999991E-31</v>
      </c>
      <c r="IY16" s="129">
        <v>7.8886090999999991E-31</v>
      </c>
      <c r="IZ16" s="129">
        <v>7.8886090999999991E-31</v>
      </c>
      <c r="JA16" s="129">
        <v>7.8886090999999991E-31</v>
      </c>
      <c r="JB16" s="129">
        <v>7.8886090999999991E-31</v>
      </c>
      <c r="JC16" s="129">
        <v>7.8886090999999991E-31</v>
      </c>
      <c r="JD16" s="129">
        <v>7.8886090999999991E-31</v>
      </c>
      <c r="JE16" s="129">
        <v>7.8886090999999991E-31</v>
      </c>
      <c r="JF16" s="129">
        <v>7.8886090999999991E-31</v>
      </c>
      <c r="JG16" s="129">
        <v>-2.5733608000000001</v>
      </c>
      <c r="JH16" s="129">
        <v>-3.3138152999999999</v>
      </c>
      <c r="JI16" s="129">
        <v>3.7483647000000002</v>
      </c>
      <c r="JJ16" s="129">
        <v>1.5445618000000001</v>
      </c>
      <c r="JK16" s="129">
        <v>-1.6606333</v>
      </c>
      <c r="JL16" s="129">
        <v>-0.56674785999999999</v>
      </c>
      <c r="JM16" s="129">
        <v>0.41179455999999998</v>
      </c>
      <c r="JN16" s="129">
        <v>1.0134888</v>
      </c>
      <c r="JO16" s="129">
        <v>0.39638760000000001</v>
      </c>
      <c r="JP16" s="129">
        <v>2.6017538999999998</v>
      </c>
      <c r="JQ16" s="129">
        <v>-0.46409373999999998</v>
      </c>
      <c r="JR16" s="129">
        <v>-1.1340277000000001</v>
      </c>
      <c r="JS16" s="129">
        <v>-2.3606155000000002</v>
      </c>
      <c r="JT16" s="129">
        <v>-2.6851389999999999</v>
      </c>
      <c r="JU16" s="129">
        <v>2.8750521</v>
      </c>
      <c r="JV16" s="129">
        <v>2.0824704000000001</v>
      </c>
      <c r="JW16" s="129">
        <v>-1.2074459</v>
      </c>
      <c r="JX16" s="129">
        <v>-1.1777477000000001</v>
      </c>
      <c r="JY16" s="129">
        <v>-0.25038696999999999</v>
      </c>
      <c r="JZ16" s="129">
        <v>-3.6487560999999999</v>
      </c>
      <c r="KA16" s="129">
        <v>1.9422884</v>
      </c>
      <c r="KB16" s="129">
        <v>2.5605329000000001</v>
      </c>
      <c r="KC16" s="129">
        <v>-2.2746056000000001</v>
      </c>
      <c r="KD16" s="129">
        <v>-0.15891377000000001</v>
      </c>
      <c r="KE16" s="129">
        <v>47.927993999999998</v>
      </c>
      <c r="KF16" s="129">
        <v>2.6159564999999999E-15</v>
      </c>
      <c r="KG16" s="129">
        <v>3.5222905999999998</v>
      </c>
      <c r="KH16" s="129">
        <v>9.7944786999999996E-16</v>
      </c>
      <c r="KI16" s="129">
        <v>0.15772625000000001</v>
      </c>
      <c r="KJ16" s="129">
        <v>2.1567809000000001E-16</v>
      </c>
      <c r="KK16" s="129">
        <v>48.12444</v>
      </c>
      <c r="KL16" s="129">
        <v>1.2401285</v>
      </c>
      <c r="KM16" s="129">
        <v>3.3727754999999999</v>
      </c>
      <c r="KN16" s="129">
        <v>0.45974164000000001</v>
      </c>
      <c r="KO16" s="129">
        <v>-0.81411376000000002</v>
      </c>
      <c r="KP16" s="129">
        <v>2.0652292999999999E-16</v>
      </c>
      <c r="KQ16" s="129">
        <v>49.255355999999999</v>
      </c>
      <c r="KR16" s="129">
        <v>0.20377182999999999</v>
      </c>
      <c r="KS16" s="129">
        <v>3.7769146999999998</v>
      </c>
      <c r="KT16" s="129">
        <v>6.3384744000000007E-2</v>
      </c>
      <c r="KU16" s="129">
        <v>-0.16227568000000001</v>
      </c>
      <c r="KV16" s="129">
        <v>2.3126931999999998E-16</v>
      </c>
      <c r="KW16" s="129">
        <v>47.802337000000001</v>
      </c>
      <c r="KX16" s="129">
        <v>0.11515074</v>
      </c>
      <c r="KY16" s="129">
        <v>3.4773862000000002</v>
      </c>
      <c r="KZ16" s="129">
        <v>4.4039654999999997E-2</v>
      </c>
      <c r="LA16" s="129">
        <v>8.5299793999999998E-2</v>
      </c>
      <c r="LB16" s="129">
        <v>2.1292849999999999E-16</v>
      </c>
      <c r="LC16" s="129">
        <v>39.171140000000001</v>
      </c>
      <c r="LD16" s="129">
        <v>5.4912515000000002E-33</v>
      </c>
      <c r="LE16" s="129">
        <v>1.4645683</v>
      </c>
      <c r="LF16" s="129">
        <v>-1.4967774000000001E-16</v>
      </c>
      <c r="LG16" s="129">
        <v>-2.444423</v>
      </c>
      <c r="LH16" s="129">
        <v>8.9678942000000005E-17</v>
      </c>
      <c r="LI16" s="129">
        <v>40.533259999999999</v>
      </c>
      <c r="LJ16" s="129">
        <v>6.4159708000000006E-33</v>
      </c>
      <c r="LK16" s="129">
        <v>1.7111996</v>
      </c>
      <c r="LL16" s="129">
        <v>-6.6462004999999996E-17</v>
      </c>
      <c r="LM16" s="129">
        <v>-1.0854069</v>
      </c>
      <c r="LN16" s="129">
        <v>1.0478075E-16</v>
      </c>
      <c r="LO16" s="129">
        <v>42.960521</v>
      </c>
      <c r="LP16" s="129">
        <v>8.6963322000000006E-33</v>
      </c>
      <c r="LQ16" s="129">
        <v>2.3193934</v>
      </c>
      <c r="LR16" s="129">
        <v>-4.4735974999999998E-17</v>
      </c>
      <c r="LS16" s="129">
        <v>-0.73059392000000001</v>
      </c>
      <c r="LT16" s="129">
        <v>1.4202188E-16</v>
      </c>
      <c r="LU16" s="129">
        <v>38.916711999999997</v>
      </c>
      <c r="LV16" s="129">
        <v>5.1230383999999999E-33</v>
      </c>
      <c r="LW16" s="129">
        <v>1.3663624000000001</v>
      </c>
      <c r="LX16" s="129">
        <v>-1.5270714999999999E-16</v>
      </c>
      <c r="LY16" s="129">
        <v>-2.493897</v>
      </c>
      <c r="LZ16" s="129">
        <v>8.3665566999999999E-17</v>
      </c>
      <c r="MA16" s="129">
        <v>20.644275</v>
      </c>
      <c r="MB16" s="129">
        <v>1.1479363</v>
      </c>
      <c r="MC16" s="129">
        <v>1.0203074000000001</v>
      </c>
      <c r="MD16" s="129">
        <v>-0.47633233000000003</v>
      </c>
      <c r="ME16" s="129">
        <v>5.8890333000000003E-2</v>
      </c>
      <c r="MF16" s="129">
        <v>-5.6936530999999998E-17</v>
      </c>
      <c r="MG16" s="129">
        <v>20.646032000000002</v>
      </c>
      <c r="MH16" s="129">
        <v>8.5810538999999997E-32</v>
      </c>
      <c r="MI16" s="129">
        <v>3.1415155000000001</v>
      </c>
      <c r="MJ16" s="129">
        <v>1.2074785999999999E-15</v>
      </c>
      <c r="MK16" s="129">
        <v>-0.21222005999999999</v>
      </c>
      <c r="ML16" s="129">
        <v>-1.9963545000000001E-16</v>
      </c>
      <c r="MM16" s="129">
        <v>21.533386</v>
      </c>
      <c r="MN16" s="129">
        <v>0.35006372000000002</v>
      </c>
      <c r="MO16" s="129">
        <v>1.6174431</v>
      </c>
      <c r="MP16" s="129">
        <v>-0.14113914</v>
      </c>
      <c r="MQ16" s="129">
        <v>-0.75848762999999997</v>
      </c>
      <c r="MR16" s="129">
        <v>-1.1478546999999999E-16</v>
      </c>
      <c r="MS16" s="129">
        <v>20.546071000000001</v>
      </c>
      <c r="MT16" s="129">
        <v>0.85392809000000003</v>
      </c>
      <c r="MU16" s="129">
        <v>1.6610567000000001</v>
      </c>
      <c r="MV16" s="129">
        <v>-0.35479221999999999</v>
      </c>
      <c r="MW16" s="129">
        <v>5.9336361999999997E-2</v>
      </c>
      <c r="MX16" s="129">
        <v>-9.8077082000000006E-17</v>
      </c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</row>
    <row r="17" spans="1:614" x14ac:dyDescent="0.25">
      <c r="A17" s="182" t="str">
        <f t="shared" si="0"/>
        <v>K:\614 Sewol\207 BowLift\APDL\A</v>
      </c>
      <c r="B17" s="182" t="s">
        <v>204</v>
      </c>
      <c r="C17" s="129">
        <v>-2.2820689999999999</v>
      </c>
      <c r="D17" s="129">
        <v>0.81551013999999999</v>
      </c>
      <c r="E17" s="129">
        <v>6.2957257999999996</v>
      </c>
      <c r="F17" s="129">
        <v>0.13861784999999999</v>
      </c>
      <c r="G17" s="129">
        <v>-2.9923312000000002</v>
      </c>
      <c r="H17" s="129">
        <v>1.2634382</v>
      </c>
      <c r="I17" s="129">
        <v>5.4329983000000004</v>
      </c>
      <c r="J17" s="129">
        <v>-2.4925057000000002</v>
      </c>
      <c r="K17" s="129">
        <v>16.114984</v>
      </c>
      <c r="L17" s="129">
        <v>0.19956841</v>
      </c>
      <c r="M17" s="129">
        <v>0.44423534999999997</v>
      </c>
      <c r="N17" s="129">
        <v>-1.2146688000000001</v>
      </c>
      <c r="O17" s="129">
        <v>-0.71575436999999997</v>
      </c>
      <c r="P17" s="129">
        <v>0.93464294000000003</v>
      </c>
      <c r="Q17" s="129">
        <v>10.330441</v>
      </c>
      <c r="R17" s="129">
        <v>6.9719108000000002E-2</v>
      </c>
      <c r="S17" s="129">
        <v>-3.5250526999999998</v>
      </c>
      <c r="T17" s="129">
        <v>1.7045484</v>
      </c>
      <c r="U17" s="129">
        <v>-1.6457368999999999</v>
      </c>
      <c r="V17" s="129">
        <v>5.6496295000000002E-2</v>
      </c>
      <c r="W17" s="129">
        <v>5.7424318999999997</v>
      </c>
      <c r="X17" s="129">
        <v>-1.5250154E-2</v>
      </c>
      <c r="Y17" s="129">
        <v>-3.7689889000000001</v>
      </c>
      <c r="Z17" s="129">
        <v>-1.0829304000000001E-3</v>
      </c>
      <c r="AA17" s="129">
        <v>-12.010927000000001</v>
      </c>
      <c r="AB17" s="129">
        <v>-3.8518595000000003E-2</v>
      </c>
      <c r="AC17" s="129">
        <v>4.5969452999999998</v>
      </c>
      <c r="AD17" s="129">
        <v>-0.42584820000000001</v>
      </c>
      <c r="AE17" s="129">
        <v>-0.55877341000000003</v>
      </c>
      <c r="AF17" s="129">
        <v>2.0520937999999999E-2</v>
      </c>
      <c r="AG17" s="129">
        <v>3.7628485</v>
      </c>
      <c r="AH17" s="129">
        <v>-1.4919414</v>
      </c>
      <c r="AI17" s="129">
        <v>2.1495826999999998</v>
      </c>
      <c r="AJ17" s="129">
        <v>2.1966872999999998</v>
      </c>
      <c r="AK17" s="129">
        <v>-2.0003839000000001</v>
      </c>
      <c r="AL17" s="129">
        <v>-0.1181343</v>
      </c>
      <c r="AM17" s="129">
        <v>-9.0224077000000005</v>
      </c>
      <c r="AN17" s="129">
        <v>-5.5295377999999999E-2</v>
      </c>
      <c r="AO17" s="129">
        <v>5.7485344999999999</v>
      </c>
      <c r="AP17" s="129">
        <v>-0.17633500999999999</v>
      </c>
      <c r="AQ17" s="129">
        <v>-2.3043243000000002</v>
      </c>
      <c r="AR17" s="129">
        <v>1.2238275E-2</v>
      </c>
      <c r="AS17" s="129">
        <v>-10.766578000000001</v>
      </c>
      <c r="AT17" s="129">
        <v>0.21059447000000001</v>
      </c>
      <c r="AU17" s="129">
        <v>6.7144852999999998</v>
      </c>
      <c r="AV17" s="129">
        <v>-0.18442527</v>
      </c>
      <c r="AW17" s="129">
        <v>-2.4594528000000002</v>
      </c>
      <c r="AX17" s="129">
        <v>7.5229818E-3</v>
      </c>
      <c r="AY17" s="129">
        <v>-20.373618</v>
      </c>
      <c r="AZ17" s="129">
        <v>9.0467779E-7</v>
      </c>
      <c r="BA17" s="129">
        <v>5.0487720999999999</v>
      </c>
      <c r="BB17" s="129">
        <v>2.7573683000000002E-3</v>
      </c>
      <c r="BC17" s="129">
        <v>-9.3908754000000005</v>
      </c>
      <c r="BD17" s="129">
        <v>-2.1770484000000001E-3</v>
      </c>
      <c r="BE17" s="129">
        <v>-14.119755</v>
      </c>
      <c r="BF17" s="129">
        <v>-1.0086906E-5</v>
      </c>
      <c r="BG17" s="129">
        <v>5.5054695000000002</v>
      </c>
      <c r="BH17" s="129">
        <v>7.2667160000000003E-3</v>
      </c>
      <c r="BI17" s="129">
        <v>-15.046719</v>
      </c>
      <c r="BJ17" s="129">
        <v>-4.5463016999999998E-3</v>
      </c>
      <c r="BK17" s="129">
        <v>-18.790217999999999</v>
      </c>
      <c r="BL17" s="129">
        <v>0.46155573</v>
      </c>
      <c r="BM17" s="129">
        <v>3.8384231999999998</v>
      </c>
      <c r="BN17" s="129">
        <v>2.2593879000000001E-2</v>
      </c>
      <c r="BO17" s="129">
        <v>-8.9389619000000007</v>
      </c>
      <c r="BP17" s="129">
        <v>-5.0041267999999996E-3</v>
      </c>
      <c r="BQ17" s="129">
        <v>-20.113541000000001</v>
      </c>
      <c r="BR17" s="129">
        <v>-2.2872901000000001E-2</v>
      </c>
      <c r="BS17" s="129">
        <v>4.2848208000000003</v>
      </c>
      <c r="BT17" s="129">
        <v>-8.4024118999999994E-2</v>
      </c>
      <c r="BU17" s="129">
        <v>-8.0589370000000002</v>
      </c>
      <c r="BV17" s="129">
        <v>1.6329856E-3</v>
      </c>
      <c r="BW17" s="129">
        <v>-27.481344</v>
      </c>
      <c r="BX17" s="129">
        <v>-2.2765808999999999</v>
      </c>
      <c r="BY17" s="129">
        <v>-5.3159112000000004</v>
      </c>
      <c r="BZ17" s="129">
        <v>7.0488914999999999</v>
      </c>
      <c r="CA17" s="129">
        <v>0.65204846000000005</v>
      </c>
      <c r="CB17" s="129">
        <v>-0.24830938999999999</v>
      </c>
      <c r="CC17" s="129">
        <v>-19.291374999999999</v>
      </c>
      <c r="CD17" s="129">
        <v>-1.7984295000000001E-2</v>
      </c>
      <c r="CE17" s="129">
        <v>0.87178734000000002</v>
      </c>
      <c r="CF17" s="129">
        <v>8.1641214000000009</v>
      </c>
      <c r="CG17" s="129">
        <v>-3.5443446999999999</v>
      </c>
      <c r="CH17" s="129">
        <v>-0.44283053999999999</v>
      </c>
      <c r="CI17" s="129">
        <v>7.8886090999999991E-31</v>
      </c>
      <c r="CJ17" s="129">
        <v>7.8886090999999991E-31</v>
      </c>
      <c r="CK17" s="129">
        <v>7.8886090999999991E-31</v>
      </c>
      <c r="CL17" s="129">
        <v>7.8886090999999991E-31</v>
      </c>
      <c r="CM17" s="129">
        <v>7.8886090999999991E-31</v>
      </c>
      <c r="CN17" s="129">
        <v>7.8886090999999991E-31</v>
      </c>
      <c r="CO17" s="129">
        <v>7.8886090999999991E-31</v>
      </c>
      <c r="CP17" s="129">
        <v>7.8886090999999991E-31</v>
      </c>
      <c r="CQ17" s="129">
        <v>7.8886090999999991E-31</v>
      </c>
      <c r="CR17" s="129">
        <v>7.8886090999999991E-31</v>
      </c>
      <c r="CS17" s="129">
        <v>7.8886090999999991E-31</v>
      </c>
      <c r="CT17" s="129">
        <v>7.8886090999999991E-31</v>
      </c>
      <c r="CU17" s="129">
        <v>-34.716875000000002</v>
      </c>
      <c r="CV17" s="129">
        <v>0.4690376</v>
      </c>
      <c r="CW17" s="129">
        <v>2.9650824</v>
      </c>
      <c r="CX17" s="129">
        <v>-1.3000103000000001</v>
      </c>
      <c r="CY17" s="129">
        <v>-0.59518735</v>
      </c>
      <c r="CZ17" s="129">
        <v>3.8900953000000002E-2</v>
      </c>
      <c r="DA17" s="129">
        <v>-39.677256999999997</v>
      </c>
      <c r="DB17" s="129">
        <v>-1.7880687E-7</v>
      </c>
      <c r="DC17" s="129">
        <v>5.3845581000000003E-2</v>
      </c>
      <c r="DD17" s="129">
        <v>2.5008209999999999E-3</v>
      </c>
      <c r="DE17" s="129">
        <v>-4.6380818000000001</v>
      </c>
      <c r="DF17" s="129">
        <v>1.6831847999999999E-4</v>
      </c>
      <c r="DG17" s="129">
        <v>-35.088732999999998</v>
      </c>
      <c r="DH17" s="129">
        <v>0.51551884000000003</v>
      </c>
      <c r="DI17" s="129">
        <v>2.3415925</v>
      </c>
      <c r="DJ17" s="129">
        <v>-1.3481433</v>
      </c>
      <c r="DK17" s="129">
        <v>-1.6874819000000001</v>
      </c>
      <c r="DL17" s="129">
        <v>4.0368398999999999E-2</v>
      </c>
      <c r="DM17" s="129">
        <v>-36.085763999999998</v>
      </c>
      <c r="DN17" s="129">
        <v>0.24473834</v>
      </c>
      <c r="DO17" s="129">
        <v>2.2238717000000001</v>
      </c>
      <c r="DP17" s="129">
        <v>-0.68728350999999999</v>
      </c>
      <c r="DQ17" s="129">
        <v>-2.3034408000000002</v>
      </c>
      <c r="DR17" s="129">
        <v>2.0591366999999999E-2</v>
      </c>
      <c r="DS17" s="129">
        <v>-41.257958000000002</v>
      </c>
      <c r="DT17" s="129">
        <v>7.3386065E-2</v>
      </c>
      <c r="DU17" s="129">
        <v>5.2213311999999998</v>
      </c>
      <c r="DV17" s="129">
        <v>2.3942175999999998E-16</v>
      </c>
      <c r="DW17" s="129">
        <v>-3.111958</v>
      </c>
      <c r="DX17" s="129">
        <v>0.78292406000000003</v>
      </c>
      <c r="DY17" s="129">
        <v>-39.936382000000002</v>
      </c>
      <c r="DZ17" s="129">
        <v>0.80187975</v>
      </c>
      <c r="EA17" s="129">
        <v>7.1549918000000003</v>
      </c>
      <c r="EB17" s="129">
        <v>2.2481475000000001E-15</v>
      </c>
      <c r="EC17" s="129">
        <v>-1.6513492999999999</v>
      </c>
      <c r="ED17" s="129">
        <v>-0.47427812000000003</v>
      </c>
      <c r="EE17" s="129">
        <v>-33.584547000000001</v>
      </c>
      <c r="EF17" s="129">
        <v>-1.0905256999999999</v>
      </c>
      <c r="EG17" s="129">
        <v>14.308868</v>
      </c>
      <c r="EH17" s="129">
        <v>-0.18860372</v>
      </c>
      <c r="EI17" s="129">
        <v>-0.48266735999999999</v>
      </c>
      <c r="EJ17" s="129">
        <v>2.5683009000000001</v>
      </c>
      <c r="EK17" s="129">
        <v>-43.592860999999999</v>
      </c>
      <c r="EL17" s="129">
        <v>-4.7085533999999998E-2</v>
      </c>
      <c r="EM17" s="129">
        <v>3.3149427</v>
      </c>
      <c r="EN17" s="129">
        <v>-0.57823643999999996</v>
      </c>
      <c r="EO17" s="129">
        <v>-2.7197098</v>
      </c>
      <c r="EP17" s="129">
        <v>-7.4285107999999998E-17</v>
      </c>
      <c r="EQ17" s="129">
        <v>-45.894753000000001</v>
      </c>
      <c r="ER17" s="129">
        <v>-1.5005408</v>
      </c>
      <c r="ES17" s="129">
        <v>-3.5907211999999999</v>
      </c>
      <c r="ET17" s="129">
        <v>-5.9577413999999997</v>
      </c>
      <c r="EU17" s="129">
        <v>0.67358015999999998</v>
      </c>
      <c r="EV17" s="129">
        <v>1.682191</v>
      </c>
      <c r="EW17" s="129">
        <v>-43.300638999999997</v>
      </c>
      <c r="EX17" s="129">
        <v>-2.1055353999999999</v>
      </c>
      <c r="EY17" s="129">
        <v>-2.7192902000000001</v>
      </c>
      <c r="EZ17" s="129">
        <v>-6.7863110999999998</v>
      </c>
      <c r="FA17" s="129">
        <v>-0.72524986000000002</v>
      </c>
      <c r="FB17" s="129">
        <v>1.5590847000000001</v>
      </c>
      <c r="FC17" s="129">
        <v>7.8886090999999991E-31</v>
      </c>
      <c r="FD17" s="129">
        <v>7.8886090999999991E-31</v>
      </c>
      <c r="FE17" s="129">
        <v>7.8886090999999991E-31</v>
      </c>
      <c r="FF17" s="129">
        <v>7.8886090999999991E-31</v>
      </c>
      <c r="FG17" s="129">
        <v>7.8886090999999991E-31</v>
      </c>
      <c r="FH17" s="129">
        <v>7.8886090999999991E-31</v>
      </c>
      <c r="FI17" s="129">
        <v>7.8886090999999991E-31</v>
      </c>
      <c r="FJ17" s="129">
        <v>7.8886090999999991E-31</v>
      </c>
      <c r="FK17" s="129">
        <v>7.8886090999999991E-31</v>
      </c>
      <c r="FL17" s="129">
        <v>7.8886090999999991E-31</v>
      </c>
      <c r="FM17" s="129">
        <v>7.8886090999999991E-31</v>
      </c>
      <c r="FN17" s="129">
        <v>7.8886090999999991E-31</v>
      </c>
      <c r="FO17" s="129">
        <v>-21.76389</v>
      </c>
      <c r="FP17" s="129">
        <v>0.79773572999999998</v>
      </c>
      <c r="FQ17" s="129">
        <v>-5.7593142999999998</v>
      </c>
      <c r="FR17" s="129">
        <v>-1.0362663000000001</v>
      </c>
      <c r="FS17" s="129">
        <v>-2.5703556999999999</v>
      </c>
      <c r="FT17" s="129">
        <v>2.8466421999999998</v>
      </c>
      <c r="FU17" s="129">
        <v>-14.507584</v>
      </c>
      <c r="FV17" s="129">
        <v>-3.0643158000000001</v>
      </c>
      <c r="FW17" s="129">
        <v>-3.2538984000000002</v>
      </c>
      <c r="FX17" s="129">
        <v>-6.6022959999999999</v>
      </c>
      <c r="FY17" s="129">
        <v>6.6787181000000002</v>
      </c>
      <c r="FZ17" s="129">
        <v>3.1435035</v>
      </c>
      <c r="GA17" s="129">
        <v>-27.263894000000001</v>
      </c>
      <c r="GB17" s="129">
        <v>-3.4948763</v>
      </c>
      <c r="GC17" s="129">
        <v>-7.6850822000000001</v>
      </c>
      <c r="GD17" s="129">
        <v>-4.7571406999999999</v>
      </c>
      <c r="GE17" s="129">
        <v>-1.408288</v>
      </c>
      <c r="GF17" s="129">
        <v>4.2566699000000003</v>
      </c>
      <c r="GG17" s="129">
        <v>-11.885562999999999</v>
      </c>
      <c r="GH17" s="129">
        <v>-5.1501751000000002</v>
      </c>
      <c r="GI17" s="129">
        <v>-18.902206</v>
      </c>
      <c r="GJ17" s="129">
        <v>-0.21575357000000001</v>
      </c>
      <c r="GK17" s="129">
        <v>-3.9153159999999998</v>
      </c>
      <c r="GL17" s="129">
        <v>13.427678999999999</v>
      </c>
      <c r="GM17" s="129">
        <v>-25.015744000000002</v>
      </c>
      <c r="GN17" s="129">
        <v>0.19968885</v>
      </c>
      <c r="GO17" s="129">
        <v>-5.9708711999999997E-2</v>
      </c>
      <c r="GP17" s="129">
        <v>-1.4114651</v>
      </c>
      <c r="GQ17" s="129">
        <v>-7.9505857999999998</v>
      </c>
      <c r="GR17" s="129">
        <v>-1.2805165999999999</v>
      </c>
      <c r="GS17" s="129">
        <v>-6.6735214000000003</v>
      </c>
      <c r="GT17" s="129">
        <v>-0.66569822000000001</v>
      </c>
      <c r="GU17" s="129">
        <v>1.7351363</v>
      </c>
      <c r="GV17" s="129">
        <v>-0.93581733</v>
      </c>
      <c r="GW17" s="129">
        <v>0.49188557999999999</v>
      </c>
      <c r="GX17" s="129">
        <v>-6.5943687000000001E-2</v>
      </c>
      <c r="GY17" s="129">
        <v>-7.1125797999999998</v>
      </c>
      <c r="GZ17" s="129">
        <v>-0.70433805000000005</v>
      </c>
      <c r="HA17" s="129">
        <v>14.569247000000001</v>
      </c>
      <c r="HB17" s="129">
        <v>-1.9318424999999999</v>
      </c>
      <c r="HC17" s="129">
        <v>2.3085312999999998</v>
      </c>
      <c r="HD17" s="129">
        <v>-3.5471876</v>
      </c>
      <c r="HE17" s="129">
        <v>-25.477464000000001</v>
      </c>
      <c r="HF17" s="129">
        <v>-0.44225235000000002</v>
      </c>
      <c r="HG17" s="129">
        <v>-4.2881377000000001</v>
      </c>
      <c r="HH17" s="129">
        <v>-1.7996945</v>
      </c>
      <c r="HI17" s="129">
        <v>-6.0251941000000002</v>
      </c>
      <c r="HJ17" s="129">
        <v>0.52134966999999999</v>
      </c>
      <c r="HK17" s="129">
        <v>-5.3268928999999998</v>
      </c>
      <c r="HL17" s="129">
        <v>2.0241954E-2</v>
      </c>
      <c r="HM17" s="129">
        <v>2.2777243</v>
      </c>
      <c r="HN17" s="129">
        <v>-0.19114718999999999</v>
      </c>
      <c r="HO17" s="129">
        <v>-1.1264654999999999</v>
      </c>
      <c r="HP17" s="129">
        <v>-0.23617001000000001</v>
      </c>
      <c r="HQ17" s="129">
        <v>-5.4507032000000004</v>
      </c>
      <c r="HR17" s="129">
        <v>5.7410783999999999E-2</v>
      </c>
      <c r="HS17" s="129">
        <v>1.4675372</v>
      </c>
      <c r="HT17" s="129">
        <v>-0.26222988000000003</v>
      </c>
      <c r="HU17" s="129">
        <v>-0.22755206</v>
      </c>
      <c r="HV17" s="129">
        <v>-0.31989000000000001</v>
      </c>
      <c r="HW17" s="129">
        <v>7.8886090999999991E-31</v>
      </c>
      <c r="HX17" s="129">
        <v>7.8886090999999991E-31</v>
      </c>
      <c r="HY17" s="129">
        <v>7.8886090999999991E-31</v>
      </c>
      <c r="HZ17" s="129">
        <v>7.8886090999999991E-31</v>
      </c>
      <c r="IA17" s="129">
        <v>7.8886090999999991E-31</v>
      </c>
      <c r="IB17" s="129">
        <v>7.8886090999999991E-31</v>
      </c>
      <c r="IC17" s="129">
        <v>7.8886090999999991E-31</v>
      </c>
      <c r="ID17" s="129">
        <v>7.8886090999999991E-31</v>
      </c>
      <c r="IE17" s="129">
        <v>7.8886090999999991E-31</v>
      </c>
      <c r="IF17" s="129">
        <v>7.8886090999999991E-31</v>
      </c>
      <c r="IG17" s="129">
        <v>7.8886090999999991E-31</v>
      </c>
      <c r="IH17" s="129">
        <v>7.8886090999999991E-31</v>
      </c>
      <c r="II17" s="129">
        <v>0.79422161999999996</v>
      </c>
      <c r="IJ17" s="129">
        <v>7.0757770000000001E-3</v>
      </c>
      <c r="IK17" s="129">
        <v>0.16726677000000001</v>
      </c>
      <c r="IL17" s="129">
        <v>6.0725138999999997E-2</v>
      </c>
      <c r="IM17" s="129">
        <v>3.7584254999999997E-2</v>
      </c>
      <c r="IN17" s="129">
        <v>8.7875213000000001E-3</v>
      </c>
      <c r="IO17" s="129">
        <v>0.15160439000000001</v>
      </c>
      <c r="IP17" s="129">
        <v>-1.2972324E-2</v>
      </c>
      <c r="IQ17" s="129">
        <v>-6.6669696000000001E-2</v>
      </c>
      <c r="IR17" s="129">
        <v>5.3884646999999997E-3</v>
      </c>
      <c r="IS17" s="129">
        <v>-3.8369536000000003E-2</v>
      </c>
      <c r="IT17" s="129">
        <v>3.4629590000000002E-2</v>
      </c>
      <c r="IU17" s="129">
        <v>7.8886090999999991E-31</v>
      </c>
      <c r="IV17" s="129">
        <v>7.8886090999999991E-31</v>
      </c>
      <c r="IW17" s="129">
        <v>7.8886090999999991E-31</v>
      </c>
      <c r="IX17" s="129">
        <v>7.8886090999999991E-31</v>
      </c>
      <c r="IY17" s="129">
        <v>7.8886090999999991E-31</v>
      </c>
      <c r="IZ17" s="129">
        <v>7.8886090999999991E-31</v>
      </c>
      <c r="JA17" s="129">
        <v>7.8886090999999991E-31</v>
      </c>
      <c r="JB17" s="129">
        <v>7.8886090999999991E-31</v>
      </c>
      <c r="JC17" s="129">
        <v>7.8886090999999991E-31</v>
      </c>
      <c r="JD17" s="129">
        <v>7.8886090999999991E-31</v>
      </c>
      <c r="JE17" s="129">
        <v>7.8886090999999991E-31</v>
      </c>
      <c r="JF17" s="129">
        <v>7.8886090999999991E-31</v>
      </c>
      <c r="JG17" s="129">
        <v>-2.4566165</v>
      </c>
      <c r="JH17" s="129">
        <v>-3.3441999</v>
      </c>
      <c r="JI17" s="129">
        <v>3.6802286999999998</v>
      </c>
      <c r="JJ17" s="129">
        <v>1.5598681999999999</v>
      </c>
      <c r="JK17" s="129">
        <v>-1.72862</v>
      </c>
      <c r="JL17" s="129">
        <v>-0.51884392000000001</v>
      </c>
      <c r="JM17" s="129">
        <v>0.43826403000000003</v>
      </c>
      <c r="JN17" s="129">
        <v>0.98868133999999996</v>
      </c>
      <c r="JO17" s="129">
        <v>0.40176576000000003</v>
      </c>
      <c r="JP17" s="129">
        <v>2.6143413999999998</v>
      </c>
      <c r="JQ17" s="129">
        <v>-0.46692540999999999</v>
      </c>
      <c r="JR17" s="129">
        <v>-1.1400174999999999</v>
      </c>
      <c r="JS17" s="129">
        <v>-2.1369905</v>
      </c>
      <c r="JT17" s="129">
        <v>-2.4017324000000002</v>
      </c>
      <c r="JU17" s="129">
        <v>2.3712143999999999</v>
      </c>
      <c r="JV17" s="129">
        <v>2.3663191000000001</v>
      </c>
      <c r="JW17" s="129">
        <v>-1.0494553</v>
      </c>
      <c r="JX17" s="129">
        <v>-1.4350385999999999</v>
      </c>
      <c r="JY17" s="129">
        <v>-0.13933470000000001</v>
      </c>
      <c r="JZ17" s="129">
        <v>-3.5424587000000001</v>
      </c>
      <c r="KA17" s="129">
        <v>1.6520538</v>
      </c>
      <c r="KB17" s="129">
        <v>2.9306076999999999</v>
      </c>
      <c r="KC17" s="129">
        <v>-1.9700186</v>
      </c>
      <c r="KD17" s="129">
        <v>-0.38616120999999998</v>
      </c>
      <c r="KE17" s="129">
        <v>48.009777</v>
      </c>
      <c r="KF17" s="129">
        <v>2.7094261999999998E-15</v>
      </c>
      <c r="KG17" s="129">
        <v>3.5454845000000001</v>
      </c>
      <c r="KH17" s="129">
        <v>9.9889865999999997E-16</v>
      </c>
      <c r="KI17" s="129">
        <v>0.14216743000000001</v>
      </c>
      <c r="KJ17" s="129">
        <v>2.1709831E-16</v>
      </c>
      <c r="KK17" s="129">
        <v>48.114902999999998</v>
      </c>
      <c r="KL17" s="129">
        <v>1.2844390000000001</v>
      </c>
      <c r="KM17" s="129">
        <v>3.3137945000000002</v>
      </c>
      <c r="KN17" s="129">
        <v>0.46941418000000001</v>
      </c>
      <c r="KO17" s="129">
        <v>-0.79787213000000001</v>
      </c>
      <c r="KP17" s="129">
        <v>2.0291139E-16</v>
      </c>
      <c r="KQ17" s="129">
        <v>49.182989999999997</v>
      </c>
      <c r="KR17" s="129">
        <v>0.30565774000000001</v>
      </c>
      <c r="KS17" s="129">
        <v>3.6954815000000001</v>
      </c>
      <c r="KT17" s="129">
        <v>9.5077115000000004E-2</v>
      </c>
      <c r="KU17" s="129">
        <v>-0.18224728000000001</v>
      </c>
      <c r="KV17" s="129">
        <v>2.2628298000000001E-16</v>
      </c>
      <c r="KW17" s="129">
        <v>47.821291000000002</v>
      </c>
      <c r="KX17" s="129">
        <v>0.17272610999999999</v>
      </c>
      <c r="KY17" s="129">
        <v>3.4781279999999999</v>
      </c>
      <c r="KZ17" s="129">
        <v>6.6059482000000003E-2</v>
      </c>
      <c r="LA17" s="129">
        <v>3.3527749000000003E-2</v>
      </c>
      <c r="LB17" s="129">
        <v>2.1297391E-16</v>
      </c>
      <c r="LC17" s="129">
        <v>39.366394</v>
      </c>
      <c r="LD17" s="129">
        <v>5.7841510999999999E-33</v>
      </c>
      <c r="LE17" s="129">
        <v>1.5426873000000001</v>
      </c>
      <c r="LF17" s="129">
        <v>-1.4323223000000001E-16</v>
      </c>
      <c r="LG17" s="129">
        <v>-2.3391598999999998</v>
      </c>
      <c r="LH17" s="129">
        <v>9.4462355000000006E-17</v>
      </c>
      <c r="LI17" s="129">
        <v>40.729177</v>
      </c>
      <c r="LJ17" s="129">
        <v>6.0832993000000003E-33</v>
      </c>
      <c r="LK17" s="129">
        <v>1.6224730000000001</v>
      </c>
      <c r="LL17" s="129">
        <v>-6.7716636000000003E-17</v>
      </c>
      <c r="LM17" s="129">
        <v>-1.1058965999999999</v>
      </c>
      <c r="LN17" s="129">
        <v>9.9347817000000003E-17</v>
      </c>
      <c r="LO17" s="129">
        <v>43.097924999999996</v>
      </c>
      <c r="LP17" s="129">
        <v>7.6627762999999999E-33</v>
      </c>
      <c r="LQ17" s="129">
        <v>2.0437343000000001</v>
      </c>
      <c r="LR17" s="129">
        <v>-5.0274648E-17</v>
      </c>
      <c r="LS17" s="129">
        <v>-0.82104730000000004</v>
      </c>
      <c r="LT17" s="129">
        <v>1.2514262999999999E-16</v>
      </c>
      <c r="LU17" s="129">
        <v>38.984751000000003</v>
      </c>
      <c r="LV17" s="129">
        <v>5.2318315000000001E-33</v>
      </c>
      <c r="LW17" s="129">
        <v>1.3953785000000001</v>
      </c>
      <c r="LX17" s="129">
        <v>-1.4777635E-16</v>
      </c>
      <c r="LY17" s="129">
        <v>-2.4133708999999999</v>
      </c>
      <c r="LZ17" s="129">
        <v>8.5442291999999998E-17</v>
      </c>
      <c r="MA17" s="129">
        <v>20.686947</v>
      </c>
      <c r="MB17" s="129">
        <v>1.1119454</v>
      </c>
      <c r="MC17" s="129">
        <v>1.0226246000000001</v>
      </c>
      <c r="MD17" s="129">
        <v>-0.46107113</v>
      </c>
      <c r="ME17" s="129">
        <v>3.0173522000000001E-2</v>
      </c>
      <c r="MF17" s="129">
        <v>-5.7870172E-17</v>
      </c>
      <c r="MG17" s="129">
        <v>20.711016999999998</v>
      </c>
      <c r="MH17" s="129">
        <v>8.4041372000000003E-32</v>
      </c>
      <c r="MI17" s="129">
        <v>3.1288404999999999</v>
      </c>
      <c r="MJ17" s="129">
        <v>1.1808405E-15</v>
      </c>
      <c r="MK17" s="129">
        <v>-0.28151653999999998</v>
      </c>
      <c r="ML17" s="129">
        <v>-2.0024169999999999E-16</v>
      </c>
      <c r="MM17" s="129">
        <v>21.593897999999999</v>
      </c>
      <c r="MN17" s="129">
        <v>0.27504578000000002</v>
      </c>
      <c r="MO17" s="129">
        <v>1.8951564000000001</v>
      </c>
      <c r="MP17" s="129">
        <v>-0.11089330999999999</v>
      </c>
      <c r="MQ17" s="129">
        <v>-0.90872531999999995</v>
      </c>
      <c r="MR17" s="129">
        <v>-1.3530716999999999E-16</v>
      </c>
      <c r="MS17" s="129">
        <v>20.539639999999999</v>
      </c>
      <c r="MT17" s="129">
        <v>0.67093305000000003</v>
      </c>
      <c r="MU17" s="129">
        <v>1.9837484999999999</v>
      </c>
      <c r="MV17" s="129">
        <v>-0.27876097</v>
      </c>
      <c r="MW17" s="129">
        <v>3.0842564999999999E-2</v>
      </c>
      <c r="MX17" s="129">
        <v>-1.19581E-16</v>
      </c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</row>
    <row r="18" spans="1:614" x14ac:dyDescent="0.25">
      <c r="A18" s="182" t="str">
        <f t="shared" si="0"/>
        <v>K:\614 Sewol\207 BowLift\APDL\A</v>
      </c>
      <c r="B18" s="182" t="s">
        <v>205</v>
      </c>
      <c r="C18" s="129">
        <v>-2.3501957999999998</v>
      </c>
      <c r="D18" s="129">
        <v>0.77584812999999997</v>
      </c>
      <c r="E18" s="129">
        <v>6.1108881000000004</v>
      </c>
      <c r="F18" s="129">
        <v>0.12818472</v>
      </c>
      <c r="G18" s="129">
        <v>-2.9538997</v>
      </c>
      <c r="H18" s="129">
        <v>1.1891670000000001</v>
      </c>
      <c r="I18" s="129">
        <v>5.5652315000000003</v>
      </c>
      <c r="J18" s="129">
        <v>-2.4620364000000001</v>
      </c>
      <c r="K18" s="129">
        <v>15.444163</v>
      </c>
      <c r="L18" s="129">
        <v>0.19768806999999999</v>
      </c>
      <c r="M18" s="129">
        <v>0.49281051999999997</v>
      </c>
      <c r="N18" s="129">
        <v>-1.1467913000000001</v>
      </c>
      <c r="O18" s="129">
        <v>-0.26177629000000002</v>
      </c>
      <c r="P18" s="129">
        <v>0.93469184000000005</v>
      </c>
      <c r="Q18" s="129">
        <v>11.490508</v>
      </c>
      <c r="R18" s="129">
        <v>3.6319731000000001E-2</v>
      </c>
      <c r="S18" s="129">
        <v>-3.6641949999999999</v>
      </c>
      <c r="T18" s="129">
        <v>1.7773139</v>
      </c>
      <c r="U18" s="129">
        <v>-1.0475741999999999</v>
      </c>
      <c r="V18" s="129">
        <v>2.8243095999999999E-2</v>
      </c>
      <c r="W18" s="129">
        <v>6.6054142999999996</v>
      </c>
      <c r="X18" s="129">
        <v>-7.4184202999999999E-3</v>
      </c>
      <c r="Y18" s="129">
        <v>-4.2456535000000004</v>
      </c>
      <c r="Z18" s="129">
        <v>-1.719855E-3</v>
      </c>
      <c r="AA18" s="129">
        <v>-12.089708</v>
      </c>
      <c r="AB18" s="129">
        <v>-5.2816864999999996E-3</v>
      </c>
      <c r="AC18" s="129">
        <v>4.6496889000000001</v>
      </c>
      <c r="AD18" s="129">
        <v>-0.42678328999999998</v>
      </c>
      <c r="AE18" s="129">
        <v>-0.57534101000000004</v>
      </c>
      <c r="AF18" s="129">
        <v>2.0426151E-2</v>
      </c>
      <c r="AG18" s="129">
        <v>3.6972594999999999</v>
      </c>
      <c r="AH18" s="129">
        <v>-1.4904354</v>
      </c>
      <c r="AI18" s="129">
        <v>2.1723856000000001</v>
      </c>
      <c r="AJ18" s="129">
        <v>2.2113622999999998</v>
      </c>
      <c r="AK18" s="129">
        <v>-2.0583282000000001</v>
      </c>
      <c r="AL18" s="129">
        <v>-0.11910192</v>
      </c>
      <c r="AM18" s="129">
        <v>-8.1050156999999992</v>
      </c>
      <c r="AN18" s="129">
        <v>-2.7650706000000001E-2</v>
      </c>
      <c r="AO18" s="129">
        <v>6.1851411000000001</v>
      </c>
      <c r="AP18" s="129">
        <v>-9.409903E-2</v>
      </c>
      <c r="AQ18" s="129">
        <v>-2.9027422000000001</v>
      </c>
      <c r="AR18" s="129">
        <v>9.3826000999999992E-3</v>
      </c>
      <c r="AS18" s="129">
        <v>-9.9053690000000003</v>
      </c>
      <c r="AT18" s="129">
        <v>0.10528968</v>
      </c>
      <c r="AU18" s="129">
        <v>7.1214519000000003</v>
      </c>
      <c r="AV18" s="129">
        <v>-9.8652156000000005E-2</v>
      </c>
      <c r="AW18" s="129">
        <v>-2.9991294000000002</v>
      </c>
      <c r="AX18" s="129">
        <v>3.7274552999999998E-3</v>
      </c>
      <c r="AY18" s="129">
        <v>-20.312619999999999</v>
      </c>
      <c r="AZ18" s="129">
        <v>9.2002234999999995E-7</v>
      </c>
      <c r="BA18" s="129">
        <v>4.9985363999999999</v>
      </c>
      <c r="BB18" s="129">
        <v>2.6057584999999999E-3</v>
      </c>
      <c r="BC18" s="129">
        <v>-9.4392347999999995</v>
      </c>
      <c r="BD18" s="129">
        <v>-2.2035192999999998E-3</v>
      </c>
      <c r="BE18" s="129">
        <v>-14.084047</v>
      </c>
      <c r="BF18" s="129">
        <v>-1.0427199E-5</v>
      </c>
      <c r="BG18" s="129">
        <v>5.6776192999999999</v>
      </c>
      <c r="BH18" s="129">
        <v>6.1564011999999998E-3</v>
      </c>
      <c r="BI18" s="129">
        <v>-15.055778999999999</v>
      </c>
      <c r="BJ18" s="129">
        <v>-5.7752604999999997E-3</v>
      </c>
      <c r="BK18" s="129">
        <v>-18.608076000000001</v>
      </c>
      <c r="BL18" s="129">
        <v>0.61540724999999996</v>
      </c>
      <c r="BM18" s="129">
        <v>3.7196425999999998</v>
      </c>
      <c r="BN18" s="129">
        <v>3.0065172000000001E-2</v>
      </c>
      <c r="BO18" s="129">
        <v>-8.5142871000000007</v>
      </c>
      <c r="BP18" s="129">
        <v>-5.7964846000000004E-3</v>
      </c>
      <c r="BQ18" s="129">
        <v>-19.965848999999999</v>
      </c>
      <c r="BR18" s="129">
        <v>-3.0497486000000001E-2</v>
      </c>
      <c r="BS18" s="129">
        <v>3.9799346999999998</v>
      </c>
      <c r="BT18" s="129">
        <v>-0.11310289</v>
      </c>
      <c r="BU18" s="129">
        <v>-7.6633170000000002</v>
      </c>
      <c r="BV18" s="129">
        <v>2.8765259999999999E-3</v>
      </c>
      <c r="BW18" s="129">
        <v>-27.678599999999999</v>
      </c>
      <c r="BX18" s="129">
        <v>-2.2087745999999999</v>
      </c>
      <c r="BY18" s="129">
        <v>-5.1993172999999997</v>
      </c>
      <c r="BZ18" s="129">
        <v>7.1038093</v>
      </c>
      <c r="CA18" s="129">
        <v>0.50046566999999997</v>
      </c>
      <c r="CB18" s="129">
        <v>-0.27549193</v>
      </c>
      <c r="CC18" s="129">
        <v>-19.355713000000002</v>
      </c>
      <c r="CD18" s="129">
        <v>-7.7423351000000001E-2</v>
      </c>
      <c r="CE18" s="129">
        <v>0.85060327999999996</v>
      </c>
      <c r="CF18" s="129">
        <v>8.1959265000000006</v>
      </c>
      <c r="CG18" s="129">
        <v>-3.5121326000000002</v>
      </c>
      <c r="CH18" s="129">
        <v>-0.40934942000000002</v>
      </c>
      <c r="CI18" s="129">
        <v>7.8886090999999991E-31</v>
      </c>
      <c r="CJ18" s="129">
        <v>7.8886090999999991E-31</v>
      </c>
      <c r="CK18" s="129">
        <v>7.8886090999999991E-31</v>
      </c>
      <c r="CL18" s="129">
        <v>7.8886090999999991E-31</v>
      </c>
      <c r="CM18" s="129">
        <v>7.8886090999999991E-31</v>
      </c>
      <c r="CN18" s="129">
        <v>7.8886090999999991E-31</v>
      </c>
      <c r="CO18" s="129">
        <v>7.8886090999999991E-31</v>
      </c>
      <c r="CP18" s="129">
        <v>7.8886090999999991E-31</v>
      </c>
      <c r="CQ18" s="129">
        <v>7.8886090999999991E-31</v>
      </c>
      <c r="CR18" s="129">
        <v>7.8886090999999991E-31</v>
      </c>
      <c r="CS18" s="129">
        <v>7.8886090999999991E-31</v>
      </c>
      <c r="CT18" s="129">
        <v>7.8886090999999991E-31</v>
      </c>
      <c r="CU18" s="129">
        <v>-34.710785999999999</v>
      </c>
      <c r="CV18" s="129">
        <v>0.47712320000000003</v>
      </c>
      <c r="CW18" s="129">
        <v>2.9456544999999998</v>
      </c>
      <c r="CX18" s="129">
        <v>-1.3168439000000001</v>
      </c>
      <c r="CY18" s="129">
        <v>-0.62836159999999996</v>
      </c>
      <c r="CZ18" s="129">
        <v>3.9405840999999997E-2</v>
      </c>
      <c r="DA18" s="129">
        <v>-39.673690999999998</v>
      </c>
      <c r="DB18" s="129">
        <v>-1.7082188000000001E-7</v>
      </c>
      <c r="DC18" s="129">
        <v>8.0232210999999998E-2</v>
      </c>
      <c r="DD18" s="129">
        <v>2.4519389000000002E-3</v>
      </c>
      <c r="DE18" s="129">
        <v>-4.6701018999999997</v>
      </c>
      <c r="DF18" s="129">
        <v>1.6085502000000001E-4</v>
      </c>
      <c r="DG18" s="129">
        <v>-35.247191999999998</v>
      </c>
      <c r="DH18" s="129">
        <v>0.48519420000000002</v>
      </c>
      <c r="DI18" s="129">
        <v>2.2438536</v>
      </c>
      <c r="DJ18" s="129">
        <v>-1.2687968999999999</v>
      </c>
      <c r="DK18" s="129">
        <v>-1.8635927000000001</v>
      </c>
      <c r="DL18" s="129">
        <v>3.7996512000000003E-2</v>
      </c>
      <c r="DM18" s="129">
        <v>-36.535971000000004</v>
      </c>
      <c r="DN18" s="129">
        <v>0.17805751</v>
      </c>
      <c r="DO18" s="129">
        <v>1.9573735999999999</v>
      </c>
      <c r="DP18" s="129">
        <v>-0.49987492</v>
      </c>
      <c r="DQ18" s="129">
        <v>-2.9060329</v>
      </c>
      <c r="DR18" s="129">
        <v>1.4993061E-2</v>
      </c>
      <c r="DS18" s="129">
        <v>-40.582591999999998</v>
      </c>
      <c r="DT18" s="129">
        <v>9.7848087E-2</v>
      </c>
      <c r="DU18" s="129">
        <v>5.8798630999999997</v>
      </c>
      <c r="DV18" s="129">
        <v>2.4430979000000001E-16</v>
      </c>
      <c r="DW18" s="129">
        <v>-2.9257534999999999</v>
      </c>
      <c r="DX18" s="129">
        <v>1.0438987</v>
      </c>
      <c r="DY18" s="129">
        <v>-39.268819999999998</v>
      </c>
      <c r="DZ18" s="129">
        <v>1.0691729999999999</v>
      </c>
      <c r="EA18" s="129">
        <v>7.4739123999999997</v>
      </c>
      <c r="EB18" s="129">
        <v>2.2044557999999999E-15</v>
      </c>
      <c r="EC18" s="129">
        <v>-1.6046297</v>
      </c>
      <c r="ED18" s="129">
        <v>-0.63237083000000005</v>
      </c>
      <c r="EE18" s="129">
        <v>-34.738295000000001</v>
      </c>
      <c r="EF18" s="129">
        <v>-1.5026600000000001</v>
      </c>
      <c r="EG18" s="129">
        <v>13.62214</v>
      </c>
      <c r="EH18" s="129">
        <v>-0.28203106</v>
      </c>
      <c r="EI18" s="129">
        <v>-0.58857760999999997</v>
      </c>
      <c r="EJ18" s="129">
        <v>1.8311009</v>
      </c>
      <c r="EK18" s="129">
        <v>-43.695796000000001</v>
      </c>
      <c r="EL18" s="129">
        <v>-6.2780713000000002E-2</v>
      </c>
      <c r="EM18" s="129">
        <v>3.3380117999999999</v>
      </c>
      <c r="EN18" s="129">
        <v>-0.77098193000000004</v>
      </c>
      <c r="EO18" s="129">
        <v>-2.4027558</v>
      </c>
      <c r="EP18" s="129">
        <v>-3.2798816000000003E-17</v>
      </c>
      <c r="EQ18" s="129">
        <v>-45.930208999999998</v>
      </c>
      <c r="ER18" s="129">
        <v>-1.4796111999999999</v>
      </c>
      <c r="ES18" s="129">
        <v>-3.5278944999999999</v>
      </c>
      <c r="ET18" s="129">
        <v>-5.9398974999999998</v>
      </c>
      <c r="EU18" s="129">
        <v>0.64578208999999998</v>
      </c>
      <c r="EV18" s="129">
        <v>1.6468468999999999</v>
      </c>
      <c r="EW18" s="129">
        <v>-43.340913</v>
      </c>
      <c r="EX18" s="129">
        <v>-2.0856384000000001</v>
      </c>
      <c r="EY18" s="129">
        <v>-2.6710772</v>
      </c>
      <c r="EZ18" s="129">
        <v>-6.7904542000000001</v>
      </c>
      <c r="FA18" s="129">
        <v>-0.71909699000000005</v>
      </c>
      <c r="FB18" s="129">
        <v>1.5289031</v>
      </c>
      <c r="FC18" s="129">
        <v>7.8886090999999991E-31</v>
      </c>
      <c r="FD18" s="129">
        <v>7.8886090999999991E-31</v>
      </c>
      <c r="FE18" s="129">
        <v>7.8886090999999991E-31</v>
      </c>
      <c r="FF18" s="129">
        <v>7.8886090999999991E-31</v>
      </c>
      <c r="FG18" s="129">
        <v>7.8886090999999991E-31</v>
      </c>
      <c r="FH18" s="129">
        <v>7.8886090999999991E-31</v>
      </c>
      <c r="FI18" s="129">
        <v>7.8886090999999991E-31</v>
      </c>
      <c r="FJ18" s="129">
        <v>7.8886090999999991E-31</v>
      </c>
      <c r="FK18" s="129">
        <v>7.8886090999999991E-31</v>
      </c>
      <c r="FL18" s="129">
        <v>7.8886090999999991E-31</v>
      </c>
      <c r="FM18" s="129">
        <v>7.8886090999999991E-31</v>
      </c>
      <c r="FN18" s="129">
        <v>7.8886090999999991E-31</v>
      </c>
      <c r="FO18" s="129">
        <v>-21.09347</v>
      </c>
      <c r="FP18" s="129">
        <v>1.1616641000000001</v>
      </c>
      <c r="FQ18" s="129">
        <v>-5.9238575000000004</v>
      </c>
      <c r="FR18" s="129">
        <v>-0.78347577000000002</v>
      </c>
      <c r="FS18" s="129">
        <v>-2.4596640999999999</v>
      </c>
      <c r="FT18" s="129">
        <v>2.9758325999999999</v>
      </c>
      <c r="FU18" s="129">
        <v>-14.997885</v>
      </c>
      <c r="FV18" s="129">
        <v>-3.0577804999999998</v>
      </c>
      <c r="FW18" s="129">
        <v>-3.2380767000000001</v>
      </c>
      <c r="FX18" s="129">
        <v>-6.6526106</v>
      </c>
      <c r="FY18" s="129">
        <v>6.6519263000000004</v>
      </c>
      <c r="FZ18" s="129">
        <v>3.1261958999999999</v>
      </c>
      <c r="GA18" s="129">
        <v>-27.405605999999999</v>
      </c>
      <c r="GB18" s="129">
        <v>-3.5193821000000001</v>
      </c>
      <c r="GC18" s="129">
        <v>-7.5126641999999997</v>
      </c>
      <c r="GD18" s="129">
        <v>-4.9441359</v>
      </c>
      <c r="GE18" s="129">
        <v>-0.93157615000000005</v>
      </c>
      <c r="GF18" s="129">
        <v>4.2631740999999996</v>
      </c>
      <c r="GG18" s="129">
        <v>-13.255990000000001</v>
      </c>
      <c r="GH18" s="129">
        <v>-7.9114760999999998</v>
      </c>
      <c r="GI18" s="129">
        <v>-17.290226000000001</v>
      </c>
      <c r="GJ18" s="129">
        <v>-0.34161564</v>
      </c>
      <c r="GK18" s="129">
        <v>-3.9815670000000001</v>
      </c>
      <c r="GL18" s="129">
        <v>15.081791000000001</v>
      </c>
      <c r="GM18" s="129">
        <v>-24.572520999999998</v>
      </c>
      <c r="GN18" s="129">
        <v>0.33206432000000002</v>
      </c>
      <c r="GO18" s="129">
        <v>1.1709892</v>
      </c>
      <c r="GP18" s="129">
        <v>-1.385456</v>
      </c>
      <c r="GQ18" s="129">
        <v>-7.8048323000000002</v>
      </c>
      <c r="GR18" s="129">
        <v>-1.6652477999999999</v>
      </c>
      <c r="GS18" s="129">
        <v>-6.9592270000000003</v>
      </c>
      <c r="GT18" s="129">
        <v>-0.53913082000000001</v>
      </c>
      <c r="GU18" s="129">
        <v>1.7141690000000001</v>
      </c>
      <c r="GV18" s="129">
        <v>-0.98484512000000002</v>
      </c>
      <c r="GW18" s="129">
        <v>0.52584808999999999</v>
      </c>
      <c r="GX18" s="129">
        <v>-0.15857341</v>
      </c>
      <c r="GY18" s="129">
        <v>-5.9198361000000004</v>
      </c>
      <c r="GZ18" s="129">
        <v>-0.84669415999999997</v>
      </c>
      <c r="HA18" s="129">
        <v>13.741092999999999</v>
      </c>
      <c r="HB18" s="129">
        <v>-1.7226588</v>
      </c>
      <c r="HC18" s="129">
        <v>2.2739888000000001</v>
      </c>
      <c r="HD18" s="129">
        <v>-3.0925338</v>
      </c>
      <c r="HE18" s="129">
        <v>-24.948557000000001</v>
      </c>
      <c r="HF18" s="129">
        <v>-0.50768239000000004</v>
      </c>
      <c r="HG18" s="129">
        <v>-4.3980724000000002</v>
      </c>
      <c r="HH18" s="129">
        <v>-1.8580086</v>
      </c>
      <c r="HI18" s="129">
        <v>-5.3119427000000004</v>
      </c>
      <c r="HJ18" s="129">
        <v>0.69928245</v>
      </c>
      <c r="HK18" s="129">
        <v>-5.4031409999999997</v>
      </c>
      <c r="HL18" s="129">
        <v>1.7728681E-2</v>
      </c>
      <c r="HM18" s="129">
        <v>2.0906115999999999</v>
      </c>
      <c r="HN18" s="129">
        <v>-0.19605552000000001</v>
      </c>
      <c r="HO18" s="129">
        <v>-1.1275922</v>
      </c>
      <c r="HP18" s="129">
        <v>-0.22082170000000001</v>
      </c>
      <c r="HQ18" s="129">
        <v>-5.5114001000000004</v>
      </c>
      <c r="HR18" s="129">
        <v>5.0307592999999998E-2</v>
      </c>
      <c r="HS18" s="129">
        <v>1.3310925</v>
      </c>
      <c r="HT18" s="129">
        <v>-0.26812295000000003</v>
      </c>
      <c r="HU18" s="129">
        <v>-0.21805368999999999</v>
      </c>
      <c r="HV18" s="129">
        <v>-0.29046125</v>
      </c>
      <c r="HW18" s="129">
        <v>7.8886090999999991E-31</v>
      </c>
      <c r="HX18" s="129">
        <v>7.8886090999999991E-31</v>
      </c>
      <c r="HY18" s="129">
        <v>7.8886090999999991E-31</v>
      </c>
      <c r="HZ18" s="129">
        <v>7.8886090999999991E-31</v>
      </c>
      <c r="IA18" s="129">
        <v>7.8886090999999991E-31</v>
      </c>
      <c r="IB18" s="129">
        <v>7.8886090999999991E-31</v>
      </c>
      <c r="IC18" s="129">
        <v>7.8886090999999991E-31</v>
      </c>
      <c r="ID18" s="129">
        <v>7.8886090999999991E-31</v>
      </c>
      <c r="IE18" s="129">
        <v>7.8886090999999991E-31</v>
      </c>
      <c r="IF18" s="129">
        <v>7.8886090999999991E-31</v>
      </c>
      <c r="IG18" s="129">
        <v>7.8886090999999991E-31</v>
      </c>
      <c r="IH18" s="129">
        <v>7.8886090999999991E-31</v>
      </c>
      <c r="II18" s="129">
        <v>0.82026127000000004</v>
      </c>
      <c r="IJ18" s="129">
        <v>8.7098746000000005E-3</v>
      </c>
      <c r="IK18" s="129">
        <v>0.25004979999999999</v>
      </c>
      <c r="IL18" s="129">
        <v>6.1975705999999998E-2</v>
      </c>
      <c r="IM18" s="129">
        <v>4.0024634000000003E-2</v>
      </c>
      <c r="IN18" s="129">
        <v>1.4564687999999999E-2</v>
      </c>
      <c r="IO18" s="129">
        <v>0.16902443</v>
      </c>
      <c r="IP18" s="129">
        <v>-1.1342061000000001E-2</v>
      </c>
      <c r="IQ18" s="129">
        <v>-4.4717706999999997E-3</v>
      </c>
      <c r="IR18" s="129">
        <v>7.2664280000000001E-3</v>
      </c>
      <c r="IS18" s="129">
        <v>-3.3932110000000001E-2</v>
      </c>
      <c r="IT18" s="129">
        <v>2.8650421999999998E-2</v>
      </c>
      <c r="IU18" s="129">
        <v>7.8886090999999991E-31</v>
      </c>
      <c r="IV18" s="129">
        <v>7.8886090999999991E-31</v>
      </c>
      <c r="IW18" s="129">
        <v>7.8886090999999991E-31</v>
      </c>
      <c r="IX18" s="129">
        <v>7.8886090999999991E-31</v>
      </c>
      <c r="IY18" s="129">
        <v>7.8886090999999991E-31</v>
      </c>
      <c r="IZ18" s="129">
        <v>7.8886090999999991E-31</v>
      </c>
      <c r="JA18" s="129">
        <v>7.8886090999999991E-31</v>
      </c>
      <c r="JB18" s="129">
        <v>7.8886090999999991E-31</v>
      </c>
      <c r="JC18" s="129">
        <v>7.8886090999999991E-31</v>
      </c>
      <c r="JD18" s="129">
        <v>7.8886090999999991E-31</v>
      </c>
      <c r="JE18" s="129">
        <v>7.8886090999999991E-31</v>
      </c>
      <c r="JF18" s="129">
        <v>7.8886090999999991E-31</v>
      </c>
      <c r="JG18" s="129">
        <v>-2.3398721</v>
      </c>
      <c r="JH18" s="129">
        <v>-3.3745845999999999</v>
      </c>
      <c r="JI18" s="129">
        <v>3.6120926</v>
      </c>
      <c r="JJ18" s="129">
        <v>1.5751746</v>
      </c>
      <c r="JK18" s="129">
        <v>-1.7966067999999999</v>
      </c>
      <c r="JL18" s="129">
        <v>-0.47093997999999998</v>
      </c>
      <c r="JM18" s="129">
        <v>0.46473350000000002</v>
      </c>
      <c r="JN18" s="129">
        <v>0.96387392999999999</v>
      </c>
      <c r="JO18" s="129">
        <v>0.40714391999999999</v>
      </c>
      <c r="JP18" s="129">
        <v>2.6269288</v>
      </c>
      <c r="JQ18" s="129">
        <v>-0.46975707999999999</v>
      </c>
      <c r="JR18" s="129">
        <v>-1.1460074</v>
      </c>
      <c r="JS18" s="129">
        <v>-1.9130383</v>
      </c>
      <c r="JT18" s="129">
        <v>-2.1186786</v>
      </c>
      <c r="JU18" s="129">
        <v>1.8679916999999999</v>
      </c>
      <c r="JV18" s="129">
        <v>2.6499030000000001</v>
      </c>
      <c r="JW18" s="129">
        <v>-0.89186195999999995</v>
      </c>
      <c r="JX18" s="129">
        <v>-1.6921336</v>
      </c>
      <c r="JY18" s="129">
        <v>-2.8113697E-2</v>
      </c>
      <c r="JZ18" s="129">
        <v>-3.4359698000000001</v>
      </c>
      <c r="KA18" s="129">
        <v>1.3615533</v>
      </c>
      <c r="KB18" s="129">
        <v>3.3005865999999999</v>
      </c>
      <c r="KC18" s="129">
        <v>-1.6656261000000001</v>
      </c>
      <c r="KD18" s="129">
        <v>-0.61342576999999998</v>
      </c>
      <c r="KE18" s="129">
        <v>48.091560000000001</v>
      </c>
      <c r="KF18" s="129">
        <v>2.8028959000000002E-15</v>
      </c>
      <c r="KG18" s="129">
        <v>3.5686784</v>
      </c>
      <c r="KH18" s="129">
        <v>1.0183495E-15</v>
      </c>
      <c r="KI18" s="129">
        <v>0.12660861000000001</v>
      </c>
      <c r="KJ18" s="129">
        <v>2.1851852999999999E-16</v>
      </c>
      <c r="KK18" s="129">
        <v>48.105364999999999</v>
      </c>
      <c r="KL18" s="129">
        <v>1.3287496000000001</v>
      </c>
      <c r="KM18" s="129">
        <v>3.2548135</v>
      </c>
      <c r="KN18" s="129">
        <v>0.47908672000000002</v>
      </c>
      <c r="KO18" s="129">
        <v>-0.78163050999999995</v>
      </c>
      <c r="KP18" s="129">
        <v>1.9929985000000001E-16</v>
      </c>
      <c r="KQ18" s="129">
        <v>49.110624000000001</v>
      </c>
      <c r="KR18" s="129">
        <v>0.40754365999999997</v>
      </c>
      <c r="KS18" s="129">
        <v>3.6140484000000002</v>
      </c>
      <c r="KT18" s="129">
        <v>0.12676949000000001</v>
      </c>
      <c r="KU18" s="129">
        <v>-0.20221887999999999</v>
      </c>
      <c r="KV18" s="129">
        <v>2.2129664000000001E-16</v>
      </c>
      <c r="KW18" s="129">
        <v>47.840245000000003</v>
      </c>
      <c r="KX18" s="129">
        <v>0.23030148</v>
      </c>
      <c r="KY18" s="129">
        <v>3.4788697000000002</v>
      </c>
      <c r="KZ18" s="129">
        <v>8.8079308999999995E-2</v>
      </c>
      <c r="LA18" s="129">
        <v>-1.8244296E-2</v>
      </c>
      <c r="LB18" s="129">
        <v>2.1301933000000001E-16</v>
      </c>
      <c r="LC18" s="129">
        <v>39.561647999999998</v>
      </c>
      <c r="LD18" s="129">
        <v>6.0770506E-33</v>
      </c>
      <c r="LE18" s="129">
        <v>1.6208064</v>
      </c>
      <c r="LF18" s="129">
        <v>-1.3678673E-16</v>
      </c>
      <c r="LG18" s="129">
        <v>-2.2338968000000001</v>
      </c>
      <c r="LH18" s="129">
        <v>9.9245769000000001E-17</v>
      </c>
      <c r="LI18" s="129">
        <v>40.925092999999997</v>
      </c>
      <c r="LJ18" s="129">
        <v>5.7506279000000001E-33</v>
      </c>
      <c r="LK18" s="129">
        <v>1.5337464000000001</v>
      </c>
      <c r="LL18" s="129">
        <v>-6.8971266000000003E-17</v>
      </c>
      <c r="LM18" s="129">
        <v>-1.1263863000000001</v>
      </c>
      <c r="LN18" s="129">
        <v>9.3914880000000003E-17</v>
      </c>
      <c r="LO18" s="129">
        <v>43.235329999999998</v>
      </c>
      <c r="LP18" s="129">
        <v>6.6292204000000006E-33</v>
      </c>
      <c r="LQ18" s="129">
        <v>1.7680752</v>
      </c>
      <c r="LR18" s="129">
        <v>-5.5813319999999995E-17</v>
      </c>
      <c r="LS18" s="129">
        <v>-0.91150069</v>
      </c>
      <c r="LT18" s="129">
        <v>1.0826338E-16</v>
      </c>
      <c r="LU18" s="129">
        <v>39.052790999999999</v>
      </c>
      <c r="LV18" s="129">
        <v>5.3406245999999997E-33</v>
      </c>
      <c r="LW18" s="129">
        <v>1.4243946999999999</v>
      </c>
      <c r="LX18" s="129">
        <v>-1.4284555000000001E-16</v>
      </c>
      <c r="LY18" s="129">
        <v>-2.3328449</v>
      </c>
      <c r="LZ18" s="129">
        <v>8.7219018000000005E-17</v>
      </c>
      <c r="MA18" s="129">
        <v>20.729617999999999</v>
      </c>
      <c r="MB18" s="129">
        <v>1.0759544999999999</v>
      </c>
      <c r="MC18" s="129">
        <v>1.0249417999999999</v>
      </c>
      <c r="MD18" s="129">
        <v>-0.44580994000000002</v>
      </c>
      <c r="ME18" s="129">
        <v>1.4567107E-3</v>
      </c>
      <c r="MF18" s="129">
        <v>-5.8803811999999996E-17</v>
      </c>
      <c r="MG18" s="129">
        <v>20.776001999999998</v>
      </c>
      <c r="MH18" s="129">
        <v>8.2272204999999999E-32</v>
      </c>
      <c r="MI18" s="129">
        <v>3.1161653999999999</v>
      </c>
      <c r="MJ18" s="129">
        <v>1.1542024000000001E-15</v>
      </c>
      <c r="MK18" s="129">
        <v>-0.35081303000000003</v>
      </c>
      <c r="ML18" s="129">
        <v>-2.0084795E-16</v>
      </c>
      <c r="MM18" s="129">
        <v>21.654409999999999</v>
      </c>
      <c r="MN18" s="129">
        <v>0.20002784000000001</v>
      </c>
      <c r="MO18" s="129">
        <v>2.1728697000000001</v>
      </c>
      <c r="MP18" s="129">
        <v>-8.0647477999999995E-2</v>
      </c>
      <c r="MQ18" s="129">
        <v>-1.0589630000000001</v>
      </c>
      <c r="MR18" s="129">
        <v>-1.5582887999999999E-16</v>
      </c>
      <c r="MS18" s="129">
        <v>20.53321</v>
      </c>
      <c r="MT18" s="129">
        <v>0.48793799999999998</v>
      </c>
      <c r="MU18" s="129">
        <v>2.3064401999999999</v>
      </c>
      <c r="MV18" s="129">
        <v>-0.20272972</v>
      </c>
      <c r="MW18" s="129">
        <v>2.3487680000000002E-3</v>
      </c>
      <c r="MX18" s="129">
        <v>-1.4108491E-16</v>
      </c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4"/>
      <c r="VE18" s="4"/>
      <c r="VF18" s="4"/>
      <c r="VG18" s="4"/>
      <c r="VH18" s="4"/>
      <c r="VI18" s="4"/>
      <c r="VJ18" s="4"/>
      <c r="VK18" s="4"/>
      <c r="VL18" s="4"/>
      <c r="VM18" s="4"/>
      <c r="VN18" s="4"/>
      <c r="VO18" s="4"/>
      <c r="VP18" s="4"/>
      <c r="VQ18" s="4"/>
      <c r="VR18" s="4"/>
      <c r="VS18" s="4"/>
      <c r="VT18" s="4"/>
      <c r="VU18" s="4"/>
      <c r="VV18" s="4"/>
      <c r="VW18" s="4"/>
      <c r="VX18" s="4"/>
      <c r="VY18" s="4"/>
      <c r="VZ18" s="4"/>
      <c r="WA18" s="4"/>
      <c r="WB18" s="4"/>
      <c r="WC18" s="4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</row>
    <row r="19" spans="1:614" x14ac:dyDescent="0.25">
      <c r="A19" s="182" t="str">
        <f t="shared" si="0"/>
        <v>K:\614 Sewol\207 BowLift\APDL\A</v>
      </c>
      <c r="B19" s="182" t="s">
        <v>206</v>
      </c>
      <c r="C19" s="129">
        <v>-2.4183226000000002</v>
      </c>
      <c r="D19" s="129">
        <v>0.73618611</v>
      </c>
      <c r="E19" s="129">
        <v>5.9260503</v>
      </c>
      <c r="F19" s="129">
        <v>0.11775159</v>
      </c>
      <c r="G19" s="129">
        <v>-2.9154681999999998</v>
      </c>
      <c r="H19" s="129">
        <v>1.1148958</v>
      </c>
      <c r="I19" s="129">
        <v>5.6974647000000003</v>
      </c>
      <c r="J19" s="129">
        <v>-2.4315671000000001</v>
      </c>
      <c r="K19" s="129">
        <v>14.773341</v>
      </c>
      <c r="L19" s="129">
        <v>0.19580773000000001</v>
      </c>
      <c r="M19" s="129">
        <v>0.54138569999999997</v>
      </c>
      <c r="N19" s="129">
        <v>-1.0789138</v>
      </c>
      <c r="O19" s="129">
        <v>0.19220177999999999</v>
      </c>
      <c r="P19" s="129">
        <v>0.93474073999999996</v>
      </c>
      <c r="Q19" s="129">
        <v>12.650575</v>
      </c>
      <c r="R19" s="129">
        <v>2.9203559999999998E-3</v>
      </c>
      <c r="S19" s="129">
        <v>-3.8033372999999999</v>
      </c>
      <c r="T19" s="129">
        <v>1.8500794</v>
      </c>
      <c r="U19" s="129">
        <v>-0.44944849999999997</v>
      </c>
      <c r="V19" s="129">
        <v>5.0822818000000001E-7</v>
      </c>
      <c r="W19" s="129">
        <v>7.4682114999999998</v>
      </c>
      <c r="X19" s="129">
        <v>4.1035022000000002E-4</v>
      </c>
      <c r="Y19" s="129">
        <v>-4.7220572000000001</v>
      </c>
      <c r="Z19" s="129">
        <v>-2.3565618999999999E-3</v>
      </c>
      <c r="AA19" s="129">
        <v>-12.168488999999999</v>
      </c>
      <c r="AB19" s="129">
        <v>2.7955221999999998E-2</v>
      </c>
      <c r="AC19" s="129">
        <v>4.7024324999999996</v>
      </c>
      <c r="AD19" s="129">
        <v>-0.42771837000000001</v>
      </c>
      <c r="AE19" s="129">
        <v>-0.59190860999999995</v>
      </c>
      <c r="AF19" s="129">
        <v>2.0331364000000001E-2</v>
      </c>
      <c r="AG19" s="129">
        <v>3.6316706000000001</v>
      </c>
      <c r="AH19" s="129">
        <v>-1.4889295</v>
      </c>
      <c r="AI19" s="129">
        <v>2.1951885</v>
      </c>
      <c r="AJ19" s="129">
        <v>2.2260374000000001</v>
      </c>
      <c r="AK19" s="129">
        <v>-2.1162725</v>
      </c>
      <c r="AL19" s="129">
        <v>-0.12006952999999999</v>
      </c>
      <c r="AM19" s="129">
        <v>-7.1875856000000002</v>
      </c>
      <c r="AN19" s="129">
        <v>-5.0825496999999999E-7</v>
      </c>
      <c r="AO19" s="129">
        <v>6.6218544000000001</v>
      </c>
      <c r="AP19" s="129">
        <v>-1.1846748000000001E-2</v>
      </c>
      <c r="AQ19" s="129">
        <v>-3.5012338999999999</v>
      </c>
      <c r="AR19" s="129">
        <v>6.5266342999999996E-3</v>
      </c>
      <c r="AS19" s="129">
        <v>-9.0441594999999992</v>
      </c>
      <c r="AT19" s="129">
        <v>-1.5259458E-5</v>
      </c>
      <c r="AU19" s="129">
        <v>7.5284192000000001</v>
      </c>
      <c r="AV19" s="129">
        <v>-1.2878916000000001E-2</v>
      </c>
      <c r="AW19" s="129">
        <v>-3.5388065000000002</v>
      </c>
      <c r="AX19" s="129">
        <v>-6.8075716E-5</v>
      </c>
      <c r="AY19" s="129">
        <v>-20.251621</v>
      </c>
      <c r="AZ19" s="129">
        <v>9.3536692000000004E-7</v>
      </c>
      <c r="BA19" s="129">
        <v>4.9483006999999999</v>
      </c>
      <c r="BB19" s="129">
        <v>2.4541487E-3</v>
      </c>
      <c r="BC19" s="129">
        <v>-9.4875942999999996</v>
      </c>
      <c r="BD19" s="129">
        <v>-2.2299901999999999E-3</v>
      </c>
      <c r="BE19" s="129">
        <v>-14.048339</v>
      </c>
      <c r="BF19" s="129">
        <v>-1.0767492E-5</v>
      </c>
      <c r="BG19" s="129">
        <v>5.8497690999999996</v>
      </c>
      <c r="BH19" s="129">
        <v>5.0460864000000001E-3</v>
      </c>
      <c r="BI19" s="129">
        <v>-15.064838999999999</v>
      </c>
      <c r="BJ19" s="129">
        <v>-7.0042193000000004E-3</v>
      </c>
      <c r="BK19" s="129">
        <v>-18.425934999999999</v>
      </c>
      <c r="BL19" s="129">
        <v>0.76925878000000003</v>
      </c>
      <c r="BM19" s="129">
        <v>3.6008619999999998</v>
      </c>
      <c r="BN19" s="129">
        <v>3.7536463999999999E-2</v>
      </c>
      <c r="BO19" s="129">
        <v>-8.0896121999999995</v>
      </c>
      <c r="BP19" s="129">
        <v>-6.5888424000000003E-3</v>
      </c>
      <c r="BQ19" s="129">
        <v>-19.818158</v>
      </c>
      <c r="BR19" s="129">
        <v>-3.8122071E-2</v>
      </c>
      <c r="BS19" s="129">
        <v>3.6750486000000002</v>
      </c>
      <c r="BT19" s="129">
        <v>-0.14218165999999999</v>
      </c>
      <c r="BU19" s="129">
        <v>-7.2676970000000001</v>
      </c>
      <c r="BV19" s="129">
        <v>4.1200665000000001E-3</v>
      </c>
      <c r="BW19" s="129">
        <v>-27.875855999999999</v>
      </c>
      <c r="BX19" s="129">
        <v>-2.1409682999999999</v>
      </c>
      <c r="BY19" s="129">
        <v>-5.0827232999999996</v>
      </c>
      <c r="BZ19" s="129">
        <v>7.1587272000000004</v>
      </c>
      <c r="CA19" s="129">
        <v>0.34888289</v>
      </c>
      <c r="CB19" s="129">
        <v>-0.30267445999999998</v>
      </c>
      <c r="CC19" s="129">
        <v>-19.420051000000001</v>
      </c>
      <c r="CD19" s="129">
        <v>-0.13686240999999999</v>
      </c>
      <c r="CE19" s="129">
        <v>0.82941920999999996</v>
      </c>
      <c r="CF19" s="129">
        <v>8.2277316000000003</v>
      </c>
      <c r="CG19" s="129">
        <v>-3.4799205</v>
      </c>
      <c r="CH19" s="129">
        <v>-0.37586828999999999</v>
      </c>
      <c r="CI19" s="129">
        <v>7.8886090999999991E-31</v>
      </c>
      <c r="CJ19" s="129">
        <v>7.8886090999999991E-31</v>
      </c>
      <c r="CK19" s="129">
        <v>7.8886090999999991E-31</v>
      </c>
      <c r="CL19" s="129">
        <v>7.8886090999999991E-31</v>
      </c>
      <c r="CM19" s="129">
        <v>7.8886090999999991E-31</v>
      </c>
      <c r="CN19" s="129">
        <v>7.8886090999999991E-31</v>
      </c>
      <c r="CO19" s="129">
        <v>7.8886090999999991E-31</v>
      </c>
      <c r="CP19" s="129">
        <v>7.8886090999999991E-31</v>
      </c>
      <c r="CQ19" s="129">
        <v>7.8886090999999991E-31</v>
      </c>
      <c r="CR19" s="129">
        <v>7.8886090999999991E-31</v>
      </c>
      <c r="CS19" s="129">
        <v>7.8886090999999991E-31</v>
      </c>
      <c r="CT19" s="129">
        <v>7.8886090999999991E-31</v>
      </c>
      <c r="CU19" s="129">
        <v>-34.704695999999998</v>
      </c>
      <c r="CV19" s="129">
        <v>0.48520879</v>
      </c>
      <c r="CW19" s="129">
        <v>2.9262267</v>
      </c>
      <c r="CX19" s="129">
        <v>-1.3336775999999999</v>
      </c>
      <c r="CY19" s="129">
        <v>-0.66153583999999999</v>
      </c>
      <c r="CZ19" s="129">
        <v>3.9910729999999998E-2</v>
      </c>
      <c r="DA19" s="129">
        <v>-39.670124999999999</v>
      </c>
      <c r="DB19" s="129">
        <v>-1.6283688000000001E-7</v>
      </c>
      <c r="DC19" s="129">
        <v>0.10661884000000001</v>
      </c>
      <c r="DD19" s="129">
        <v>2.4030567E-3</v>
      </c>
      <c r="DE19" s="129">
        <v>-4.7021221000000004</v>
      </c>
      <c r="DF19" s="129">
        <v>1.5339155999999999E-4</v>
      </c>
      <c r="DG19" s="129">
        <v>-35.405650999999999</v>
      </c>
      <c r="DH19" s="129">
        <v>0.45486956000000001</v>
      </c>
      <c r="DI19" s="129">
        <v>2.1461147999999999</v>
      </c>
      <c r="DJ19" s="129">
        <v>-1.1894505</v>
      </c>
      <c r="DK19" s="129">
        <v>-2.0397034999999999</v>
      </c>
      <c r="DL19" s="129">
        <v>3.5624625E-2</v>
      </c>
      <c r="DM19" s="129">
        <v>-36.986178000000002</v>
      </c>
      <c r="DN19" s="129">
        <v>0.11137669</v>
      </c>
      <c r="DO19" s="129">
        <v>1.6908755</v>
      </c>
      <c r="DP19" s="129">
        <v>-0.31246633000000001</v>
      </c>
      <c r="DQ19" s="129">
        <v>-3.5086249999999999</v>
      </c>
      <c r="DR19" s="129">
        <v>9.3947543000000005E-3</v>
      </c>
      <c r="DS19" s="129">
        <v>-39.907226000000001</v>
      </c>
      <c r="DT19" s="129">
        <v>0.12231011</v>
      </c>
      <c r="DU19" s="129">
        <v>6.5383949000000001</v>
      </c>
      <c r="DV19" s="129">
        <v>2.4919781999999998E-16</v>
      </c>
      <c r="DW19" s="129">
        <v>-2.7395489999999998</v>
      </c>
      <c r="DX19" s="129">
        <v>1.3048734</v>
      </c>
      <c r="DY19" s="129">
        <v>-38.601258000000001</v>
      </c>
      <c r="DZ19" s="129">
        <v>1.3364662</v>
      </c>
      <c r="EA19" s="129">
        <v>7.7928329999999999</v>
      </c>
      <c r="EB19" s="129">
        <v>2.1607642000000001E-15</v>
      </c>
      <c r="EC19" s="129">
        <v>-1.5579099999999999</v>
      </c>
      <c r="ED19" s="129">
        <v>-0.79046353000000003</v>
      </c>
      <c r="EE19" s="129">
        <v>-35.834282000000002</v>
      </c>
      <c r="EF19" s="129">
        <v>-1.857567</v>
      </c>
      <c r="EG19" s="129">
        <v>12.943300000000001</v>
      </c>
      <c r="EH19" s="129">
        <v>-0.39073811000000003</v>
      </c>
      <c r="EI19" s="129">
        <v>-0.65807868000000003</v>
      </c>
      <c r="EJ19" s="129">
        <v>1.1671663000000001</v>
      </c>
      <c r="EK19" s="129">
        <v>-43.798730999999997</v>
      </c>
      <c r="EL19" s="129">
        <v>-7.8475891000000006E-2</v>
      </c>
      <c r="EM19" s="129">
        <v>3.3610807999999999</v>
      </c>
      <c r="EN19" s="129">
        <v>-0.96372740999999995</v>
      </c>
      <c r="EO19" s="129">
        <v>-2.0858018999999999</v>
      </c>
      <c r="EP19" s="129">
        <v>8.6874758999999999E-18</v>
      </c>
      <c r="EQ19" s="129">
        <v>-45.965665999999999</v>
      </c>
      <c r="ER19" s="129">
        <v>-1.4586817000000001</v>
      </c>
      <c r="ES19" s="129">
        <v>-3.4650677000000001</v>
      </c>
      <c r="ET19" s="129">
        <v>-5.9220535999999999</v>
      </c>
      <c r="EU19" s="129">
        <v>0.61798401999999997</v>
      </c>
      <c r="EV19" s="129">
        <v>1.6115028</v>
      </c>
      <c r="EW19" s="129">
        <v>-43.381188000000002</v>
      </c>
      <c r="EX19" s="129">
        <v>-2.0657413999999998</v>
      </c>
      <c r="EY19" s="129">
        <v>-2.6228641000000001</v>
      </c>
      <c r="EZ19" s="129">
        <v>-6.7945973000000004</v>
      </c>
      <c r="FA19" s="129">
        <v>-0.71294411999999996</v>
      </c>
      <c r="FB19" s="129">
        <v>1.4987214</v>
      </c>
      <c r="FC19" s="129">
        <v>7.8886090999999991E-31</v>
      </c>
      <c r="FD19" s="129">
        <v>7.8886090999999991E-31</v>
      </c>
      <c r="FE19" s="129">
        <v>7.8886090999999991E-31</v>
      </c>
      <c r="FF19" s="129">
        <v>7.8886090999999991E-31</v>
      </c>
      <c r="FG19" s="129">
        <v>7.8886090999999991E-31</v>
      </c>
      <c r="FH19" s="129">
        <v>7.8886090999999991E-31</v>
      </c>
      <c r="FI19" s="129">
        <v>7.8886090999999991E-31</v>
      </c>
      <c r="FJ19" s="129">
        <v>7.8886090999999991E-31</v>
      </c>
      <c r="FK19" s="129">
        <v>7.8886090999999991E-31</v>
      </c>
      <c r="FL19" s="129">
        <v>7.8886090999999991E-31</v>
      </c>
      <c r="FM19" s="129">
        <v>7.8886090999999991E-31</v>
      </c>
      <c r="FN19" s="129">
        <v>7.8886090999999991E-31</v>
      </c>
      <c r="FO19" s="129">
        <v>-20.423152000000002</v>
      </c>
      <c r="FP19" s="129">
        <v>1.5255415999999999</v>
      </c>
      <c r="FQ19" s="129">
        <v>-6.0883922000000004</v>
      </c>
      <c r="FR19" s="129">
        <v>-0.53074001000000004</v>
      </c>
      <c r="FS19" s="129">
        <v>-2.3489517000000002</v>
      </c>
      <c r="FT19" s="129">
        <v>3.1050228</v>
      </c>
      <c r="FU19" s="129">
        <v>-15.474643</v>
      </c>
      <c r="FV19" s="129">
        <v>-3.0385284000000001</v>
      </c>
      <c r="FW19" s="129">
        <v>-3.1911406000000002</v>
      </c>
      <c r="FX19" s="129">
        <v>-6.7068873</v>
      </c>
      <c r="FY19" s="129">
        <v>6.6350939999999996</v>
      </c>
      <c r="FZ19" s="129">
        <v>3.0893809000000001</v>
      </c>
      <c r="GA19" s="129">
        <v>-27.546892</v>
      </c>
      <c r="GB19" s="129">
        <v>-3.5436168000000001</v>
      </c>
      <c r="GC19" s="129">
        <v>-7.3397825000000001</v>
      </c>
      <c r="GD19" s="129">
        <v>-5.1307912</v>
      </c>
      <c r="GE19" s="129">
        <v>-0.45535902</v>
      </c>
      <c r="GF19" s="129">
        <v>4.2693137999999999</v>
      </c>
      <c r="GG19" s="129">
        <v>-13.929836999999999</v>
      </c>
      <c r="GH19" s="129">
        <v>-8.3886731999999995</v>
      </c>
      <c r="GI19" s="129">
        <v>-13.302287</v>
      </c>
      <c r="GJ19" s="129">
        <v>-0.73793969999999998</v>
      </c>
      <c r="GK19" s="129">
        <v>-3.5207807999999998</v>
      </c>
      <c r="GL19" s="129">
        <v>13.315239999999999</v>
      </c>
      <c r="GM19" s="129">
        <v>-24.129238999999998</v>
      </c>
      <c r="GN19" s="129">
        <v>0.46442556000000002</v>
      </c>
      <c r="GO19" s="129">
        <v>2.4015873000000001</v>
      </c>
      <c r="GP19" s="129">
        <v>-1.3594599999999999</v>
      </c>
      <c r="GQ19" s="129">
        <v>-7.6590240999999999</v>
      </c>
      <c r="GR19" s="129">
        <v>-2.0499407000000001</v>
      </c>
      <c r="GS19" s="129">
        <v>-7.2446261999999999</v>
      </c>
      <c r="GT19" s="129">
        <v>-0.41235726</v>
      </c>
      <c r="GU19" s="129">
        <v>1.6933186</v>
      </c>
      <c r="GV19" s="129">
        <v>-1.0339480999999999</v>
      </c>
      <c r="GW19" s="129">
        <v>0.56005795999999997</v>
      </c>
      <c r="GX19" s="129">
        <v>-0.25138504</v>
      </c>
      <c r="GY19" s="129">
        <v>-5.0046596000000001</v>
      </c>
      <c r="GZ19" s="129">
        <v>-0.56873240999999997</v>
      </c>
      <c r="HA19" s="129">
        <v>13.422909000000001</v>
      </c>
      <c r="HB19" s="129">
        <v>-1.5886526000000001</v>
      </c>
      <c r="HC19" s="129">
        <v>2.3021378000000001</v>
      </c>
      <c r="HD19" s="129">
        <v>-2.6703546</v>
      </c>
      <c r="HE19" s="129">
        <v>7.8886090999999991E-31</v>
      </c>
      <c r="HF19" s="129">
        <v>7.8886090999999991E-31</v>
      </c>
      <c r="HG19" s="129">
        <v>7.8886090999999991E-31</v>
      </c>
      <c r="HH19" s="129">
        <v>7.8886090999999991E-31</v>
      </c>
      <c r="HI19" s="129">
        <v>7.8886090999999991E-31</v>
      </c>
      <c r="HJ19" s="129">
        <v>7.8886090999999991E-31</v>
      </c>
      <c r="HK19" s="129">
        <v>-5.4793890999999997</v>
      </c>
      <c r="HL19" s="129">
        <v>1.5215408E-2</v>
      </c>
      <c r="HM19" s="129">
        <v>1.9034987999999999</v>
      </c>
      <c r="HN19" s="129">
        <v>-0.20096384</v>
      </c>
      <c r="HO19" s="129">
        <v>-1.1287189</v>
      </c>
      <c r="HP19" s="129">
        <v>-0.20547339000000001</v>
      </c>
      <c r="HQ19" s="129">
        <v>-5.5720970000000003</v>
      </c>
      <c r="HR19" s="129">
        <v>4.3204402000000003E-2</v>
      </c>
      <c r="HS19" s="129">
        <v>1.1946478</v>
      </c>
      <c r="HT19" s="129">
        <v>-0.27401603000000002</v>
      </c>
      <c r="HU19" s="129">
        <v>-0.20855530999999999</v>
      </c>
      <c r="HV19" s="129">
        <v>-0.26103251</v>
      </c>
      <c r="HW19" s="129">
        <v>7.8886090999999991E-31</v>
      </c>
      <c r="HX19" s="129">
        <v>7.8886090999999991E-31</v>
      </c>
      <c r="HY19" s="129">
        <v>7.8886090999999991E-31</v>
      </c>
      <c r="HZ19" s="129">
        <v>7.8886090999999991E-31</v>
      </c>
      <c r="IA19" s="129">
        <v>7.8886090999999991E-31</v>
      </c>
      <c r="IB19" s="129">
        <v>7.8886090999999991E-31</v>
      </c>
      <c r="IC19" s="129">
        <v>7.8886090999999991E-31</v>
      </c>
      <c r="ID19" s="129">
        <v>7.8886090999999991E-31</v>
      </c>
      <c r="IE19" s="129">
        <v>7.8886090999999991E-31</v>
      </c>
      <c r="IF19" s="129">
        <v>7.8886090999999991E-31</v>
      </c>
      <c r="IG19" s="129">
        <v>7.8886090999999991E-31</v>
      </c>
      <c r="IH19" s="129">
        <v>7.8886090999999991E-31</v>
      </c>
      <c r="II19" s="129">
        <v>0.84630092000000001</v>
      </c>
      <c r="IJ19" s="129">
        <v>1.0343972E-2</v>
      </c>
      <c r="IK19" s="129">
        <v>0.33283284000000002</v>
      </c>
      <c r="IL19" s="129">
        <v>6.3226273999999999E-2</v>
      </c>
      <c r="IM19" s="129">
        <v>4.2465012000000003E-2</v>
      </c>
      <c r="IN19" s="129">
        <v>2.0341853999999999E-2</v>
      </c>
      <c r="IO19" s="129">
        <v>0.18644446000000001</v>
      </c>
      <c r="IP19" s="129">
        <v>-9.7117987999999992E-3</v>
      </c>
      <c r="IQ19" s="129">
        <v>5.7726154000000002E-2</v>
      </c>
      <c r="IR19" s="129">
        <v>9.1443913000000005E-3</v>
      </c>
      <c r="IS19" s="129">
        <v>-2.9494684E-2</v>
      </c>
      <c r="IT19" s="129">
        <v>2.2671255000000001E-2</v>
      </c>
      <c r="IU19" s="129">
        <v>7.8886090999999991E-31</v>
      </c>
      <c r="IV19" s="129">
        <v>7.8886090999999991E-31</v>
      </c>
      <c r="IW19" s="129">
        <v>7.8886090999999991E-31</v>
      </c>
      <c r="IX19" s="129">
        <v>7.8886090999999991E-31</v>
      </c>
      <c r="IY19" s="129">
        <v>7.8886090999999991E-31</v>
      </c>
      <c r="IZ19" s="129">
        <v>7.8886090999999991E-31</v>
      </c>
      <c r="JA19" s="129">
        <v>7.8886090999999991E-31</v>
      </c>
      <c r="JB19" s="129">
        <v>7.8886090999999991E-31</v>
      </c>
      <c r="JC19" s="129">
        <v>7.8886090999999991E-31</v>
      </c>
      <c r="JD19" s="129">
        <v>7.8886090999999991E-31</v>
      </c>
      <c r="JE19" s="129">
        <v>7.8886090999999991E-31</v>
      </c>
      <c r="JF19" s="129">
        <v>7.8886090999999991E-31</v>
      </c>
      <c r="JG19" s="129">
        <v>-2.2231277</v>
      </c>
      <c r="JH19" s="129">
        <v>-3.4049692</v>
      </c>
      <c r="JI19" s="129">
        <v>3.5439566</v>
      </c>
      <c r="JJ19" s="129">
        <v>1.5904809</v>
      </c>
      <c r="JK19" s="129">
        <v>-1.8645935</v>
      </c>
      <c r="JL19" s="129">
        <v>-0.42303604</v>
      </c>
      <c r="JM19" s="129">
        <v>0.49120297000000002</v>
      </c>
      <c r="JN19" s="129">
        <v>0.93906652000000002</v>
      </c>
      <c r="JO19" s="129">
        <v>0.41252207000000002</v>
      </c>
      <c r="JP19" s="129">
        <v>2.6395162999999999</v>
      </c>
      <c r="JQ19" s="129">
        <v>-0.47258875</v>
      </c>
      <c r="JR19" s="129">
        <v>-1.1519972999999999</v>
      </c>
      <c r="JS19" s="129">
        <v>-1.6887673000000001</v>
      </c>
      <c r="JT19" s="129">
        <v>-1.8359686</v>
      </c>
      <c r="JU19" s="129">
        <v>1.3653678</v>
      </c>
      <c r="JV19" s="129">
        <v>2.9332294999999999</v>
      </c>
      <c r="JW19" s="129">
        <v>-0.73465541000000001</v>
      </c>
      <c r="JX19" s="129">
        <v>-1.949038</v>
      </c>
      <c r="JY19" s="129">
        <v>8.3270237999999996E-2</v>
      </c>
      <c r="JZ19" s="129">
        <v>-3.3292989999999998</v>
      </c>
      <c r="KA19" s="129">
        <v>1.0707981</v>
      </c>
      <c r="KB19" s="129">
        <v>3.670474</v>
      </c>
      <c r="KC19" s="129">
        <v>-1.3614204000000001</v>
      </c>
      <c r="KD19" s="129">
        <v>-0.84070575999999997</v>
      </c>
      <c r="KE19" s="129">
        <v>48.173343000000003</v>
      </c>
      <c r="KF19" s="129">
        <v>2.8963657000000001E-15</v>
      </c>
      <c r="KG19" s="129">
        <v>3.5918722999999999</v>
      </c>
      <c r="KH19" s="129">
        <v>1.0378002E-15</v>
      </c>
      <c r="KI19" s="129">
        <v>0.11104979</v>
      </c>
      <c r="KJ19" s="129">
        <v>2.1993875000000001E-16</v>
      </c>
      <c r="KK19" s="129">
        <v>48.095827999999997</v>
      </c>
      <c r="KL19" s="129">
        <v>1.3730601</v>
      </c>
      <c r="KM19" s="129">
        <v>3.1958324999999999</v>
      </c>
      <c r="KN19" s="129">
        <v>0.48875927000000002</v>
      </c>
      <c r="KO19" s="129">
        <v>-0.76538888000000005</v>
      </c>
      <c r="KP19" s="129">
        <v>1.9568829999999999E-16</v>
      </c>
      <c r="KQ19" s="129">
        <v>49.038257999999999</v>
      </c>
      <c r="KR19" s="129">
        <v>0.50942957</v>
      </c>
      <c r="KS19" s="129">
        <v>3.5326152</v>
      </c>
      <c r="KT19" s="129">
        <v>0.15846186000000001</v>
      </c>
      <c r="KU19" s="129">
        <v>-0.22219048</v>
      </c>
      <c r="KV19" s="129">
        <v>2.1631029000000001E-16</v>
      </c>
      <c r="KW19" s="129">
        <v>47.859200000000001</v>
      </c>
      <c r="KX19" s="129">
        <v>0.28787685000000002</v>
      </c>
      <c r="KY19" s="129">
        <v>3.4796114</v>
      </c>
      <c r="KZ19" s="129">
        <v>0.11009914</v>
      </c>
      <c r="LA19" s="129">
        <v>-7.0016340999999996E-2</v>
      </c>
      <c r="LB19" s="129">
        <v>2.1306474999999999E-16</v>
      </c>
      <c r="LC19" s="129">
        <v>39.756901999999997</v>
      </c>
      <c r="LD19" s="129">
        <v>6.3699501999999997E-33</v>
      </c>
      <c r="LE19" s="129">
        <v>1.6989255000000001</v>
      </c>
      <c r="LF19" s="129">
        <v>-1.3034121999999999E-16</v>
      </c>
      <c r="LG19" s="129">
        <v>-2.1286337</v>
      </c>
      <c r="LH19" s="129">
        <v>1.0402918E-16</v>
      </c>
      <c r="LI19" s="129">
        <v>41.121009999999998</v>
      </c>
      <c r="LJ19" s="129">
        <v>5.4179563999999997E-33</v>
      </c>
      <c r="LK19" s="129">
        <v>1.4450198000000001</v>
      </c>
      <c r="LL19" s="129">
        <v>-7.0225896999999998E-17</v>
      </c>
      <c r="LM19" s="129">
        <v>-1.1468758999999999</v>
      </c>
      <c r="LN19" s="129">
        <v>8.8481943999999998E-17</v>
      </c>
      <c r="LO19" s="129">
        <v>43.372734999999999</v>
      </c>
      <c r="LP19" s="129">
        <v>5.5956643999999997E-33</v>
      </c>
      <c r="LQ19" s="129">
        <v>1.4924162000000001</v>
      </c>
      <c r="LR19" s="129">
        <v>-6.1351992999999997E-17</v>
      </c>
      <c r="LS19" s="129">
        <v>-1.0019541000000001</v>
      </c>
      <c r="LT19" s="129">
        <v>9.1384135E-17</v>
      </c>
      <c r="LU19" s="129">
        <v>39.120831000000003</v>
      </c>
      <c r="LV19" s="129">
        <v>5.4494175999999997E-33</v>
      </c>
      <c r="LW19" s="129">
        <v>1.4534107999999999</v>
      </c>
      <c r="LX19" s="129">
        <v>-1.3791474999999999E-16</v>
      </c>
      <c r="LY19" s="129">
        <v>-2.2523187999999998</v>
      </c>
      <c r="LZ19" s="129">
        <v>8.8995743999999999E-17</v>
      </c>
      <c r="MA19" s="129">
        <v>20.772290000000002</v>
      </c>
      <c r="MB19" s="129">
        <v>1.0399635</v>
      </c>
      <c r="MC19" s="129">
        <v>1.0272589000000001</v>
      </c>
      <c r="MD19" s="129">
        <v>-0.43054873999999999</v>
      </c>
      <c r="ME19" s="129">
        <v>-2.7260099999999999E-2</v>
      </c>
      <c r="MF19" s="129">
        <v>-5.9737452000000003E-17</v>
      </c>
      <c r="MG19" s="129">
        <v>20.840986999999998</v>
      </c>
      <c r="MH19" s="129">
        <v>8.0503038000000005E-32</v>
      </c>
      <c r="MI19" s="129">
        <v>3.1034902999999998</v>
      </c>
      <c r="MJ19" s="129">
        <v>1.1275642E-15</v>
      </c>
      <c r="MK19" s="129">
        <v>-0.42010951000000002</v>
      </c>
      <c r="ML19" s="129">
        <v>-2.0145420000000001E-16</v>
      </c>
      <c r="MM19" s="129">
        <v>21.714922000000001</v>
      </c>
      <c r="MN19" s="129">
        <v>0.12500990000000001</v>
      </c>
      <c r="MO19" s="129">
        <v>2.450583</v>
      </c>
      <c r="MP19" s="129">
        <v>-5.0401649E-2</v>
      </c>
      <c r="MQ19" s="129">
        <v>-1.2092007</v>
      </c>
      <c r="MR19" s="129">
        <v>-1.7635058999999999E-16</v>
      </c>
      <c r="MS19" s="129">
        <v>20.526779000000001</v>
      </c>
      <c r="MT19" s="129">
        <v>0.30494294999999999</v>
      </c>
      <c r="MU19" s="129">
        <v>2.6291319999999998</v>
      </c>
      <c r="MV19" s="129">
        <v>-0.12669847000000001</v>
      </c>
      <c r="MW19" s="129">
        <v>-2.6145029E-2</v>
      </c>
      <c r="MX19" s="129">
        <v>-1.6258883000000001E-16</v>
      </c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4"/>
      <c r="VE19" s="4"/>
      <c r="VF19" s="4"/>
      <c r="VG19" s="4"/>
      <c r="VH19" s="4"/>
      <c r="VI19" s="4"/>
      <c r="VJ19" s="4"/>
      <c r="VK19" s="4"/>
      <c r="VL19" s="4"/>
      <c r="VM19" s="4"/>
      <c r="VN19" s="4"/>
      <c r="VO19" s="4"/>
      <c r="VP19" s="4"/>
      <c r="VQ19" s="4"/>
      <c r="VR19" s="4"/>
      <c r="VS19" s="4"/>
      <c r="VT19" s="4"/>
      <c r="VU19" s="4"/>
      <c r="VV19" s="4"/>
      <c r="VW19" s="4"/>
      <c r="VX19" s="4"/>
      <c r="VY19" s="4"/>
      <c r="VZ19" s="4"/>
      <c r="WA19" s="4"/>
      <c r="WB19" s="4"/>
      <c r="WC19" s="4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</row>
    <row r="20" spans="1:614" x14ac:dyDescent="0.25">
      <c r="A20" s="182" t="str">
        <f t="shared" si="0"/>
        <v>K:\614 Sewol\207 BowLift\APDL\A</v>
      </c>
      <c r="B20" s="182" t="s">
        <v>207</v>
      </c>
      <c r="C20" s="129">
        <v>-2.4864495</v>
      </c>
      <c r="D20" s="129">
        <v>0.69652409000000004</v>
      </c>
      <c r="E20" s="129">
        <v>5.7412125999999999</v>
      </c>
      <c r="F20" s="129">
        <v>0.10731846</v>
      </c>
      <c r="G20" s="129">
        <v>-2.8770365999999998</v>
      </c>
      <c r="H20" s="129">
        <v>1.0406245999999999</v>
      </c>
      <c r="I20" s="129">
        <v>5.8296977999999999</v>
      </c>
      <c r="J20" s="129">
        <v>-2.4010978000000001</v>
      </c>
      <c r="K20" s="129">
        <v>14.10252</v>
      </c>
      <c r="L20" s="129">
        <v>0.19392738000000001</v>
      </c>
      <c r="M20" s="129">
        <v>0.58996086999999997</v>
      </c>
      <c r="N20" s="129">
        <v>-1.0110363</v>
      </c>
      <c r="O20" s="129">
        <v>0.25304675999999998</v>
      </c>
      <c r="P20" s="129">
        <v>0.91428595999999995</v>
      </c>
      <c r="Q20" s="129">
        <v>13.597609</v>
      </c>
      <c r="R20" s="129">
        <v>3.0966348999999999E-3</v>
      </c>
      <c r="S20" s="129">
        <v>-3.7111277999999999</v>
      </c>
      <c r="T20" s="129">
        <v>1.8186367999999999</v>
      </c>
      <c r="U20" s="129">
        <v>5.0440555999999998E-2</v>
      </c>
      <c r="V20" s="129">
        <v>5.8803990999999995E-7</v>
      </c>
      <c r="W20" s="129">
        <v>7.8386522999999997</v>
      </c>
      <c r="X20" s="129">
        <v>3.5368659E-4</v>
      </c>
      <c r="Y20" s="129">
        <v>-4.5045625999999999</v>
      </c>
      <c r="Z20" s="129">
        <v>-2.3813765999999999E-3</v>
      </c>
      <c r="AA20" s="129">
        <v>-12.24727</v>
      </c>
      <c r="AB20" s="129">
        <v>6.1192130999999997E-2</v>
      </c>
      <c r="AC20" s="129">
        <v>4.7551759999999996</v>
      </c>
      <c r="AD20" s="129">
        <v>-0.42865344999999999</v>
      </c>
      <c r="AE20" s="129">
        <v>-0.60847620999999996</v>
      </c>
      <c r="AF20" s="129">
        <v>2.0236576999999999E-2</v>
      </c>
      <c r="AG20" s="129">
        <v>3.5660816</v>
      </c>
      <c r="AH20" s="129">
        <v>-1.4874235</v>
      </c>
      <c r="AI20" s="129">
        <v>2.2179913999999998</v>
      </c>
      <c r="AJ20" s="129">
        <v>2.2407124</v>
      </c>
      <c r="AK20" s="129">
        <v>-2.1742168999999998</v>
      </c>
      <c r="AL20" s="129">
        <v>-0.12103714</v>
      </c>
      <c r="AM20" s="129">
        <v>-6.4422924000000004</v>
      </c>
      <c r="AN20" s="129">
        <v>-3.3239488E-6</v>
      </c>
      <c r="AO20" s="129">
        <v>6.5200867999999996</v>
      </c>
      <c r="AP20" s="129">
        <v>-1.1359309E-2</v>
      </c>
      <c r="AQ20" s="129">
        <v>-3.7353535</v>
      </c>
      <c r="AR20" s="129">
        <v>5.0944976999999997E-3</v>
      </c>
      <c r="AS20" s="129">
        <v>-8.2888552999999998</v>
      </c>
      <c r="AT20" s="129">
        <v>-1.7680294000000001E-5</v>
      </c>
      <c r="AU20" s="129">
        <v>7.3727862999999996</v>
      </c>
      <c r="AV20" s="129">
        <v>-1.2689953E-2</v>
      </c>
      <c r="AW20" s="129">
        <v>-3.8725920999999999</v>
      </c>
      <c r="AX20" s="129">
        <v>-1.6843331999999999E-3</v>
      </c>
      <c r="AY20" s="129">
        <v>-20.190622999999999</v>
      </c>
      <c r="AZ20" s="129">
        <v>9.5071149000000003E-7</v>
      </c>
      <c r="BA20" s="129">
        <v>4.8980649999999999</v>
      </c>
      <c r="BB20" s="129">
        <v>2.3025389000000001E-3</v>
      </c>
      <c r="BC20" s="129">
        <v>-9.5359537999999997</v>
      </c>
      <c r="BD20" s="129">
        <v>-2.2564611E-3</v>
      </c>
      <c r="BE20" s="129">
        <v>-14.012631000000001</v>
      </c>
      <c r="BF20" s="129">
        <v>-1.1107786000000001E-5</v>
      </c>
      <c r="BG20" s="129">
        <v>6.0219189000000002</v>
      </c>
      <c r="BH20" s="129">
        <v>3.9357715E-3</v>
      </c>
      <c r="BI20" s="129">
        <v>-15.073899000000001</v>
      </c>
      <c r="BJ20" s="129">
        <v>-8.2331781000000003E-3</v>
      </c>
      <c r="BK20" s="129">
        <v>-18.122008999999998</v>
      </c>
      <c r="BL20" s="129">
        <v>0.65027214</v>
      </c>
      <c r="BM20" s="129">
        <v>4.1750771999999996</v>
      </c>
      <c r="BN20" s="129">
        <v>3.0764861000000001E-2</v>
      </c>
      <c r="BO20" s="129">
        <v>-9.0907949000000006</v>
      </c>
      <c r="BP20" s="129">
        <v>-7.9145608999999992E-3</v>
      </c>
      <c r="BQ20" s="129">
        <v>-19.461637</v>
      </c>
      <c r="BR20" s="129">
        <v>-3.2217489000000002E-2</v>
      </c>
      <c r="BS20" s="129">
        <v>4.0372342999999997</v>
      </c>
      <c r="BT20" s="129">
        <v>-0.11855222999999999</v>
      </c>
      <c r="BU20" s="129">
        <v>-8.1906578000000003</v>
      </c>
      <c r="BV20" s="129">
        <v>3.0560684E-3</v>
      </c>
      <c r="BW20" s="129">
        <v>-28.073111999999998</v>
      </c>
      <c r="BX20" s="129">
        <v>-2.0731619000000001</v>
      </c>
      <c r="BY20" s="129">
        <v>-4.9661293999999998</v>
      </c>
      <c r="BZ20" s="129">
        <v>7.2136450999999999</v>
      </c>
      <c r="CA20" s="129">
        <v>0.19730011</v>
      </c>
      <c r="CB20" s="129">
        <v>-0.32985700000000001</v>
      </c>
      <c r="CC20" s="129">
        <v>-19.484389</v>
      </c>
      <c r="CD20" s="129">
        <v>-0.19630146000000001</v>
      </c>
      <c r="CE20" s="129">
        <v>0.80823513999999996</v>
      </c>
      <c r="CF20" s="129">
        <v>8.2595367</v>
      </c>
      <c r="CG20" s="129">
        <v>-3.4477083999999998</v>
      </c>
      <c r="CH20" s="129">
        <v>-0.34238717000000002</v>
      </c>
      <c r="CI20" s="129">
        <v>7.8886090999999991E-31</v>
      </c>
      <c r="CJ20" s="129">
        <v>7.8886090999999991E-31</v>
      </c>
      <c r="CK20" s="129">
        <v>7.8886090999999991E-31</v>
      </c>
      <c r="CL20" s="129">
        <v>7.8886090999999991E-31</v>
      </c>
      <c r="CM20" s="129">
        <v>7.8886090999999991E-31</v>
      </c>
      <c r="CN20" s="129">
        <v>7.8886090999999991E-31</v>
      </c>
      <c r="CO20" s="129">
        <v>7.8886090999999991E-31</v>
      </c>
      <c r="CP20" s="129">
        <v>7.8886090999999991E-31</v>
      </c>
      <c r="CQ20" s="129">
        <v>7.8886090999999991E-31</v>
      </c>
      <c r="CR20" s="129">
        <v>7.8886090999999991E-31</v>
      </c>
      <c r="CS20" s="129">
        <v>7.8886090999999991E-31</v>
      </c>
      <c r="CT20" s="129">
        <v>7.8886090999999991E-31</v>
      </c>
      <c r="CU20" s="129">
        <v>-34.698607000000003</v>
      </c>
      <c r="CV20" s="129">
        <v>0.49329439000000003</v>
      </c>
      <c r="CW20" s="129">
        <v>2.9067987999999998</v>
      </c>
      <c r="CX20" s="129">
        <v>-1.3505113</v>
      </c>
      <c r="CY20" s="129">
        <v>-0.69471008999999995</v>
      </c>
      <c r="CZ20" s="129">
        <v>4.0415619E-2</v>
      </c>
      <c r="DA20" s="129">
        <v>-39.666558999999999</v>
      </c>
      <c r="DB20" s="129">
        <v>-1.5485188999999999E-7</v>
      </c>
      <c r="DC20" s="129">
        <v>0.13300546999999999</v>
      </c>
      <c r="DD20" s="129">
        <v>2.3541745999999999E-3</v>
      </c>
      <c r="DE20" s="129">
        <v>-4.7341422</v>
      </c>
      <c r="DF20" s="129">
        <v>1.4592810000000001E-4</v>
      </c>
      <c r="DG20" s="129">
        <v>-35.564110999999997</v>
      </c>
      <c r="DH20" s="129">
        <v>0.42454491999999999</v>
      </c>
      <c r="DI20" s="129">
        <v>2.0483760000000002</v>
      </c>
      <c r="DJ20" s="129">
        <v>-1.1101041</v>
      </c>
      <c r="DK20" s="129">
        <v>-2.2158142999999999</v>
      </c>
      <c r="DL20" s="129">
        <v>3.3252736999999997E-2</v>
      </c>
      <c r="DM20" s="129">
        <v>-37.436383999999997</v>
      </c>
      <c r="DN20" s="129">
        <v>4.4695868999999999E-2</v>
      </c>
      <c r="DO20" s="129">
        <v>1.4243775000000001</v>
      </c>
      <c r="DP20" s="129">
        <v>-0.12505774</v>
      </c>
      <c r="DQ20" s="129">
        <v>-4.1112171000000002</v>
      </c>
      <c r="DR20" s="129">
        <v>3.7964479E-3</v>
      </c>
      <c r="DS20" s="129">
        <v>-39.231859999999998</v>
      </c>
      <c r="DT20" s="129">
        <v>0.14677213</v>
      </c>
      <c r="DU20" s="129">
        <v>7.1969268</v>
      </c>
      <c r="DV20" s="129">
        <v>2.5408584000000001E-16</v>
      </c>
      <c r="DW20" s="129">
        <v>-2.5533445000000001</v>
      </c>
      <c r="DX20" s="129">
        <v>1.5658481</v>
      </c>
      <c r="DY20" s="129">
        <v>-37.933695999999998</v>
      </c>
      <c r="DZ20" s="129">
        <v>1.6037595</v>
      </c>
      <c r="EA20" s="129">
        <v>8.1117536000000001</v>
      </c>
      <c r="EB20" s="129">
        <v>2.1170724999999999E-15</v>
      </c>
      <c r="EC20" s="129">
        <v>-1.5111903</v>
      </c>
      <c r="ED20" s="129">
        <v>-0.94855624000000005</v>
      </c>
      <c r="EE20" s="129">
        <v>-36.872508000000003</v>
      </c>
      <c r="EF20" s="129">
        <v>-2.1552468</v>
      </c>
      <c r="EG20" s="129">
        <v>12.272346000000001</v>
      </c>
      <c r="EH20" s="129">
        <v>-0.51472487</v>
      </c>
      <c r="EI20" s="129">
        <v>-0.69117057999999998</v>
      </c>
      <c r="EJ20" s="129">
        <v>0.57649709999999998</v>
      </c>
      <c r="EK20" s="129">
        <v>-43.901665999999999</v>
      </c>
      <c r="EL20" s="129">
        <v>-9.4171068999999996E-2</v>
      </c>
      <c r="EM20" s="129">
        <v>3.3841499000000002</v>
      </c>
      <c r="EN20" s="129">
        <v>-1.1564729</v>
      </c>
      <c r="EO20" s="129">
        <v>-1.768848</v>
      </c>
      <c r="EP20" s="129">
        <v>5.0173768000000001E-17</v>
      </c>
      <c r="EQ20" s="129">
        <v>-46.001122000000002</v>
      </c>
      <c r="ER20" s="129">
        <v>-1.4377522</v>
      </c>
      <c r="ES20" s="129">
        <v>-3.4022410000000001</v>
      </c>
      <c r="ET20" s="129">
        <v>-5.9042098000000003</v>
      </c>
      <c r="EU20" s="129">
        <v>0.59018594999999996</v>
      </c>
      <c r="EV20" s="129">
        <v>1.5761586000000001</v>
      </c>
      <c r="EW20" s="129">
        <v>-43.421461999999998</v>
      </c>
      <c r="EX20" s="129">
        <v>-2.0458444</v>
      </c>
      <c r="EY20" s="129">
        <v>-2.5746511000000001</v>
      </c>
      <c r="EZ20" s="129">
        <v>-6.7987403999999998</v>
      </c>
      <c r="FA20" s="129">
        <v>-0.70679124999999998</v>
      </c>
      <c r="FB20" s="129">
        <v>1.4685398000000001</v>
      </c>
      <c r="FC20" s="129">
        <v>7.8886090999999991E-31</v>
      </c>
      <c r="FD20" s="129">
        <v>7.8886090999999991E-31</v>
      </c>
      <c r="FE20" s="129">
        <v>7.8886090999999991E-31</v>
      </c>
      <c r="FF20" s="129">
        <v>7.8886090999999991E-31</v>
      </c>
      <c r="FG20" s="129">
        <v>7.8886090999999991E-31</v>
      </c>
      <c r="FH20" s="129">
        <v>7.8886090999999991E-31</v>
      </c>
      <c r="FI20" s="129">
        <v>7.8886090999999991E-31</v>
      </c>
      <c r="FJ20" s="129">
        <v>7.8886090999999991E-31</v>
      </c>
      <c r="FK20" s="129">
        <v>7.8886090999999991E-31</v>
      </c>
      <c r="FL20" s="129">
        <v>7.8886090999999991E-31</v>
      </c>
      <c r="FM20" s="129">
        <v>7.8886090999999991E-31</v>
      </c>
      <c r="FN20" s="129">
        <v>7.8886090999999991E-31</v>
      </c>
      <c r="FO20" s="129">
        <v>-19.752945</v>
      </c>
      <c r="FP20" s="129">
        <v>1.8893639</v>
      </c>
      <c r="FQ20" s="129">
        <v>-6.2529177000000002</v>
      </c>
      <c r="FR20" s="129">
        <v>-0.27806342000000001</v>
      </c>
      <c r="FS20" s="129">
        <v>-2.2382168999999998</v>
      </c>
      <c r="FT20" s="129">
        <v>3.2342127000000001</v>
      </c>
      <c r="FU20" s="129">
        <v>-15.93777</v>
      </c>
      <c r="FV20" s="129">
        <v>-3.0064753999999998</v>
      </c>
      <c r="FW20" s="129">
        <v>-3.1128846999999999</v>
      </c>
      <c r="FX20" s="129">
        <v>-6.7651520999999999</v>
      </c>
      <c r="FY20" s="129">
        <v>6.6282864999999997</v>
      </c>
      <c r="FZ20" s="129">
        <v>3.0329294</v>
      </c>
      <c r="GA20" s="129">
        <v>-27.525690000000001</v>
      </c>
      <c r="GB20" s="129">
        <v>-3.5576734000000001</v>
      </c>
      <c r="GC20" s="129">
        <v>-7.1340300000000001</v>
      </c>
      <c r="GD20" s="129">
        <v>-5.3059903000000004</v>
      </c>
      <c r="GE20" s="129">
        <v>4.2277428999999998E-2</v>
      </c>
      <c r="GF20" s="129">
        <v>4.2591945999999998</v>
      </c>
      <c r="GG20" s="129">
        <v>-14.486568999999999</v>
      </c>
      <c r="GH20" s="129">
        <v>-8.4803574000000008</v>
      </c>
      <c r="GI20" s="129">
        <v>-9.3839100000000002</v>
      </c>
      <c r="GJ20" s="129">
        <v>-1.0864769999999999</v>
      </c>
      <c r="GK20" s="129">
        <v>-3.0980924999999999</v>
      </c>
      <c r="GL20" s="129">
        <v>11.253405000000001</v>
      </c>
      <c r="GM20" s="129">
        <v>-23.685901000000001</v>
      </c>
      <c r="GN20" s="129">
        <v>0.59677261999999998</v>
      </c>
      <c r="GO20" s="129">
        <v>3.6320858</v>
      </c>
      <c r="GP20" s="129">
        <v>-1.333477</v>
      </c>
      <c r="GQ20" s="129">
        <v>-7.5131614000000004</v>
      </c>
      <c r="GR20" s="129">
        <v>-2.4345952999999998</v>
      </c>
      <c r="GS20" s="129">
        <v>-7.5297188000000004</v>
      </c>
      <c r="GT20" s="129">
        <v>-0.2853774</v>
      </c>
      <c r="GU20" s="129">
        <v>1.6725852000000001</v>
      </c>
      <c r="GV20" s="129">
        <v>-1.0831264</v>
      </c>
      <c r="GW20" s="129">
        <v>0.59451533999999995</v>
      </c>
      <c r="GX20" s="129">
        <v>-0.34437867999999999</v>
      </c>
      <c r="GY20" s="129">
        <v>-4.0979894999999997</v>
      </c>
      <c r="GZ20" s="129">
        <v>-0.29870637999999999</v>
      </c>
      <c r="HA20" s="129">
        <v>13.094873</v>
      </c>
      <c r="HB20" s="129">
        <v>-1.4489132</v>
      </c>
      <c r="HC20" s="129">
        <v>2.3099973999999999</v>
      </c>
      <c r="HD20" s="129">
        <v>-2.2295929000000001</v>
      </c>
      <c r="HE20" s="129">
        <v>7.8886090999999991E-31</v>
      </c>
      <c r="HF20" s="129">
        <v>7.8886090999999991E-31</v>
      </c>
      <c r="HG20" s="129">
        <v>7.8886090999999991E-31</v>
      </c>
      <c r="HH20" s="129">
        <v>7.8886090999999991E-31</v>
      </c>
      <c r="HI20" s="129">
        <v>7.8886090999999991E-31</v>
      </c>
      <c r="HJ20" s="129">
        <v>7.8886090999999991E-31</v>
      </c>
      <c r="HK20" s="129">
        <v>-5.5556371999999996</v>
      </c>
      <c r="HL20" s="129">
        <v>1.2702135E-2</v>
      </c>
      <c r="HM20" s="129">
        <v>1.716386</v>
      </c>
      <c r="HN20" s="129">
        <v>-0.20587216999999999</v>
      </c>
      <c r="HO20" s="129">
        <v>-1.1298455999999999</v>
      </c>
      <c r="HP20" s="129">
        <v>-0.19012508</v>
      </c>
      <c r="HQ20" s="129">
        <v>-5.6327939000000002</v>
      </c>
      <c r="HR20" s="129">
        <v>3.6101211000000001E-2</v>
      </c>
      <c r="HS20" s="129">
        <v>1.0582031000000001</v>
      </c>
      <c r="HT20" s="129">
        <v>-0.27990911000000002</v>
      </c>
      <c r="HU20" s="129">
        <v>-0.19905692999999999</v>
      </c>
      <c r="HV20" s="129">
        <v>-0.23160375999999999</v>
      </c>
      <c r="HW20" s="129">
        <v>7.8886090999999991E-31</v>
      </c>
      <c r="HX20" s="129">
        <v>7.8886090999999991E-31</v>
      </c>
      <c r="HY20" s="129">
        <v>7.8886090999999991E-31</v>
      </c>
      <c r="HZ20" s="129">
        <v>7.8886090999999991E-31</v>
      </c>
      <c r="IA20" s="129">
        <v>7.8886090999999991E-31</v>
      </c>
      <c r="IB20" s="129">
        <v>7.8886090999999991E-31</v>
      </c>
      <c r="IC20" s="129">
        <v>7.8886090999999991E-31</v>
      </c>
      <c r="ID20" s="129">
        <v>7.8886090999999991E-31</v>
      </c>
      <c r="IE20" s="129">
        <v>7.8886090999999991E-31</v>
      </c>
      <c r="IF20" s="129">
        <v>7.8886090999999991E-31</v>
      </c>
      <c r="IG20" s="129">
        <v>7.8886090999999991E-31</v>
      </c>
      <c r="IH20" s="129">
        <v>7.8886090999999991E-31</v>
      </c>
      <c r="II20" s="129">
        <v>0.87234056999999998</v>
      </c>
      <c r="IJ20" s="129">
        <v>1.197807E-2</v>
      </c>
      <c r="IK20" s="129">
        <v>0.41561587999999999</v>
      </c>
      <c r="IL20" s="129">
        <v>6.4476840999999993E-2</v>
      </c>
      <c r="IM20" s="129">
        <v>4.4905390000000003E-2</v>
      </c>
      <c r="IN20" s="129">
        <v>2.611902E-2</v>
      </c>
      <c r="IO20" s="129">
        <v>0.2038645</v>
      </c>
      <c r="IP20" s="129">
        <v>-8.0815364000000004E-3</v>
      </c>
      <c r="IQ20" s="129">
        <v>0.11992408</v>
      </c>
      <c r="IR20" s="129">
        <v>1.1022354999999999E-2</v>
      </c>
      <c r="IS20" s="129">
        <v>-2.5057257999999999E-2</v>
      </c>
      <c r="IT20" s="129">
        <v>1.6692087000000001E-2</v>
      </c>
      <c r="IU20" s="129">
        <v>7.8886090999999991E-31</v>
      </c>
      <c r="IV20" s="129">
        <v>7.8886090999999991E-31</v>
      </c>
      <c r="IW20" s="129">
        <v>7.8886090999999991E-31</v>
      </c>
      <c r="IX20" s="129">
        <v>7.8886090999999991E-31</v>
      </c>
      <c r="IY20" s="129">
        <v>7.8886090999999991E-31</v>
      </c>
      <c r="IZ20" s="129">
        <v>7.8886090999999991E-31</v>
      </c>
      <c r="JA20" s="129">
        <v>7.8886090999999991E-31</v>
      </c>
      <c r="JB20" s="129">
        <v>7.8886090999999991E-31</v>
      </c>
      <c r="JC20" s="129">
        <v>7.8886090999999991E-31</v>
      </c>
      <c r="JD20" s="129">
        <v>7.8886090999999991E-31</v>
      </c>
      <c r="JE20" s="129">
        <v>7.8886090999999991E-31</v>
      </c>
      <c r="JF20" s="129">
        <v>7.8886090999999991E-31</v>
      </c>
      <c r="JG20" s="129">
        <v>-2.1063833999999999</v>
      </c>
      <c r="JH20" s="129">
        <v>-3.4353539</v>
      </c>
      <c r="JI20" s="129">
        <v>3.4758205000000002</v>
      </c>
      <c r="JJ20" s="129">
        <v>1.6057873</v>
      </c>
      <c r="JK20" s="129">
        <v>-1.9325802000000001</v>
      </c>
      <c r="JL20" s="129">
        <v>-0.37513210000000002</v>
      </c>
      <c r="JM20" s="129">
        <v>0.51767244000000001</v>
      </c>
      <c r="JN20" s="129">
        <v>0.91425911999999998</v>
      </c>
      <c r="JO20" s="129">
        <v>0.41790022999999998</v>
      </c>
      <c r="JP20" s="129">
        <v>2.6521037000000001</v>
      </c>
      <c r="JQ20" s="129">
        <v>-0.47542042000000001</v>
      </c>
      <c r="JR20" s="129">
        <v>-1.1579872</v>
      </c>
      <c r="JS20" s="129">
        <v>-1.4641862999999999</v>
      </c>
      <c r="JT20" s="129">
        <v>-1.5535934</v>
      </c>
      <c r="JU20" s="129">
        <v>0.86332657000000002</v>
      </c>
      <c r="JV20" s="129">
        <v>3.2163061000000002</v>
      </c>
      <c r="JW20" s="129">
        <v>-0.57782524000000002</v>
      </c>
      <c r="JX20" s="129">
        <v>-2.2057574</v>
      </c>
      <c r="JY20" s="129">
        <v>0.19481127000000001</v>
      </c>
      <c r="JZ20" s="129">
        <v>-3.2224556</v>
      </c>
      <c r="KA20" s="129">
        <v>0.77979969000000005</v>
      </c>
      <c r="KB20" s="129">
        <v>4.0402747999999997</v>
      </c>
      <c r="KC20" s="129">
        <v>-1.0573935999999999</v>
      </c>
      <c r="KD20" s="129">
        <v>-1.0679995</v>
      </c>
      <c r="KE20" s="129">
        <v>48.255125999999997</v>
      </c>
      <c r="KF20" s="129">
        <v>2.9898354000000001E-15</v>
      </c>
      <c r="KG20" s="129">
        <v>3.6150661999999998</v>
      </c>
      <c r="KH20" s="129">
        <v>1.057251E-15</v>
      </c>
      <c r="KI20" s="129">
        <v>9.5490974000000006E-2</v>
      </c>
      <c r="KJ20" s="129">
        <v>2.2135896E-16</v>
      </c>
      <c r="KK20" s="129">
        <v>48.086291000000003</v>
      </c>
      <c r="KL20" s="129">
        <v>1.4173707</v>
      </c>
      <c r="KM20" s="129">
        <v>3.1368515000000001</v>
      </c>
      <c r="KN20" s="129">
        <v>0.49843180999999998</v>
      </c>
      <c r="KO20" s="129">
        <v>-0.74914725000000004</v>
      </c>
      <c r="KP20" s="129">
        <v>1.9207676E-16</v>
      </c>
      <c r="KQ20" s="129">
        <v>48.965891999999997</v>
      </c>
      <c r="KR20" s="129">
        <v>0.61131548999999996</v>
      </c>
      <c r="KS20" s="129">
        <v>3.4511820000000002</v>
      </c>
      <c r="KT20" s="129">
        <v>0.19015423000000001</v>
      </c>
      <c r="KU20" s="129">
        <v>-0.24216208</v>
      </c>
      <c r="KV20" s="129">
        <v>2.1132395E-16</v>
      </c>
      <c r="KW20" s="129">
        <v>47.878154000000002</v>
      </c>
      <c r="KX20" s="129">
        <v>0.34545223000000003</v>
      </c>
      <c r="KY20" s="129">
        <v>3.4803532000000001</v>
      </c>
      <c r="KZ20" s="129">
        <v>0.13211896000000001</v>
      </c>
      <c r="LA20" s="129">
        <v>-0.12178839</v>
      </c>
      <c r="LB20" s="129">
        <v>2.1311016999999999E-16</v>
      </c>
      <c r="LC20" s="129">
        <v>39.952156000000002</v>
      </c>
      <c r="LD20" s="129">
        <v>6.6628498000000007E-33</v>
      </c>
      <c r="LE20" s="129">
        <v>1.7770444999999999</v>
      </c>
      <c r="LF20" s="129">
        <v>-1.2389571000000001E-16</v>
      </c>
      <c r="LG20" s="129">
        <v>-2.0233705999999998</v>
      </c>
      <c r="LH20" s="129">
        <v>1.088126E-16</v>
      </c>
      <c r="LI20" s="129">
        <v>41.316926000000002</v>
      </c>
      <c r="LJ20" s="129">
        <v>5.0852850000000002E-33</v>
      </c>
      <c r="LK20" s="129">
        <v>1.3562932000000001</v>
      </c>
      <c r="LL20" s="129">
        <v>-7.1480526999999999E-17</v>
      </c>
      <c r="LM20" s="129">
        <v>-1.1673655999999999</v>
      </c>
      <c r="LN20" s="129">
        <v>8.3049006999999997E-17</v>
      </c>
      <c r="LO20" s="129">
        <v>43.510139000000002</v>
      </c>
      <c r="LP20" s="129">
        <v>4.5621085000000003E-33</v>
      </c>
      <c r="LQ20" s="129">
        <v>1.2167570999999999</v>
      </c>
      <c r="LR20" s="129">
        <v>-6.6890665000000004E-17</v>
      </c>
      <c r="LS20" s="129">
        <v>-1.0924075</v>
      </c>
      <c r="LT20" s="129">
        <v>7.4504886000000005E-17</v>
      </c>
      <c r="LU20" s="129">
        <v>39.188870999999999</v>
      </c>
      <c r="LV20" s="129">
        <v>5.5582107E-33</v>
      </c>
      <c r="LW20" s="129">
        <v>1.4824269000000001</v>
      </c>
      <c r="LX20" s="129">
        <v>-1.3298395E-16</v>
      </c>
      <c r="LY20" s="129">
        <v>-2.1717927000000001</v>
      </c>
      <c r="LZ20" s="129">
        <v>9.0772468999999998E-17</v>
      </c>
      <c r="MA20" s="129">
        <v>20.814962000000001</v>
      </c>
      <c r="MB20" s="129">
        <v>1.0039726</v>
      </c>
      <c r="MC20" s="129">
        <v>1.0295761000000001</v>
      </c>
      <c r="MD20" s="129">
        <v>-0.41528754000000001</v>
      </c>
      <c r="ME20" s="129">
        <v>-5.5976911999999997E-2</v>
      </c>
      <c r="MF20" s="129">
        <v>-6.0671091999999998E-17</v>
      </c>
      <c r="MG20" s="129">
        <v>20.905971000000001</v>
      </c>
      <c r="MH20" s="129">
        <v>7.8733871000000001E-32</v>
      </c>
      <c r="MI20" s="129">
        <v>3.0908153</v>
      </c>
      <c r="MJ20" s="129">
        <v>1.1009261E-15</v>
      </c>
      <c r="MK20" s="129">
        <v>-0.48940599000000001</v>
      </c>
      <c r="ML20" s="129">
        <v>-2.0206044999999999E-16</v>
      </c>
      <c r="MM20" s="129">
        <v>21.775433</v>
      </c>
      <c r="MN20" s="129">
        <v>4.9991955999999997E-2</v>
      </c>
      <c r="MO20" s="129">
        <v>2.7282961999999999</v>
      </c>
      <c r="MP20" s="129">
        <v>-2.0155820000000001E-2</v>
      </c>
      <c r="MQ20" s="129">
        <v>-1.3594383999999999</v>
      </c>
      <c r="MR20" s="129">
        <v>-1.9687228999999999E-16</v>
      </c>
      <c r="MS20" s="129">
        <v>20.520347999999998</v>
      </c>
      <c r="MT20" s="129">
        <v>0.1219479</v>
      </c>
      <c r="MU20" s="129">
        <v>2.9518238000000001</v>
      </c>
      <c r="MV20" s="129">
        <v>-5.0667225000000003E-2</v>
      </c>
      <c r="MW20" s="129">
        <v>-5.4638826000000001E-2</v>
      </c>
      <c r="MX20" s="129">
        <v>-1.8409274E-16</v>
      </c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4"/>
      <c r="VE20" s="4"/>
      <c r="VF20" s="4"/>
      <c r="VG20" s="4"/>
      <c r="VH20" s="4"/>
      <c r="VI20" s="4"/>
      <c r="VJ20" s="4"/>
      <c r="VK20" s="4"/>
      <c r="VL20" s="4"/>
      <c r="VM20" s="4"/>
      <c r="VN20" s="4"/>
      <c r="VO20" s="4"/>
      <c r="VP20" s="4"/>
      <c r="VQ20" s="4"/>
      <c r="VR20" s="4"/>
      <c r="VS20" s="4"/>
      <c r="VT20" s="4"/>
      <c r="VU20" s="4"/>
      <c r="VV20" s="4"/>
      <c r="VW20" s="4"/>
      <c r="VX20" s="4"/>
      <c r="VY20" s="4"/>
      <c r="VZ20" s="4"/>
      <c r="WA20" s="4"/>
      <c r="WB20" s="4"/>
      <c r="WC20" s="4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</row>
    <row r="21" spans="1:614" x14ac:dyDescent="0.25">
      <c r="A21" s="182" t="str">
        <f t="shared" si="0"/>
        <v>K:\614 Sewol\207 BowLift\APDL\A</v>
      </c>
      <c r="B21" s="182" t="s">
        <v>208</v>
      </c>
      <c r="C21" s="129">
        <v>-2.5545762999999999</v>
      </c>
      <c r="D21" s="129">
        <v>0.65686208000000001</v>
      </c>
      <c r="E21" s="129">
        <v>5.5563748999999998</v>
      </c>
      <c r="F21" s="129">
        <v>9.6885333000000004E-2</v>
      </c>
      <c r="G21" s="129">
        <v>-2.8386051000000001</v>
      </c>
      <c r="H21" s="129">
        <v>0.96635342999999996</v>
      </c>
      <c r="I21" s="129">
        <v>5.9619309999999999</v>
      </c>
      <c r="J21" s="129">
        <v>-2.3706285</v>
      </c>
      <c r="K21" s="129">
        <v>13.431699</v>
      </c>
      <c r="L21" s="129">
        <v>0.19204704</v>
      </c>
      <c r="M21" s="129">
        <v>0.63853605000000002</v>
      </c>
      <c r="N21" s="129">
        <v>-0.94315875000000005</v>
      </c>
      <c r="O21" s="129">
        <v>0.31389156000000001</v>
      </c>
      <c r="P21" s="129">
        <v>0.89383115999999996</v>
      </c>
      <c r="Q21" s="129">
        <v>14.544642</v>
      </c>
      <c r="R21" s="129">
        <v>3.2729345000000001E-3</v>
      </c>
      <c r="S21" s="129">
        <v>-3.6189181000000001</v>
      </c>
      <c r="T21" s="129">
        <v>1.7871942000000001</v>
      </c>
      <c r="U21" s="129">
        <v>0.55032965</v>
      </c>
      <c r="V21" s="129">
        <v>6.6027416999999996E-7</v>
      </c>
      <c r="W21" s="129">
        <v>8.2090929999999993</v>
      </c>
      <c r="X21" s="129">
        <v>2.9702290000000001E-4</v>
      </c>
      <c r="Y21" s="129">
        <v>-4.2870679999999997</v>
      </c>
      <c r="Z21" s="129">
        <v>-2.4062072000000001E-3</v>
      </c>
      <c r="AA21" s="129">
        <v>-12.326051</v>
      </c>
      <c r="AB21" s="129">
        <v>9.4429040000000006E-2</v>
      </c>
      <c r="AC21" s="129">
        <v>4.8079196</v>
      </c>
      <c r="AD21" s="129">
        <v>-0.42958854000000002</v>
      </c>
      <c r="AE21" s="129">
        <v>-0.62504380999999998</v>
      </c>
      <c r="AF21" s="129">
        <v>2.014179E-2</v>
      </c>
      <c r="AG21" s="129">
        <v>3.5004925999999998</v>
      </c>
      <c r="AH21" s="129">
        <v>-1.4859175</v>
      </c>
      <c r="AI21" s="129">
        <v>2.2407943000000001</v>
      </c>
      <c r="AJ21" s="129">
        <v>2.2553874999999999</v>
      </c>
      <c r="AK21" s="129">
        <v>-2.2321612000000002</v>
      </c>
      <c r="AL21" s="129">
        <v>-0.12200476</v>
      </c>
      <c r="AM21" s="129">
        <v>-5.6969991999999996</v>
      </c>
      <c r="AN21" s="129">
        <v>-6.1396426999999999E-6</v>
      </c>
      <c r="AO21" s="129">
        <v>6.4183192</v>
      </c>
      <c r="AP21" s="129">
        <v>-1.087187E-2</v>
      </c>
      <c r="AQ21" s="129">
        <v>-3.9694729999999998</v>
      </c>
      <c r="AR21" s="129">
        <v>3.6623608999999998E-3</v>
      </c>
      <c r="AS21" s="129">
        <v>-7.5335511000000004</v>
      </c>
      <c r="AT21" s="129">
        <v>-2.0101129999999998E-5</v>
      </c>
      <c r="AU21" s="129">
        <v>7.2171532999999997</v>
      </c>
      <c r="AV21" s="129">
        <v>-1.250099E-2</v>
      </c>
      <c r="AW21" s="129">
        <v>-4.2063775999999997</v>
      </c>
      <c r="AX21" s="129">
        <v>-3.3005906000000002E-3</v>
      </c>
      <c r="AY21" s="129">
        <v>-20.129624</v>
      </c>
      <c r="AZ21" s="129">
        <v>9.6605606000000001E-7</v>
      </c>
      <c r="BA21" s="129">
        <v>4.8478292999999999</v>
      </c>
      <c r="BB21" s="129">
        <v>2.1509290000000002E-3</v>
      </c>
      <c r="BC21" s="129">
        <v>-9.5843132999999998</v>
      </c>
      <c r="BD21" s="129">
        <v>-2.2829320000000001E-3</v>
      </c>
      <c r="BE21" s="129">
        <v>-13.976924</v>
      </c>
      <c r="BF21" s="129">
        <v>-1.1448079000000001E-5</v>
      </c>
      <c r="BG21" s="129">
        <v>6.1940686999999999</v>
      </c>
      <c r="BH21" s="129">
        <v>2.8254566999999999E-3</v>
      </c>
      <c r="BI21" s="129">
        <v>-15.082959000000001</v>
      </c>
      <c r="BJ21" s="129">
        <v>-9.4621368999999993E-3</v>
      </c>
      <c r="BK21" s="129">
        <v>-17.800149999999999</v>
      </c>
      <c r="BL21" s="129">
        <v>0.49110835000000003</v>
      </c>
      <c r="BM21" s="129">
        <v>4.8513403000000004</v>
      </c>
      <c r="BN21" s="129">
        <v>2.1895899999999999E-2</v>
      </c>
      <c r="BO21" s="129">
        <v>-10.301944000000001</v>
      </c>
      <c r="BP21" s="129">
        <v>-9.3188201999999994E-3</v>
      </c>
      <c r="BQ21" s="129">
        <v>-19.074524</v>
      </c>
      <c r="BR21" s="129">
        <v>-2.4330971999999999E-2</v>
      </c>
      <c r="BS21" s="129">
        <v>4.4971417000000002</v>
      </c>
      <c r="BT21" s="129">
        <v>-8.7201385000000006E-2</v>
      </c>
      <c r="BU21" s="129">
        <v>-9.3067820999999995</v>
      </c>
      <c r="BV21" s="129">
        <v>1.6540312000000001E-3</v>
      </c>
      <c r="BW21" s="129">
        <v>-28.270368000000001</v>
      </c>
      <c r="BX21" s="129">
        <v>-2.0053556000000001</v>
      </c>
      <c r="BY21" s="129">
        <v>-4.8495353999999997</v>
      </c>
      <c r="BZ21" s="129">
        <v>7.2685630000000003</v>
      </c>
      <c r="CA21" s="129">
        <v>4.5717327000000002E-2</v>
      </c>
      <c r="CB21" s="129">
        <v>-0.35703953999999999</v>
      </c>
      <c r="CC21" s="129">
        <v>-19.548727</v>
      </c>
      <c r="CD21" s="129">
        <v>-0.25574052000000003</v>
      </c>
      <c r="CE21" s="129">
        <v>0.78705106999999996</v>
      </c>
      <c r="CF21" s="129">
        <v>8.2913417999999997</v>
      </c>
      <c r="CG21" s="129">
        <v>-3.4154963</v>
      </c>
      <c r="CH21" s="129">
        <v>-0.30890603999999999</v>
      </c>
      <c r="CI21" s="129">
        <v>7.8886090999999991E-31</v>
      </c>
      <c r="CJ21" s="129">
        <v>7.8886090999999991E-31</v>
      </c>
      <c r="CK21" s="129">
        <v>7.8886090999999991E-31</v>
      </c>
      <c r="CL21" s="129">
        <v>7.8886090999999991E-31</v>
      </c>
      <c r="CM21" s="129">
        <v>7.8886090999999991E-31</v>
      </c>
      <c r="CN21" s="129">
        <v>7.8886090999999991E-31</v>
      </c>
      <c r="CO21" s="129">
        <v>7.8886090999999991E-31</v>
      </c>
      <c r="CP21" s="129">
        <v>7.8886090999999991E-31</v>
      </c>
      <c r="CQ21" s="129">
        <v>7.8886090999999991E-31</v>
      </c>
      <c r="CR21" s="129">
        <v>7.8886090999999991E-31</v>
      </c>
      <c r="CS21" s="129">
        <v>7.8886090999999991E-31</v>
      </c>
      <c r="CT21" s="129">
        <v>7.8886090999999991E-31</v>
      </c>
      <c r="CU21" s="129">
        <v>-34.692518</v>
      </c>
      <c r="CV21" s="129">
        <v>0.50137999</v>
      </c>
      <c r="CW21" s="129">
        <v>2.8873709999999999</v>
      </c>
      <c r="CX21" s="129">
        <v>-1.3673449</v>
      </c>
      <c r="CY21" s="129">
        <v>-0.72788434000000002</v>
      </c>
      <c r="CZ21" s="129">
        <v>4.0920508000000001E-2</v>
      </c>
      <c r="DA21" s="129">
        <v>-39.662992000000003</v>
      </c>
      <c r="DB21" s="129">
        <v>-1.4686689000000001E-7</v>
      </c>
      <c r="DC21" s="129">
        <v>0.15939210000000001</v>
      </c>
      <c r="DD21" s="129">
        <v>2.3052925000000002E-3</v>
      </c>
      <c r="DE21" s="129">
        <v>-4.7661623999999998</v>
      </c>
      <c r="DF21" s="129">
        <v>1.3846465000000001E-4</v>
      </c>
      <c r="DG21" s="129">
        <v>-35.722569999999997</v>
      </c>
      <c r="DH21" s="129">
        <v>0.39422027999999998</v>
      </c>
      <c r="DI21" s="129">
        <v>1.9506371</v>
      </c>
      <c r="DJ21" s="129">
        <v>-1.0307577000000001</v>
      </c>
      <c r="DK21" s="129">
        <v>-2.3919250999999999</v>
      </c>
      <c r="DL21" s="129">
        <v>3.0880850000000001E-2</v>
      </c>
      <c r="DM21" s="129">
        <v>-37.831007</v>
      </c>
      <c r="DN21" s="129">
        <v>-3.1922759E-8</v>
      </c>
      <c r="DO21" s="129">
        <v>1.2090031999999999</v>
      </c>
      <c r="DP21" s="129">
        <v>6.1630257999999995E-4</v>
      </c>
      <c r="DQ21" s="129">
        <v>-4.5481156</v>
      </c>
      <c r="DR21" s="129">
        <v>4.3801753000000003E-5</v>
      </c>
      <c r="DS21" s="129">
        <v>-38.556494000000001</v>
      </c>
      <c r="DT21" s="129">
        <v>0.17123415</v>
      </c>
      <c r="DU21" s="129">
        <v>7.8554586999999998</v>
      </c>
      <c r="DV21" s="129">
        <v>2.5897386999999999E-16</v>
      </c>
      <c r="DW21" s="129">
        <v>-2.36714</v>
      </c>
      <c r="DX21" s="129">
        <v>1.8268228</v>
      </c>
      <c r="DY21" s="129">
        <v>-37.266134000000001</v>
      </c>
      <c r="DZ21" s="129">
        <v>1.8710526999999999</v>
      </c>
      <c r="EA21" s="129">
        <v>8.4306742000000003</v>
      </c>
      <c r="EB21" s="129">
        <v>2.0733809E-15</v>
      </c>
      <c r="EC21" s="129">
        <v>-1.4644706000000001</v>
      </c>
      <c r="ED21" s="129">
        <v>-1.1066488999999999</v>
      </c>
      <c r="EE21" s="129">
        <v>-37.852972999999999</v>
      </c>
      <c r="EF21" s="129">
        <v>-2.3956993</v>
      </c>
      <c r="EG21" s="129">
        <v>11.609279000000001</v>
      </c>
      <c r="EH21" s="129">
        <v>-0.65399134999999997</v>
      </c>
      <c r="EI21" s="129">
        <v>-0.68785328999999995</v>
      </c>
      <c r="EJ21" s="129">
        <v>5.9093369999999999E-2</v>
      </c>
      <c r="EK21" s="129">
        <v>-44.004601000000001</v>
      </c>
      <c r="EL21" s="129">
        <v>-0.10986625</v>
      </c>
      <c r="EM21" s="129">
        <v>3.4072189000000002</v>
      </c>
      <c r="EN21" s="129">
        <v>-1.3492184</v>
      </c>
      <c r="EO21" s="129">
        <v>-1.4518941000000001</v>
      </c>
      <c r="EP21" s="129">
        <v>9.1660059999999996E-17</v>
      </c>
      <c r="EQ21" s="129">
        <v>-46.036577999999999</v>
      </c>
      <c r="ER21" s="129">
        <v>-1.4168227</v>
      </c>
      <c r="ES21" s="129">
        <v>-3.3394143000000001</v>
      </c>
      <c r="ET21" s="129">
        <v>-5.8863659000000004</v>
      </c>
      <c r="EU21" s="129">
        <v>0.56238787999999995</v>
      </c>
      <c r="EV21" s="129">
        <v>1.5408145</v>
      </c>
      <c r="EW21" s="129">
        <v>-43.461736999999999</v>
      </c>
      <c r="EX21" s="129">
        <v>-2.0259474000000002</v>
      </c>
      <c r="EY21" s="129">
        <v>-2.5264381</v>
      </c>
      <c r="EZ21" s="129">
        <v>-6.8028835000000001</v>
      </c>
      <c r="FA21" s="129">
        <v>-0.70063836999999995</v>
      </c>
      <c r="FB21" s="129">
        <v>1.4383581999999999</v>
      </c>
      <c r="FC21" s="129">
        <v>7.8886090999999991E-31</v>
      </c>
      <c r="FD21" s="129">
        <v>7.8886090999999991E-31</v>
      </c>
      <c r="FE21" s="129">
        <v>7.8886090999999991E-31</v>
      </c>
      <c r="FF21" s="129">
        <v>7.8886090999999991E-31</v>
      </c>
      <c r="FG21" s="129">
        <v>7.8886090999999991E-31</v>
      </c>
      <c r="FH21" s="129">
        <v>7.8886090999999991E-31</v>
      </c>
      <c r="FI21" s="129">
        <v>7.8886090999999991E-31</v>
      </c>
      <c r="FJ21" s="129">
        <v>7.8886090999999991E-31</v>
      </c>
      <c r="FK21" s="129">
        <v>7.8886090999999991E-31</v>
      </c>
      <c r="FL21" s="129">
        <v>7.8886090999999991E-31</v>
      </c>
      <c r="FM21" s="129">
        <v>7.8886090999999991E-31</v>
      </c>
      <c r="FN21" s="129">
        <v>7.8886090999999991E-31</v>
      </c>
      <c r="FO21" s="129">
        <v>-19.082858000000002</v>
      </c>
      <c r="FP21" s="129">
        <v>2.2531265</v>
      </c>
      <c r="FQ21" s="129">
        <v>-6.4174332999999999</v>
      </c>
      <c r="FR21" s="129">
        <v>-2.5450876000000001E-2</v>
      </c>
      <c r="FS21" s="129">
        <v>-2.1274579</v>
      </c>
      <c r="FT21" s="129">
        <v>3.3634023000000002</v>
      </c>
      <c r="FU21" s="129">
        <v>-16.381481000000001</v>
      </c>
      <c r="FV21" s="129">
        <v>-2.9623301999999998</v>
      </c>
      <c r="FW21" s="129">
        <v>-3.0066616000000002</v>
      </c>
      <c r="FX21" s="129">
        <v>-6.8217869000000002</v>
      </c>
      <c r="FY21" s="129">
        <v>6.6194945000000001</v>
      </c>
      <c r="FZ21" s="129">
        <v>2.9578310000000001</v>
      </c>
      <c r="GA21" s="129">
        <v>-27.088802000000001</v>
      </c>
      <c r="GB21" s="129">
        <v>-3.5461893</v>
      </c>
      <c r="GC21" s="129">
        <v>-6.8455746</v>
      </c>
      <c r="GD21" s="129">
        <v>-5.4520669000000002</v>
      </c>
      <c r="GE21" s="129">
        <v>0.59464455000000005</v>
      </c>
      <c r="GF21" s="129">
        <v>4.2082350000000002</v>
      </c>
      <c r="GG21" s="129">
        <v>-15.023502000000001</v>
      </c>
      <c r="GH21" s="129">
        <v>-8.4718689999999999</v>
      </c>
      <c r="GI21" s="129">
        <v>-5.8958158999999997</v>
      </c>
      <c r="GJ21" s="129">
        <v>-1.3563890999999999</v>
      </c>
      <c r="GK21" s="129">
        <v>-2.7902844</v>
      </c>
      <c r="GL21" s="129">
        <v>9.3430578000000004</v>
      </c>
      <c r="GM21" s="129">
        <v>-23.242505000000001</v>
      </c>
      <c r="GN21" s="129">
        <v>0.72910554000000005</v>
      </c>
      <c r="GO21" s="129">
        <v>4.8624850000000004</v>
      </c>
      <c r="GP21" s="129">
        <v>-1.307507</v>
      </c>
      <c r="GQ21" s="129">
        <v>-7.3672443999999997</v>
      </c>
      <c r="GR21" s="129">
        <v>-2.8192118000000002</v>
      </c>
      <c r="GS21" s="129">
        <v>-7.8145046999999996</v>
      </c>
      <c r="GT21" s="129">
        <v>-0.1581911</v>
      </c>
      <c r="GU21" s="129">
        <v>1.6519689</v>
      </c>
      <c r="GV21" s="129">
        <v>-1.1323799999999999</v>
      </c>
      <c r="GW21" s="129">
        <v>0.62922042</v>
      </c>
      <c r="GX21" s="129">
        <v>-0.43755446999999997</v>
      </c>
      <c r="GY21" s="129">
        <v>-3.5238700000000001</v>
      </c>
      <c r="GZ21" s="129">
        <v>-0.22284142000000001</v>
      </c>
      <c r="HA21" s="129">
        <v>12.616033</v>
      </c>
      <c r="HB21" s="129">
        <v>-1.3696453</v>
      </c>
      <c r="HC21" s="129">
        <v>2.3272430000000002</v>
      </c>
      <c r="HD21" s="129">
        <v>-1.9868303</v>
      </c>
      <c r="HE21" s="129">
        <v>7.8886090999999991E-31</v>
      </c>
      <c r="HF21" s="129">
        <v>7.8886090999999991E-31</v>
      </c>
      <c r="HG21" s="129">
        <v>7.8886090999999991E-31</v>
      </c>
      <c r="HH21" s="129">
        <v>7.8886090999999991E-31</v>
      </c>
      <c r="HI21" s="129">
        <v>7.8886090999999991E-31</v>
      </c>
      <c r="HJ21" s="129">
        <v>7.8886090999999991E-31</v>
      </c>
      <c r="HK21" s="129">
        <v>-5.6318853000000004</v>
      </c>
      <c r="HL21" s="129">
        <v>1.0188862999999999E-2</v>
      </c>
      <c r="HM21" s="129">
        <v>1.5292733000000001</v>
      </c>
      <c r="HN21" s="129">
        <v>-0.21078048999999999</v>
      </c>
      <c r="HO21" s="129">
        <v>-1.1309723</v>
      </c>
      <c r="HP21" s="129">
        <v>-0.17477677</v>
      </c>
      <c r="HQ21" s="129">
        <v>-5.6934906999999999</v>
      </c>
      <c r="HR21" s="129">
        <v>2.8998019999999999E-2</v>
      </c>
      <c r="HS21" s="129">
        <v>0.92175841999999997</v>
      </c>
      <c r="HT21" s="129">
        <v>-0.28580218000000002</v>
      </c>
      <c r="HU21" s="129">
        <v>-0.18955854999999999</v>
      </c>
      <c r="HV21" s="129">
        <v>-0.20217500999999999</v>
      </c>
      <c r="HW21" s="129">
        <v>7.8886090999999991E-31</v>
      </c>
      <c r="HX21" s="129">
        <v>7.8886090999999991E-31</v>
      </c>
      <c r="HY21" s="129">
        <v>7.8886090999999991E-31</v>
      </c>
      <c r="HZ21" s="129">
        <v>7.8886090999999991E-31</v>
      </c>
      <c r="IA21" s="129">
        <v>7.8886090999999991E-31</v>
      </c>
      <c r="IB21" s="129">
        <v>7.8886090999999991E-31</v>
      </c>
      <c r="IC21" s="129">
        <v>7.8886090999999991E-31</v>
      </c>
      <c r="ID21" s="129">
        <v>7.8886090999999991E-31</v>
      </c>
      <c r="IE21" s="129">
        <v>7.8886090999999991E-31</v>
      </c>
      <c r="IF21" s="129">
        <v>7.8886090999999991E-31</v>
      </c>
      <c r="IG21" s="129">
        <v>7.8886090999999991E-31</v>
      </c>
      <c r="IH21" s="129">
        <v>7.8886090999999991E-31</v>
      </c>
      <c r="II21" s="129">
        <v>0.89838021999999995</v>
      </c>
      <c r="IJ21" s="129">
        <v>1.3612167E-2</v>
      </c>
      <c r="IK21" s="129">
        <v>0.49839892000000002</v>
      </c>
      <c r="IL21" s="129">
        <v>6.5727409000000001E-2</v>
      </c>
      <c r="IM21" s="129">
        <v>4.7345769000000003E-2</v>
      </c>
      <c r="IN21" s="129">
        <v>3.1896186E-2</v>
      </c>
      <c r="IO21" s="129">
        <v>0.22128454</v>
      </c>
      <c r="IP21" s="129">
        <v>-6.4512739999999999E-3</v>
      </c>
      <c r="IQ21" s="129">
        <v>0.18212200000000001</v>
      </c>
      <c r="IR21" s="129">
        <v>1.2900317999999999E-2</v>
      </c>
      <c r="IS21" s="129">
        <v>-2.0619832000000001E-2</v>
      </c>
      <c r="IT21" s="129">
        <v>1.0712920000000001E-2</v>
      </c>
      <c r="IU21" s="129">
        <v>7.8886090999999991E-31</v>
      </c>
      <c r="IV21" s="129">
        <v>7.8886090999999991E-31</v>
      </c>
      <c r="IW21" s="129">
        <v>7.8886090999999991E-31</v>
      </c>
      <c r="IX21" s="129">
        <v>7.8886090999999991E-31</v>
      </c>
      <c r="IY21" s="129">
        <v>7.8886090999999991E-31</v>
      </c>
      <c r="IZ21" s="129">
        <v>7.8886090999999991E-31</v>
      </c>
      <c r="JA21" s="129">
        <v>7.8886090999999991E-31</v>
      </c>
      <c r="JB21" s="129">
        <v>7.8886090999999991E-31</v>
      </c>
      <c r="JC21" s="129">
        <v>7.8886090999999991E-31</v>
      </c>
      <c r="JD21" s="129">
        <v>7.8886090999999991E-31</v>
      </c>
      <c r="JE21" s="129">
        <v>7.8886090999999991E-31</v>
      </c>
      <c r="JF21" s="129">
        <v>7.8886090999999991E-31</v>
      </c>
      <c r="JG21" s="129">
        <v>-1.9896389999999999</v>
      </c>
      <c r="JH21" s="129">
        <v>-3.4657385000000001</v>
      </c>
      <c r="JI21" s="129">
        <v>3.4076844999999998</v>
      </c>
      <c r="JJ21" s="129">
        <v>1.6210937000000001</v>
      </c>
      <c r="JK21" s="129">
        <v>-2.0005668999999999</v>
      </c>
      <c r="JL21" s="129">
        <v>-0.32722815999999999</v>
      </c>
      <c r="JM21" s="129">
        <v>0.54414191000000001</v>
      </c>
      <c r="JN21" s="129">
        <v>0.88945171000000001</v>
      </c>
      <c r="JO21" s="129">
        <v>0.42327839</v>
      </c>
      <c r="JP21" s="129">
        <v>2.6646911000000002</v>
      </c>
      <c r="JQ21" s="129">
        <v>-0.47825209000000002</v>
      </c>
      <c r="JR21" s="129">
        <v>-1.163977</v>
      </c>
      <c r="JS21" s="129">
        <v>-1.2419484000000001</v>
      </c>
      <c r="JT21" s="129">
        <v>-1.2762072</v>
      </c>
      <c r="JU21" s="129">
        <v>0.49461196000000002</v>
      </c>
      <c r="JV21" s="129">
        <v>3.3760710999999999</v>
      </c>
      <c r="JW21" s="129">
        <v>-0.46849479999999999</v>
      </c>
      <c r="JX21" s="129">
        <v>-2.3483182</v>
      </c>
      <c r="JY21" s="129">
        <v>0.30098402000000002</v>
      </c>
      <c r="JZ21" s="129">
        <v>-3.0398401000000002</v>
      </c>
      <c r="KA21" s="129">
        <v>0.54911516000000005</v>
      </c>
      <c r="KB21" s="129">
        <v>4.2428369000000004</v>
      </c>
      <c r="KC21" s="129">
        <v>-0.83475045000000003</v>
      </c>
      <c r="KD21" s="129">
        <v>-1.2393419000000001</v>
      </c>
      <c r="KE21" s="129">
        <v>48.336908999999999</v>
      </c>
      <c r="KF21" s="129">
        <v>3.0833051000000001E-15</v>
      </c>
      <c r="KG21" s="129">
        <v>3.6382601999999999</v>
      </c>
      <c r="KH21" s="129">
        <v>1.0767018E-15</v>
      </c>
      <c r="KI21" s="129">
        <v>7.9932156000000004E-2</v>
      </c>
      <c r="KJ21" s="129">
        <v>2.2277917999999999E-16</v>
      </c>
      <c r="KK21" s="129">
        <v>48.076752999999997</v>
      </c>
      <c r="KL21" s="129">
        <v>1.4616811999999999</v>
      </c>
      <c r="KM21" s="129">
        <v>3.0778705</v>
      </c>
      <c r="KN21" s="129">
        <v>0.50810436000000003</v>
      </c>
      <c r="KO21" s="129">
        <v>-0.73290562999999997</v>
      </c>
      <c r="KP21" s="129">
        <v>1.8846522000000001E-16</v>
      </c>
      <c r="KQ21" s="129">
        <v>48.893526000000001</v>
      </c>
      <c r="KR21" s="129">
        <v>0.71320139999999999</v>
      </c>
      <c r="KS21" s="129">
        <v>3.3697488999999998</v>
      </c>
      <c r="KT21" s="129">
        <v>0.2218466</v>
      </c>
      <c r="KU21" s="129">
        <v>-0.26213367999999998</v>
      </c>
      <c r="KV21" s="129">
        <v>2.0633761E-16</v>
      </c>
      <c r="KW21" s="129">
        <v>47.897108000000003</v>
      </c>
      <c r="KX21" s="129">
        <v>0.40302759999999999</v>
      </c>
      <c r="KY21" s="129">
        <v>3.4810949</v>
      </c>
      <c r="KZ21" s="129">
        <v>0.15413879</v>
      </c>
      <c r="LA21" s="129">
        <v>-0.17356042999999999</v>
      </c>
      <c r="LB21" s="129">
        <v>2.1315559E-16</v>
      </c>
      <c r="LC21" s="129">
        <v>40.147410000000001</v>
      </c>
      <c r="LD21" s="129">
        <v>6.9557494000000003E-33</v>
      </c>
      <c r="LE21" s="129">
        <v>1.8551636</v>
      </c>
      <c r="LF21" s="129">
        <v>-1.1745021E-16</v>
      </c>
      <c r="LG21" s="129">
        <v>-1.9181075000000001</v>
      </c>
      <c r="LH21" s="129">
        <v>1.1359600999999999E-16</v>
      </c>
      <c r="LI21" s="129">
        <v>41.512842999999997</v>
      </c>
      <c r="LJ21" s="129">
        <v>4.7526136000000001E-33</v>
      </c>
      <c r="LK21" s="129">
        <v>1.2675666000000001</v>
      </c>
      <c r="LL21" s="129">
        <v>-7.2735158000000006E-17</v>
      </c>
      <c r="LM21" s="129">
        <v>-1.1878553000000001</v>
      </c>
      <c r="LN21" s="129">
        <v>7.7616069999999997E-17</v>
      </c>
      <c r="LO21" s="129">
        <v>43.647544000000003</v>
      </c>
      <c r="LP21" s="129">
        <v>3.5285526000000003E-33</v>
      </c>
      <c r="LQ21" s="129">
        <v>0.94109807000000001</v>
      </c>
      <c r="LR21" s="129">
        <v>-7.2429336999999999E-17</v>
      </c>
      <c r="LS21" s="129">
        <v>-1.1828608</v>
      </c>
      <c r="LT21" s="129">
        <v>5.7625636999999998E-17</v>
      </c>
      <c r="LU21" s="129">
        <v>39.256909999999998</v>
      </c>
      <c r="LV21" s="129">
        <v>5.6670038000000002E-33</v>
      </c>
      <c r="LW21" s="129">
        <v>1.5114430999999999</v>
      </c>
      <c r="LX21" s="129">
        <v>-1.2805315E-16</v>
      </c>
      <c r="LY21" s="129">
        <v>-2.0912666</v>
      </c>
      <c r="LZ21" s="129">
        <v>9.2549195000000005E-17</v>
      </c>
      <c r="MA21" s="129">
        <v>20.857633</v>
      </c>
      <c r="MB21" s="129">
        <v>0.96798167999999996</v>
      </c>
      <c r="MC21" s="129">
        <v>1.0318932999999999</v>
      </c>
      <c r="MD21" s="129">
        <v>-0.40002634999999998</v>
      </c>
      <c r="ME21" s="129">
        <v>-8.4693722999999999E-2</v>
      </c>
      <c r="MF21" s="129">
        <v>-6.1604733000000001E-17</v>
      </c>
      <c r="MG21" s="129">
        <v>20.970956000000001</v>
      </c>
      <c r="MH21" s="129">
        <v>7.6964703999999996E-32</v>
      </c>
      <c r="MI21" s="129">
        <v>3.0781402</v>
      </c>
      <c r="MJ21" s="129">
        <v>1.0742879999999999E-15</v>
      </c>
      <c r="MK21" s="129">
        <v>-0.55870248</v>
      </c>
      <c r="ML21" s="129">
        <v>-2.026667E-16</v>
      </c>
      <c r="MM21" s="129">
        <v>21.808890000000002</v>
      </c>
      <c r="MN21" s="129">
        <v>5.3501525999999999E-32</v>
      </c>
      <c r="MO21" s="129">
        <v>2.9049839</v>
      </c>
      <c r="MP21" s="129">
        <v>6.9871325999999997E-16</v>
      </c>
      <c r="MQ21" s="129">
        <v>-1.5056248999999999</v>
      </c>
      <c r="MR21" s="129">
        <v>-2.0726773E-16</v>
      </c>
      <c r="MS21" s="129">
        <v>20.482220999999999</v>
      </c>
      <c r="MT21" s="129">
        <v>8.9560888000000001E-32</v>
      </c>
      <c r="MU21" s="129">
        <v>3.2960536999999999</v>
      </c>
      <c r="MV21" s="129">
        <v>1.199554E-15</v>
      </c>
      <c r="MW21" s="129">
        <v>-0.10335974000000001</v>
      </c>
      <c r="MX21" s="129">
        <v>-2.0514552000000001E-16</v>
      </c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4"/>
      <c r="VE21" s="4"/>
      <c r="VF21" s="4"/>
      <c r="VG21" s="4"/>
      <c r="VH21" s="4"/>
      <c r="VI21" s="4"/>
      <c r="VJ21" s="4"/>
      <c r="VK21" s="4"/>
      <c r="VL21" s="4"/>
      <c r="VM21" s="4"/>
      <c r="VN21" s="4"/>
      <c r="VO21" s="4"/>
      <c r="VP21" s="4"/>
      <c r="VQ21" s="4"/>
      <c r="VR21" s="4"/>
      <c r="VS21" s="4"/>
      <c r="VT21" s="4"/>
      <c r="VU21" s="4"/>
      <c r="VV21" s="4"/>
      <c r="VW21" s="4"/>
      <c r="VX21" s="4"/>
      <c r="VY21" s="4"/>
      <c r="VZ21" s="4"/>
      <c r="WA21" s="4"/>
      <c r="WB21" s="4"/>
      <c r="WC21" s="4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</row>
    <row r="22" spans="1:614" x14ac:dyDescent="0.25">
      <c r="A22" s="182" t="str">
        <f t="shared" si="0"/>
        <v>K:\614 Sewol\207 BowLift\APDL\A</v>
      </c>
      <c r="B22" s="182" t="s">
        <v>209</v>
      </c>
      <c r="C22" s="129">
        <v>-2.6227030999999998</v>
      </c>
      <c r="D22" s="129">
        <v>0.61720006000000005</v>
      </c>
      <c r="E22" s="129">
        <v>5.3715371999999997</v>
      </c>
      <c r="F22" s="129">
        <v>8.6452203000000005E-2</v>
      </c>
      <c r="G22" s="129">
        <v>-2.8001735999999999</v>
      </c>
      <c r="H22" s="129">
        <v>0.89208222000000004</v>
      </c>
      <c r="I22" s="129">
        <v>6.0941641000000004</v>
      </c>
      <c r="J22" s="129">
        <v>-2.3401592</v>
      </c>
      <c r="K22" s="129">
        <v>12.760877000000001</v>
      </c>
      <c r="L22" s="129">
        <v>0.19016669</v>
      </c>
      <c r="M22" s="129">
        <v>0.68711122999999996</v>
      </c>
      <c r="N22" s="129">
        <v>-0.87528123000000002</v>
      </c>
      <c r="O22" s="129">
        <v>0.37473642000000001</v>
      </c>
      <c r="P22" s="129">
        <v>0.87337633999999997</v>
      </c>
      <c r="Q22" s="129">
        <v>15.491675000000001</v>
      </c>
      <c r="R22" s="129">
        <v>3.4492340999999998E-3</v>
      </c>
      <c r="S22" s="129">
        <v>-3.5267083000000001</v>
      </c>
      <c r="T22" s="129">
        <v>1.7557514999999999</v>
      </c>
      <c r="U22" s="129">
        <v>1.0502187999999999</v>
      </c>
      <c r="V22" s="129">
        <v>7.2557853000000003E-7</v>
      </c>
      <c r="W22" s="129">
        <v>8.5795335999999995</v>
      </c>
      <c r="X22" s="129">
        <v>2.4035916E-4</v>
      </c>
      <c r="Y22" s="129">
        <v>-4.0695734000000003</v>
      </c>
      <c r="Z22" s="129">
        <v>-2.4310529999999999E-3</v>
      </c>
      <c r="AA22" s="129">
        <v>-12.404832000000001</v>
      </c>
      <c r="AB22" s="129">
        <v>0.12766595</v>
      </c>
      <c r="AC22" s="129">
        <v>4.8606631</v>
      </c>
      <c r="AD22" s="129">
        <v>-0.43052362</v>
      </c>
      <c r="AE22" s="129">
        <v>-0.64161140999999999</v>
      </c>
      <c r="AF22" s="129">
        <v>2.0047003000000001E-2</v>
      </c>
      <c r="AG22" s="129">
        <v>3.4349036000000002</v>
      </c>
      <c r="AH22" s="129">
        <v>-1.4844115</v>
      </c>
      <c r="AI22" s="129">
        <v>2.2635972999999998</v>
      </c>
      <c r="AJ22" s="129">
        <v>2.2700624999999999</v>
      </c>
      <c r="AK22" s="129">
        <v>-2.2901056</v>
      </c>
      <c r="AL22" s="129">
        <v>-0.12297237</v>
      </c>
      <c r="AM22" s="129">
        <v>-4.9517059999999997</v>
      </c>
      <c r="AN22" s="129">
        <v>-8.9553365000000003E-6</v>
      </c>
      <c r="AO22" s="129">
        <v>6.3165516000000004</v>
      </c>
      <c r="AP22" s="129">
        <v>-1.0384431E-2</v>
      </c>
      <c r="AQ22" s="129">
        <v>-4.2035926000000003</v>
      </c>
      <c r="AR22" s="129">
        <v>2.2302241999999999E-3</v>
      </c>
      <c r="AS22" s="129">
        <v>-6.7782469000000001</v>
      </c>
      <c r="AT22" s="129">
        <v>-2.2521966999999999E-5</v>
      </c>
      <c r="AU22" s="129">
        <v>7.0615204</v>
      </c>
      <c r="AV22" s="129">
        <v>-1.2312027E-2</v>
      </c>
      <c r="AW22" s="129">
        <v>-4.5401632000000003</v>
      </c>
      <c r="AX22" s="129">
        <v>-4.9168479999999997E-3</v>
      </c>
      <c r="AY22" s="129">
        <v>-20.068625000000001</v>
      </c>
      <c r="AZ22" s="129">
        <v>9.8140063E-7</v>
      </c>
      <c r="BA22" s="129">
        <v>4.7975934999999996</v>
      </c>
      <c r="BB22" s="129">
        <v>1.9993191999999999E-3</v>
      </c>
      <c r="BC22" s="129">
        <v>-9.6326727000000005</v>
      </c>
      <c r="BD22" s="129">
        <v>-2.3094029000000002E-3</v>
      </c>
      <c r="BE22" s="129">
        <v>-13.941216000000001</v>
      </c>
      <c r="BF22" s="129">
        <v>-1.1788373E-5</v>
      </c>
      <c r="BG22" s="129">
        <v>6.3662184999999996</v>
      </c>
      <c r="BH22" s="129">
        <v>1.7151419E-3</v>
      </c>
      <c r="BI22" s="129">
        <v>-15.092019000000001</v>
      </c>
      <c r="BJ22" s="129">
        <v>-1.0691096000000001E-2</v>
      </c>
      <c r="BK22" s="129">
        <v>-17.478292</v>
      </c>
      <c r="BL22" s="129">
        <v>0.33194456</v>
      </c>
      <c r="BM22" s="129">
        <v>5.5276034999999997</v>
      </c>
      <c r="BN22" s="129">
        <v>1.3026939E-2</v>
      </c>
      <c r="BO22" s="129">
        <v>-11.513093</v>
      </c>
      <c r="BP22" s="129">
        <v>-1.0723079E-2</v>
      </c>
      <c r="BQ22" s="129">
        <v>-18.687411000000001</v>
      </c>
      <c r="BR22" s="129">
        <v>-1.6444451999999998E-2</v>
      </c>
      <c r="BS22" s="129">
        <v>4.9570490999999999</v>
      </c>
      <c r="BT22" s="129">
        <v>-5.5850543000000002E-2</v>
      </c>
      <c r="BU22" s="129">
        <v>-10.422905999999999</v>
      </c>
      <c r="BV22" s="129">
        <v>2.5199395E-4</v>
      </c>
      <c r="BW22" s="129">
        <v>-28.467623</v>
      </c>
      <c r="BX22" s="129">
        <v>-1.9375492999999999</v>
      </c>
      <c r="BY22" s="129">
        <v>-4.7329414999999999</v>
      </c>
      <c r="BZ22" s="129">
        <v>7.3234807999999996</v>
      </c>
      <c r="CA22" s="129">
        <v>-0.10586545999999999</v>
      </c>
      <c r="CB22" s="129">
        <v>-0.38422208000000002</v>
      </c>
      <c r="CC22" s="129">
        <v>-19.613064999999999</v>
      </c>
      <c r="CD22" s="129">
        <v>-0.31517958000000001</v>
      </c>
      <c r="CE22" s="129">
        <v>0.76586699999999996</v>
      </c>
      <c r="CF22" s="129">
        <v>8.3231468999999993</v>
      </c>
      <c r="CG22" s="129">
        <v>-3.3832841999999999</v>
      </c>
      <c r="CH22" s="129">
        <v>-0.27542492000000002</v>
      </c>
      <c r="CI22" s="129">
        <v>7.8886090999999991E-31</v>
      </c>
      <c r="CJ22" s="129">
        <v>7.8886090999999991E-31</v>
      </c>
      <c r="CK22" s="129">
        <v>7.8886090999999991E-31</v>
      </c>
      <c r="CL22" s="129">
        <v>7.8886090999999991E-31</v>
      </c>
      <c r="CM22" s="129">
        <v>7.8886090999999991E-31</v>
      </c>
      <c r="CN22" s="129">
        <v>7.8886090999999991E-31</v>
      </c>
      <c r="CO22" s="129">
        <v>7.8886090999999991E-31</v>
      </c>
      <c r="CP22" s="129">
        <v>7.8886090999999991E-31</v>
      </c>
      <c r="CQ22" s="129">
        <v>7.8886090999999991E-31</v>
      </c>
      <c r="CR22" s="129">
        <v>7.8886090999999991E-31</v>
      </c>
      <c r="CS22" s="129">
        <v>7.8886090999999991E-31</v>
      </c>
      <c r="CT22" s="129">
        <v>7.8886090999999991E-31</v>
      </c>
      <c r="CU22" s="129">
        <v>-34.686427999999999</v>
      </c>
      <c r="CV22" s="129">
        <v>0.50946559000000002</v>
      </c>
      <c r="CW22" s="129">
        <v>2.8679431000000002</v>
      </c>
      <c r="CX22" s="129">
        <v>-1.3841786</v>
      </c>
      <c r="CY22" s="129">
        <v>-0.76105858000000004</v>
      </c>
      <c r="CZ22" s="129">
        <v>4.1425396000000003E-2</v>
      </c>
      <c r="DA22" s="129">
        <v>-39.659426000000003</v>
      </c>
      <c r="DB22" s="129">
        <v>-1.3888189999999999E-7</v>
      </c>
      <c r="DC22" s="129">
        <v>0.18577873</v>
      </c>
      <c r="DD22" s="129">
        <v>2.2564104000000001E-3</v>
      </c>
      <c r="DE22" s="129">
        <v>-4.7981825999999996</v>
      </c>
      <c r="DF22" s="129">
        <v>1.3100119E-4</v>
      </c>
      <c r="DG22" s="129">
        <v>-35.881028999999998</v>
      </c>
      <c r="DH22" s="129">
        <v>0.36389564000000002</v>
      </c>
      <c r="DI22" s="129">
        <v>1.8528983000000001</v>
      </c>
      <c r="DJ22" s="129">
        <v>-0.95141129000000002</v>
      </c>
      <c r="DK22" s="129">
        <v>-2.5680358999999999</v>
      </c>
      <c r="DL22" s="129">
        <v>2.8508962999999998E-2</v>
      </c>
      <c r="DM22" s="129">
        <v>-38.112625000000001</v>
      </c>
      <c r="DN22" s="129">
        <v>-3.3679566000000002E-8</v>
      </c>
      <c r="DO22" s="129">
        <v>1.0975649000000001</v>
      </c>
      <c r="DP22" s="129">
        <v>7.8245777000000003E-4</v>
      </c>
      <c r="DQ22" s="129">
        <v>-4.648155</v>
      </c>
      <c r="DR22" s="129">
        <v>4.3429222000000001E-5</v>
      </c>
      <c r="DS22" s="129">
        <v>-37.881127999999997</v>
      </c>
      <c r="DT22" s="129">
        <v>0.19569617</v>
      </c>
      <c r="DU22" s="129">
        <v>8.5139905000000002</v>
      </c>
      <c r="DV22" s="129">
        <v>2.6386190000000001E-16</v>
      </c>
      <c r="DW22" s="129">
        <v>-2.1809354999999999</v>
      </c>
      <c r="DX22" s="129">
        <v>2.0877975000000002</v>
      </c>
      <c r="DY22" s="129">
        <v>-36.598573000000002</v>
      </c>
      <c r="DZ22" s="129">
        <v>2.1383459999999999</v>
      </c>
      <c r="EA22" s="129">
        <v>8.7495948000000006</v>
      </c>
      <c r="EB22" s="129">
        <v>2.0296892000000002E-15</v>
      </c>
      <c r="EC22" s="129">
        <v>-1.4177508999999999</v>
      </c>
      <c r="ED22" s="129">
        <v>-1.2647417000000001</v>
      </c>
      <c r="EE22" s="129">
        <v>-38.062804999999997</v>
      </c>
      <c r="EF22" s="129">
        <v>-1.8252598</v>
      </c>
      <c r="EG22" s="129">
        <v>10.87801</v>
      </c>
      <c r="EH22" s="129">
        <v>-0.67532879999999995</v>
      </c>
      <c r="EI22" s="129">
        <v>-0.75819923</v>
      </c>
      <c r="EJ22" s="129">
        <v>-0.28958487999999999</v>
      </c>
      <c r="EK22" s="129">
        <v>-43.842433999999997</v>
      </c>
      <c r="EL22" s="129">
        <v>-0.10487484</v>
      </c>
      <c r="EM22" s="129">
        <v>3.6840071000000001</v>
      </c>
      <c r="EN22" s="129">
        <v>-1.2879210999999999</v>
      </c>
      <c r="EO22" s="129">
        <v>-1.3718661999999999</v>
      </c>
      <c r="EP22" s="129">
        <v>1.4467171E-16</v>
      </c>
      <c r="EQ22" s="129">
        <v>-46.072034000000002</v>
      </c>
      <c r="ER22" s="129">
        <v>-1.3958931999999999</v>
      </c>
      <c r="ES22" s="129">
        <v>-3.2765876</v>
      </c>
      <c r="ET22" s="129">
        <v>-5.8685219999999996</v>
      </c>
      <c r="EU22" s="129">
        <v>0.5345898</v>
      </c>
      <c r="EV22" s="129">
        <v>1.5054704000000001</v>
      </c>
      <c r="EW22" s="129">
        <v>-43.502011000000003</v>
      </c>
      <c r="EX22" s="129">
        <v>-2.0060503999999999</v>
      </c>
      <c r="EY22" s="129">
        <v>-2.4782250000000001</v>
      </c>
      <c r="EZ22" s="129">
        <v>-6.8070266999999998</v>
      </c>
      <c r="FA22" s="129">
        <v>-0.69448549999999998</v>
      </c>
      <c r="FB22" s="129">
        <v>1.4081764999999999</v>
      </c>
      <c r="FC22" s="129">
        <v>7.8886090999999991E-31</v>
      </c>
      <c r="FD22" s="129">
        <v>7.8886090999999991E-31</v>
      </c>
      <c r="FE22" s="129">
        <v>7.8886090999999991E-31</v>
      </c>
      <c r="FF22" s="129">
        <v>7.8886090999999991E-31</v>
      </c>
      <c r="FG22" s="129">
        <v>7.8886090999999991E-31</v>
      </c>
      <c r="FH22" s="129">
        <v>7.8886090999999991E-31</v>
      </c>
      <c r="FI22" s="129">
        <v>7.8886090999999991E-31</v>
      </c>
      <c r="FJ22" s="129">
        <v>7.8886090999999991E-31</v>
      </c>
      <c r="FK22" s="129">
        <v>7.8886090999999991E-31</v>
      </c>
      <c r="FL22" s="129">
        <v>7.8886090999999991E-31</v>
      </c>
      <c r="FM22" s="129">
        <v>7.8886090999999991E-31</v>
      </c>
      <c r="FN22" s="129">
        <v>7.8886090999999991E-31</v>
      </c>
      <c r="FO22" s="129">
        <v>-18.412901999999999</v>
      </c>
      <c r="FP22" s="129">
        <v>2.6168244000000001</v>
      </c>
      <c r="FQ22" s="129">
        <v>-6.5819380000000001</v>
      </c>
      <c r="FR22" s="129">
        <v>0.22709217000000001</v>
      </c>
      <c r="FS22" s="129">
        <v>-2.0166724999999999</v>
      </c>
      <c r="FT22" s="129">
        <v>3.4925915999999999</v>
      </c>
      <c r="FU22" s="129">
        <v>-16.76679</v>
      </c>
      <c r="FV22" s="129">
        <v>-2.9136153</v>
      </c>
      <c r="FW22" s="129">
        <v>-2.9021587000000002</v>
      </c>
      <c r="FX22" s="129">
        <v>-6.8339071999999996</v>
      </c>
      <c r="FY22" s="129">
        <v>6.5215427000000004</v>
      </c>
      <c r="FZ22" s="129">
        <v>2.8753796999999999</v>
      </c>
      <c r="GA22" s="129">
        <v>-26.652183999999998</v>
      </c>
      <c r="GB22" s="129">
        <v>-3.5347624999999998</v>
      </c>
      <c r="GC22" s="129">
        <v>-6.5573706999999999</v>
      </c>
      <c r="GD22" s="129">
        <v>-5.5980672</v>
      </c>
      <c r="GE22" s="129">
        <v>1.1467940999999999</v>
      </c>
      <c r="GF22" s="129">
        <v>4.1573899000000001</v>
      </c>
      <c r="GG22" s="129">
        <v>-15.540227</v>
      </c>
      <c r="GH22" s="129">
        <v>-8.3612318999999999</v>
      </c>
      <c r="GI22" s="129">
        <v>-2.846546</v>
      </c>
      <c r="GJ22" s="129">
        <v>-1.5461122</v>
      </c>
      <c r="GK22" s="129">
        <v>-2.5996362999999998</v>
      </c>
      <c r="GL22" s="129">
        <v>7.5872187999999996</v>
      </c>
      <c r="GM22" s="129">
        <v>-22.799053000000001</v>
      </c>
      <c r="GN22" s="129">
        <v>0.86142436</v>
      </c>
      <c r="GO22" s="129">
        <v>6.0927853000000001</v>
      </c>
      <c r="GP22" s="129">
        <v>-1.2815498000000001</v>
      </c>
      <c r="GQ22" s="129">
        <v>-7.2212733</v>
      </c>
      <c r="GR22" s="129">
        <v>-3.2037903999999999</v>
      </c>
      <c r="GS22" s="129">
        <v>-8.0989836999999998</v>
      </c>
      <c r="GT22" s="129">
        <v>-3.0798222E-2</v>
      </c>
      <c r="GU22" s="129">
        <v>1.6314697</v>
      </c>
      <c r="GV22" s="129">
        <v>-1.1817089999999999</v>
      </c>
      <c r="GW22" s="129">
        <v>0.66417333999999995</v>
      </c>
      <c r="GX22" s="129">
        <v>-0.53091253999999999</v>
      </c>
      <c r="GY22" s="129">
        <v>-3.3638564</v>
      </c>
      <c r="GZ22" s="129">
        <v>-0.42305533000000001</v>
      </c>
      <c r="HA22" s="129">
        <v>11.95106</v>
      </c>
      <c r="HB22" s="129">
        <v>-1.3701890999999999</v>
      </c>
      <c r="HC22" s="129">
        <v>2.3660008000000001</v>
      </c>
      <c r="HD22" s="129">
        <v>-2.0313680000000001</v>
      </c>
      <c r="HE22" s="129">
        <v>7.8886090999999991E-31</v>
      </c>
      <c r="HF22" s="129">
        <v>7.8886090999999991E-31</v>
      </c>
      <c r="HG22" s="129">
        <v>7.8886090999999991E-31</v>
      </c>
      <c r="HH22" s="129">
        <v>7.8886090999999991E-31</v>
      </c>
      <c r="HI22" s="129">
        <v>7.8886090999999991E-31</v>
      </c>
      <c r="HJ22" s="129">
        <v>7.8886090999999991E-31</v>
      </c>
      <c r="HK22" s="129">
        <v>-5.7081334000000004</v>
      </c>
      <c r="HL22" s="129">
        <v>7.6755896999999998E-3</v>
      </c>
      <c r="HM22" s="129">
        <v>1.3421605000000001</v>
      </c>
      <c r="HN22" s="129">
        <v>-0.21568882</v>
      </c>
      <c r="HO22" s="129">
        <v>-1.132099</v>
      </c>
      <c r="HP22" s="129">
        <v>-0.15942846999999999</v>
      </c>
      <c r="HQ22" s="129">
        <v>-5.7541875999999998</v>
      </c>
      <c r="HR22" s="129">
        <v>2.1894829000000001E-2</v>
      </c>
      <c r="HS22" s="129">
        <v>0.78531373000000004</v>
      </c>
      <c r="HT22" s="129">
        <v>-0.29169526000000001</v>
      </c>
      <c r="HU22" s="129">
        <v>-0.18006017999999999</v>
      </c>
      <c r="HV22" s="129">
        <v>-0.17274626000000001</v>
      </c>
      <c r="HW22" s="129">
        <v>7.8886090999999991E-31</v>
      </c>
      <c r="HX22" s="129">
        <v>7.8886090999999991E-31</v>
      </c>
      <c r="HY22" s="129">
        <v>7.8886090999999991E-31</v>
      </c>
      <c r="HZ22" s="129">
        <v>7.8886090999999991E-31</v>
      </c>
      <c r="IA22" s="129">
        <v>7.8886090999999991E-31</v>
      </c>
      <c r="IB22" s="129">
        <v>7.8886090999999991E-31</v>
      </c>
      <c r="IC22" s="129">
        <v>7.8886090999999991E-31</v>
      </c>
      <c r="ID22" s="129">
        <v>7.8886090999999991E-31</v>
      </c>
      <c r="IE22" s="129">
        <v>7.8886090999999991E-31</v>
      </c>
      <c r="IF22" s="129">
        <v>7.8886090999999991E-31</v>
      </c>
      <c r="IG22" s="129">
        <v>7.8886090999999991E-31</v>
      </c>
      <c r="IH22" s="129">
        <v>7.8886090999999991E-31</v>
      </c>
      <c r="II22" s="129">
        <v>0.92441987000000003</v>
      </c>
      <c r="IJ22" s="129">
        <v>1.5246265E-2</v>
      </c>
      <c r="IK22" s="129">
        <v>0.58118196</v>
      </c>
      <c r="IL22" s="129">
        <v>6.6977975999999995E-2</v>
      </c>
      <c r="IM22" s="129">
        <v>4.9786147000000003E-2</v>
      </c>
      <c r="IN22" s="129">
        <v>3.7673352E-2</v>
      </c>
      <c r="IO22" s="129">
        <v>0.23870457</v>
      </c>
      <c r="IP22" s="129">
        <v>-4.8210116000000003E-3</v>
      </c>
      <c r="IQ22" s="129">
        <v>0.24431992999999999</v>
      </c>
      <c r="IR22" s="129">
        <v>1.4778281000000001E-2</v>
      </c>
      <c r="IS22" s="129">
        <v>-1.6182406E-2</v>
      </c>
      <c r="IT22" s="129">
        <v>4.7337522E-3</v>
      </c>
      <c r="IU22" s="129">
        <v>7.8886090999999991E-31</v>
      </c>
      <c r="IV22" s="129">
        <v>7.8886090999999991E-31</v>
      </c>
      <c r="IW22" s="129">
        <v>7.8886090999999991E-31</v>
      </c>
      <c r="IX22" s="129">
        <v>7.8886090999999991E-31</v>
      </c>
      <c r="IY22" s="129">
        <v>7.8886090999999991E-31</v>
      </c>
      <c r="IZ22" s="129">
        <v>7.8886090999999991E-31</v>
      </c>
      <c r="JA22" s="129">
        <v>7.8886090999999991E-31</v>
      </c>
      <c r="JB22" s="129">
        <v>7.8886090999999991E-31</v>
      </c>
      <c r="JC22" s="129">
        <v>7.8886090999999991E-31</v>
      </c>
      <c r="JD22" s="129">
        <v>7.8886090999999991E-31</v>
      </c>
      <c r="JE22" s="129">
        <v>7.8886090999999991E-31</v>
      </c>
      <c r="JF22" s="129">
        <v>7.8886090999999991E-31</v>
      </c>
      <c r="JG22" s="129">
        <v>-1.8728946</v>
      </c>
      <c r="JH22" s="129">
        <v>-3.4961232</v>
      </c>
      <c r="JI22" s="129">
        <v>3.3395484</v>
      </c>
      <c r="JJ22" s="129">
        <v>1.6364000999999999</v>
      </c>
      <c r="JK22" s="129">
        <v>-2.0685536</v>
      </c>
      <c r="JL22" s="129">
        <v>-0.27932422000000001</v>
      </c>
      <c r="JM22" s="129">
        <v>0.57061138</v>
      </c>
      <c r="JN22" s="129">
        <v>0.86464430000000003</v>
      </c>
      <c r="JO22" s="129">
        <v>0.42865655000000003</v>
      </c>
      <c r="JP22" s="129">
        <v>2.6772786000000002</v>
      </c>
      <c r="JQ22" s="129">
        <v>-0.48108376000000003</v>
      </c>
      <c r="JR22" s="129">
        <v>-1.1699668999999999</v>
      </c>
      <c r="JS22" s="129">
        <v>-1.0285465</v>
      </c>
      <c r="JT22" s="129">
        <v>-1.0133190000000001</v>
      </c>
      <c r="JU22" s="129">
        <v>0.43764048</v>
      </c>
      <c r="JV22" s="129">
        <v>3.2493599999999998</v>
      </c>
      <c r="JW22" s="129">
        <v>-0.46963580999999999</v>
      </c>
      <c r="JX22" s="129">
        <v>-2.2256361</v>
      </c>
      <c r="JY22" s="129">
        <v>0.39315049000000002</v>
      </c>
      <c r="JZ22" s="129">
        <v>-2.6861285000000001</v>
      </c>
      <c r="KA22" s="129">
        <v>0.46056699000000001</v>
      </c>
      <c r="KB22" s="129">
        <v>4.0587486999999998</v>
      </c>
      <c r="KC22" s="129">
        <v>-0.80174853000000001</v>
      </c>
      <c r="KD22" s="129">
        <v>-1.2797658999999999</v>
      </c>
      <c r="KE22" s="129">
        <v>48.418692</v>
      </c>
      <c r="KF22" s="129">
        <v>3.1767748000000001E-15</v>
      </c>
      <c r="KG22" s="129">
        <v>3.6614540999999998</v>
      </c>
      <c r="KH22" s="129">
        <v>1.0961526E-15</v>
      </c>
      <c r="KI22" s="129">
        <v>6.4373337000000003E-2</v>
      </c>
      <c r="KJ22" s="129">
        <v>2.2419939999999998E-16</v>
      </c>
      <c r="KK22" s="129">
        <v>48.067216000000002</v>
      </c>
      <c r="KL22" s="129">
        <v>1.5059918000000001</v>
      </c>
      <c r="KM22" s="129">
        <v>3.0188896000000001</v>
      </c>
      <c r="KN22" s="129">
        <v>0.51777689999999998</v>
      </c>
      <c r="KO22" s="129">
        <v>-0.71666399999999997</v>
      </c>
      <c r="KP22" s="129">
        <v>1.8485366999999999E-16</v>
      </c>
      <c r="KQ22" s="129">
        <v>48.821159999999999</v>
      </c>
      <c r="KR22" s="129">
        <v>0.81508731999999995</v>
      </c>
      <c r="KS22" s="129">
        <v>3.2883157000000001</v>
      </c>
      <c r="KT22" s="129">
        <v>0.25353896999999997</v>
      </c>
      <c r="KU22" s="129">
        <v>-0.28210528000000001</v>
      </c>
      <c r="KV22" s="129">
        <v>2.0135126E-16</v>
      </c>
      <c r="KW22" s="129">
        <v>47.916063000000001</v>
      </c>
      <c r="KX22" s="129">
        <v>0.46060297</v>
      </c>
      <c r="KY22" s="129">
        <v>3.4818365999999998</v>
      </c>
      <c r="KZ22" s="129">
        <v>0.17615861999999999</v>
      </c>
      <c r="LA22" s="129">
        <v>-0.22533248</v>
      </c>
      <c r="LB22" s="129">
        <v>2.1320100000000001E-16</v>
      </c>
      <c r="LC22" s="129">
        <v>40.342663999999999</v>
      </c>
      <c r="LD22" s="129">
        <v>7.2486489999999999E-33</v>
      </c>
      <c r="LE22" s="129">
        <v>1.9332826999999999</v>
      </c>
      <c r="LF22" s="129">
        <v>-1.110047E-16</v>
      </c>
      <c r="LG22" s="129">
        <v>-1.8128443999999999</v>
      </c>
      <c r="LH22" s="129">
        <v>1.1837941999999999E-16</v>
      </c>
      <c r="LI22" s="129">
        <v>41.708759000000001</v>
      </c>
      <c r="LJ22" s="129">
        <v>4.4199420999999997E-33</v>
      </c>
      <c r="LK22" s="129">
        <v>1.1788400000000001</v>
      </c>
      <c r="LL22" s="129">
        <v>-7.3989787999999994E-17</v>
      </c>
      <c r="LM22" s="129">
        <v>-1.2083448999999999</v>
      </c>
      <c r="LN22" s="129">
        <v>7.2183132999999997E-17</v>
      </c>
      <c r="LO22" s="129">
        <v>43.784948</v>
      </c>
      <c r="LP22" s="129">
        <v>2.4949966999999999E-33</v>
      </c>
      <c r="LQ22" s="129">
        <v>0.66543901999999999</v>
      </c>
      <c r="LR22" s="129">
        <v>-7.7968010000000001E-17</v>
      </c>
      <c r="LS22" s="129">
        <v>-1.2733142</v>
      </c>
      <c r="LT22" s="129">
        <v>4.0746387999999997E-17</v>
      </c>
      <c r="LU22" s="129">
        <v>39.324950000000001</v>
      </c>
      <c r="LV22" s="129">
        <v>5.7757968000000003E-33</v>
      </c>
      <c r="LW22" s="129">
        <v>1.5404591999999999</v>
      </c>
      <c r="LX22" s="129">
        <v>-1.2312234999999999E-16</v>
      </c>
      <c r="LY22" s="129">
        <v>-2.0107404999999998</v>
      </c>
      <c r="LZ22" s="129">
        <v>9.4325920999999999E-17</v>
      </c>
      <c r="MA22" s="129">
        <v>20.900304999999999</v>
      </c>
      <c r="MB22" s="129">
        <v>0.93199074999999998</v>
      </c>
      <c r="MC22" s="129">
        <v>1.0342104999999999</v>
      </c>
      <c r="MD22" s="129">
        <v>-0.38476515</v>
      </c>
      <c r="ME22" s="129">
        <v>-0.11341053</v>
      </c>
      <c r="MF22" s="129">
        <v>-6.2538372999999996E-17</v>
      </c>
      <c r="MG22" s="129">
        <v>21.035941000000001</v>
      </c>
      <c r="MH22" s="129">
        <v>7.5195537000000003E-32</v>
      </c>
      <c r="MI22" s="129">
        <v>3.0654650999999999</v>
      </c>
      <c r="MJ22" s="129">
        <v>1.0476498E-15</v>
      </c>
      <c r="MK22" s="129">
        <v>-0.62799895999999999</v>
      </c>
      <c r="ML22" s="129">
        <v>-2.0327295000000001E-16</v>
      </c>
      <c r="MM22" s="129">
        <v>21.788302999999999</v>
      </c>
      <c r="MN22" s="129">
        <v>5.2110620999999996E-32</v>
      </c>
      <c r="MO22" s="129">
        <v>2.8798626000000001</v>
      </c>
      <c r="MP22" s="129">
        <v>6.1094638999999996E-16</v>
      </c>
      <c r="MQ22" s="129">
        <v>-1.6437187</v>
      </c>
      <c r="MR22" s="129">
        <v>-1.9743490999999999E-16</v>
      </c>
      <c r="MS22" s="129">
        <v>20.380777999999999</v>
      </c>
      <c r="MT22" s="129">
        <v>9.0196424000000003E-32</v>
      </c>
      <c r="MU22" s="129">
        <v>3.6833079</v>
      </c>
      <c r="MV22" s="129">
        <v>1.0160983E-15</v>
      </c>
      <c r="MW22" s="129">
        <v>-0.19248636999999999</v>
      </c>
      <c r="MX22" s="129">
        <v>-2.2529711000000001E-16</v>
      </c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4"/>
      <c r="VE22" s="4"/>
      <c r="VF22" s="4"/>
      <c r="VG22" s="4"/>
      <c r="VH22" s="4"/>
      <c r="VI22" s="4"/>
      <c r="VJ22" s="4"/>
      <c r="VK22" s="4"/>
      <c r="VL22" s="4"/>
      <c r="VM22" s="4"/>
      <c r="VN22" s="4"/>
      <c r="VO22" s="4"/>
      <c r="VP22" s="4"/>
      <c r="VQ22" s="4"/>
      <c r="VR22" s="4"/>
      <c r="VS22" s="4"/>
      <c r="VT22" s="4"/>
      <c r="VU22" s="4"/>
      <c r="VV22" s="4"/>
      <c r="VW22" s="4"/>
      <c r="VX22" s="4"/>
      <c r="VY22" s="4"/>
      <c r="VZ22" s="4"/>
      <c r="WA22" s="4"/>
      <c r="WB22" s="4"/>
      <c r="WC22" s="4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</row>
    <row r="23" spans="1:614" x14ac:dyDescent="0.25">
      <c r="A23" s="182" t="str">
        <f t="shared" si="0"/>
        <v>K:\614 Sewol\207 BowLift\APDL\A</v>
      </c>
      <c r="B23" s="182" t="s">
        <v>210</v>
      </c>
      <c r="C23" s="129">
        <v>-2.6908299000000002</v>
      </c>
      <c r="D23" s="129">
        <v>0.57753803999999997</v>
      </c>
      <c r="E23" s="129">
        <v>5.1866994999999996</v>
      </c>
      <c r="F23" s="129">
        <v>7.6019074000000006E-2</v>
      </c>
      <c r="G23" s="129">
        <v>-2.7617421000000002</v>
      </c>
      <c r="H23" s="129">
        <v>0.81781102000000006</v>
      </c>
      <c r="I23" s="129">
        <v>6.2263973000000004</v>
      </c>
      <c r="J23" s="129">
        <v>-2.3096899</v>
      </c>
      <c r="K23" s="129">
        <v>12.090056000000001</v>
      </c>
      <c r="L23" s="129">
        <v>0.18828634999999999</v>
      </c>
      <c r="M23" s="129">
        <v>0.73568639999999996</v>
      </c>
      <c r="N23" s="129">
        <v>-0.80740371</v>
      </c>
      <c r="O23" s="129">
        <v>0.43558135999999997</v>
      </c>
      <c r="P23" s="129">
        <v>0.85292151999999999</v>
      </c>
      <c r="Q23" s="129">
        <v>16.438707999999998</v>
      </c>
      <c r="R23" s="129">
        <v>3.6255336E-3</v>
      </c>
      <c r="S23" s="129">
        <v>-3.4344986</v>
      </c>
      <c r="T23" s="129">
        <v>1.7243089</v>
      </c>
      <c r="U23" s="129">
        <v>1.550108</v>
      </c>
      <c r="V23" s="129">
        <v>7.8460057000000003E-7</v>
      </c>
      <c r="W23" s="129">
        <v>8.9499739999999992</v>
      </c>
      <c r="X23" s="129">
        <v>1.8369535000000001E-4</v>
      </c>
      <c r="Y23" s="129">
        <v>-3.8520788000000001</v>
      </c>
      <c r="Z23" s="129">
        <v>-2.4559127E-3</v>
      </c>
      <c r="AA23" s="129">
        <v>-12.483613</v>
      </c>
      <c r="AB23" s="129">
        <v>0.16090286000000001</v>
      </c>
      <c r="AC23" s="129">
        <v>4.9134067000000003</v>
      </c>
      <c r="AD23" s="129">
        <v>-0.43145869999999997</v>
      </c>
      <c r="AE23" s="129">
        <v>-0.65817901000000001</v>
      </c>
      <c r="AF23" s="129">
        <v>1.9952217000000001E-2</v>
      </c>
      <c r="AG23" s="129">
        <v>3.3693146999999999</v>
      </c>
      <c r="AH23" s="129">
        <v>-1.4829055</v>
      </c>
      <c r="AI23" s="129">
        <v>2.2864002000000001</v>
      </c>
      <c r="AJ23" s="129">
        <v>2.2847376000000001</v>
      </c>
      <c r="AK23" s="129">
        <v>-2.3480498999999999</v>
      </c>
      <c r="AL23" s="129">
        <v>-0.12393998000000001</v>
      </c>
      <c r="AM23" s="129">
        <v>-4.2064127999999998</v>
      </c>
      <c r="AN23" s="129">
        <v>-1.177103E-5</v>
      </c>
      <c r="AO23" s="129">
        <v>6.2147839999999999</v>
      </c>
      <c r="AP23" s="129">
        <v>-9.8969923000000008E-3</v>
      </c>
      <c r="AQ23" s="129">
        <v>-4.4377122</v>
      </c>
      <c r="AR23" s="129">
        <v>7.9808760000000005E-4</v>
      </c>
      <c r="AS23" s="129">
        <v>-6.0229426000000004</v>
      </c>
      <c r="AT23" s="129">
        <v>-2.4942803999999999E-5</v>
      </c>
      <c r="AU23" s="129">
        <v>6.9058875000000004</v>
      </c>
      <c r="AV23" s="129">
        <v>-1.2123063E-2</v>
      </c>
      <c r="AW23" s="129">
        <v>-4.8739488</v>
      </c>
      <c r="AX23" s="129">
        <v>-6.5331054999999997E-3</v>
      </c>
      <c r="AY23" s="129">
        <v>-20.007626999999999</v>
      </c>
      <c r="AZ23" s="129">
        <v>9.9674518999999994E-7</v>
      </c>
      <c r="BA23" s="129">
        <v>4.7473577999999996</v>
      </c>
      <c r="BB23" s="129">
        <v>1.8477094E-3</v>
      </c>
      <c r="BC23" s="129">
        <v>-9.6810322000000006</v>
      </c>
      <c r="BD23" s="129">
        <v>-2.3358737999999999E-3</v>
      </c>
      <c r="BE23" s="129">
        <v>-13.905507999999999</v>
      </c>
      <c r="BF23" s="129">
        <v>-1.2128666E-5</v>
      </c>
      <c r="BG23" s="129">
        <v>6.5383683000000001</v>
      </c>
      <c r="BH23" s="129">
        <v>6.0482703000000004E-4</v>
      </c>
      <c r="BI23" s="129">
        <v>-15.101079</v>
      </c>
      <c r="BJ23" s="129">
        <v>-1.1920055000000001E-2</v>
      </c>
      <c r="BK23" s="129">
        <v>-17.156433</v>
      </c>
      <c r="BL23" s="129">
        <v>0.17278077</v>
      </c>
      <c r="BM23" s="129">
        <v>6.2038666999999998</v>
      </c>
      <c r="BN23" s="129">
        <v>4.1579779999999997E-3</v>
      </c>
      <c r="BO23" s="129">
        <v>-12.724242</v>
      </c>
      <c r="BP23" s="129">
        <v>-1.2127338999999999E-2</v>
      </c>
      <c r="BQ23" s="129">
        <v>-18.300298000000002</v>
      </c>
      <c r="BR23" s="129">
        <v>-8.5579313000000001E-3</v>
      </c>
      <c r="BS23" s="129">
        <v>5.4169565000000004</v>
      </c>
      <c r="BT23" s="129">
        <v>-2.4499699999999999E-2</v>
      </c>
      <c r="BU23" s="129">
        <v>-11.539031</v>
      </c>
      <c r="BV23" s="129">
        <v>-1.1500433E-3</v>
      </c>
      <c r="BW23" s="129">
        <v>-28.664878999999999</v>
      </c>
      <c r="BX23" s="129">
        <v>-1.8697429999999999</v>
      </c>
      <c r="BY23" s="129">
        <v>-4.6163474999999998</v>
      </c>
      <c r="BZ23" s="129">
        <v>7.3783987</v>
      </c>
      <c r="CA23" s="129">
        <v>-0.25744823999999999</v>
      </c>
      <c r="CB23" s="129">
        <v>-0.41140462</v>
      </c>
      <c r="CC23" s="129">
        <v>-19.677403000000002</v>
      </c>
      <c r="CD23" s="129">
        <v>-0.37461863000000001</v>
      </c>
      <c r="CE23" s="129">
        <v>0.74468294000000002</v>
      </c>
      <c r="CF23" s="129">
        <v>8.3549520000000008</v>
      </c>
      <c r="CG23" s="129">
        <v>-3.3510721000000001</v>
      </c>
      <c r="CH23" s="129">
        <v>-0.24194378999999999</v>
      </c>
      <c r="CI23" s="129">
        <v>7.8886090999999991E-31</v>
      </c>
      <c r="CJ23" s="129">
        <v>7.8886090999999991E-31</v>
      </c>
      <c r="CK23" s="129">
        <v>7.8886090999999991E-31</v>
      </c>
      <c r="CL23" s="129">
        <v>7.8886090999999991E-31</v>
      </c>
      <c r="CM23" s="129">
        <v>7.8886090999999991E-31</v>
      </c>
      <c r="CN23" s="129">
        <v>7.8886090999999991E-31</v>
      </c>
      <c r="CO23" s="129">
        <v>7.8886090999999991E-31</v>
      </c>
      <c r="CP23" s="129">
        <v>7.8886090999999991E-31</v>
      </c>
      <c r="CQ23" s="129">
        <v>7.8886090999999991E-31</v>
      </c>
      <c r="CR23" s="129">
        <v>7.8886090999999991E-31</v>
      </c>
      <c r="CS23" s="129">
        <v>7.8886090999999991E-31</v>
      </c>
      <c r="CT23" s="129">
        <v>7.8886090999999991E-31</v>
      </c>
      <c r="CU23" s="129">
        <v>-34.680338999999996</v>
      </c>
      <c r="CV23" s="129">
        <v>0.51755118</v>
      </c>
      <c r="CW23" s="129">
        <v>2.8485152999999999</v>
      </c>
      <c r="CX23" s="129">
        <v>-1.4010123000000001</v>
      </c>
      <c r="CY23" s="129">
        <v>-0.79423283</v>
      </c>
      <c r="CZ23" s="129">
        <v>4.1930284999999998E-2</v>
      </c>
      <c r="DA23" s="129">
        <v>-39.655859999999997</v>
      </c>
      <c r="DB23" s="129">
        <v>-1.3089689999999999E-7</v>
      </c>
      <c r="DC23" s="129">
        <v>0.21216536</v>
      </c>
      <c r="DD23" s="129">
        <v>2.2075281999999999E-3</v>
      </c>
      <c r="DE23" s="129">
        <v>-4.8302027000000001</v>
      </c>
      <c r="DF23" s="129">
        <v>1.2353772999999999E-4</v>
      </c>
      <c r="DG23" s="129">
        <v>-36.039487999999999</v>
      </c>
      <c r="DH23" s="129">
        <v>0.33357100000000001</v>
      </c>
      <c r="DI23" s="129">
        <v>1.7551595</v>
      </c>
      <c r="DJ23" s="129">
        <v>-0.87206488000000004</v>
      </c>
      <c r="DK23" s="129">
        <v>-2.7441466999999999</v>
      </c>
      <c r="DL23" s="129">
        <v>2.6137074999999999E-2</v>
      </c>
      <c r="DM23" s="129">
        <v>-38.394243000000003</v>
      </c>
      <c r="DN23" s="129">
        <v>-3.5436372999999997E-8</v>
      </c>
      <c r="DO23" s="129">
        <v>0.98612657000000004</v>
      </c>
      <c r="DP23" s="129">
        <v>9.4861295000000004E-4</v>
      </c>
      <c r="DQ23" s="129">
        <v>-4.7481942999999998</v>
      </c>
      <c r="DR23" s="129">
        <v>4.3056690000000003E-5</v>
      </c>
      <c r="DS23" s="129">
        <v>-37.205762</v>
      </c>
      <c r="DT23" s="129">
        <v>0.22015819</v>
      </c>
      <c r="DU23" s="129">
        <v>9.1725224000000001</v>
      </c>
      <c r="DV23" s="129">
        <v>2.6874991999999999E-16</v>
      </c>
      <c r="DW23" s="129">
        <v>-1.994731</v>
      </c>
      <c r="DX23" s="129">
        <v>2.3487722</v>
      </c>
      <c r="DY23" s="129">
        <v>-35.931010999999998</v>
      </c>
      <c r="DZ23" s="129">
        <v>2.4056392</v>
      </c>
      <c r="EA23" s="129">
        <v>9.0685154000000008</v>
      </c>
      <c r="EB23" s="129">
        <v>1.9859976E-15</v>
      </c>
      <c r="EC23" s="129">
        <v>-1.3710312</v>
      </c>
      <c r="ED23" s="129">
        <v>-1.4228343999999999</v>
      </c>
      <c r="EE23" s="129">
        <v>-37.851260000000003</v>
      </c>
      <c r="EF23" s="129">
        <v>-0.87046734000000003</v>
      </c>
      <c r="EG23" s="129">
        <v>10.178067</v>
      </c>
      <c r="EH23" s="129">
        <v>-0.59886030000000001</v>
      </c>
      <c r="EI23" s="129">
        <v>-0.89154148</v>
      </c>
      <c r="EJ23" s="129">
        <v>-0.52414192000000004</v>
      </c>
      <c r="EK23" s="129">
        <v>-43.508293000000002</v>
      </c>
      <c r="EL23" s="129">
        <v>-8.6463748000000007E-2</v>
      </c>
      <c r="EM23" s="129">
        <v>4.1253865000000003</v>
      </c>
      <c r="EN23" s="129">
        <v>-1.0618227</v>
      </c>
      <c r="EO23" s="129">
        <v>-1.4455355999999999</v>
      </c>
      <c r="EP23" s="129">
        <v>2.0516002000000001E-16</v>
      </c>
      <c r="EQ23" s="129">
        <v>-46.107489999999999</v>
      </c>
      <c r="ER23" s="129">
        <v>-1.3749636000000001</v>
      </c>
      <c r="ES23" s="129">
        <v>-3.2137609</v>
      </c>
      <c r="ET23" s="129">
        <v>-5.8506780999999997</v>
      </c>
      <c r="EU23" s="129">
        <v>0.50679173</v>
      </c>
      <c r="EV23" s="129">
        <v>1.4701261999999999</v>
      </c>
      <c r="EW23" s="129">
        <v>-43.542285999999997</v>
      </c>
      <c r="EX23" s="129">
        <v>-1.9861533</v>
      </c>
      <c r="EY23" s="129">
        <v>-2.4300120000000001</v>
      </c>
      <c r="EZ23" s="129">
        <v>-6.8111698000000001</v>
      </c>
      <c r="FA23" s="129">
        <v>-0.68833263</v>
      </c>
      <c r="FB23" s="129">
        <v>1.3779949</v>
      </c>
      <c r="FC23" s="129">
        <v>7.8886090999999991E-31</v>
      </c>
      <c r="FD23" s="129">
        <v>7.8886090999999991E-31</v>
      </c>
      <c r="FE23" s="129">
        <v>7.8886090999999991E-31</v>
      </c>
      <c r="FF23" s="129">
        <v>7.8886090999999991E-31</v>
      </c>
      <c r="FG23" s="129">
        <v>7.8886090999999991E-31</v>
      </c>
      <c r="FH23" s="129">
        <v>7.8886090999999991E-31</v>
      </c>
      <c r="FI23" s="129">
        <v>7.8886090999999991E-31</v>
      </c>
      <c r="FJ23" s="129">
        <v>7.8886090999999991E-31</v>
      </c>
      <c r="FK23" s="129">
        <v>7.8886090999999991E-31</v>
      </c>
      <c r="FL23" s="129">
        <v>7.8886090999999991E-31</v>
      </c>
      <c r="FM23" s="129">
        <v>7.8886090999999991E-31</v>
      </c>
      <c r="FN23" s="129">
        <v>7.8886090999999991E-31</v>
      </c>
      <c r="FO23" s="129">
        <v>-17.743086999999999</v>
      </c>
      <c r="FP23" s="129">
        <v>2.9804520000000001</v>
      </c>
      <c r="FQ23" s="129">
        <v>-6.7464310000000003</v>
      </c>
      <c r="FR23" s="129">
        <v>0.47955962000000002</v>
      </c>
      <c r="FS23" s="129">
        <v>-1.9058584999999999</v>
      </c>
      <c r="FT23" s="129">
        <v>3.6217806000000001</v>
      </c>
      <c r="FU23" s="129">
        <v>-17.140972000000001</v>
      </c>
      <c r="FV23" s="129">
        <v>-2.8559814000000001</v>
      </c>
      <c r="FW23" s="129">
        <v>-2.7774907999999998</v>
      </c>
      <c r="FX23" s="129">
        <v>-6.8394139000000003</v>
      </c>
      <c r="FY23" s="129">
        <v>6.4178958000000002</v>
      </c>
      <c r="FZ23" s="129">
        <v>2.7799968000000002</v>
      </c>
      <c r="GA23" s="129">
        <v>-26.057144999999998</v>
      </c>
      <c r="GB23" s="129">
        <v>-3.5103068999999998</v>
      </c>
      <c r="GC23" s="129">
        <v>-6.2309802999999997</v>
      </c>
      <c r="GD23" s="129">
        <v>-5.7445013999999999</v>
      </c>
      <c r="GE23" s="129">
        <v>1.7268596000000001</v>
      </c>
      <c r="GF23" s="129">
        <v>4.0840098999999999</v>
      </c>
      <c r="GG23" s="129">
        <v>-15.830735000000001</v>
      </c>
      <c r="GH23" s="129">
        <v>-7.196078</v>
      </c>
      <c r="GI23" s="129">
        <v>-1.6925015999999999</v>
      </c>
      <c r="GJ23" s="129">
        <v>-1.8132353000000001</v>
      </c>
      <c r="GK23" s="129">
        <v>-2.1920676000000001</v>
      </c>
      <c r="GL23" s="129">
        <v>5.7778957000000002</v>
      </c>
      <c r="GM23" s="129">
        <v>-22.355543999999998</v>
      </c>
      <c r="GN23" s="129">
        <v>0.99372912999999996</v>
      </c>
      <c r="GO23" s="129">
        <v>7.3229867999999998</v>
      </c>
      <c r="GP23" s="129">
        <v>-1.2556056</v>
      </c>
      <c r="GQ23" s="129">
        <v>-7.0752481999999999</v>
      </c>
      <c r="GR23" s="129">
        <v>-3.5883310000000002</v>
      </c>
      <c r="GS23" s="129">
        <v>-8.3831555000000009</v>
      </c>
      <c r="GT23" s="129">
        <v>9.6801377999999993E-2</v>
      </c>
      <c r="GU23" s="129">
        <v>1.6110876000000001</v>
      </c>
      <c r="GV23" s="129">
        <v>-1.2311133999999999</v>
      </c>
      <c r="GW23" s="129">
        <v>0.69937428999999995</v>
      </c>
      <c r="GX23" s="129">
        <v>-0.62445298999999999</v>
      </c>
      <c r="GY23" s="129">
        <v>-3.1704094999999999</v>
      </c>
      <c r="GZ23" s="129">
        <v>-0.63734634999999995</v>
      </c>
      <c r="HA23" s="129">
        <v>11.295169</v>
      </c>
      <c r="HB23" s="129">
        <v>-1.3594447999999999</v>
      </c>
      <c r="HC23" s="129">
        <v>2.3866075000000002</v>
      </c>
      <c r="HD23" s="129">
        <v>-2.0618061000000001</v>
      </c>
      <c r="HE23" s="129">
        <v>7.8886090999999991E-31</v>
      </c>
      <c r="HF23" s="129">
        <v>7.8886090999999991E-31</v>
      </c>
      <c r="HG23" s="129">
        <v>7.8886090999999991E-31</v>
      </c>
      <c r="HH23" s="129">
        <v>7.8886090999999991E-31</v>
      </c>
      <c r="HI23" s="129">
        <v>7.8886090999999991E-31</v>
      </c>
      <c r="HJ23" s="129">
        <v>7.8886090999999991E-31</v>
      </c>
      <c r="HK23" s="129">
        <v>-5.7843815000000003</v>
      </c>
      <c r="HL23" s="129">
        <v>5.1623168000000004E-3</v>
      </c>
      <c r="HM23" s="129">
        <v>1.1550476999999999</v>
      </c>
      <c r="HN23" s="129">
        <v>-0.22059714</v>
      </c>
      <c r="HO23" s="129">
        <v>-1.1332256999999999</v>
      </c>
      <c r="HP23" s="129">
        <v>-0.14408016000000001</v>
      </c>
      <c r="HQ23" s="129">
        <v>-5.8148844999999998</v>
      </c>
      <c r="HR23" s="129">
        <v>1.4791637E-2</v>
      </c>
      <c r="HS23" s="129">
        <v>0.64886902999999996</v>
      </c>
      <c r="HT23" s="129">
        <v>-0.29758834000000001</v>
      </c>
      <c r="HU23" s="129">
        <v>-0.17056180000000001</v>
      </c>
      <c r="HV23" s="129">
        <v>-0.14331752</v>
      </c>
      <c r="HW23" s="129">
        <v>7.8886090999999991E-31</v>
      </c>
      <c r="HX23" s="129">
        <v>7.8886090999999991E-31</v>
      </c>
      <c r="HY23" s="129">
        <v>7.8886090999999991E-31</v>
      </c>
      <c r="HZ23" s="129">
        <v>7.8886090999999991E-31</v>
      </c>
      <c r="IA23" s="129">
        <v>7.8886090999999991E-31</v>
      </c>
      <c r="IB23" s="129">
        <v>7.8886090999999991E-31</v>
      </c>
      <c r="IC23" s="129">
        <v>7.8886090999999991E-31</v>
      </c>
      <c r="ID23" s="129">
        <v>7.8886090999999991E-31</v>
      </c>
      <c r="IE23" s="129">
        <v>7.8886090999999991E-31</v>
      </c>
      <c r="IF23" s="129">
        <v>7.8886090999999991E-31</v>
      </c>
      <c r="IG23" s="129">
        <v>7.8886090999999991E-31</v>
      </c>
      <c r="IH23" s="129">
        <v>7.8886090999999991E-31</v>
      </c>
      <c r="II23" s="129">
        <v>0.95045952</v>
      </c>
      <c r="IJ23" s="129">
        <v>1.6880362999999999E-2</v>
      </c>
      <c r="IK23" s="129">
        <v>0.66396500000000003</v>
      </c>
      <c r="IL23" s="129">
        <v>6.8228544000000002E-2</v>
      </c>
      <c r="IM23" s="129">
        <v>5.2226525000000003E-2</v>
      </c>
      <c r="IN23" s="129">
        <v>4.3450519E-2</v>
      </c>
      <c r="IO23" s="129">
        <v>0.25612460999999997</v>
      </c>
      <c r="IP23" s="129">
        <v>-3.1907491000000001E-3</v>
      </c>
      <c r="IQ23" s="129">
        <v>0.30651784999999998</v>
      </c>
      <c r="IR23" s="129">
        <v>1.6656245E-2</v>
      </c>
      <c r="IS23" s="129">
        <v>-1.174498E-2</v>
      </c>
      <c r="IT23" s="129">
        <v>-1.2454153E-3</v>
      </c>
      <c r="IU23" s="129">
        <v>7.8886090999999991E-31</v>
      </c>
      <c r="IV23" s="129">
        <v>7.8886090999999991E-31</v>
      </c>
      <c r="IW23" s="129">
        <v>7.8886090999999991E-31</v>
      </c>
      <c r="IX23" s="129">
        <v>7.8886090999999991E-31</v>
      </c>
      <c r="IY23" s="129">
        <v>7.8886090999999991E-31</v>
      </c>
      <c r="IZ23" s="129">
        <v>7.8886090999999991E-31</v>
      </c>
      <c r="JA23" s="129">
        <v>7.8886090999999991E-31</v>
      </c>
      <c r="JB23" s="129">
        <v>7.8886090999999991E-31</v>
      </c>
      <c r="JC23" s="129">
        <v>7.8886090999999991E-31</v>
      </c>
      <c r="JD23" s="129">
        <v>7.8886090999999991E-31</v>
      </c>
      <c r="JE23" s="129">
        <v>7.8886090999999991E-31</v>
      </c>
      <c r="JF23" s="129">
        <v>7.8886090999999991E-31</v>
      </c>
      <c r="JG23" s="129">
        <v>-1.7561503000000001</v>
      </c>
      <c r="JH23" s="129">
        <v>-3.5265078000000001</v>
      </c>
      <c r="JI23" s="129">
        <v>3.2714123000000002</v>
      </c>
      <c r="JJ23" s="129">
        <v>1.6517063999999999</v>
      </c>
      <c r="JK23" s="129">
        <v>-2.1365403000000001</v>
      </c>
      <c r="JL23" s="129">
        <v>-0.23142028000000001</v>
      </c>
      <c r="JM23" s="129">
        <v>0.59708085</v>
      </c>
      <c r="JN23" s="129">
        <v>0.83983688999999995</v>
      </c>
      <c r="JO23" s="129">
        <v>0.4340347</v>
      </c>
      <c r="JP23" s="129">
        <v>2.6898659999999999</v>
      </c>
      <c r="JQ23" s="129">
        <v>-0.48391542999999998</v>
      </c>
      <c r="JR23" s="129">
        <v>-1.1759568</v>
      </c>
      <c r="JS23" s="129">
        <v>-0.81514251999999998</v>
      </c>
      <c r="JT23" s="129">
        <v>-0.75040569999999995</v>
      </c>
      <c r="JU23" s="129">
        <v>0.38066327</v>
      </c>
      <c r="JV23" s="129">
        <v>3.1226256000000001</v>
      </c>
      <c r="JW23" s="129">
        <v>-0.47077122999999998</v>
      </c>
      <c r="JX23" s="129">
        <v>-2.1029417000000001</v>
      </c>
      <c r="JY23" s="129">
        <v>0.48529090000000003</v>
      </c>
      <c r="JZ23" s="129">
        <v>-2.3323963000000001</v>
      </c>
      <c r="KA23" s="129">
        <v>0.37201244999999999</v>
      </c>
      <c r="KB23" s="129">
        <v>3.8746480000000001</v>
      </c>
      <c r="KC23" s="129">
        <v>-0.76873935999999998</v>
      </c>
      <c r="KD23" s="129">
        <v>-1.3202239</v>
      </c>
      <c r="KE23" s="129">
        <v>48.500475000000002</v>
      </c>
      <c r="KF23" s="129">
        <v>3.2702445E-15</v>
      </c>
      <c r="KG23" s="129">
        <v>3.6846480000000001</v>
      </c>
      <c r="KH23" s="129">
        <v>1.1156034E-15</v>
      </c>
      <c r="KI23" s="129">
        <v>4.8814519000000001E-2</v>
      </c>
      <c r="KJ23" s="129">
        <v>2.2561961999999998E-16</v>
      </c>
      <c r="KK23" s="129">
        <v>48.057679</v>
      </c>
      <c r="KL23" s="129">
        <v>1.5503023</v>
      </c>
      <c r="KM23" s="129">
        <v>2.9599085999999999</v>
      </c>
      <c r="KN23" s="129">
        <v>0.52744944999999999</v>
      </c>
      <c r="KO23" s="129">
        <v>-0.70042236999999996</v>
      </c>
      <c r="KP23" s="129">
        <v>1.8124213E-16</v>
      </c>
      <c r="KQ23" s="129">
        <v>48.748793999999997</v>
      </c>
      <c r="KR23" s="129">
        <v>0.91697322999999997</v>
      </c>
      <c r="KS23" s="129">
        <v>3.2068824999999999</v>
      </c>
      <c r="KT23" s="129">
        <v>0.28523134999999999</v>
      </c>
      <c r="KU23" s="129">
        <v>-0.30207687999999999</v>
      </c>
      <c r="KV23" s="129">
        <v>1.9636492E-16</v>
      </c>
      <c r="KW23" s="129">
        <v>47.935017000000002</v>
      </c>
      <c r="KX23" s="129">
        <v>0.51817833999999996</v>
      </c>
      <c r="KY23" s="129">
        <v>3.4825784</v>
      </c>
      <c r="KZ23" s="129">
        <v>0.19817845000000001</v>
      </c>
      <c r="LA23" s="129">
        <v>-0.27710452000000002</v>
      </c>
      <c r="LB23" s="129">
        <v>2.1324641999999999E-16</v>
      </c>
      <c r="LC23" s="129">
        <v>40.537917999999998</v>
      </c>
      <c r="LD23" s="129">
        <v>7.5415485999999996E-33</v>
      </c>
      <c r="LE23" s="129">
        <v>2.0114017</v>
      </c>
      <c r="LF23" s="129">
        <v>-1.045592E-16</v>
      </c>
      <c r="LG23" s="129">
        <v>-1.7075813</v>
      </c>
      <c r="LH23" s="129">
        <v>1.2316283E-16</v>
      </c>
      <c r="LI23" s="129">
        <v>41.904676000000002</v>
      </c>
      <c r="LJ23" s="129">
        <v>4.0872707000000002E-33</v>
      </c>
      <c r="LK23" s="129">
        <v>1.0901133999999999</v>
      </c>
      <c r="LL23" s="129">
        <v>-7.5244419000000002E-17</v>
      </c>
      <c r="LM23" s="129">
        <v>-1.2288346000000001</v>
      </c>
      <c r="LN23" s="129">
        <v>6.6750195999999997E-17</v>
      </c>
      <c r="LO23" s="129">
        <v>43.922353000000001</v>
      </c>
      <c r="LP23" s="129">
        <v>1.4614408000000001E-33</v>
      </c>
      <c r="LQ23" s="129">
        <v>0.38977995999999998</v>
      </c>
      <c r="LR23" s="129">
        <v>-8.3506681999999996E-17</v>
      </c>
      <c r="LS23" s="129">
        <v>-1.3637676000000001</v>
      </c>
      <c r="LT23" s="129">
        <v>2.3867138999999999E-17</v>
      </c>
      <c r="LU23" s="129">
        <v>39.392989999999998</v>
      </c>
      <c r="LV23" s="129">
        <v>5.8845898999999998E-33</v>
      </c>
      <c r="LW23" s="129">
        <v>1.5694752999999999</v>
      </c>
      <c r="LX23" s="129">
        <v>-1.1819155E-16</v>
      </c>
      <c r="LY23" s="129">
        <v>-1.9302144999999999</v>
      </c>
      <c r="LZ23" s="129">
        <v>9.6102645999999998E-17</v>
      </c>
      <c r="MA23" s="129">
        <v>20.942976000000002</v>
      </c>
      <c r="MB23" s="129">
        <v>0.89599983000000005</v>
      </c>
      <c r="MC23" s="129">
        <v>1.0365276000000001</v>
      </c>
      <c r="MD23" s="129">
        <v>-0.36950395000000003</v>
      </c>
      <c r="ME23" s="129">
        <v>-0.14212735000000001</v>
      </c>
      <c r="MF23" s="129">
        <v>-6.3472013000000004E-17</v>
      </c>
      <c r="MG23" s="129">
        <v>21.100926000000001</v>
      </c>
      <c r="MH23" s="129">
        <v>7.3426369999999999E-32</v>
      </c>
      <c r="MI23" s="129">
        <v>3.0527901000000002</v>
      </c>
      <c r="MJ23" s="129">
        <v>1.0210117000000001E-15</v>
      </c>
      <c r="MK23" s="129">
        <v>-0.69729543999999999</v>
      </c>
      <c r="ML23" s="129">
        <v>-2.0387919999999999E-16</v>
      </c>
      <c r="MM23" s="129">
        <v>21.767716</v>
      </c>
      <c r="MN23" s="129">
        <v>5.0719717E-32</v>
      </c>
      <c r="MO23" s="129">
        <v>2.8547413000000001</v>
      </c>
      <c r="MP23" s="129">
        <v>5.2317952000000004E-16</v>
      </c>
      <c r="MQ23" s="129">
        <v>-1.7818126000000001</v>
      </c>
      <c r="MR23" s="129">
        <v>-1.8760209E-16</v>
      </c>
      <c r="MS23" s="129">
        <v>20.279335</v>
      </c>
      <c r="MT23" s="129">
        <v>9.0831960000000005E-32</v>
      </c>
      <c r="MU23" s="129">
        <v>4.0705621000000001</v>
      </c>
      <c r="MV23" s="129">
        <v>8.3264247000000001E-16</v>
      </c>
      <c r="MW23" s="129">
        <v>-0.281613</v>
      </c>
      <c r="MX23" s="129">
        <v>-2.4544870000000001E-16</v>
      </c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4"/>
      <c r="VE23" s="4"/>
      <c r="VF23" s="4"/>
      <c r="VG23" s="4"/>
      <c r="VH23" s="4"/>
      <c r="VI23" s="4"/>
      <c r="VJ23" s="4"/>
      <c r="VK23" s="4"/>
      <c r="VL23" s="4"/>
      <c r="VM23" s="4"/>
      <c r="VN23" s="4"/>
      <c r="VO23" s="4"/>
      <c r="VP23" s="4"/>
      <c r="VQ23" s="4"/>
      <c r="VR23" s="4"/>
      <c r="VS23" s="4"/>
      <c r="VT23" s="4"/>
      <c r="VU23" s="4"/>
      <c r="VV23" s="4"/>
      <c r="VW23" s="4"/>
      <c r="VX23" s="4"/>
      <c r="VY23" s="4"/>
      <c r="VZ23" s="4"/>
      <c r="WA23" s="4"/>
      <c r="WB23" s="4"/>
      <c r="WC23" s="4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</row>
    <row r="24" spans="1:614" x14ac:dyDescent="0.25">
      <c r="A24" s="182" t="str">
        <f t="shared" si="0"/>
        <v>K:\614 Sewol\207 BowLift\APDL\A</v>
      </c>
      <c r="B24" s="182" t="s">
        <v>211</v>
      </c>
      <c r="C24" s="129">
        <v>-2.7589567000000002</v>
      </c>
      <c r="D24" s="129">
        <v>0.53787602999999995</v>
      </c>
      <c r="E24" s="129">
        <v>5.0018618000000004</v>
      </c>
      <c r="F24" s="129">
        <v>6.5585943999999993E-2</v>
      </c>
      <c r="G24" s="129">
        <v>-2.7233105000000002</v>
      </c>
      <c r="H24" s="129">
        <v>0.74353981999999996</v>
      </c>
      <c r="I24" s="129">
        <v>6.3586304</v>
      </c>
      <c r="J24" s="129">
        <v>-2.2792205999999999</v>
      </c>
      <c r="K24" s="129">
        <v>11.419235</v>
      </c>
      <c r="L24" s="129">
        <v>0.18640599999999999</v>
      </c>
      <c r="M24" s="129">
        <v>0.78426158000000001</v>
      </c>
      <c r="N24" s="129">
        <v>-0.73952618999999997</v>
      </c>
      <c r="O24" s="129">
        <v>0.49642638</v>
      </c>
      <c r="P24" s="129">
        <v>0.83246668999999995</v>
      </c>
      <c r="Q24" s="129">
        <v>17.385739999999998</v>
      </c>
      <c r="R24" s="129">
        <v>3.8018330000000001E-3</v>
      </c>
      <c r="S24" s="129">
        <v>-3.3422887999999999</v>
      </c>
      <c r="T24" s="129">
        <v>1.6928662000000001</v>
      </c>
      <c r="U24" s="129">
        <v>2.0499972999999998</v>
      </c>
      <c r="V24" s="129">
        <v>8.3798787E-7</v>
      </c>
      <c r="W24" s="129">
        <v>9.3204142999999995</v>
      </c>
      <c r="X24" s="129">
        <v>1.2703146E-4</v>
      </c>
      <c r="Y24" s="129">
        <v>-3.6345841999999999</v>
      </c>
      <c r="Z24" s="129">
        <v>-2.4807855999999999E-3</v>
      </c>
      <c r="AA24" s="129">
        <v>-12.562393999999999</v>
      </c>
      <c r="AB24" s="129">
        <v>0.19413976999999999</v>
      </c>
      <c r="AC24" s="129">
        <v>4.9661502999999998</v>
      </c>
      <c r="AD24" s="129">
        <v>-0.43239379</v>
      </c>
      <c r="AE24" s="129">
        <v>-0.67474661000000002</v>
      </c>
      <c r="AF24" s="129">
        <v>1.9857429999999999E-2</v>
      </c>
      <c r="AG24" s="129">
        <v>3.3037257000000002</v>
      </c>
      <c r="AH24" s="129">
        <v>-1.4813996</v>
      </c>
      <c r="AI24" s="129">
        <v>2.3092031</v>
      </c>
      <c r="AJ24" s="129">
        <v>2.2994127</v>
      </c>
      <c r="AK24" s="129">
        <v>-2.4059941999999999</v>
      </c>
      <c r="AL24" s="129">
        <v>-0.12490759999999999</v>
      </c>
      <c r="AM24" s="129">
        <v>-3.4611196</v>
      </c>
      <c r="AN24" s="129">
        <v>-1.4586723999999999E-5</v>
      </c>
      <c r="AO24" s="129">
        <v>6.1130164000000002</v>
      </c>
      <c r="AP24" s="129">
        <v>-9.4095532999999999E-3</v>
      </c>
      <c r="AQ24" s="129">
        <v>-4.6718318999999999</v>
      </c>
      <c r="AR24" s="129">
        <v>-6.3404890999999995E-4</v>
      </c>
      <c r="AS24" s="129">
        <v>-5.2676384000000001</v>
      </c>
      <c r="AT24" s="129">
        <v>-2.7363642000000002E-5</v>
      </c>
      <c r="AU24" s="129">
        <v>6.7502545999999999</v>
      </c>
      <c r="AV24" s="129">
        <v>-1.1934101000000001E-2</v>
      </c>
      <c r="AW24" s="129">
        <v>-5.2077343999999997</v>
      </c>
      <c r="AX24" s="129">
        <v>-8.1493628000000005E-3</v>
      </c>
      <c r="AY24" s="129">
        <v>-19.946628</v>
      </c>
      <c r="AZ24" s="129">
        <v>1.0120898000000001E-6</v>
      </c>
      <c r="BA24" s="129">
        <v>4.6971220999999996</v>
      </c>
      <c r="BB24" s="129">
        <v>1.6960995999999999E-3</v>
      </c>
      <c r="BC24" s="129">
        <v>-9.7293917000000008</v>
      </c>
      <c r="BD24" s="129">
        <v>-2.3623447E-3</v>
      </c>
      <c r="BE24" s="129">
        <v>-13.8698</v>
      </c>
      <c r="BF24" s="129">
        <v>-1.2468959E-5</v>
      </c>
      <c r="BG24" s="129">
        <v>6.7105182000000001</v>
      </c>
      <c r="BH24" s="129">
        <v>-5.0548780000000005E-4</v>
      </c>
      <c r="BI24" s="129">
        <v>-15.110139</v>
      </c>
      <c r="BJ24" s="129">
        <v>-1.3149012999999999E-2</v>
      </c>
      <c r="BK24" s="129">
        <v>-16.834574</v>
      </c>
      <c r="BL24" s="129">
        <v>1.3616975E-2</v>
      </c>
      <c r="BM24" s="129">
        <v>6.8801297999999997</v>
      </c>
      <c r="BN24" s="129">
        <v>-4.7109832000000003E-3</v>
      </c>
      <c r="BO24" s="129">
        <v>-13.935392</v>
      </c>
      <c r="BP24" s="129">
        <v>-1.3531598000000001E-2</v>
      </c>
      <c r="BQ24" s="129">
        <v>-17.913184999999999</v>
      </c>
      <c r="BR24" s="129">
        <v>-6.7140837999999997E-4</v>
      </c>
      <c r="BS24" s="129">
        <v>5.8768637999999997</v>
      </c>
      <c r="BT24" s="129">
        <v>6.8511431999999997E-3</v>
      </c>
      <c r="BU24" s="129">
        <v>-12.655155000000001</v>
      </c>
      <c r="BV24" s="129">
        <v>-2.5520805000000001E-3</v>
      </c>
      <c r="BW24" s="129">
        <v>-28.862134999999999</v>
      </c>
      <c r="BX24" s="129">
        <v>-1.8019366999999999</v>
      </c>
      <c r="BY24" s="129">
        <v>-4.4997536</v>
      </c>
      <c r="BZ24" s="129">
        <v>7.4333166000000004</v>
      </c>
      <c r="CA24" s="129">
        <v>-0.40903102000000002</v>
      </c>
      <c r="CB24" s="129">
        <v>-0.43858715999999998</v>
      </c>
      <c r="CC24" s="129">
        <v>-19.741741999999999</v>
      </c>
      <c r="CD24" s="129">
        <v>-0.43405769</v>
      </c>
      <c r="CE24" s="129">
        <v>0.72349887000000002</v>
      </c>
      <c r="CF24" s="129">
        <v>8.3867571000000005</v>
      </c>
      <c r="CG24" s="129">
        <v>-3.3188599999999999</v>
      </c>
      <c r="CH24" s="129">
        <v>-0.20846266999999999</v>
      </c>
      <c r="CI24" s="129">
        <v>7.8886090999999991E-31</v>
      </c>
      <c r="CJ24" s="129">
        <v>7.8886090999999991E-31</v>
      </c>
      <c r="CK24" s="129">
        <v>7.8886090999999991E-31</v>
      </c>
      <c r="CL24" s="129">
        <v>7.8886090999999991E-31</v>
      </c>
      <c r="CM24" s="129">
        <v>7.8886090999999991E-31</v>
      </c>
      <c r="CN24" s="129">
        <v>7.8886090999999991E-31</v>
      </c>
      <c r="CO24" s="129">
        <v>7.8886090999999991E-31</v>
      </c>
      <c r="CP24" s="129">
        <v>7.8886090999999991E-31</v>
      </c>
      <c r="CQ24" s="129">
        <v>7.8886090999999991E-31</v>
      </c>
      <c r="CR24" s="129">
        <v>7.8886090999999991E-31</v>
      </c>
      <c r="CS24" s="129">
        <v>7.8886090999999991E-31</v>
      </c>
      <c r="CT24" s="129">
        <v>7.8886090999999991E-31</v>
      </c>
      <c r="CU24" s="129">
        <v>-34.674250000000001</v>
      </c>
      <c r="CV24" s="129">
        <v>0.52563678000000003</v>
      </c>
      <c r="CW24" s="129">
        <v>2.8290875</v>
      </c>
      <c r="CX24" s="129">
        <v>-1.4178459000000001</v>
      </c>
      <c r="CY24" s="129">
        <v>-0.82740707000000002</v>
      </c>
      <c r="CZ24" s="129">
        <v>4.2435173999999999E-2</v>
      </c>
      <c r="DA24" s="129">
        <v>-39.652293999999998</v>
      </c>
      <c r="DB24" s="129">
        <v>-1.2291191E-7</v>
      </c>
      <c r="DC24" s="129">
        <v>0.23855198999999999</v>
      </c>
      <c r="DD24" s="129">
        <v>2.1586461000000002E-3</v>
      </c>
      <c r="DE24" s="129">
        <v>-4.8622228999999999</v>
      </c>
      <c r="DF24" s="129">
        <v>1.1607427000000001E-4</v>
      </c>
      <c r="DG24" s="129">
        <v>-36.197946999999999</v>
      </c>
      <c r="DH24" s="129">
        <v>0.30324635999999999</v>
      </c>
      <c r="DI24" s="129">
        <v>1.6574206</v>
      </c>
      <c r="DJ24" s="129">
        <v>-0.79271846999999995</v>
      </c>
      <c r="DK24" s="129">
        <v>-2.9202575</v>
      </c>
      <c r="DL24" s="129">
        <v>2.3765188E-2</v>
      </c>
      <c r="DM24" s="129">
        <v>-38.675860999999998</v>
      </c>
      <c r="DN24" s="129">
        <v>-3.7193179999999999E-8</v>
      </c>
      <c r="DO24" s="129">
        <v>0.87468826</v>
      </c>
      <c r="DP24" s="129">
        <v>1.1147681E-3</v>
      </c>
      <c r="DQ24" s="129">
        <v>-4.8482336999999998</v>
      </c>
      <c r="DR24" s="129">
        <v>4.2684159000000002E-5</v>
      </c>
      <c r="DS24" s="129">
        <v>-36.530396000000003</v>
      </c>
      <c r="DT24" s="129">
        <v>0.24462022</v>
      </c>
      <c r="DU24" s="129">
        <v>9.8310542999999999</v>
      </c>
      <c r="DV24" s="129">
        <v>2.7363795000000002E-16</v>
      </c>
      <c r="DW24" s="129">
        <v>-1.8085264999999999</v>
      </c>
      <c r="DX24" s="129">
        <v>2.6097469000000002</v>
      </c>
      <c r="DY24" s="129">
        <v>-35.263449000000001</v>
      </c>
      <c r="DZ24" s="129">
        <v>2.6729324999999999</v>
      </c>
      <c r="EA24" s="129">
        <v>9.3874359999999992</v>
      </c>
      <c r="EB24" s="129">
        <v>1.9423059000000001E-15</v>
      </c>
      <c r="EC24" s="129">
        <v>-1.3243115000000001</v>
      </c>
      <c r="ED24" s="129">
        <v>-1.5809271</v>
      </c>
      <c r="EE24" s="129">
        <v>-37.704994999999997</v>
      </c>
      <c r="EF24" s="129">
        <v>-5.9859572E-2</v>
      </c>
      <c r="EG24" s="129">
        <v>9.5766366000000005</v>
      </c>
      <c r="EH24" s="129">
        <v>-0.50446804999999995</v>
      </c>
      <c r="EI24" s="129">
        <v>-1.0233321</v>
      </c>
      <c r="EJ24" s="129">
        <v>-0.71166457000000005</v>
      </c>
      <c r="EK24" s="129">
        <v>-43.174151000000002</v>
      </c>
      <c r="EL24" s="129">
        <v>-6.8052655000000004E-2</v>
      </c>
      <c r="EM24" s="129">
        <v>4.5667659</v>
      </c>
      <c r="EN24" s="129">
        <v>-0.83572429000000004</v>
      </c>
      <c r="EO24" s="129">
        <v>-1.5192051</v>
      </c>
      <c r="EP24" s="129">
        <v>2.6564832999999999E-16</v>
      </c>
      <c r="EQ24" s="129">
        <v>-46.142946000000002</v>
      </c>
      <c r="ER24" s="129">
        <v>-1.3540341</v>
      </c>
      <c r="ES24" s="129">
        <v>-3.1509341000000002</v>
      </c>
      <c r="ET24" s="129">
        <v>-5.8328341999999997</v>
      </c>
      <c r="EU24" s="129">
        <v>0.47899365999999999</v>
      </c>
      <c r="EV24" s="129">
        <v>1.4347821000000001</v>
      </c>
      <c r="EW24" s="129">
        <v>-43.582560000000001</v>
      </c>
      <c r="EX24" s="129">
        <v>-1.9662563</v>
      </c>
      <c r="EY24" s="129">
        <v>-2.381799</v>
      </c>
      <c r="EZ24" s="129">
        <v>-6.8153129000000003</v>
      </c>
      <c r="FA24" s="129">
        <v>-0.68217976000000002</v>
      </c>
      <c r="FB24" s="129">
        <v>1.3478133000000001</v>
      </c>
      <c r="FC24" s="129">
        <v>7.8886090999999991E-31</v>
      </c>
      <c r="FD24" s="129">
        <v>7.8886090999999991E-31</v>
      </c>
      <c r="FE24" s="129">
        <v>7.8886090999999991E-31</v>
      </c>
      <c r="FF24" s="129">
        <v>7.8886090999999991E-31</v>
      </c>
      <c r="FG24" s="129">
        <v>7.8886090999999991E-31</v>
      </c>
      <c r="FH24" s="129">
        <v>7.8886090999999991E-31</v>
      </c>
      <c r="FI24" s="129">
        <v>7.8886090999999991E-31</v>
      </c>
      <c r="FJ24" s="129">
        <v>7.8886090999999991E-31</v>
      </c>
      <c r="FK24" s="129">
        <v>7.8886090999999991E-31</v>
      </c>
      <c r="FL24" s="129">
        <v>7.8886090999999991E-31</v>
      </c>
      <c r="FM24" s="129">
        <v>7.8886090999999991E-31</v>
      </c>
      <c r="FN24" s="129">
        <v>7.8886090999999991E-31</v>
      </c>
      <c r="FO24" s="129">
        <v>-17.073215999999999</v>
      </c>
      <c r="FP24" s="129">
        <v>3.3436887</v>
      </c>
      <c r="FQ24" s="129">
        <v>-6.9125315000000001</v>
      </c>
      <c r="FR24" s="129">
        <v>0.73155789999999998</v>
      </c>
      <c r="FS24" s="129">
        <v>-1.7953022000000001</v>
      </c>
      <c r="FT24" s="129">
        <v>3.7511879000000001</v>
      </c>
      <c r="FU24" s="129">
        <v>-17.503943</v>
      </c>
      <c r="FV24" s="129">
        <v>-2.7893610999999998</v>
      </c>
      <c r="FW24" s="129">
        <v>-2.6325056999999998</v>
      </c>
      <c r="FX24" s="129">
        <v>-6.8382562</v>
      </c>
      <c r="FY24" s="129">
        <v>6.3085095000000004</v>
      </c>
      <c r="FZ24" s="129">
        <v>2.6715843000000001</v>
      </c>
      <c r="GA24" s="129">
        <v>-25.246566999999999</v>
      </c>
      <c r="GB24" s="129">
        <v>-3.4680246000000001</v>
      </c>
      <c r="GC24" s="129">
        <v>-5.8531028999999997</v>
      </c>
      <c r="GD24" s="129">
        <v>-5.8911037999999998</v>
      </c>
      <c r="GE24" s="129">
        <v>2.3435576</v>
      </c>
      <c r="GF24" s="129">
        <v>3.9799017999999999</v>
      </c>
      <c r="GG24" s="129">
        <v>-16.145509000000001</v>
      </c>
      <c r="GH24" s="129">
        <v>-6.1240936000000001</v>
      </c>
      <c r="GI24" s="129">
        <v>-0.68187443000000003</v>
      </c>
      <c r="GJ24" s="129">
        <v>-2.0973491000000002</v>
      </c>
      <c r="GK24" s="129">
        <v>-1.7593036</v>
      </c>
      <c r="GL24" s="129">
        <v>4.1694719999999998</v>
      </c>
      <c r="GM24" s="129">
        <v>-21.910630000000001</v>
      </c>
      <c r="GN24" s="129">
        <v>1.1258497999999999</v>
      </c>
      <c r="GO24" s="129">
        <v>8.5529784000000006</v>
      </c>
      <c r="GP24" s="129">
        <v>-1.2302005</v>
      </c>
      <c r="GQ24" s="129">
        <v>-6.9270253000000004</v>
      </c>
      <c r="GR24" s="129">
        <v>-3.9721592999999999</v>
      </c>
      <c r="GS24" s="129">
        <v>-8.6670198999999997</v>
      </c>
      <c r="GT24" s="129">
        <v>0.22460784</v>
      </c>
      <c r="GU24" s="129">
        <v>1.5908229</v>
      </c>
      <c r="GV24" s="129">
        <v>-1.2805934000000001</v>
      </c>
      <c r="GW24" s="129">
        <v>0.73482342</v>
      </c>
      <c r="GX24" s="129">
        <v>-0.71817595999999995</v>
      </c>
      <c r="GY24" s="129">
        <v>-3.0150952000000002</v>
      </c>
      <c r="GZ24" s="129">
        <v>-0.75219543</v>
      </c>
      <c r="HA24" s="129">
        <v>10.689410000000001</v>
      </c>
      <c r="HB24" s="129">
        <v>-1.3407290000000001</v>
      </c>
      <c r="HC24" s="129">
        <v>2.3720792999999998</v>
      </c>
      <c r="HD24" s="129">
        <v>-1.9966425999999999</v>
      </c>
      <c r="HE24" s="129">
        <v>7.8886090999999991E-31</v>
      </c>
      <c r="HF24" s="129">
        <v>7.8886090999999991E-31</v>
      </c>
      <c r="HG24" s="129">
        <v>7.8886090999999991E-31</v>
      </c>
      <c r="HH24" s="129">
        <v>7.8886090999999991E-31</v>
      </c>
      <c r="HI24" s="129">
        <v>7.8886090999999991E-31</v>
      </c>
      <c r="HJ24" s="129">
        <v>7.8886090999999991E-31</v>
      </c>
      <c r="HK24" s="129">
        <v>-5.8606296000000002</v>
      </c>
      <c r="HL24" s="129">
        <v>2.6490440000000001E-3</v>
      </c>
      <c r="HM24" s="129">
        <v>0.96793494000000002</v>
      </c>
      <c r="HN24" s="129">
        <v>-0.22550547000000001</v>
      </c>
      <c r="HO24" s="129">
        <v>-1.1343524</v>
      </c>
      <c r="HP24" s="129">
        <v>-0.12873185000000001</v>
      </c>
      <c r="HQ24" s="129">
        <v>-5.8755813999999997</v>
      </c>
      <c r="HR24" s="129">
        <v>7.6884463000000004E-3</v>
      </c>
      <c r="HS24" s="129">
        <v>0.51242432999999998</v>
      </c>
      <c r="HT24" s="129">
        <v>-0.30348141000000001</v>
      </c>
      <c r="HU24" s="129">
        <v>-0.16106342000000001</v>
      </c>
      <c r="HV24" s="129">
        <v>-0.11388877</v>
      </c>
      <c r="HW24" s="129">
        <v>7.8886090999999991E-31</v>
      </c>
      <c r="HX24" s="129">
        <v>7.8886090999999991E-31</v>
      </c>
      <c r="HY24" s="129">
        <v>7.8886090999999991E-31</v>
      </c>
      <c r="HZ24" s="129">
        <v>7.8886090999999991E-31</v>
      </c>
      <c r="IA24" s="129">
        <v>7.8886090999999991E-31</v>
      </c>
      <c r="IB24" s="129">
        <v>7.8886090999999991E-31</v>
      </c>
      <c r="IC24" s="129">
        <v>7.8886090999999991E-31</v>
      </c>
      <c r="ID24" s="129">
        <v>7.8886090999999991E-31</v>
      </c>
      <c r="IE24" s="129">
        <v>7.8886090999999991E-31</v>
      </c>
      <c r="IF24" s="129">
        <v>7.8886090999999991E-31</v>
      </c>
      <c r="IG24" s="129">
        <v>7.8886090999999991E-31</v>
      </c>
      <c r="IH24" s="129">
        <v>7.8886090999999991E-31</v>
      </c>
      <c r="II24" s="129">
        <v>0.97649916999999997</v>
      </c>
      <c r="IJ24" s="129">
        <v>1.851446E-2</v>
      </c>
      <c r="IK24" s="129">
        <v>0.74674803999999995</v>
      </c>
      <c r="IL24" s="129">
        <v>6.9479110999999996E-2</v>
      </c>
      <c r="IM24" s="129">
        <v>5.4666904000000002E-2</v>
      </c>
      <c r="IN24" s="129">
        <v>4.9227685E-2</v>
      </c>
      <c r="IO24" s="129">
        <v>0.27354465</v>
      </c>
      <c r="IP24" s="129">
        <v>-1.5604867000000001E-3</v>
      </c>
      <c r="IQ24" s="129">
        <v>0.36871577999999999</v>
      </c>
      <c r="IR24" s="129">
        <v>1.8534208E-2</v>
      </c>
      <c r="IS24" s="129">
        <v>-7.3075544000000001E-3</v>
      </c>
      <c r="IT24" s="129">
        <v>-7.2245827999999996E-3</v>
      </c>
      <c r="IU24" s="129">
        <v>7.8886090999999991E-31</v>
      </c>
      <c r="IV24" s="129">
        <v>7.8886090999999991E-31</v>
      </c>
      <c r="IW24" s="129">
        <v>7.8886090999999991E-31</v>
      </c>
      <c r="IX24" s="129">
        <v>7.8886090999999991E-31</v>
      </c>
      <c r="IY24" s="129">
        <v>7.8886090999999991E-31</v>
      </c>
      <c r="IZ24" s="129">
        <v>7.8886090999999991E-31</v>
      </c>
      <c r="JA24" s="129">
        <v>7.8886090999999991E-31</v>
      </c>
      <c r="JB24" s="129">
        <v>7.8886090999999991E-31</v>
      </c>
      <c r="JC24" s="129">
        <v>7.8886090999999991E-31</v>
      </c>
      <c r="JD24" s="129">
        <v>7.8886090999999991E-31</v>
      </c>
      <c r="JE24" s="129">
        <v>7.8886090999999991E-31</v>
      </c>
      <c r="JF24" s="129">
        <v>7.8886090999999991E-31</v>
      </c>
      <c r="JG24" s="129">
        <v>-1.6394059000000001</v>
      </c>
      <c r="JH24" s="129">
        <v>-3.5568925</v>
      </c>
      <c r="JI24" s="129">
        <v>3.2032763000000002</v>
      </c>
      <c r="JJ24" s="129">
        <v>1.6670128</v>
      </c>
      <c r="JK24" s="129">
        <v>-2.2045270000000001</v>
      </c>
      <c r="JL24" s="129">
        <v>-0.18351634</v>
      </c>
      <c r="JM24" s="129">
        <v>0.62355031999999999</v>
      </c>
      <c r="JN24" s="129">
        <v>0.81502947999999997</v>
      </c>
      <c r="JO24" s="129">
        <v>0.43941286000000002</v>
      </c>
      <c r="JP24" s="129">
        <v>2.7024534999999998</v>
      </c>
      <c r="JQ24" s="129">
        <v>-0.48674709999999999</v>
      </c>
      <c r="JR24" s="129">
        <v>-1.1819466999999999</v>
      </c>
      <c r="JS24" s="129">
        <v>-0.60173655000000004</v>
      </c>
      <c r="JT24" s="129">
        <v>-0.48746753999999998</v>
      </c>
      <c r="JU24" s="129">
        <v>0.32368037</v>
      </c>
      <c r="JV24" s="129">
        <v>2.9958680000000002</v>
      </c>
      <c r="JW24" s="129">
        <v>-0.47190113</v>
      </c>
      <c r="JX24" s="129">
        <v>-1.9802348999999999</v>
      </c>
      <c r="JY24" s="129">
        <v>0.57740572999999995</v>
      </c>
      <c r="JZ24" s="129">
        <v>-1.9786440999999999</v>
      </c>
      <c r="KA24" s="129">
        <v>0.28345166999999999</v>
      </c>
      <c r="KB24" s="129">
        <v>3.6905350000000001</v>
      </c>
      <c r="KC24" s="129">
        <v>-0.73572307000000003</v>
      </c>
      <c r="KD24" s="129">
        <v>-1.3607152</v>
      </c>
      <c r="KE24" s="129">
        <v>48.582258000000003</v>
      </c>
      <c r="KF24" s="129">
        <v>3.3637142E-15</v>
      </c>
      <c r="KG24" s="129">
        <v>3.7078419</v>
      </c>
      <c r="KH24" s="129">
        <v>1.1350542E-15</v>
      </c>
      <c r="KI24" s="129">
        <v>3.3255699999999999E-2</v>
      </c>
      <c r="KJ24" s="129">
        <v>2.2703983000000002E-16</v>
      </c>
      <c r="KK24" s="129">
        <v>48.048141000000001</v>
      </c>
      <c r="KL24" s="129">
        <v>1.5946129</v>
      </c>
      <c r="KM24" s="129">
        <v>2.9009276000000002</v>
      </c>
      <c r="KN24" s="129">
        <v>0.53712199000000005</v>
      </c>
      <c r="KO24" s="129">
        <v>-0.68418075</v>
      </c>
      <c r="KP24" s="129">
        <v>1.7763058000000001E-16</v>
      </c>
      <c r="KQ24" s="129">
        <v>48.676428000000001</v>
      </c>
      <c r="KR24" s="129">
        <v>1.0188591</v>
      </c>
      <c r="KS24" s="129">
        <v>3.1254493999999999</v>
      </c>
      <c r="KT24" s="129">
        <v>0.31692372000000002</v>
      </c>
      <c r="KU24" s="129">
        <v>-0.32204848000000003</v>
      </c>
      <c r="KV24" s="129">
        <v>1.9137858E-16</v>
      </c>
      <c r="KW24" s="129">
        <v>47.953971000000003</v>
      </c>
      <c r="KX24" s="129">
        <v>0.57575370999999997</v>
      </c>
      <c r="KY24" s="129">
        <v>3.4833200999999998</v>
      </c>
      <c r="KZ24" s="129">
        <v>0.22019827</v>
      </c>
      <c r="LA24" s="129">
        <v>-0.32887656999999998</v>
      </c>
      <c r="LB24" s="129">
        <v>2.1329184E-16</v>
      </c>
      <c r="LC24" s="129">
        <v>40.733172000000003</v>
      </c>
      <c r="LD24" s="129">
        <v>7.8344482000000006E-33</v>
      </c>
      <c r="LE24" s="129">
        <v>2.0895207999999998</v>
      </c>
      <c r="LF24" s="129">
        <v>-9.8113691000000002E-17</v>
      </c>
      <c r="LG24" s="129">
        <v>-1.6023182</v>
      </c>
      <c r="LH24" s="129">
        <v>1.2794625E-16</v>
      </c>
      <c r="LI24" s="129">
        <v>42.100591999999999</v>
      </c>
      <c r="LJ24" s="129">
        <v>3.7545991999999998E-33</v>
      </c>
      <c r="LK24" s="129">
        <v>1.0013867999999999</v>
      </c>
      <c r="LL24" s="129">
        <v>-7.6499049999999997E-17</v>
      </c>
      <c r="LM24" s="129">
        <v>-1.2493243000000001</v>
      </c>
      <c r="LN24" s="129">
        <v>6.1317258999999996E-17</v>
      </c>
      <c r="LO24" s="129">
        <v>44.059756999999998</v>
      </c>
      <c r="LP24" s="129">
        <v>4.2788483999999997E-34</v>
      </c>
      <c r="LQ24" s="129">
        <v>0.1141209</v>
      </c>
      <c r="LR24" s="129">
        <v>-8.9045354999999998E-17</v>
      </c>
      <c r="LS24" s="129">
        <v>-1.454221</v>
      </c>
      <c r="LT24" s="129">
        <v>6.9878898000000006E-18</v>
      </c>
      <c r="LU24" s="129">
        <v>39.461030000000001</v>
      </c>
      <c r="LV24" s="129">
        <v>5.9933830000000001E-33</v>
      </c>
      <c r="LW24" s="129">
        <v>1.5984913999999999</v>
      </c>
      <c r="LX24" s="129">
        <v>-1.1326075E-16</v>
      </c>
      <c r="LY24" s="129">
        <v>-1.8496884</v>
      </c>
      <c r="LZ24" s="129">
        <v>9.7879372000000005E-17</v>
      </c>
      <c r="MA24" s="129">
        <v>20.985648000000001</v>
      </c>
      <c r="MB24" s="129">
        <v>0.86000889999999997</v>
      </c>
      <c r="MC24" s="129">
        <v>1.0388447999999999</v>
      </c>
      <c r="MD24" s="129">
        <v>-0.35424275999999999</v>
      </c>
      <c r="ME24" s="129">
        <v>-0.17084415999999999</v>
      </c>
      <c r="MF24" s="129">
        <v>-6.4405652999999999E-17</v>
      </c>
      <c r="MG24" s="129">
        <v>21.16591</v>
      </c>
      <c r="MH24" s="129">
        <v>7.1657201999999998E-32</v>
      </c>
      <c r="MI24" s="129">
        <v>3.0401150000000001</v>
      </c>
      <c r="MJ24" s="129">
        <v>9.9437358999999997E-16</v>
      </c>
      <c r="MK24" s="129">
        <v>-0.76659193000000003</v>
      </c>
      <c r="ML24" s="129">
        <v>-2.0448545E-16</v>
      </c>
      <c r="MM24" s="129">
        <v>21.747129000000001</v>
      </c>
      <c r="MN24" s="129">
        <v>4.9328813000000005E-32</v>
      </c>
      <c r="MO24" s="129">
        <v>2.8296199999999998</v>
      </c>
      <c r="MP24" s="129">
        <v>4.3541264999999998E-16</v>
      </c>
      <c r="MQ24" s="129">
        <v>-1.9199065</v>
      </c>
      <c r="MR24" s="129">
        <v>-1.7776928000000001E-16</v>
      </c>
      <c r="MS24" s="129">
        <v>20.177890999999999</v>
      </c>
      <c r="MT24" s="129">
        <v>9.1467497000000004E-32</v>
      </c>
      <c r="MU24" s="129">
        <v>4.4578163000000002</v>
      </c>
      <c r="MV24" s="129">
        <v>6.4918668000000001E-16</v>
      </c>
      <c r="MW24" s="129">
        <v>-0.37073962999999999</v>
      </c>
      <c r="MX24" s="129">
        <v>-2.6560029000000001E-16</v>
      </c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4"/>
      <c r="VE24" s="4"/>
      <c r="VF24" s="4"/>
      <c r="VG24" s="4"/>
      <c r="VH24" s="4"/>
      <c r="VI24" s="4"/>
      <c r="VJ24" s="4"/>
      <c r="VK24" s="4"/>
      <c r="VL24" s="4"/>
      <c r="VM24" s="4"/>
      <c r="VN24" s="4"/>
      <c r="VO24" s="4"/>
      <c r="VP24" s="4"/>
      <c r="VQ24" s="4"/>
      <c r="VR24" s="4"/>
      <c r="VS24" s="4"/>
      <c r="VT24" s="4"/>
      <c r="VU24" s="4"/>
      <c r="VV24" s="4"/>
      <c r="VW24" s="4"/>
      <c r="VX24" s="4"/>
      <c r="VY24" s="4"/>
      <c r="VZ24" s="4"/>
      <c r="WA24" s="4"/>
      <c r="WB24" s="4"/>
      <c r="WC24" s="4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</row>
    <row r="25" spans="1:614" x14ac:dyDescent="0.25">
      <c r="A25" s="182" t="str">
        <f t="shared" si="0"/>
        <v>K:\614 Sewol\207 BowLift\APDL\A</v>
      </c>
      <c r="B25" s="182" t="s">
        <v>212</v>
      </c>
      <c r="C25" s="129">
        <v>-2.8270835000000001</v>
      </c>
      <c r="D25" s="129">
        <v>0.49821400999999998</v>
      </c>
      <c r="E25" s="129">
        <v>4.817024</v>
      </c>
      <c r="F25" s="129">
        <v>5.5152814000000001E-2</v>
      </c>
      <c r="G25" s="129">
        <v>-2.684879</v>
      </c>
      <c r="H25" s="129">
        <v>0.66926861000000004</v>
      </c>
      <c r="I25" s="129">
        <v>6.4908636</v>
      </c>
      <c r="J25" s="129">
        <v>-2.2487512999999999</v>
      </c>
      <c r="K25" s="129">
        <v>10.748414</v>
      </c>
      <c r="L25" s="129">
        <v>0.18452566000000001</v>
      </c>
      <c r="M25" s="129">
        <v>0.83283675000000001</v>
      </c>
      <c r="N25" s="129">
        <v>-0.67164866000000001</v>
      </c>
      <c r="O25" s="129">
        <v>0.77856915000000004</v>
      </c>
      <c r="P25" s="129">
        <v>0.76048786000000002</v>
      </c>
      <c r="Q25" s="129">
        <v>18.462351999999999</v>
      </c>
      <c r="R25" s="129">
        <v>2.9463118999999999E-3</v>
      </c>
      <c r="S25" s="129">
        <v>-2.9701350999999998</v>
      </c>
      <c r="T25" s="129">
        <v>1.7030225999999999</v>
      </c>
      <c r="U25" s="129">
        <v>2.6647311</v>
      </c>
      <c r="V25" s="129">
        <v>3.3761437999999998E-6</v>
      </c>
      <c r="W25" s="129">
        <v>9.2290284000000007</v>
      </c>
      <c r="X25" s="129">
        <v>4.00546E-4</v>
      </c>
      <c r="Y25" s="129">
        <v>-3.1982409000000001</v>
      </c>
      <c r="Z25" s="129">
        <v>-1.0995688E-3</v>
      </c>
      <c r="AA25" s="129">
        <v>-12.641175</v>
      </c>
      <c r="AB25" s="129">
        <v>0.22737667</v>
      </c>
      <c r="AC25" s="129">
        <v>5.0188937999999998</v>
      </c>
      <c r="AD25" s="129">
        <v>-0.43332886999999998</v>
      </c>
      <c r="AE25" s="129">
        <v>-0.69131421000000004</v>
      </c>
      <c r="AF25" s="129">
        <v>1.9762643E-2</v>
      </c>
      <c r="AG25" s="129">
        <v>3.2381367000000001</v>
      </c>
      <c r="AH25" s="129">
        <v>-1.4798936</v>
      </c>
      <c r="AI25" s="129">
        <v>2.3320059999999998</v>
      </c>
      <c r="AJ25" s="129">
        <v>2.3140877</v>
      </c>
      <c r="AK25" s="129">
        <v>-2.4639386000000001</v>
      </c>
      <c r="AL25" s="129">
        <v>-0.12587520999999999</v>
      </c>
      <c r="AM25" s="129">
        <v>-2.6794283000000001</v>
      </c>
      <c r="AN25" s="129">
        <v>-1.3268673E-5</v>
      </c>
      <c r="AO25" s="129">
        <v>5.8340243000000003</v>
      </c>
      <c r="AP25" s="129">
        <v>-8.2712315999999998E-3</v>
      </c>
      <c r="AQ25" s="129">
        <v>-4.8946623999999996</v>
      </c>
      <c r="AR25" s="129">
        <v>-1.9579897000000001E-3</v>
      </c>
      <c r="AS25" s="129">
        <v>-4.4318583</v>
      </c>
      <c r="AT25" s="129">
        <v>-2.5093098E-5</v>
      </c>
      <c r="AU25" s="129">
        <v>6.4394092000000001</v>
      </c>
      <c r="AV25" s="129">
        <v>-1.0398022E-2</v>
      </c>
      <c r="AW25" s="129">
        <v>-5.6065129000000002</v>
      </c>
      <c r="AX25" s="129">
        <v>-1.0030341999999999E-2</v>
      </c>
      <c r="AY25" s="129">
        <v>-19.885629999999999</v>
      </c>
      <c r="AZ25" s="129">
        <v>1.0274343E-6</v>
      </c>
      <c r="BA25" s="129">
        <v>4.6468863999999996</v>
      </c>
      <c r="BB25" s="129">
        <v>1.5444897E-3</v>
      </c>
      <c r="BC25" s="129">
        <v>-9.7777512000000009</v>
      </c>
      <c r="BD25" s="129">
        <v>-2.3888155E-3</v>
      </c>
      <c r="BE25" s="129">
        <v>-13.834092999999999</v>
      </c>
      <c r="BF25" s="129">
        <v>-1.2809252999999999E-5</v>
      </c>
      <c r="BG25" s="129">
        <v>6.8826679999999998</v>
      </c>
      <c r="BH25" s="129">
        <v>-1.6158025999999999E-3</v>
      </c>
      <c r="BI25" s="129">
        <v>-15.119199</v>
      </c>
      <c r="BJ25" s="129">
        <v>-1.4377971999999999E-2</v>
      </c>
      <c r="BK25" s="129">
        <v>-16.47071</v>
      </c>
      <c r="BL25" s="129">
        <v>-3.9213332000000002E-6</v>
      </c>
      <c r="BM25" s="129">
        <v>7.1944724999999998</v>
      </c>
      <c r="BN25" s="129">
        <v>-6.0772587999999997E-3</v>
      </c>
      <c r="BO25" s="129">
        <v>-14.211641</v>
      </c>
      <c r="BP25" s="129">
        <v>-1.4818717E-2</v>
      </c>
      <c r="BQ25" s="129">
        <v>-17.556414</v>
      </c>
      <c r="BR25" s="129">
        <v>-2.0536232E-6</v>
      </c>
      <c r="BS25" s="129">
        <v>5.9204416999999996</v>
      </c>
      <c r="BT25" s="129">
        <v>9.6793965999999992E-3</v>
      </c>
      <c r="BU25" s="129">
        <v>-12.940042999999999</v>
      </c>
      <c r="BV25" s="129">
        <v>-2.6100575E-3</v>
      </c>
      <c r="BW25" s="129">
        <v>-29.059391000000002</v>
      </c>
      <c r="BX25" s="129">
        <v>-1.7341304</v>
      </c>
      <c r="BY25" s="129">
        <v>-4.3831597000000002</v>
      </c>
      <c r="BZ25" s="129">
        <v>7.4882344999999999</v>
      </c>
      <c r="CA25" s="129">
        <v>-0.56061380000000005</v>
      </c>
      <c r="CB25" s="129">
        <v>-0.46576970000000001</v>
      </c>
      <c r="CC25" s="129">
        <v>-19.806080000000001</v>
      </c>
      <c r="CD25" s="129">
        <v>-0.49349673999999999</v>
      </c>
      <c r="CE25" s="129">
        <v>0.70231480000000002</v>
      </c>
      <c r="CF25" s="129">
        <v>8.4185622000000002</v>
      </c>
      <c r="CG25" s="129">
        <v>-3.2866479000000002</v>
      </c>
      <c r="CH25" s="129">
        <v>-0.17498153999999999</v>
      </c>
      <c r="CI25" s="129">
        <v>7.8886090999999991E-31</v>
      </c>
      <c r="CJ25" s="129">
        <v>7.8886090999999991E-31</v>
      </c>
      <c r="CK25" s="129">
        <v>7.8886090999999991E-31</v>
      </c>
      <c r="CL25" s="129">
        <v>7.8886090999999991E-31</v>
      </c>
      <c r="CM25" s="129">
        <v>7.8886090999999991E-31</v>
      </c>
      <c r="CN25" s="129">
        <v>7.8886090999999991E-31</v>
      </c>
      <c r="CO25" s="129">
        <v>7.8886090999999991E-31</v>
      </c>
      <c r="CP25" s="129">
        <v>7.8886090999999991E-31</v>
      </c>
      <c r="CQ25" s="129">
        <v>7.8886090999999991E-31</v>
      </c>
      <c r="CR25" s="129">
        <v>7.8886090999999991E-31</v>
      </c>
      <c r="CS25" s="129">
        <v>7.8886090999999991E-31</v>
      </c>
      <c r="CT25" s="129">
        <v>7.8886090999999991E-31</v>
      </c>
      <c r="CU25" s="129">
        <v>-34.66816</v>
      </c>
      <c r="CV25" s="129">
        <v>0.53372238000000005</v>
      </c>
      <c r="CW25" s="129">
        <v>2.8096595999999998</v>
      </c>
      <c r="CX25" s="129">
        <v>-1.4346795999999999</v>
      </c>
      <c r="CY25" s="129">
        <v>-0.86058131999999998</v>
      </c>
      <c r="CZ25" s="129">
        <v>4.2940063000000001E-2</v>
      </c>
      <c r="DA25" s="129">
        <v>-39.648727999999998</v>
      </c>
      <c r="DB25" s="129">
        <v>-1.1492691E-7</v>
      </c>
      <c r="DC25" s="129">
        <v>0.26493862000000001</v>
      </c>
      <c r="DD25" s="129">
        <v>2.1097640000000001E-3</v>
      </c>
      <c r="DE25" s="129">
        <v>-4.8942430999999997</v>
      </c>
      <c r="DF25" s="129">
        <v>1.0861080999999999E-4</v>
      </c>
      <c r="DG25" s="129">
        <v>-36.356406</v>
      </c>
      <c r="DH25" s="129">
        <v>0.27292171999999998</v>
      </c>
      <c r="DI25" s="129">
        <v>1.5596817999999999</v>
      </c>
      <c r="DJ25" s="129">
        <v>-0.71337205999999997</v>
      </c>
      <c r="DK25" s="129">
        <v>-3.0963683</v>
      </c>
      <c r="DL25" s="129">
        <v>2.1393301E-2</v>
      </c>
      <c r="DM25" s="129">
        <v>-38.957478999999999</v>
      </c>
      <c r="DN25" s="129">
        <v>-3.8949987000000001E-8</v>
      </c>
      <c r="DO25" s="129">
        <v>0.76324994000000002</v>
      </c>
      <c r="DP25" s="129">
        <v>1.2809233000000001E-3</v>
      </c>
      <c r="DQ25" s="129">
        <v>-4.9482730999999998</v>
      </c>
      <c r="DR25" s="129">
        <v>4.2311628E-5</v>
      </c>
      <c r="DS25" s="129">
        <v>-35.855030999999997</v>
      </c>
      <c r="DT25" s="129">
        <v>0.26908223999999997</v>
      </c>
      <c r="DU25" s="129">
        <v>10.489585999999999</v>
      </c>
      <c r="DV25" s="129">
        <v>2.7852598E-16</v>
      </c>
      <c r="DW25" s="129">
        <v>-1.622322</v>
      </c>
      <c r="DX25" s="129">
        <v>2.8707215000000001</v>
      </c>
      <c r="DY25" s="129">
        <v>-34.595886999999998</v>
      </c>
      <c r="DZ25" s="129">
        <v>2.9402257000000001</v>
      </c>
      <c r="EA25" s="129">
        <v>9.7063565999999994</v>
      </c>
      <c r="EB25" s="129">
        <v>3.9955443000000002E-15</v>
      </c>
      <c r="EC25" s="129">
        <v>-1.2775917999999999</v>
      </c>
      <c r="ED25" s="129">
        <v>-1.7390197999999999</v>
      </c>
      <c r="EE25" s="129">
        <v>-37.624009999999998</v>
      </c>
      <c r="EF25" s="129">
        <v>0.60656346999999999</v>
      </c>
      <c r="EG25" s="129">
        <v>9.0737193999999999</v>
      </c>
      <c r="EH25" s="129">
        <v>-0.39215207000000002</v>
      </c>
      <c r="EI25" s="129">
        <v>-1.1535711</v>
      </c>
      <c r="EJ25" s="129">
        <v>-0.85215282999999997</v>
      </c>
      <c r="EK25" s="129">
        <v>-42.840009000000002</v>
      </c>
      <c r="EL25" s="129">
        <v>-4.9641561000000001E-2</v>
      </c>
      <c r="EM25" s="129">
        <v>5.0081452000000004</v>
      </c>
      <c r="EN25" s="129">
        <v>-0.60962587000000001</v>
      </c>
      <c r="EO25" s="129">
        <v>-1.5928745</v>
      </c>
      <c r="EP25" s="129">
        <v>3.2613664000000002E-16</v>
      </c>
      <c r="EQ25" s="129">
        <v>-46.178401999999998</v>
      </c>
      <c r="ER25" s="129">
        <v>-1.3331046</v>
      </c>
      <c r="ES25" s="129">
        <v>-3.0881074000000002</v>
      </c>
      <c r="ET25" s="129">
        <v>-5.8149904000000001</v>
      </c>
      <c r="EU25" s="129">
        <v>0.45119558999999998</v>
      </c>
      <c r="EV25" s="129">
        <v>1.399438</v>
      </c>
      <c r="EW25" s="129">
        <v>-43.622835000000002</v>
      </c>
      <c r="EX25" s="129">
        <v>-1.9463592999999999</v>
      </c>
      <c r="EY25" s="129">
        <v>-2.3335859000000001</v>
      </c>
      <c r="EZ25" s="129">
        <v>-6.8194559999999997</v>
      </c>
      <c r="FA25" s="129">
        <v>-0.67602689000000005</v>
      </c>
      <c r="FB25" s="129">
        <v>1.3176315999999999</v>
      </c>
      <c r="FC25" s="129">
        <v>7.8886090999999991E-31</v>
      </c>
      <c r="FD25" s="129">
        <v>7.8886090999999991E-31</v>
      </c>
      <c r="FE25" s="129">
        <v>7.8886090999999991E-31</v>
      </c>
      <c r="FF25" s="129">
        <v>7.8886090999999991E-31</v>
      </c>
      <c r="FG25" s="129">
        <v>7.8886090999999991E-31</v>
      </c>
      <c r="FH25" s="129">
        <v>7.8886090999999991E-31</v>
      </c>
      <c r="FI25" s="129">
        <v>7.8886090999999991E-31</v>
      </c>
      <c r="FJ25" s="129">
        <v>7.8886090999999991E-31</v>
      </c>
      <c r="FK25" s="129">
        <v>7.8886090999999991E-31</v>
      </c>
      <c r="FL25" s="129">
        <v>7.8886090999999991E-31</v>
      </c>
      <c r="FM25" s="129">
        <v>7.8886090999999991E-31</v>
      </c>
      <c r="FN25" s="129">
        <v>7.8886090999999991E-31</v>
      </c>
      <c r="FO25" s="129">
        <v>-16.196594000000001</v>
      </c>
      <c r="FP25" s="129">
        <v>3.387451</v>
      </c>
      <c r="FQ25" s="129">
        <v>-8.7075890000000005</v>
      </c>
      <c r="FR25" s="129">
        <v>0.59189634000000002</v>
      </c>
      <c r="FS25" s="129">
        <v>-1.9762778000000001</v>
      </c>
      <c r="FT25" s="129">
        <v>4.0997218000000002</v>
      </c>
      <c r="FU25" s="129">
        <v>-17.855618</v>
      </c>
      <c r="FV25" s="129">
        <v>-2.7136863</v>
      </c>
      <c r="FW25" s="129">
        <v>-2.4670502000000001</v>
      </c>
      <c r="FX25" s="129">
        <v>-6.8303824999999998</v>
      </c>
      <c r="FY25" s="129">
        <v>6.1933391999999996</v>
      </c>
      <c r="FZ25" s="129">
        <v>2.5500441</v>
      </c>
      <c r="GA25" s="129">
        <v>7.8886090999999991E-31</v>
      </c>
      <c r="GB25" s="129">
        <v>7.8886090999999991E-31</v>
      </c>
      <c r="GC25" s="129">
        <v>7.8886090999999991E-31</v>
      </c>
      <c r="GD25" s="129">
        <v>7.8886090999999991E-31</v>
      </c>
      <c r="GE25" s="129">
        <v>7.8886090999999991E-31</v>
      </c>
      <c r="GF25" s="129">
        <v>7.8886090999999991E-31</v>
      </c>
      <c r="GG25" s="129">
        <v>-16.486899000000001</v>
      </c>
      <c r="GH25" s="129">
        <v>-5.1565352999999998</v>
      </c>
      <c r="GI25" s="129">
        <v>0.20778798000000001</v>
      </c>
      <c r="GJ25" s="129">
        <v>-2.3967798999999999</v>
      </c>
      <c r="GK25" s="129">
        <v>-1.3050702000000001</v>
      </c>
      <c r="GL25" s="129">
        <v>2.7611127999999998</v>
      </c>
      <c r="GM25" s="129">
        <v>-20.956201</v>
      </c>
      <c r="GN25" s="129">
        <v>1.1896355000000001</v>
      </c>
      <c r="GO25" s="129">
        <v>9.7135832000000004</v>
      </c>
      <c r="GP25" s="129">
        <v>-1.4081621</v>
      </c>
      <c r="GQ25" s="129">
        <v>-5.9560662000000004</v>
      </c>
      <c r="GR25" s="129">
        <v>-4.0878190999999999</v>
      </c>
      <c r="GS25" s="129">
        <v>-8.4297380000000004</v>
      </c>
      <c r="GT25" s="129">
        <v>0.18399616999999999</v>
      </c>
      <c r="GU25" s="129">
        <v>2.0416758000000002</v>
      </c>
      <c r="GV25" s="129">
        <v>-1.3189255</v>
      </c>
      <c r="GW25" s="129">
        <v>0.85299181999999996</v>
      </c>
      <c r="GX25" s="129">
        <v>-0.70846593999999996</v>
      </c>
      <c r="GY25" s="129">
        <v>-3.0449692000000002</v>
      </c>
      <c r="GZ25" s="129">
        <v>-0.48817273</v>
      </c>
      <c r="HA25" s="129">
        <v>10.257433000000001</v>
      </c>
      <c r="HB25" s="129">
        <v>-1.3090326000000001</v>
      </c>
      <c r="HC25" s="129">
        <v>2.2571652000000002</v>
      </c>
      <c r="HD25" s="129">
        <v>-1.6080303</v>
      </c>
      <c r="HE25" s="129">
        <v>7.8886090999999991E-31</v>
      </c>
      <c r="HF25" s="129">
        <v>7.8886090999999991E-31</v>
      </c>
      <c r="HG25" s="129">
        <v>7.8886090999999991E-31</v>
      </c>
      <c r="HH25" s="129">
        <v>7.8886090999999991E-31</v>
      </c>
      <c r="HI25" s="129">
        <v>7.8886090999999991E-31</v>
      </c>
      <c r="HJ25" s="129">
        <v>7.8886090999999991E-31</v>
      </c>
      <c r="HK25" s="129">
        <v>-5.9368777000000001</v>
      </c>
      <c r="HL25" s="129">
        <v>1.3577110000000001E-4</v>
      </c>
      <c r="HM25" s="129">
        <v>0.78082216999999998</v>
      </c>
      <c r="HN25" s="129">
        <v>-0.23041379000000001</v>
      </c>
      <c r="HO25" s="129">
        <v>-1.1354791</v>
      </c>
      <c r="HP25" s="129">
        <v>-0.11338354</v>
      </c>
      <c r="HQ25" s="129">
        <v>-5.9362782999999997</v>
      </c>
      <c r="HR25" s="129">
        <v>5.8525514999999996E-4</v>
      </c>
      <c r="HS25" s="129">
        <v>0.37597963000000001</v>
      </c>
      <c r="HT25" s="129">
        <v>-0.30937449</v>
      </c>
      <c r="HU25" s="129">
        <v>-0.15156504000000001</v>
      </c>
      <c r="HV25" s="129">
        <v>-8.4460023999999995E-2</v>
      </c>
      <c r="HW25" s="129">
        <v>7.8886090999999991E-31</v>
      </c>
      <c r="HX25" s="129">
        <v>7.8886090999999991E-31</v>
      </c>
      <c r="HY25" s="129">
        <v>7.8886090999999991E-31</v>
      </c>
      <c r="HZ25" s="129">
        <v>7.8886090999999991E-31</v>
      </c>
      <c r="IA25" s="129">
        <v>7.8886090999999991E-31</v>
      </c>
      <c r="IB25" s="129">
        <v>7.8886090999999991E-31</v>
      </c>
      <c r="IC25" s="129">
        <v>7.8886090999999991E-31</v>
      </c>
      <c r="ID25" s="129">
        <v>7.8886090999999991E-31</v>
      </c>
      <c r="IE25" s="129">
        <v>7.8886090999999991E-31</v>
      </c>
      <c r="IF25" s="129">
        <v>7.8886090999999991E-31</v>
      </c>
      <c r="IG25" s="129">
        <v>7.8886090999999991E-31</v>
      </c>
      <c r="IH25" s="129">
        <v>7.8886090999999991E-31</v>
      </c>
      <c r="II25" s="129">
        <v>1.0025388</v>
      </c>
      <c r="IJ25" s="129">
        <v>2.0148558E-2</v>
      </c>
      <c r="IK25" s="129">
        <v>0.82953107000000004</v>
      </c>
      <c r="IL25" s="129">
        <v>7.0729678000000004E-2</v>
      </c>
      <c r="IM25" s="129">
        <v>5.7107282000000002E-2</v>
      </c>
      <c r="IN25" s="129">
        <v>5.5004851E-2</v>
      </c>
      <c r="IO25" s="129">
        <v>0.29096467999999998</v>
      </c>
      <c r="IP25" s="129">
        <v>6.9775679999999995E-5</v>
      </c>
      <c r="IQ25" s="129">
        <v>0.43091370000000001</v>
      </c>
      <c r="IR25" s="129">
        <v>2.0412171E-2</v>
      </c>
      <c r="IS25" s="129">
        <v>-2.8701284000000001E-3</v>
      </c>
      <c r="IT25" s="129">
        <v>-1.320375E-2</v>
      </c>
      <c r="IU25" s="129">
        <v>7.8886090999999991E-31</v>
      </c>
      <c r="IV25" s="129">
        <v>7.8886090999999991E-31</v>
      </c>
      <c r="IW25" s="129">
        <v>7.8886090999999991E-31</v>
      </c>
      <c r="IX25" s="129">
        <v>7.8886090999999991E-31</v>
      </c>
      <c r="IY25" s="129">
        <v>7.8886090999999991E-31</v>
      </c>
      <c r="IZ25" s="129">
        <v>7.8886090999999991E-31</v>
      </c>
      <c r="JA25" s="129">
        <v>7.8886090999999991E-31</v>
      </c>
      <c r="JB25" s="129">
        <v>7.8886090999999991E-31</v>
      </c>
      <c r="JC25" s="129">
        <v>7.8886090999999991E-31</v>
      </c>
      <c r="JD25" s="129">
        <v>7.8886090999999991E-31</v>
      </c>
      <c r="JE25" s="129">
        <v>7.8886090999999991E-31</v>
      </c>
      <c r="JF25" s="129">
        <v>7.8886090999999991E-31</v>
      </c>
      <c r="JG25" s="129">
        <v>-1.5226614999999999</v>
      </c>
      <c r="JH25" s="129">
        <v>-3.5872771000000001</v>
      </c>
      <c r="JI25" s="129">
        <v>3.1351401999999999</v>
      </c>
      <c r="JJ25" s="129">
        <v>1.6823192</v>
      </c>
      <c r="JK25" s="129">
        <v>-2.2725137000000002</v>
      </c>
      <c r="JL25" s="129">
        <v>-0.13561239999999999</v>
      </c>
      <c r="JM25" s="129">
        <v>0.65001978000000005</v>
      </c>
      <c r="JN25" s="129">
        <v>0.79022207</v>
      </c>
      <c r="JO25" s="129">
        <v>0.44479101999999998</v>
      </c>
      <c r="JP25" s="129">
        <v>2.7150409</v>
      </c>
      <c r="JQ25" s="129">
        <v>-0.48957876</v>
      </c>
      <c r="JR25" s="129">
        <v>-1.1879366</v>
      </c>
      <c r="JS25" s="129">
        <v>-0.38832860000000002</v>
      </c>
      <c r="JT25" s="129">
        <v>-0.22450471</v>
      </c>
      <c r="JU25" s="129">
        <v>0.26669184000000001</v>
      </c>
      <c r="JV25" s="129">
        <v>2.8690874000000002</v>
      </c>
      <c r="JW25" s="129">
        <v>-0.47302553000000003</v>
      </c>
      <c r="JX25" s="129">
        <v>-1.8575159000000001</v>
      </c>
      <c r="JY25" s="129">
        <v>0.66949546000000004</v>
      </c>
      <c r="JZ25" s="129">
        <v>-1.6248720000000001</v>
      </c>
      <c r="KA25" s="129">
        <v>0.19488478000000001</v>
      </c>
      <c r="KB25" s="129">
        <v>3.5064099</v>
      </c>
      <c r="KC25" s="129">
        <v>-0.70269979999999999</v>
      </c>
      <c r="KD25" s="129">
        <v>-1.4012392</v>
      </c>
      <c r="KE25" s="129">
        <v>48.664040999999997</v>
      </c>
      <c r="KF25" s="129">
        <v>3.4571839E-15</v>
      </c>
      <c r="KG25" s="129">
        <v>3.7310357999999999</v>
      </c>
      <c r="KH25" s="129">
        <v>1.154505E-15</v>
      </c>
      <c r="KI25" s="129">
        <v>1.7696882000000001E-2</v>
      </c>
      <c r="KJ25" s="129">
        <v>2.2846005000000001E-16</v>
      </c>
      <c r="KK25" s="129">
        <v>48.038603999999999</v>
      </c>
      <c r="KL25" s="129">
        <v>1.6389233999999999</v>
      </c>
      <c r="KM25" s="129">
        <v>2.8419466</v>
      </c>
      <c r="KN25" s="129">
        <v>0.54679454000000005</v>
      </c>
      <c r="KO25" s="129">
        <v>-0.66793912</v>
      </c>
      <c r="KP25" s="129">
        <v>1.7401903999999999E-16</v>
      </c>
      <c r="KQ25" s="129">
        <v>48.604061999999999</v>
      </c>
      <c r="KR25" s="129">
        <v>1.1207450999999999</v>
      </c>
      <c r="KS25" s="129">
        <v>3.0440162000000002</v>
      </c>
      <c r="KT25" s="129">
        <v>0.34861608999999999</v>
      </c>
      <c r="KU25" s="129">
        <v>-0.34202008</v>
      </c>
      <c r="KV25" s="129">
        <v>1.8639224E-16</v>
      </c>
      <c r="KW25" s="129">
        <v>47.972926000000001</v>
      </c>
      <c r="KX25" s="129">
        <v>0.63332907999999999</v>
      </c>
      <c r="KY25" s="129">
        <v>3.4840618000000001</v>
      </c>
      <c r="KZ25" s="129">
        <v>0.24221809999999999</v>
      </c>
      <c r="LA25" s="129">
        <v>-0.38064861</v>
      </c>
      <c r="LB25" s="129">
        <v>2.1333726000000001E-16</v>
      </c>
      <c r="LC25" s="129">
        <v>40.928426000000002</v>
      </c>
      <c r="LD25" s="129">
        <v>8.1273478000000002E-33</v>
      </c>
      <c r="LE25" s="129">
        <v>2.1676399000000002</v>
      </c>
      <c r="LF25" s="129">
        <v>-9.1668185E-17</v>
      </c>
      <c r="LG25" s="129">
        <v>-1.4970551000000001</v>
      </c>
      <c r="LH25" s="129">
        <v>1.3272966E-16</v>
      </c>
      <c r="LI25" s="129">
        <v>42.296509</v>
      </c>
      <c r="LJ25" s="129">
        <v>3.4219277999999997E-33</v>
      </c>
      <c r="LK25" s="129">
        <v>0.91266024000000001</v>
      </c>
      <c r="LL25" s="129">
        <v>-7.7753679999999997E-17</v>
      </c>
      <c r="LM25" s="129">
        <v>-1.269814</v>
      </c>
      <c r="LN25" s="129">
        <v>5.5884321999999996E-17</v>
      </c>
      <c r="LO25" s="129">
        <v>43.433850999999997</v>
      </c>
      <c r="LP25" s="129">
        <v>0.43152641000000003</v>
      </c>
      <c r="LQ25" s="129">
        <v>0.24994577000000001</v>
      </c>
      <c r="LR25" s="129">
        <v>-1.8070282E-2</v>
      </c>
      <c r="LS25" s="129">
        <v>-1.3561364</v>
      </c>
      <c r="LT25" s="129">
        <v>-0.32013671999999999</v>
      </c>
      <c r="LU25" s="129">
        <v>39.529069</v>
      </c>
      <c r="LV25" s="129">
        <v>6.1021760000000001E-33</v>
      </c>
      <c r="LW25" s="129">
        <v>1.6275075999999999</v>
      </c>
      <c r="LX25" s="129">
        <v>-1.0832995E-16</v>
      </c>
      <c r="LY25" s="129">
        <v>-1.7691623000000001</v>
      </c>
      <c r="LZ25" s="129">
        <v>9.9656097000000004E-17</v>
      </c>
      <c r="MA25" s="129">
        <v>21.028319</v>
      </c>
      <c r="MB25" s="129">
        <v>0.82401796999999999</v>
      </c>
      <c r="MC25" s="129">
        <v>1.0411619999999999</v>
      </c>
      <c r="MD25" s="129">
        <v>-0.33898156000000002</v>
      </c>
      <c r="ME25" s="129">
        <v>-0.19956097</v>
      </c>
      <c r="MF25" s="129">
        <v>-6.5339294000000002E-17</v>
      </c>
      <c r="MG25" s="129">
        <v>21.230895</v>
      </c>
      <c r="MH25" s="129">
        <v>6.9888035000000004E-32</v>
      </c>
      <c r="MI25" s="129">
        <v>3.0274399999999999</v>
      </c>
      <c r="MJ25" s="129">
        <v>9.6773546000000005E-16</v>
      </c>
      <c r="MK25" s="129">
        <v>-0.83588841000000003</v>
      </c>
      <c r="ML25" s="129">
        <v>-2.0509171000000001E-16</v>
      </c>
      <c r="MM25" s="129">
        <v>21.726541999999998</v>
      </c>
      <c r="MN25" s="129">
        <v>4.7937908000000002E-32</v>
      </c>
      <c r="MO25" s="129">
        <v>2.8044986999999999</v>
      </c>
      <c r="MP25" s="129">
        <v>3.4764578000000001E-16</v>
      </c>
      <c r="MQ25" s="129">
        <v>-2.0580002999999998</v>
      </c>
      <c r="MR25" s="129">
        <v>-1.6793645999999999E-16</v>
      </c>
      <c r="MS25" s="129">
        <v>20.076447999999999</v>
      </c>
      <c r="MT25" s="129">
        <v>9.2103032999999995E-32</v>
      </c>
      <c r="MU25" s="129">
        <v>4.8450705000000003</v>
      </c>
      <c r="MV25" s="129">
        <v>4.6573089000000001E-16</v>
      </c>
      <c r="MW25" s="129">
        <v>-0.45986626000000003</v>
      </c>
      <c r="MX25" s="129">
        <v>-2.8575188000000002E-16</v>
      </c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4"/>
      <c r="VE25" s="4"/>
      <c r="VF25" s="4"/>
      <c r="VG25" s="4"/>
      <c r="VH25" s="4"/>
      <c r="VI25" s="4"/>
      <c r="VJ25" s="4"/>
      <c r="VK25" s="4"/>
      <c r="VL25" s="4"/>
      <c r="VM25" s="4"/>
      <c r="VN25" s="4"/>
      <c r="VO25" s="4"/>
      <c r="VP25" s="4"/>
      <c r="VQ25" s="4"/>
      <c r="VR25" s="4"/>
      <c r="VS25" s="4"/>
      <c r="VT25" s="4"/>
      <c r="VU25" s="4"/>
      <c r="VV25" s="4"/>
      <c r="VW25" s="4"/>
      <c r="VX25" s="4"/>
      <c r="VY25" s="4"/>
      <c r="VZ25" s="4"/>
      <c r="WA25" s="4"/>
      <c r="WB25" s="4"/>
      <c r="WC25" s="4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</row>
    <row r="26" spans="1:614" x14ac:dyDescent="0.25">
      <c r="A26" s="182" t="str">
        <f t="shared" si="0"/>
        <v>K:\614 Sewol\207 BowLift\APDL\A</v>
      </c>
      <c r="B26" s="182" t="s">
        <v>213</v>
      </c>
      <c r="C26" s="129">
        <v>-2.8952103</v>
      </c>
      <c r="D26" s="129">
        <v>0.45855199000000002</v>
      </c>
      <c r="E26" s="129">
        <v>4.6321862999999999</v>
      </c>
      <c r="F26" s="129">
        <v>4.4719685000000002E-2</v>
      </c>
      <c r="G26" s="129">
        <v>-2.6464474999999998</v>
      </c>
      <c r="H26" s="129">
        <v>0.59499740999999995</v>
      </c>
      <c r="I26" s="129">
        <v>6.6230967999999999</v>
      </c>
      <c r="J26" s="129">
        <v>-2.2182819</v>
      </c>
      <c r="K26" s="129">
        <v>10.077591999999999</v>
      </c>
      <c r="L26" s="129">
        <v>0.18264531000000001</v>
      </c>
      <c r="M26" s="129">
        <v>0.88141192999999995</v>
      </c>
      <c r="N26" s="129">
        <v>-0.60377113999999998</v>
      </c>
      <c r="O26" s="129">
        <v>1.0607118</v>
      </c>
      <c r="P26" s="129">
        <v>0.68850906000000001</v>
      </c>
      <c r="Q26" s="129">
        <v>19.538961</v>
      </c>
      <c r="R26" s="129">
        <v>2.0907902E-3</v>
      </c>
      <c r="S26" s="129">
        <v>-2.5979815999999998</v>
      </c>
      <c r="T26" s="129">
        <v>1.7131791000000001</v>
      </c>
      <c r="U26" s="129">
        <v>3.2794656999999998</v>
      </c>
      <c r="V26" s="129">
        <v>5.5805941999999997E-6</v>
      </c>
      <c r="W26" s="129">
        <v>9.1376346999999996</v>
      </c>
      <c r="X26" s="129">
        <v>6.7406249000000001E-4</v>
      </c>
      <c r="Y26" s="129">
        <v>-2.7618963999999999</v>
      </c>
      <c r="Z26" s="129">
        <v>2.8096795999999998E-4</v>
      </c>
      <c r="AA26" s="129">
        <v>-12.719956</v>
      </c>
      <c r="AB26" s="129">
        <v>0.26061358000000001</v>
      </c>
      <c r="AC26" s="129">
        <v>5.0716374000000002</v>
      </c>
      <c r="AD26" s="129">
        <v>-0.43426395000000001</v>
      </c>
      <c r="AE26" s="129">
        <v>-0.70788180999999994</v>
      </c>
      <c r="AF26" s="129">
        <v>1.9667856000000001E-2</v>
      </c>
      <c r="AG26" s="129">
        <v>3.1725477</v>
      </c>
      <c r="AH26" s="129">
        <v>-1.4783876</v>
      </c>
      <c r="AI26" s="129">
        <v>2.3548089000000001</v>
      </c>
      <c r="AJ26" s="129">
        <v>2.3287627999999998</v>
      </c>
      <c r="AK26" s="129">
        <v>-2.5218829</v>
      </c>
      <c r="AL26" s="129">
        <v>-0.12684282</v>
      </c>
      <c r="AM26" s="129">
        <v>-1.8977229</v>
      </c>
      <c r="AN26" s="129">
        <v>-1.1949041000000001E-5</v>
      </c>
      <c r="AO26" s="129">
        <v>5.5549644000000002</v>
      </c>
      <c r="AP26" s="129">
        <v>-7.1326608000000001E-3</v>
      </c>
      <c r="AQ26" s="129">
        <v>-5.1174888000000003</v>
      </c>
      <c r="AR26" s="129">
        <v>-3.2818894000000002E-3</v>
      </c>
      <c r="AS26" s="129">
        <v>-3.5960782</v>
      </c>
      <c r="AT26" s="129">
        <v>-2.2822554000000002E-5</v>
      </c>
      <c r="AU26" s="129">
        <v>6.1285636999999999</v>
      </c>
      <c r="AV26" s="129">
        <v>-8.8619439000000005E-3</v>
      </c>
      <c r="AW26" s="129">
        <v>-6.0052913999999999</v>
      </c>
      <c r="AX26" s="129">
        <v>-1.1911321000000001E-2</v>
      </c>
      <c r="AY26" s="129">
        <v>-19.824631</v>
      </c>
      <c r="AZ26" s="129">
        <v>1.0427788999999999E-6</v>
      </c>
      <c r="BA26" s="129">
        <v>4.5966506999999996</v>
      </c>
      <c r="BB26" s="129">
        <v>1.3928799E-3</v>
      </c>
      <c r="BC26" s="129">
        <v>-9.8261106999999992</v>
      </c>
      <c r="BD26" s="129">
        <v>-2.4152864000000001E-3</v>
      </c>
      <c r="BE26" s="129">
        <v>-13.798385</v>
      </c>
      <c r="BF26" s="129">
        <v>-1.3149545999999999E-5</v>
      </c>
      <c r="BG26" s="129">
        <v>7.0548178000000004</v>
      </c>
      <c r="BH26" s="129">
        <v>-2.7261174999999999E-3</v>
      </c>
      <c r="BI26" s="129">
        <v>-15.128259</v>
      </c>
      <c r="BJ26" s="129">
        <v>-1.5606930999999999E-2</v>
      </c>
      <c r="BK26" s="129">
        <v>-16.102917000000001</v>
      </c>
      <c r="BL26" s="129">
        <v>-5.2387335000000003E-6</v>
      </c>
      <c r="BM26" s="129">
        <v>7.4749476000000001</v>
      </c>
      <c r="BN26" s="129">
        <v>-6.7414498000000003E-3</v>
      </c>
      <c r="BO26" s="129">
        <v>-14.400404</v>
      </c>
      <c r="BP26" s="129">
        <v>-1.6094872999999999E-2</v>
      </c>
      <c r="BQ26" s="129">
        <v>-17.202459000000001</v>
      </c>
      <c r="BR26" s="129">
        <v>-2.6303922999999999E-6</v>
      </c>
      <c r="BS26" s="129">
        <v>5.9253738</v>
      </c>
      <c r="BT26" s="129">
        <v>9.8600501E-3</v>
      </c>
      <c r="BU26" s="129">
        <v>-13.147771000000001</v>
      </c>
      <c r="BV26" s="129">
        <v>-2.5432718E-3</v>
      </c>
      <c r="BW26" s="129">
        <v>-29.256647000000001</v>
      </c>
      <c r="BX26" s="129">
        <v>-1.6663241</v>
      </c>
      <c r="BY26" s="129">
        <v>-4.2665657000000001</v>
      </c>
      <c r="BZ26" s="129">
        <v>7.5431523</v>
      </c>
      <c r="CA26" s="129">
        <v>-0.71219659000000002</v>
      </c>
      <c r="CB26" s="129">
        <v>-0.49295223999999999</v>
      </c>
      <c r="CC26" s="129">
        <v>-19.870418000000001</v>
      </c>
      <c r="CD26" s="129">
        <v>-0.55293579999999998</v>
      </c>
      <c r="CE26" s="129">
        <v>0.68113073000000002</v>
      </c>
      <c r="CF26" s="129">
        <v>8.4503672000000005</v>
      </c>
      <c r="CG26" s="129">
        <v>-3.2544358</v>
      </c>
      <c r="CH26" s="129">
        <v>-0.14150041999999999</v>
      </c>
      <c r="CI26" s="129">
        <v>7.8886090999999991E-31</v>
      </c>
      <c r="CJ26" s="129">
        <v>7.8886090999999991E-31</v>
      </c>
      <c r="CK26" s="129">
        <v>7.8886090999999991E-31</v>
      </c>
      <c r="CL26" s="129">
        <v>7.8886090999999991E-31</v>
      </c>
      <c r="CM26" s="129">
        <v>7.8886090999999991E-31</v>
      </c>
      <c r="CN26" s="129">
        <v>7.8886090999999991E-31</v>
      </c>
      <c r="CO26" s="129">
        <v>7.8886090999999991E-31</v>
      </c>
      <c r="CP26" s="129">
        <v>7.8886090999999991E-31</v>
      </c>
      <c r="CQ26" s="129">
        <v>7.8886090999999991E-31</v>
      </c>
      <c r="CR26" s="129">
        <v>7.8886090999999991E-31</v>
      </c>
      <c r="CS26" s="129">
        <v>7.8886090999999991E-31</v>
      </c>
      <c r="CT26" s="129">
        <v>7.8886090999999991E-31</v>
      </c>
      <c r="CU26" s="129">
        <v>-34.662070999999997</v>
      </c>
      <c r="CV26" s="129">
        <v>0.54180797999999997</v>
      </c>
      <c r="CW26" s="129">
        <v>2.7902317999999999</v>
      </c>
      <c r="CX26" s="129">
        <v>-1.4515133</v>
      </c>
      <c r="CY26" s="129">
        <v>-0.89375557000000005</v>
      </c>
      <c r="CZ26" s="129">
        <v>4.3444951000000002E-2</v>
      </c>
      <c r="DA26" s="129">
        <v>-39.645161999999999</v>
      </c>
      <c r="DB26" s="129">
        <v>-1.0694192000000001E-7</v>
      </c>
      <c r="DC26" s="129">
        <v>0.29132524999999998</v>
      </c>
      <c r="DD26" s="129">
        <v>2.0608819E-3</v>
      </c>
      <c r="DE26" s="129">
        <v>-4.9262632000000002</v>
      </c>
      <c r="DF26" s="129">
        <v>1.0114735E-4</v>
      </c>
      <c r="DG26" s="129">
        <v>-36.514865</v>
      </c>
      <c r="DH26" s="129">
        <v>0.24259707999999999</v>
      </c>
      <c r="DI26" s="129">
        <v>1.461943</v>
      </c>
      <c r="DJ26" s="129">
        <v>-0.63402565</v>
      </c>
      <c r="DK26" s="129">
        <v>-3.2724791</v>
      </c>
      <c r="DL26" s="129">
        <v>1.9021413000000001E-2</v>
      </c>
      <c r="DM26" s="129">
        <v>-39.239097999999998</v>
      </c>
      <c r="DN26" s="129">
        <v>-4.0706794000000002E-8</v>
      </c>
      <c r="DO26" s="129">
        <v>0.65181162999999998</v>
      </c>
      <c r="DP26" s="129">
        <v>1.4470785E-3</v>
      </c>
      <c r="DQ26" s="129">
        <v>-5.0483124999999998</v>
      </c>
      <c r="DR26" s="129">
        <v>4.1939096999999998E-5</v>
      </c>
      <c r="DS26" s="129">
        <v>-35.179665</v>
      </c>
      <c r="DT26" s="129">
        <v>0.29354426</v>
      </c>
      <c r="DU26" s="129">
        <v>11.148118</v>
      </c>
      <c r="DV26" s="129">
        <v>2.8341400000000002E-16</v>
      </c>
      <c r="DW26" s="129">
        <v>-1.4361174999999999</v>
      </c>
      <c r="DX26" s="129">
        <v>3.1316961999999999</v>
      </c>
      <c r="DY26" s="129">
        <v>-33.928325000000001</v>
      </c>
      <c r="DZ26" s="129">
        <v>3.207519</v>
      </c>
      <c r="EA26" s="129">
        <v>10.025277000000001</v>
      </c>
      <c r="EB26" s="129">
        <v>1.8549226000000001E-15</v>
      </c>
      <c r="EC26" s="129">
        <v>-1.2308721</v>
      </c>
      <c r="ED26" s="129">
        <v>-1.8971125</v>
      </c>
      <c r="EE26" s="129">
        <v>-37.608305000000001</v>
      </c>
      <c r="EF26" s="129">
        <v>1.1288018</v>
      </c>
      <c r="EG26" s="129">
        <v>8.6693154999999997</v>
      </c>
      <c r="EH26" s="129">
        <v>-0.26191235000000002</v>
      </c>
      <c r="EI26" s="129">
        <v>-1.2822585</v>
      </c>
      <c r="EJ26" s="129">
        <v>-0.94560672000000001</v>
      </c>
      <c r="EK26" s="129">
        <v>-42.505868</v>
      </c>
      <c r="EL26" s="129">
        <v>-3.1230468000000001E-2</v>
      </c>
      <c r="EM26" s="129">
        <v>5.4495246000000002</v>
      </c>
      <c r="EN26" s="129">
        <v>-0.38352744</v>
      </c>
      <c r="EO26" s="129">
        <v>-1.666544</v>
      </c>
      <c r="EP26" s="129">
        <v>3.8662495000000001E-16</v>
      </c>
      <c r="EQ26" s="129">
        <v>-46.213858999999999</v>
      </c>
      <c r="ER26" s="129">
        <v>-1.3121750999999999</v>
      </c>
      <c r="ES26" s="129">
        <v>-3.0252807000000002</v>
      </c>
      <c r="ET26" s="129">
        <v>-5.7971465000000002</v>
      </c>
      <c r="EU26" s="129">
        <v>0.42339752000000003</v>
      </c>
      <c r="EV26" s="129">
        <v>1.3640939000000001</v>
      </c>
      <c r="EW26" s="129">
        <v>-43.663108999999999</v>
      </c>
      <c r="EX26" s="129">
        <v>-1.9264623000000001</v>
      </c>
      <c r="EY26" s="129">
        <v>-2.2853729</v>
      </c>
      <c r="EZ26" s="129">
        <v>-6.8235991</v>
      </c>
      <c r="FA26" s="129">
        <v>-0.66987401999999996</v>
      </c>
      <c r="FB26" s="129">
        <v>1.28745</v>
      </c>
      <c r="FC26" s="129">
        <v>7.8886090999999991E-31</v>
      </c>
      <c r="FD26" s="129">
        <v>7.8886090999999991E-31</v>
      </c>
      <c r="FE26" s="129">
        <v>7.8886090999999991E-31</v>
      </c>
      <c r="FF26" s="129">
        <v>7.8886090999999991E-31</v>
      </c>
      <c r="FG26" s="129">
        <v>7.8886090999999991E-31</v>
      </c>
      <c r="FH26" s="129">
        <v>7.8886090999999991E-31</v>
      </c>
      <c r="FI26" s="129">
        <v>7.8886090999999991E-31</v>
      </c>
      <c r="FJ26" s="129">
        <v>7.8886090999999991E-31</v>
      </c>
      <c r="FK26" s="129">
        <v>7.8886090999999991E-31</v>
      </c>
      <c r="FL26" s="129">
        <v>7.8886090999999991E-31</v>
      </c>
      <c r="FM26" s="129">
        <v>7.8886090999999991E-31</v>
      </c>
      <c r="FN26" s="129">
        <v>7.8886090999999991E-31</v>
      </c>
      <c r="FO26" s="129">
        <v>-15.319981</v>
      </c>
      <c r="FP26" s="129">
        <v>3.4310570999999999</v>
      </c>
      <c r="FQ26" s="129">
        <v>-10.502615</v>
      </c>
      <c r="FR26" s="129">
        <v>0.45218497000000002</v>
      </c>
      <c r="FS26" s="129">
        <v>-2.1572507999999999</v>
      </c>
      <c r="FT26" s="129">
        <v>4.4483778999999997</v>
      </c>
      <c r="FU26" s="129">
        <v>-18.195912</v>
      </c>
      <c r="FV26" s="129">
        <v>-2.6288887999999999</v>
      </c>
      <c r="FW26" s="129">
        <v>-2.2809705999999998</v>
      </c>
      <c r="FX26" s="129">
        <v>-6.8157414000000003</v>
      </c>
      <c r="FY26" s="129">
        <v>6.0723400999999999</v>
      </c>
      <c r="FZ26" s="129">
        <v>2.4152771999999998</v>
      </c>
      <c r="GA26" s="129">
        <v>-23.469930999999999</v>
      </c>
      <c r="GB26" s="129">
        <v>-3.3871085999999999</v>
      </c>
      <c r="GC26" s="129">
        <v>-5.1369112000000001</v>
      </c>
      <c r="GD26" s="129">
        <v>-6.1701249000000002</v>
      </c>
      <c r="GE26" s="129">
        <v>3.5552624000000002</v>
      </c>
      <c r="GF26" s="129">
        <v>3.7825000000000002</v>
      </c>
      <c r="GG26" s="129">
        <v>-16.860845999999999</v>
      </c>
      <c r="GH26" s="129">
        <v>-4.2634885000000002</v>
      </c>
      <c r="GI26" s="129">
        <v>0.82081179999999998</v>
      </c>
      <c r="GJ26" s="129">
        <v>-2.7151150999999998</v>
      </c>
      <c r="GK26" s="129">
        <v>-0.82803835000000003</v>
      </c>
      <c r="GL26" s="129">
        <v>1.629</v>
      </c>
      <c r="GM26" s="129">
        <v>-20.001859</v>
      </c>
      <c r="GN26" s="129">
        <v>1.253485</v>
      </c>
      <c r="GO26" s="129">
        <v>10.874280000000001</v>
      </c>
      <c r="GP26" s="129">
        <v>-1.5861831</v>
      </c>
      <c r="GQ26" s="129">
        <v>-4.9849532999999999</v>
      </c>
      <c r="GR26" s="129">
        <v>-4.2034725999999996</v>
      </c>
      <c r="GS26" s="129">
        <v>-8.1781670000000002</v>
      </c>
      <c r="GT26" s="129">
        <v>0.13881767</v>
      </c>
      <c r="GU26" s="129">
        <v>2.5058790000000002</v>
      </c>
      <c r="GV26" s="129">
        <v>-1.3570987999999999</v>
      </c>
      <c r="GW26" s="129">
        <v>0.97370385000000004</v>
      </c>
      <c r="GX26" s="129">
        <v>-0.69587639999999995</v>
      </c>
      <c r="GY26" s="129">
        <v>-3.0319778999999998</v>
      </c>
      <c r="GZ26" s="129">
        <v>-0.2404886</v>
      </c>
      <c r="HA26" s="129">
        <v>9.8525215999999993</v>
      </c>
      <c r="HB26" s="129">
        <v>-1.2617464</v>
      </c>
      <c r="HC26" s="129">
        <v>2.1192093999999999</v>
      </c>
      <c r="HD26" s="129">
        <v>-1.2026136000000001</v>
      </c>
      <c r="HE26" s="129">
        <v>7.8886090999999991E-31</v>
      </c>
      <c r="HF26" s="129">
        <v>7.8886090999999991E-31</v>
      </c>
      <c r="HG26" s="129">
        <v>7.8886090999999991E-31</v>
      </c>
      <c r="HH26" s="129">
        <v>7.8886090999999991E-31</v>
      </c>
      <c r="HI26" s="129">
        <v>7.8886090999999991E-31</v>
      </c>
      <c r="HJ26" s="129">
        <v>7.8886090999999991E-31</v>
      </c>
      <c r="HK26" s="129">
        <v>-6.0131258000000001</v>
      </c>
      <c r="HL26" s="129">
        <v>-2.3775018E-3</v>
      </c>
      <c r="HM26" s="129">
        <v>0.59370940000000005</v>
      </c>
      <c r="HN26" s="129">
        <v>-0.23532212</v>
      </c>
      <c r="HO26" s="129">
        <v>-1.1366057000000001</v>
      </c>
      <c r="HP26" s="129">
        <v>-9.8035230000000001E-2</v>
      </c>
      <c r="HQ26" s="129">
        <v>-5.9969751999999996</v>
      </c>
      <c r="HR26" s="129">
        <v>-6.5179360000000002E-3</v>
      </c>
      <c r="HS26" s="129">
        <v>0.23953493000000001</v>
      </c>
      <c r="HT26" s="129">
        <v>-0.31526757</v>
      </c>
      <c r="HU26" s="129">
        <v>-0.14206667000000001</v>
      </c>
      <c r="HV26" s="129">
        <v>-5.5031277000000003E-2</v>
      </c>
      <c r="HW26" s="129">
        <v>7.8886090999999991E-31</v>
      </c>
      <c r="HX26" s="129">
        <v>7.8886090999999991E-31</v>
      </c>
      <c r="HY26" s="129">
        <v>7.8886090999999991E-31</v>
      </c>
      <c r="HZ26" s="129">
        <v>7.8886090999999991E-31</v>
      </c>
      <c r="IA26" s="129">
        <v>7.8886090999999991E-31</v>
      </c>
      <c r="IB26" s="129">
        <v>7.8886090999999991E-31</v>
      </c>
      <c r="IC26" s="129">
        <v>7.8886090999999991E-31</v>
      </c>
      <c r="ID26" s="129">
        <v>7.8886090999999991E-31</v>
      </c>
      <c r="IE26" s="129">
        <v>7.8886090999999991E-31</v>
      </c>
      <c r="IF26" s="129">
        <v>7.8886090999999991E-31</v>
      </c>
      <c r="IG26" s="129">
        <v>7.8886090999999991E-31</v>
      </c>
      <c r="IH26" s="129">
        <v>7.8886090999999991E-31</v>
      </c>
      <c r="II26" s="129">
        <v>1.0285785000000001</v>
      </c>
      <c r="IJ26" s="129">
        <v>2.1782656000000001E-2</v>
      </c>
      <c r="IK26" s="129">
        <v>0.91231410999999996</v>
      </c>
      <c r="IL26" s="129">
        <v>7.1980245999999998E-2</v>
      </c>
      <c r="IM26" s="129">
        <v>5.9547660000000002E-2</v>
      </c>
      <c r="IN26" s="129">
        <v>6.0782017000000001E-2</v>
      </c>
      <c r="IO26" s="129">
        <v>0.30838472</v>
      </c>
      <c r="IP26" s="129">
        <v>1.7000381000000001E-3</v>
      </c>
      <c r="IQ26" s="129">
        <v>0.49311163000000002</v>
      </c>
      <c r="IR26" s="129">
        <v>2.2290134999999999E-2</v>
      </c>
      <c r="IS26" s="129">
        <v>1.5672975E-3</v>
      </c>
      <c r="IT26" s="129">
        <v>-1.9182918E-2</v>
      </c>
      <c r="IU26" s="129">
        <v>-0.15064709000000001</v>
      </c>
      <c r="IV26" s="129">
        <v>-1.1302026000000001E-3</v>
      </c>
      <c r="IW26" s="129">
        <v>-0.21142999000000001</v>
      </c>
      <c r="IX26" s="129">
        <v>9.8862998999999993E-3</v>
      </c>
      <c r="IY26" s="129">
        <v>-8.1134972E-2</v>
      </c>
      <c r="IZ26" s="129">
        <v>0.13863887</v>
      </c>
      <c r="JA26" s="129">
        <v>7.8886090999999991E-31</v>
      </c>
      <c r="JB26" s="129">
        <v>7.8886090999999991E-31</v>
      </c>
      <c r="JC26" s="129">
        <v>7.8886090999999991E-31</v>
      </c>
      <c r="JD26" s="129">
        <v>7.8886090999999991E-31</v>
      </c>
      <c r="JE26" s="129">
        <v>7.8886090999999991E-31</v>
      </c>
      <c r="JF26" s="129">
        <v>7.8886090999999991E-31</v>
      </c>
      <c r="JG26" s="129">
        <v>-1.4059172</v>
      </c>
      <c r="JH26" s="129">
        <v>-3.6176618</v>
      </c>
      <c r="JI26" s="129">
        <v>3.0670042</v>
      </c>
      <c r="JJ26" s="129">
        <v>1.6976255</v>
      </c>
      <c r="JK26" s="129">
        <v>-2.3405003999999998</v>
      </c>
      <c r="JL26" s="129">
        <v>-8.7708461000000001E-2</v>
      </c>
      <c r="JM26" s="129">
        <v>0.67648925000000004</v>
      </c>
      <c r="JN26" s="129">
        <v>0.76541466000000002</v>
      </c>
      <c r="JO26" s="129">
        <v>0.45016917000000001</v>
      </c>
      <c r="JP26" s="129">
        <v>2.7276283000000001</v>
      </c>
      <c r="JQ26" s="129">
        <v>-0.49241043000000001</v>
      </c>
      <c r="JR26" s="129">
        <v>-1.1939264000000001</v>
      </c>
      <c r="JS26" s="129">
        <v>-0.17491868999999999</v>
      </c>
      <c r="JT26" s="129">
        <v>3.8482561999999998E-2</v>
      </c>
      <c r="JU26" s="129">
        <v>0.20969772</v>
      </c>
      <c r="JV26" s="129">
        <v>2.7422838999999999</v>
      </c>
      <c r="JW26" s="129">
        <v>-0.47414448999999997</v>
      </c>
      <c r="JX26" s="129">
        <v>-1.7347847999999999</v>
      </c>
      <c r="JY26" s="129">
        <v>0.76156058000000004</v>
      </c>
      <c r="JZ26" s="129">
        <v>-1.2710805000000001</v>
      </c>
      <c r="KA26" s="129">
        <v>0.10631191</v>
      </c>
      <c r="KB26" s="129">
        <v>3.322273</v>
      </c>
      <c r="KC26" s="129">
        <v>-0.66966968000000004</v>
      </c>
      <c r="KD26" s="129">
        <v>-1.4417951</v>
      </c>
      <c r="KE26" s="129">
        <v>48.745823999999999</v>
      </c>
      <c r="KF26" s="129">
        <v>3.5506536999999999E-15</v>
      </c>
      <c r="KG26" s="129">
        <v>3.7542296999999998</v>
      </c>
      <c r="KH26" s="129">
        <v>1.1739558E-15</v>
      </c>
      <c r="KI26" s="129">
        <v>2.1380637000000002E-3</v>
      </c>
      <c r="KJ26" s="129">
        <v>2.2988027E-16</v>
      </c>
      <c r="KK26" s="129">
        <v>48.029066999999998</v>
      </c>
      <c r="KL26" s="129">
        <v>1.6832339000000001</v>
      </c>
      <c r="KM26" s="129">
        <v>2.7829655999999998</v>
      </c>
      <c r="KN26" s="129">
        <v>0.55646708</v>
      </c>
      <c r="KO26" s="129">
        <v>-0.65169748999999999</v>
      </c>
      <c r="KP26" s="129">
        <v>1.704075E-16</v>
      </c>
      <c r="KQ26" s="129">
        <v>48.531695999999997</v>
      </c>
      <c r="KR26" s="129">
        <v>1.222631</v>
      </c>
      <c r="KS26" s="129">
        <v>2.962583</v>
      </c>
      <c r="KT26" s="129">
        <v>0.38030846000000001</v>
      </c>
      <c r="KU26" s="129">
        <v>-0.36199167999999998</v>
      </c>
      <c r="KV26" s="129">
        <v>1.8140589E-16</v>
      </c>
      <c r="KW26" s="129">
        <v>47.991880000000002</v>
      </c>
      <c r="KX26" s="129">
        <v>0.69090445</v>
      </c>
      <c r="KY26" s="129">
        <v>3.4848035999999998</v>
      </c>
      <c r="KZ26" s="129">
        <v>0.26423793000000001</v>
      </c>
      <c r="LA26" s="129">
        <v>-0.43242066000000001</v>
      </c>
      <c r="LB26" s="129">
        <v>2.1338267999999999E-16</v>
      </c>
      <c r="LC26" s="129">
        <v>41.12368</v>
      </c>
      <c r="LD26" s="129">
        <v>8.4202472999999997E-33</v>
      </c>
      <c r="LE26" s="129">
        <v>2.2457588999999998</v>
      </c>
      <c r="LF26" s="129">
        <v>-8.5222678999999998E-17</v>
      </c>
      <c r="LG26" s="129">
        <v>-1.3917919999999999</v>
      </c>
      <c r="LH26" s="129">
        <v>1.3751307E-16</v>
      </c>
      <c r="LI26" s="129">
        <v>42.492424999999997</v>
      </c>
      <c r="LJ26" s="129">
        <v>3.0892564000000002E-33</v>
      </c>
      <c r="LK26" s="129">
        <v>0.82393364999999996</v>
      </c>
      <c r="LL26" s="129">
        <v>-7.9008311000000004E-17</v>
      </c>
      <c r="LM26" s="129">
        <v>-1.2903036000000001</v>
      </c>
      <c r="LN26" s="129">
        <v>5.0451385000000002E-17</v>
      </c>
      <c r="LO26" s="129">
        <v>42.807944999999997</v>
      </c>
      <c r="LP26" s="129">
        <v>0.86305281</v>
      </c>
      <c r="LQ26" s="129">
        <v>0.38577063</v>
      </c>
      <c r="LR26" s="129">
        <v>-3.6140564999999999E-2</v>
      </c>
      <c r="LS26" s="129">
        <v>-1.2580517</v>
      </c>
      <c r="LT26" s="129">
        <v>-0.64027343000000003</v>
      </c>
      <c r="LU26" s="129">
        <v>39.597109000000003</v>
      </c>
      <c r="LV26" s="129">
        <v>6.2109690999999997E-33</v>
      </c>
      <c r="LW26" s="129">
        <v>1.6565236999999999</v>
      </c>
      <c r="LX26" s="129">
        <v>-1.0339914999999999E-16</v>
      </c>
      <c r="LY26" s="129">
        <v>-1.6886361999999999</v>
      </c>
      <c r="LZ26" s="129">
        <v>1.0143282E-16</v>
      </c>
      <c r="MA26" s="129">
        <v>21.070990999999999</v>
      </c>
      <c r="MB26" s="129">
        <v>0.78802704000000001</v>
      </c>
      <c r="MC26" s="129">
        <v>1.0434791999999999</v>
      </c>
      <c r="MD26" s="129">
        <v>-0.32372035999999998</v>
      </c>
      <c r="ME26" s="129">
        <v>-0.22827778000000001</v>
      </c>
      <c r="MF26" s="129">
        <v>-6.6272933999999997E-17</v>
      </c>
      <c r="MG26" s="129">
        <v>21.29588</v>
      </c>
      <c r="MH26" s="129">
        <v>6.8118868E-32</v>
      </c>
      <c r="MI26" s="129">
        <v>3.0147648999999999</v>
      </c>
      <c r="MJ26" s="129">
        <v>9.4109732999999994E-16</v>
      </c>
      <c r="MK26" s="129">
        <v>-0.90518489000000002</v>
      </c>
      <c r="ML26" s="129">
        <v>-2.0569795999999999E-16</v>
      </c>
      <c r="MM26" s="129">
        <v>21.705954999999999</v>
      </c>
      <c r="MN26" s="129">
        <v>4.6547004E-32</v>
      </c>
      <c r="MO26" s="129">
        <v>2.7793774</v>
      </c>
      <c r="MP26" s="129">
        <v>2.5987890999999999E-16</v>
      </c>
      <c r="MQ26" s="129">
        <v>-2.1960942000000001</v>
      </c>
      <c r="MR26" s="129">
        <v>-1.5810364000000001E-16</v>
      </c>
      <c r="MS26" s="129">
        <v>19.975004999999999</v>
      </c>
      <c r="MT26" s="129">
        <v>9.2738568999999997E-32</v>
      </c>
      <c r="MU26" s="129">
        <v>5.2323247000000004</v>
      </c>
      <c r="MV26" s="129">
        <v>2.8227511000000002E-16</v>
      </c>
      <c r="MW26" s="129">
        <v>-0.54899288999999996</v>
      </c>
      <c r="MX26" s="129">
        <v>-3.0590348000000002E-16</v>
      </c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4"/>
      <c r="VE26" s="4"/>
      <c r="VF26" s="4"/>
      <c r="VG26" s="4"/>
      <c r="VH26" s="4"/>
      <c r="VI26" s="4"/>
      <c r="VJ26" s="4"/>
      <c r="VK26" s="4"/>
      <c r="VL26" s="4"/>
      <c r="VM26" s="4"/>
      <c r="VN26" s="4"/>
      <c r="VO26" s="4"/>
      <c r="VP26" s="4"/>
      <c r="VQ26" s="4"/>
      <c r="VR26" s="4"/>
      <c r="VS26" s="4"/>
      <c r="VT26" s="4"/>
      <c r="VU26" s="4"/>
      <c r="VV26" s="4"/>
      <c r="VW26" s="4"/>
      <c r="VX26" s="4"/>
      <c r="VY26" s="4"/>
      <c r="VZ26" s="4"/>
      <c r="WA26" s="4"/>
      <c r="WB26" s="4"/>
      <c r="WC26" s="4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</row>
    <row r="27" spans="1:614" x14ac:dyDescent="0.25">
      <c r="A27" s="182" t="str">
        <f t="shared" si="0"/>
        <v>K:\614 Sewol\207 BowLift\APDL\A</v>
      </c>
      <c r="B27" s="182" t="s">
        <v>214</v>
      </c>
      <c r="C27" s="129">
        <v>-2.9633370999999999</v>
      </c>
      <c r="D27" s="129">
        <v>0.41888998</v>
      </c>
      <c r="E27" s="129">
        <v>4.4473485999999998</v>
      </c>
      <c r="F27" s="129">
        <v>3.4286555000000003E-2</v>
      </c>
      <c r="G27" s="129">
        <v>-2.6080160000000001</v>
      </c>
      <c r="H27" s="129">
        <v>0.52072620999999997</v>
      </c>
      <c r="I27" s="129">
        <v>6.7553299000000004</v>
      </c>
      <c r="J27" s="129">
        <v>-2.1878126</v>
      </c>
      <c r="K27" s="129">
        <v>9.4067708999999997</v>
      </c>
      <c r="L27" s="129">
        <v>0.18076497</v>
      </c>
      <c r="M27" s="129">
        <v>0.92998709999999996</v>
      </c>
      <c r="N27" s="129">
        <v>-0.53589361999999996</v>
      </c>
      <c r="O27" s="129">
        <v>1.3428544</v>
      </c>
      <c r="P27" s="129">
        <v>0.61653026</v>
      </c>
      <c r="Q27" s="129">
        <v>20.615570000000002</v>
      </c>
      <c r="R27" s="129">
        <v>1.2352684E-3</v>
      </c>
      <c r="S27" s="129">
        <v>-2.2258281000000002</v>
      </c>
      <c r="T27" s="129">
        <v>1.7233356</v>
      </c>
      <c r="U27" s="129">
        <v>3.8942003000000001</v>
      </c>
      <c r="V27" s="129">
        <v>7.7850443999999993E-6</v>
      </c>
      <c r="W27" s="129">
        <v>9.0462410999999996</v>
      </c>
      <c r="X27" s="129">
        <v>9.4757857999999999E-4</v>
      </c>
      <c r="Y27" s="129">
        <v>-2.3255517000000001</v>
      </c>
      <c r="Z27" s="129">
        <v>1.6615052E-3</v>
      </c>
      <c r="AA27" s="129">
        <v>-12.798736999999999</v>
      </c>
      <c r="AB27" s="129">
        <v>0.29385049000000002</v>
      </c>
      <c r="AC27" s="129">
        <v>5.1243809999999996</v>
      </c>
      <c r="AD27" s="129">
        <v>-0.43519903999999998</v>
      </c>
      <c r="AE27" s="129">
        <v>-0.72444940999999996</v>
      </c>
      <c r="AF27" s="129">
        <v>1.9573068999999998E-2</v>
      </c>
      <c r="AG27" s="129">
        <v>3.1069586999999999</v>
      </c>
      <c r="AH27" s="129">
        <v>-1.4768816</v>
      </c>
      <c r="AI27" s="129">
        <v>2.3776117999999999</v>
      </c>
      <c r="AJ27" s="129">
        <v>2.3434377999999998</v>
      </c>
      <c r="AK27" s="129">
        <v>-2.5798272999999998</v>
      </c>
      <c r="AL27" s="129">
        <v>-0.12781044</v>
      </c>
      <c r="AM27" s="129">
        <v>-1.1160175000000001</v>
      </c>
      <c r="AN27" s="129">
        <v>-1.0629409E-5</v>
      </c>
      <c r="AO27" s="129">
        <v>5.2759045999999996</v>
      </c>
      <c r="AP27" s="129">
        <v>-5.9940899999999997E-3</v>
      </c>
      <c r="AQ27" s="129">
        <v>-5.3403150999999998</v>
      </c>
      <c r="AR27" s="129">
        <v>-4.6057889999999999E-3</v>
      </c>
      <c r="AS27" s="129">
        <v>-2.7602981</v>
      </c>
      <c r="AT27" s="129">
        <v>-2.055201E-5</v>
      </c>
      <c r="AU27" s="129">
        <v>5.8177181999999998</v>
      </c>
      <c r="AV27" s="129">
        <v>-7.3258654999999997E-3</v>
      </c>
      <c r="AW27" s="129">
        <v>-6.4040698999999996</v>
      </c>
      <c r="AX27" s="129">
        <v>-1.37923E-2</v>
      </c>
      <c r="AY27" s="129">
        <v>-19.763632999999999</v>
      </c>
      <c r="AZ27" s="129">
        <v>1.0581235E-6</v>
      </c>
      <c r="BA27" s="129">
        <v>4.5464149999999997</v>
      </c>
      <c r="BB27" s="129">
        <v>1.2412701000000001E-3</v>
      </c>
      <c r="BC27" s="129">
        <v>-9.8744700999999999</v>
      </c>
      <c r="BD27" s="129">
        <v>-2.4417572999999998E-3</v>
      </c>
      <c r="BE27" s="129">
        <v>-13.762677</v>
      </c>
      <c r="BF27" s="129">
        <v>-1.348984E-5</v>
      </c>
      <c r="BG27" s="129">
        <v>7.2269676</v>
      </c>
      <c r="BH27" s="129">
        <v>-3.8364323E-3</v>
      </c>
      <c r="BI27" s="129">
        <v>-15.137319</v>
      </c>
      <c r="BJ27" s="129">
        <v>-1.6835889999999999E-2</v>
      </c>
      <c r="BK27" s="129">
        <v>-15.735123</v>
      </c>
      <c r="BL27" s="129">
        <v>-6.5561337999999996E-6</v>
      </c>
      <c r="BM27" s="129">
        <v>7.7554226000000002</v>
      </c>
      <c r="BN27" s="129">
        <v>-7.4056408999999997E-3</v>
      </c>
      <c r="BO27" s="129">
        <v>-14.589167</v>
      </c>
      <c r="BP27" s="129">
        <v>-1.7371029999999999E-2</v>
      </c>
      <c r="BQ27" s="129">
        <v>-16.848504999999999</v>
      </c>
      <c r="BR27" s="129">
        <v>-3.2071614000000001E-6</v>
      </c>
      <c r="BS27" s="129">
        <v>5.9303058000000002</v>
      </c>
      <c r="BT27" s="129">
        <v>1.0040703999999999E-2</v>
      </c>
      <c r="BU27" s="129">
        <v>-13.355499</v>
      </c>
      <c r="BV27" s="129">
        <v>-2.476486E-3</v>
      </c>
      <c r="BW27" s="129">
        <v>-29.453901999999999</v>
      </c>
      <c r="BX27" s="129">
        <v>-1.5985178</v>
      </c>
      <c r="BY27" s="129">
        <v>-4.1499718000000003</v>
      </c>
      <c r="BZ27" s="129">
        <v>7.5980702000000004</v>
      </c>
      <c r="CA27" s="129">
        <v>-0.86377937000000005</v>
      </c>
      <c r="CB27" s="129">
        <v>-0.52013478000000002</v>
      </c>
      <c r="CC27" s="129">
        <v>-19.934756</v>
      </c>
      <c r="CD27" s="129">
        <v>-0.61237485999999997</v>
      </c>
      <c r="CE27" s="129">
        <v>0.65994666999999996</v>
      </c>
      <c r="CF27" s="129">
        <v>8.4821723000000002</v>
      </c>
      <c r="CG27" s="129">
        <v>-3.2222236999999998</v>
      </c>
      <c r="CH27" s="129">
        <v>-0.10801929</v>
      </c>
      <c r="CI27" s="129">
        <v>7.8886090999999991E-31</v>
      </c>
      <c r="CJ27" s="129">
        <v>7.8886090999999991E-31</v>
      </c>
      <c r="CK27" s="129">
        <v>7.8886090999999991E-31</v>
      </c>
      <c r="CL27" s="129">
        <v>7.8886090999999991E-31</v>
      </c>
      <c r="CM27" s="129">
        <v>7.8886090999999991E-31</v>
      </c>
      <c r="CN27" s="129">
        <v>7.8886090999999991E-31</v>
      </c>
      <c r="CO27" s="129">
        <v>7.8886090999999991E-31</v>
      </c>
      <c r="CP27" s="129">
        <v>7.8886090999999991E-31</v>
      </c>
      <c r="CQ27" s="129">
        <v>7.8886090999999991E-31</v>
      </c>
      <c r="CR27" s="129">
        <v>7.8886090999999991E-31</v>
      </c>
      <c r="CS27" s="129">
        <v>7.8886090999999991E-31</v>
      </c>
      <c r="CT27" s="129">
        <v>7.8886090999999991E-31</v>
      </c>
      <c r="CU27" s="129">
        <v>-34.655982000000002</v>
      </c>
      <c r="CV27" s="129">
        <v>0.54989357000000005</v>
      </c>
      <c r="CW27" s="129">
        <v>2.7708039000000002</v>
      </c>
      <c r="CX27" s="129">
        <v>-1.4683469</v>
      </c>
      <c r="CY27" s="129">
        <v>-0.92692980999999997</v>
      </c>
      <c r="CZ27" s="129">
        <v>4.3949839999999997E-2</v>
      </c>
      <c r="DA27" s="129">
        <v>-39.641596</v>
      </c>
      <c r="DB27" s="129">
        <v>-9.8956920999999995E-8</v>
      </c>
      <c r="DC27" s="129">
        <v>0.31771188</v>
      </c>
      <c r="DD27" s="129">
        <v>2.0119996999999998E-3</v>
      </c>
      <c r="DE27" s="129">
        <v>-4.9582834</v>
      </c>
      <c r="DF27" s="129">
        <v>9.3683893999999996E-5</v>
      </c>
      <c r="DG27" s="129">
        <v>-36.673324000000001</v>
      </c>
      <c r="DH27" s="129">
        <v>0.21227244000000001</v>
      </c>
      <c r="DI27" s="129">
        <v>1.3642041</v>
      </c>
      <c r="DJ27" s="129">
        <v>-0.55467922999999997</v>
      </c>
      <c r="DK27" s="129">
        <v>-3.4485899</v>
      </c>
      <c r="DL27" s="129">
        <v>1.6649526000000001E-2</v>
      </c>
      <c r="DM27" s="129">
        <v>-39.520716</v>
      </c>
      <c r="DN27" s="129">
        <v>-4.24636E-8</v>
      </c>
      <c r="DO27" s="129">
        <v>0.54037332000000005</v>
      </c>
      <c r="DP27" s="129">
        <v>1.6132337E-3</v>
      </c>
      <c r="DQ27" s="129">
        <v>-5.1483518999999998</v>
      </c>
      <c r="DR27" s="129">
        <v>4.1566565E-5</v>
      </c>
      <c r="DS27" s="129">
        <v>-34.504299000000003</v>
      </c>
      <c r="DT27" s="129">
        <v>0.31800627999999997</v>
      </c>
      <c r="DU27" s="129">
        <v>11.806649999999999</v>
      </c>
      <c r="DV27" s="129">
        <v>2.8830203E-16</v>
      </c>
      <c r="DW27" s="129">
        <v>-1.2499130000000001</v>
      </c>
      <c r="DX27" s="129">
        <v>3.3926709000000002</v>
      </c>
      <c r="DY27" s="129">
        <v>-33.260762999999997</v>
      </c>
      <c r="DZ27" s="129">
        <v>3.4748122000000001</v>
      </c>
      <c r="EA27" s="129">
        <v>10.344198</v>
      </c>
      <c r="EB27" s="129">
        <v>1.8112309999999999E-15</v>
      </c>
      <c r="EC27" s="129">
        <v>-1.1841524000000001</v>
      </c>
      <c r="ED27" s="129">
        <v>-2.0552052000000001</v>
      </c>
      <c r="EE27" s="129">
        <v>-37.657879000000001</v>
      </c>
      <c r="EF27" s="129">
        <v>1.5068554000000001</v>
      </c>
      <c r="EG27" s="129">
        <v>8.3634248000000007</v>
      </c>
      <c r="EH27" s="129">
        <v>-0.11374889000000001</v>
      </c>
      <c r="EI27" s="129">
        <v>-1.4093943</v>
      </c>
      <c r="EJ27" s="129">
        <v>-0.99202621999999996</v>
      </c>
      <c r="EK27" s="129">
        <v>-42.171726</v>
      </c>
      <c r="EL27" s="129">
        <v>-1.2819374E-2</v>
      </c>
      <c r="EM27" s="129">
        <v>5.8909039999999999</v>
      </c>
      <c r="EN27" s="129">
        <v>-0.15742902</v>
      </c>
      <c r="EO27" s="129">
        <v>-1.7402135000000001</v>
      </c>
      <c r="EP27" s="129">
        <v>4.4711325999999999E-16</v>
      </c>
      <c r="EQ27" s="129">
        <v>-46.249315000000003</v>
      </c>
      <c r="ER27" s="129">
        <v>-1.2912455</v>
      </c>
      <c r="ES27" s="129">
        <v>-2.9624540000000001</v>
      </c>
      <c r="ET27" s="129">
        <v>-5.7793026000000003</v>
      </c>
      <c r="EU27" s="129">
        <v>0.39559945000000002</v>
      </c>
      <c r="EV27" s="129">
        <v>1.3287496999999999</v>
      </c>
      <c r="EW27" s="129">
        <v>-43.703384</v>
      </c>
      <c r="EX27" s="129">
        <v>-1.9065653</v>
      </c>
      <c r="EY27" s="129">
        <v>-2.2371599</v>
      </c>
      <c r="EZ27" s="129">
        <v>-6.8277422000000003</v>
      </c>
      <c r="FA27" s="129">
        <v>-0.66372114999999998</v>
      </c>
      <c r="FB27" s="129">
        <v>1.2572683</v>
      </c>
      <c r="FC27" s="129">
        <v>7.8886090999999991E-31</v>
      </c>
      <c r="FD27" s="129">
        <v>7.8886090999999991E-31</v>
      </c>
      <c r="FE27" s="129">
        <v>7.8886090999999991E-31</v>
      </c>
      <c r="FF27" s="129">
        <v>7.8886090999999991E-31</v>
      </c>
      <c r="FG27" s="129">
        <v>7.8886090999999991E-31</v>
      </c>
      <c r="FH27" s="129">
        <v>7.8886090999999991E-31</v>
      </c>
      <c r="FI27" s="129">
        <v>7.8886090999999991E-31</v>
      </c>
      <c r="FJ27" s="129">
        <v>7.8886090999999991E-31</v>
      </c>
      <c r="FK27" s="129">
        <v>7.8886090999999991E-31</v>
      </c>
      <c r="FL27" s="129">
        <v>7.8886090999999991E-31</v>
      </c>
      <c r="FM27" s="129">
        <v>7.8886090999999991E-31</v>
      </c>
      <c r="FN27" s="129">
        <v>7.8886090999999991E-31</v>
      </c>
      <c r="FO27" s="129">
        <v>-14.443376000000001</v>
      </c>
      <c r="FP27" s="129">
        <v>3.4745127999999998</v>
      </c>
      <c r="FQ27" s="129">
        <v>-12.297611</v>
      </c>
      <c r="FR27" s="129">
        <v>0.31242566999999999</v>
      </c>
      <c r="FS27" s="129">
        <v>-2.3382212</v>
      </c>
      <c r="FT27" s="129">
        <v>4.7971516000000003</v>
      </c>
      <c r="FU27" s="129">
        <v>-18.524740999999999</v>
      </c>
      <c r="FV27" s="129">
        <v>-2.5348999000000001</v>
      </c>
      <c r="FW27" s="129">
        <v>-2.0741122000000001</v>
      </c>
      <c r="FX27" s="129">
        <v>-6.7942811000000001</v>
      </c>
      <c r="FY27" s="129">
        <v>5.9454669000000004</v>
      </c>
      <c r="FZ27" s="129">
        <v>2.2671844999999999</v>
      </c>
      <c r="GA27" s="129">
        <v>-22.387101999999999</v>
      </c>
      <c r="GB27" s="129">
        <v>-3.3514083000000001</v>
      </c>
      <c r="GC27" s="129">
        <v>-4.8300868000000001</v>
      </c>
      <c r="GD27" s="129">
        <v>-6.2912274000000004</v>
      </c>
      <c r="GE27" s="129">
        <v>4.1318814000000001</v>
      </c>
      <c r="GF27" s="129">
        <v>3.6978423</v>
      </c>
      <c r="GG27" s="129">
        <v>-17.260095</v>
      </c>
      <c r="GH27" s="129">
        <v>-3.3416136000000001</v>
      </c>
      <c r="GI27" s="129">
        <v>0.58556925999999998</v>
      </c>
      <c r="GJ27" s="129">
        <v>-3.0626956999999999</v>
      </c>
      <c r="GK27" s="129">
        <v>-0.31939896000000001</v>
      </c>
      <c r="GL27" s="129">
        <v>1.0655344</v>
      </c>
      <c r="GM27" s="129">
        <v>-19.047602999999999</v>
      </c>
      <c r="GN27" s="129">
        <v>1.3173983</v>
      </c>
      <c r="GO27" s="129">
        <v>12.035068000000001</v>
      </c>
      <c r="GP27" s="129">
        <v>-1.7642636</v>
      </c>
      <c r="GQ27" s="129">
        <v>-4.0136868999999997</v>
      </c>
      <c r="GR27" s="129">
        <v>-4.3191198000000002</v>
      </c>
      <c r="GS27" s="129">
        <v>-7.9269993999999997</v>
      </c>
      <c r="GT27" s="129">
        <v>9.3825374000000003E-2</v>
      </c>
      <c r="GU27" s="129">
        <v>2.9701512000000001</v>
      </c>
      <c r="GV27" s="129">
        <v>-1.395429</v>
      </c>
      <c r="GW27" s="129">
        <v>1.0946309999999999</v>
      </c>
      <c r="GX27" s="129">
        <v>-0.68332755999999995</v>
      </c>
      <c r="GY27" s="129">
        <v>-2.9400344</v>
      </c>
      <c r="GZ27" s="129">
        <v>-2.289805E-2</v>
      </c>
      <c r="HA27" s="129">
        <v>9.4974641000000002</v>
      </c>
      <c r="HB27" s="129">
        <v>-1.1857458000000001</v>
      </c>
      <c r="HC27" s="129">
        <v>1.9388133000000001</v>
      </c>
      <c r="HD27" s="129">
        <v>-0.76624526000000004</v>
      </c>
      <c r="HE27" s="129">
        <v>7.8886090999999991E-31</v>
      </c>
      <c r="HF27" s="129">
        <v>7.8886090999999991E-31</v>
      </c>
      <c r="HG27" s="129">
        <v>7.8886090999999991E-31</v>
      </c>
      <c r="HH27" s="129">
        <v>7.8886090999999991E-31</v>
      </c>
      <c r="HI27" s="129">
        <v>7.8886090999999991E-31</v>
      </c>
      <c r="HJ27" s="129">
        <v>7.8886090999999991E-31</v>
      </c>
      <c r="HK27" s="129">
        <v>-6.0893739</v>
      </c>
      <c r="HL27" s="129">
        <v>-4.8907745999999998E-3</v>
      </c>
      <c r="HM27" s="129">
        <v>0.40659663000000001</v>
      </c>
      <c r="HN27" s="129">
        <v>-0.24023043999999999</v>
      </c>
      <c r="HO27" s="129">
        <v>-1.1377324</v>
      </c>
      <c r="HP27" s="129">
        <v>-8.2686920999999997E-2</v>
      </c>
      <c r="HQ27" s="129">
        <v>-6.0576720999999996</v>
      </c>
      <c r="HR27" s="129">
        <v>-1.3621127E-2</v>
      </c>
      <c r="HS27" s="129">
        <v>0.10309023</v>
      </c>
      <c r="HT27" s="129">
        <v>-0.32116064</v>
      </c>
      <c r="HU27" s="129">
        <v>-0.13256829000000001</v>
      </c>
      <c r="HV27" s="129">
        <v>-2.5602529999999998E-2</v>
      </c>
      <c r="HW27" s="129">
        <v>7.8886090999999991E-31</v>
      </c>
      <c r="HX27" s="129">
        <v>7.8886090999999991E-31</v>
      </c>
      <c r="HY27" s="129">
        <v>7.8886090999999991E-31</v>
      </c>
      <c r="HZ27" s="129">
        <v>7.8886090999999991E-31</v>
      </c>
      <c r="IA27" s="129">
        <v>7.8886090999999991E-31</v>
      </c>
      <c r="IB27" s="129">
        <v>7.8886090999999991E-31</v>
      </c>
      <c r="IC27" s="129">
        <v>7.8886090999999991E-31</v>
      </c>
      <c r="ID27" s="129">
        <v>7.8886090999999991E-31</v>
      </c>
      <c r="IE27" s="129">
        <v>7.8886090999999991E-31</v>
      </c>
      <c r="IF27" s="129">
        <v>7.8886090999999991E-31</v>
      </c>
      <c r="IG27" s="129">
        <v>7.8886090999999991E-31</v>
      </c>
      <c r="IH27" s="129">
        <v>7.8886090999999991E-31</v>
      </c>
      <c r="II27" s="129">
        <v>1.0546180999999999</v>
      </c>
      <c r="IJ27" s="129">
        <v>2.3416752999999998E-2</v>
      </c>
      <c r="IK27" s="129">
        <v>0.99509714999999999</v>
      </c>
      <c r="IL27" s="129">
        <v>7.3230813000000006E-2</v>
      </c>
      <c r="IM27" s="129">
        <v>6.1988039000000002E-2</v>
      </c>
      <c r="IN27" s="129">
        <v>6.6559182999999994E-2</v>
      </c>
      <c r="IO27" s="129">
        <v>0.32580476000000003</v>
      </c>
      <c r="IP27" s="129">
        <v>3.3303005000000002E-3</v>
      </c>
      <c r="IQ27" s="129">
        <v>0.55530955000000004</v>
      </c>
      <c r="IR27" s="129">
        <v>2.4168097999999999E-2</v>
      </c>
      <c r="IS27" s="129">
        <v>6.0047234999999997E-3</v>
      </c>
      <c r="IT27" s="129">
        <v>-2.5162085000000001E-2</v>
      </c>
      <c r="IU27" s="129">
        <v>-0.12916796</v>
      </c>
      <c r="IV27" s="129">
        <v>-5.7634484000000001E-3</v>
      </c>
      <c r="IW27" s="129">
        <v>-0.17015026</v>
      </c>
      <c r="IX27" s="129">
        <v>2.3248630999999999E-2</v>
      </c>
      <c r="IY27" s="129">
        <v>-8.1759360000000003E-2</v>
      </c>
      <c r="IZ27" s="129">
        <v>0.16806599</v>
      </c>
      <c r="JA27" s="129">
        <v>-2.8348449000000001E-2</v>
      </c>
      <c r="JB27" s="129">
        <v>-3.9132104000000001E-2</v>
      </c>
      <c r="JC27" s="129">
        <v>-0.20712432</v>
      </c>
      <c r="JD27" s="129">
        <v>-4.7997935000000002E-4</v>
      </c>
      <c r="JE27" s="129">
        <v>-2.8957307000000002E-2</v>
      </c>
      <c r="JF27" s="129">
        <v>-0.13155538</v>
      </c>
      <c r="JG27" s="129">
        <v>-1.2891728</v>
      </c>
      <c r="JH27" s="129">
        <v>-3.6480464000000001</v>
      </c>
      <c r="JI27" s="129">
        <v>2.9988681000000001</v>
      </c>
      <c r="JJ27" s="129">
        <v>1.7129319000000001</v>
      </c>
      <c r="JK27" s="129">
        <v>-2.4084870999999999</v>
      </c>
      <c r="JL27" s="129">
        <v>-3.9804521000000002E-2</v>
      </c>
      <c r="JM27" s="129">
        <v>0.70295872000000004</v>
      </c>
      <c r="JN27" s="129">
        <v>0.74060725000000005</v>
      </c>
      <c r="JO27" s="129">
        <v>0.45554732999999997</v>
      </c>
      <c r="JP27" s="129">
        <v>2.7402158000000001</v>
      </c>
      <c r="JQ27" s="129">
        <v>-0.49524210000000002</v>
      </c>
      <c r="JR27" s="129">
        <v>-1.1999162999999999</v>
      </c>
      <c r="JS27" s="129">
        <v>3.8493158999999999E-2</v>
      </c>
      <c r="JT27" s="129">
        <v>0.30149407</v>
      </c>
      <c r="JU27" s="129">
        <v>0.15269806999999999</v>
      </c>
      <c r="JV27" s="129">
        <v>2.6154578000000002</v>
      </c>
      <c r="JW27" s="129">
        <v>-0.47525805999999998</v>
      </c>
      <c r="JX27" s="129">
        <v>-1.6120417</v>
      </c>
      <c r="JY27" s="129">
        <v>0.85360157000000003</v>
      </c>
      <c r="JZ27" s="129">
        <v>-0.91726989999999997</v>
      </c>
      <c r="KA27" s="129">
        <v>1.7733189E-2</v>
      </c>
      <c r="KB27" s="129">
        <v>3.1381244000000001</v>
      </c>
      <c r="KC27" s="129">
        <v>-0.63663285999999997</v>
      </c>
      <c r="KD27" s="129">
        <v>-1.4823823</v>
      </c>
      <c r="KE27" s="129">
        <v>48.827607</v>
      </c>
      <c r="KF27" s="129">
        <v>3.6441233999999999E-15</v>
      </c>
      <c r="KG27" s="129">
        <v>3.7774236000000001</v>
      </c>
      <c r="KH27" s="129">
        <v>1.1934066E-15</v>
      </c>
      <c r="KI27" s="129">
        <v>-1.3420754999999999E-2</v>
      </c>
      <c r="KJ27" s="129">
        <v>2.3130048999999999E-16</v>
      </c>
      <c r="KK27" s="129">
        <v>48.019530000000003</v>
      </c>
      <c r="KL27" s="129">
        <v>1.7275445</v>
      </c>
      <c r="KM27" s="129">
        <v>2.7239846000000001</v>
      </c>
      <c r="KN27" s="129">
        <v>0.56613961999999995</v>
      </c>
      <c r="KO27" s="129">
        <v>-0.63545585999999998</v>
      </c>
      <c r="KP27" s="129">
        <v>1.6679595000000001E-16</v>
      </c>
      <c r="KQ27" s="129">
        <v>48.459330000000001</v>
      </c>
      <c r="KR27" s="129">
        <v>1.3245169000000001</v>
      </c>
      <c r="KS27" s="129">
        <v>2.8811499</v>
      </c>
      <c r="KT27" s="129">
        <v>0.41200082999999998</v>
      </c>
      <c r="KU27" s="129">
        <v>-0.38196328000000002</v>
      </c>
      <c r="KV27" s="129">
        <v>1.7641955E-16</v>
      </c>
      <c r="KW27" s="129">
        <v>48.010834000000003</v>
      </c>
      <c r="KX27" s="129">
        <v>0.74847982000000002</v>
      </c>
      <c r="KY27" s="129">
        <v>3.4855453000000001</v>
      </c>
      <c r="KZ27" s="129">
        <v>0.28625776000000003</v>
      </c>
      <c r="LA27" s="129">
        <v>-0.48419269999999998</v>
      </c>
      <c r="LB27" s="129">
        <v>2.1342809E-16</v>
      </c>
      <c r="LC27" s="129">
        <v>41.318933999999999</v>
      </c>
      <c r="LD27" s="129">
        <v>8.7131469000000007E-33</v>
      </c>
      <c r="LE27" s="129">
        <v>2.3238780000000001</v>
      </c>
      <c r="LF27" s="129">
        <v>-7.8777172999999996E-17</v>
      </c>
      <c r="LG27" s="129">
        <v>-1.2865289</v>
      </c>
      <c r="LH27" s="129">
        <v>1.4229649000000001E-16</v>
      </c>
      <c r="LI27" s="129">
        <v>42.688341999999999</v>
      </c>
      <c r="LJ27" s="129">
        <v>2.7565849000000001E-33</v>
      </c>
      <c r="LK27" s="129">
        <v>0.73520704999999997</v>
      </c>
      <c r="LL27" s="129">
        <v>-8.0262941000000005E-17</v>
      </c>
      <c r="LM27" s="129">
        <v>-1.3107933000000001</v>
      </c>
      <c r="LN27" s="129">
        <v>4.5018448000000002E-17</v>
      </c>
      <c r="LO27" s="129">
        <v>42.182039000000003</v>
      </c>
      <c r="LP27" s="129">
        <v>1.2945792</v>
      </c>
      <c r="LQ27" s="129">
        <v>0.52159549999999999</v>
      </c>
      <c r="LR27" s="129">
        <v>-5.4210847E-2</v>
      </c>
      <c r="LS27" s="129">
        <v>-1.1599671</v>
      </c>
      <c r="LT27" s="129">
        <v>-0.96041014999999996</v>
      </c>
      <c r="LU27" s="129">
        <v>39.665149</v>
      </c>
      <c r="LV27" s="129">
        <v>6.3197622000000006E-33</v>
      </c>
      <c r="LW27" s="129">
        <v>1.6855397999999999</v>
      </c>
      <c r="LX27" s="129">
        <v>-9.8468347000000005E-17</v>
      </c>
      <c r="LY27" s="129">
        <v>-1.6081101</v>
      </c>
      <c r="LZ27" s="129">
        <v>1.0320955E-16</v>
      </c>
      <c r="MA27" s="129">
        <v>21.113662000000001</v>
      </c>
      <c r="MB27" s="129">
        <v>0.75203611000000004</v>
      </c>
      <c r="MC27" s="129">
        <v>1.0457962999999999</v>
      </c>
      <c r="MD27" s="129">
        <v>-0.30845917</v>
      </c>
      <c r="ME27" s="129">
        <v>-0.25699459000000002</v>
      </c>
      <c r="MF27" s="129">
        <v>-6.7206574000000005E-17</v>
      </c>
      <c r="MG27" s="129">
        <v>21.360865</v>
      </c>
      <c r="MH27" s="129">
        <v>6.6349700999999995E-32</v>
      </c>
      <c r="MI27" s="129">
        <v>3.0020897999999998</v>
      </c>
      <c r="MJ27" s="129">
        <v>9.1445920000000002E-16</v>
      </c>
      <c r="MK27" s="129">
        <v>-0.97448137999999995</v>
      </c>
      <c r="ML27" s="129">
        <v>-2.0630421E-16</v>
      </c>
      <c r="MM27" s="129">
        <v>21.685368</v>
      </c>
      <c r="MN27" s="129">
        <v>4.5156099999999999E-32</v>
      </c>
      <c r="MO27" s="129">
        <v>2.7542561000000001</v>
      </c>
      <c r="MP27" s="129">
        <v>1.7211204E-16</v>
      </c>
      <c r="MQ27" s="129">
        <v>-2.3341881</v>
      </c>
      <c r="MR27" s="129">
        <v>-1.4827081999999999E-16</v>
      </c>
      <c r="MS27" s="129">
        <v>19.873562</v>
      </c>
      <c r="MT27" s="129">
        <v>9.3374104999999999E-32</v>
      </c>
      <c r="MU27" s="129">
        <v>5.6195788999999996</v>
      </c>
      <c r="MV27" s="129">
        <v>9.8819323000000005E-17</v>
      </c>
      <c r="MW27" s="129">
        <v>-0.63811952000000005</v>
      </c>
      <c r="MX27" s="129">
        <v>-3.2605507000000002E-16</v>
      </c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4"/>
      <c r="VE27" s="4"/>
      <c r="VF27" s="4"/>
      <c r="VG27" s="4"/>
      <c r="VH27" s="4"/>
      <c r="VI27" s="4"/>
      <c r="VJ27" s="4"/>
      <c r="VK27" s="4"/>
      <c r="VL27" s="4"/>
      <c r="VM27" s="4"/>
      <c r="VN27" s="4"/>
      <c r="VO27" s="4"/>
      <c r="VP27" s="4"/>
      <c r="VQ27" s="4"/>
      <c r="VR27" s="4"/>
      <c r="VS27" s="4"/>
      <c r="VT27" s="4"/>
      <c r="VU27" s="4"/>
      <c r="VV27" s="4"/>
      <c r="VW27" s="4"/>
      <c r="VX27" s="4"/>
      <c r="VY27" s="4"/>
      <c r="VZ27" s="4"/>
      <c r="WA27" s="4"/>
      <c r="WB27" s="4"/>
      <c r="WC27" s="4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</row>
    <row r="28" spans="1:614" x14ac:dyDescent="0.25">
      <c r="A28" s="182" t="str">
        <f t="shared" si="0"/>
        <v>K:\614 Sewol\207 BowLift\APDL\A</v>
      </c>
      <c r="B28" s="182" t="s">
        <v>40</v>
      </c>
      <c r="C28" s="129">
        <v>-3.0314638999999999</v>
      </c>
      <c r="D28" s="129">
        <v>0.37922795999999998</v>
      </c>
      <c r="E28" s="129">
        <v>4.2625108999999997</v>
      </c>
      <c r="F28" s="129">
        <v>2.3853426E-2</v>
      </c>
      <c r="G28" s="129">
        <v>-2.5695844999999999</v>
      </c>
      <c r="H28" s="129">
        <v>0.44645499999999999</v>
      </c>
      <c r="I28" s="129">
        <v>6.8875631000000004</v>
      </c>
      <c r="J28" s="129">
        <v>-2.1573433</v>
      </c>
      <c r="K28" s="129">
        <v>8.7359495999999996</v>
      </c>
      <c r="L28" s="129">
        <v>0.17888461999999999</v>
      </c>
      <c r="M28" s="129">
        <v>0.97856228000000001</v>
      </c>
      <c r="N28" s="129">
        <v>-0.46801609999999999</v>
      </c>
      <c r="O28" s="129">
        <v>1.624997</v>
      </c>
      <c r="P28" s="129">
        <v>0.54455145999999999</v>
      </c>
      <c r="Q28" s="129">
        <v>21.692178999999999</v>
      </c>
      <c r="R28" s="129">
        <v>3.7974666E-4</v>
      </c>
      <c r="S28" s="129">
        <v>-1.8536746</v>
      </c>
      <c r="T28" s="129">
        <v>1.7334921000000001</v>
      </c>
      <c r="U28" s="129">
        <v>4.5089347000000002</v>
      </c>
      <c r="V28" s="129">
        <v>9.9894943999999998E-6</v>
      </c>
      <c r="W28" s="129">
        <v>8.9548474999999996</v>
      </c>
      <c r="X28" s="129">
        <v>1.2210941999999999E-3</v>
      </c>
      <c r="Y28" s="129">
        <v>-1.8892068</v>
      </c>
      <c r="Z28" s="129">
        <v>3.0420429999999999E-3</v>
      </c>
      <c r="AA28" s="129">
        <v>-12.877518</v>
      </c>
      <c r="AB28" s="129">
        <v>0.32708739999999997</v>
      </c>
      <c r="AC28" s="129">
        <v>5.1771244999999997</v>
      </c>
      <c r="AD28" s="129">
        <v>-0.43613412000000001</v>
      </c>
      <c r="AE28" s="129">
        <v>-0.74101700999999998</v>
      </c>
      <c r="AF28" s="129">
        <v>1.9478282E-2</v>
      </c>
      <c r="AG28" s="129">
        <v>3.0413698</v>
      </c>
      <c r="AH28" s="129">
        <v>-1.4753756</v>
      </c>
      <c r="AI28" s="129">
        <v>2.4004146999999998</v>
      </c>
      <c r="AJ28" s="129">
        <v>2.3581129000000001</v>
      </c>
      <c r="AK28" s="129">
        <v>-2.6377716000000002</v>
      </c>
      <c r="AL28" s="129">
        <v>-0.12877805000000001</v>
      </c>
      <c r="AM28" s="129">
        <v>-0.33431203999999998</v>
      </c>
      <c r="AN28" s="129">
        <v>-9.3097773000000005E-6</v>
      </c>
      <c r="AO28" s="129">
        <v>4.9968446999999996</v>
      </c>
      <c r="AP28" s="129">
        <v>-4.8555192999999996E-3</v>
      </c>
      <c r="AQ28" s="129">
        <v>-5.5631414000000001</v>
      </c>
      <c r="AR28" s="129">
        <v>-5.9296885000000004E-3</v>
      </c>
      <c r="AS28" s="129">
        <v>-1.9245178999999999</v>
      </c>
      <c r="AT28" s="129">
        <v>-1.8281466000000001E-5</v>
      </c>
      <c r="AU28" s="129">
        <v>5.5068726999999997</v>
      </c>
      <c r="AV28" s="129">
        <v>-5.7897870999999998E-3</v>
      </c>
      <c r="AW28" s="129">
        <v>-6.8028484000000002</v>
      </c>
      <c r="AX28" s="129">
        <v>-1.5673278999999998E-2</v>
      </c>
      <c r="AY28" s="129">
        <v>-19.702634</v>
      </c>
      <c r="AZ28" s="129">
        <v>1.0734679999999999E-6</v>
      </c>
      <c r="BA28" s="129">
        <v>4.4961792999999997</v>
      </c>
      <c r="BB28" s="129">
        <v>1.0896603E-3</v>
      </c>
      <c r="BC28" s="129">
        <v>-9.9228296</v>
      </c>
      <c r="BD28" s="129">
        <v>-2.4682281999999999E-3</v>
      </c>
      <c r="BE28" s="129">
        <v>-13.726969</v>
      </c>
      <c r="BF28" s="129">
        <v>-1.3830133E-5</v>
      </c>
      <c r="BG28" s="129">
        <v>7.3991173999999997</v>
      </c>
      <c r="BH28" s="129">
        <v>-4.9467471000000001E-3</v>
      </c>
      <c r="BI28" s="129">
        <v>-15.146379</v>
      </c>
      <c r="BJ28" s="129">
        <v>-1.8064849000000001E-2</v>
      </c>
      <c r="BK28" s="129">
        <v>-15.367329</v>
      </c>
      <c r="BL28" s="129">
        <v>-7.8735340999999997E-6</v>
      </c>
      <c r="BM28" s="129">
        <v>8.0358976000000002</v>
      </c>
      <c r="BN28" s="129">
        <v>-8.0698320000000007E-3</v>
      </c>
      <c r="BO28" s="129">
        <v>-14.77793</v>
      </c>
      <c r="BP28" s="129">
        <v>-1.8647186999999999E-2</v>
      </c>
      <c r="BQ28" s="129">
        <v>-16.49455</v>
      </c>
      <c r="BR28" s="129">
        <v>-3.7839305E-6</v>
      </c>
      <c r="BS28" s="129">
        <v>5.9352378999999997</v>
      </c>
      <c r="BT28" s="129">
        <v>1.0221357E-2</v>
      </c>
      <c r="BU28" s="129">
        <v>-13.563228000000001</v>
      </c>
      <c r="BV28" s="129">
        <v>-2.4097003E-3</v>
      </c>
      <c r="BW28" s="129">
        <v>-29.651157999999999</v>
      </c>
      <c r="BX28" s="129">
        <v>-1.5307115</v>
      </c>
      <c r="BY28" s="129">
        <v>-4.0333778000000002</v>
      </c>
      <c r="BZ28" s="129">
        <v>7.6529881</v>
      </c>
      <c r="CA28" s="129">
        <v>-1.0153622</v>
      </c>
      <c r="CB28" s="129">
        <v>-0.54731732</v>
      </c>
      <c r="CC28" s="129">
        <v>-19.999093999999999</v>
      </c>
      <c r="CD28" s="129">
        <v>-0.67181391000000001</v>
      </c>
      <c r="CE28" s="129">
        <v>0.63876259999999996</v>
      </c>
      <c r="CF28" s="129">
        <v>8.5139773999999999</v>
      </c>
      <c r="CG28" s="129">
        <v>-3.1900116000000001</v>
      </c>
      <c r="CH28" s="129">
        <v>-7.4538169000000001E-2</v>
      </c>
      <c r="CI28" s="129">
        <v>7.8886090999999991E-31</v>
      </c>
      <c r="CJ28" s="129">
        <v>7.8886090999999991E-31</v>
      </c>
      <c r="CK28" s="129">
        <v>7.8886090999999991E-31</v>
      </c>
      <c r="CL28" s="129">
        <v>7.8886090999999991E-31</v>
      </c>
      <c r="CM28" s="129">
        <v>7.8886090999999991E-31</v>
      </c>
      <c r="CN28" s="129">
        <v>7.8886090999999991E-31</v>
      </c>
      <c r="CO28" s="129">
        <v>7.8886090999999991E-31</v>
      </c>
      <c r="CP28" s="129">
        <v>7.8886090999999991E-31</v>
      </c>
      <c r="CQ28" s="129">
        <v>7.8886090999999991E-31</v>
      </c>
      <c r="CR28" s="129">
        <v>7.8886090999999991E-31</v>
      </c>
      <c r="CS28" s="129">
        <v>7.8886090999999991E-31</v>
      </c>
      <c r="CT28" s="129">
        <v>7.8886090999999991E-31</v>
      </c>
      <c r="CU28" s="129">
        <v>-34.649892000000001</v>
      </c>
      <c r="CV28" s="129">
        <v>0.55797916999999997</v>
      </c>
      <c r="CW28" s="129">
        <v>2.7513760999999999</v>
      </c>
      <c r="CX28" s="129">
        <v>-1.4851806000000001</v>
      </c>
      <c r="CY28" s="129">
        <v>-0.96010406000000004</v>
      </c>
      <c r="CZ28" s="129">
        <v>4.4454728999999998E-2</v>
      </c>
      <c r="DA28" s="129">
        <v>-39.638029000000003</v>
      </c>
      <c r="DB28" s="129">
        <v>-9.0971925999999999E-8</v>
      </c>
      <c r="DC28" s="129">
        <v>0.34409851000000002</v>
      </c>
      <c r="DD28" s="129">
        <v>1.9631176000000001E-3</v>
      </c>
      <c r="DE28" s="129">
        <v>-4.9903034999999996</v>
      </c>
      <c r="DF28" s="129">
        <v>8.6220436000000004E-5</v>
      </c>
      <c r="DG28" s="129">
        <v>-36.831783000000001</v>
      </c>
      <c r="DH28" s="129">
        <v>0.18194779999999999</v>
      </c>
      <c r="DI28" s="129">
        <v>1.2664652999999999</v>
      </c>
      <c r="DJ28" s="129">
        <v>-0.47533281999999999</v>
      </c>
      <c r="DK28" s="129">
        <v>-3.6247007</v>
      </c>
      <c r="DL28" s="129">
        <v>1.4277639E-2</v>
      </c>
      <c r="DM28" s="129">
        <v>-39.673090000000002</v>
      </c>
      <c r="DN28" s="129">
        <v>-6.2494072E-8</v>
      </c>
      <c r="DO28" s="129">
        <v>0.45322976999999998</v>
      </c>
      <c r="DP28" s="129">
        <v>1.8350109000000001E-3</v>
      </c>
      <c r="DQ28" s="129">
        <v>-5.2097533</v>
      </c>
      <c r="DR28" s="129">
        <v>5.6747143000000002E-5</v>
      </c>
      <c r="DS28" s="129">
        <v>-33.828932999999999</v>
      </c>
      <c r="DT28" s="129">
        <v>0.3424683</v>
      </c>
      <c r="DU28" s="129">
        <v>12.465182</v>
      </c>
      <c r="DV28" s="129">
        <v>2.9319005999999998E-16</v>
      </c>
      <c r="DW28" s="129">
        <v>-1.0637084999999999</v>
      </c>
      <c r="DX28" s="129">
        <v>3.6536455999999999</v>
      </c>
      <c r="DY28" s="129">
        <v>-32.593201000000001</v>
      </c>
      <c r="DZ28" s="129">
        <v>3.7421055000000001</v>
      </c>
      <c r="EA28" s="129">
        <v>10.663118000000001</v>
      </c>
      <c r="EB28" s="129">
        <v>1.7675393000000001E-15</v>
      </c>
      <c r="EC28" s="129">
        <v>-1.1374327</v>
      </c>
      <c r="ED28" s="129">
        <v>-2.2132979000000002</v>
      </c>
      <c r="EE28" s="129">
        <v>-37.906987000000001</v>
      </c>
      <c r="EF28" s="129">
        <v>1.4637359999999999</v>
      </c>
      <c r="EG28" s="129">
        <v>7.9951033999999996</v>
      </c>
      <c r="EH28" s="129">
        <v>2.1771884000000001E-15</v>
      </c>
      <c r="EI28" s="129">
        <v>-1.5109775999999999</v>
      </c>
      <c r="EJ28" s="129">
        <v>-0.92085565000000003</v>
      </c>
      <c r="EK28" s="129">
        <v>-41.953569000000002</v>
      </c>
      <c r="EL28" s="129">
        <v>-1.2102487000000001E-31</v>
      </c>
      <c r="EM28" s="129">
        <v>6.0913560999999996</v>
      </c>
      <c r="EN28" s="129">
        <v>2.4591947E-15</v>
      </c>
      <c r="EO28" s="129">
        <v>-1.7918721</v>
      </c>
      <c r="EP28" s="129">
        <v>4.8270850999999998E-16</v>
      </c>
      <c r="EQ28" s="129">
        <v>-46.284770999999999</v>
      </c>
      <c r="ER28" s="129">
        <v>-1.270316</v>
      </c>
      <c r="ES28" s="129">
        <v>-2.8996273000000001</v>
      </c>
      <c r="ET28" s="129">
        <v>-5.7614587000000004</v>
      </c>
      <c r="EU28" s="129">
        <v>0.36780138000000001</v>
      </c>
      <c r="EV28" s="129">
        <v>1.2934056</v>
      </c>
      <c r="EW28" s="129">
        <v>-43.743658000000003</v>
      </c>
      <c r="EX28" s="129">
        <v>-1.8866683</v>
      </c>
      <c r="EY28" s="129">
        <v>-2.1889468999999999</v>
      </c>
      <c r="EZ28" s="129">
        <v>-6.8318854</v>
      </c>
      <c r="FA28" s="129">
        <v>-0.65756826999999995</v>
      </c>
      <c r="FB28" s="129">
        <v>1.2270867000000001</v>
      </c>
      <c r="FC28" s="129">
        <v>7.8886090999999991E-31</v>
      </c>
      <c r="FD28" s="129">
        <v>7.8886090999999991E-31</v>
      </c>
      <c r="FE28" s="129">
        <v>7.8886090999999991E-31</v>
      </c>
      <c r="FF28" s="129">
        <v>7.8886090999999991E-31</v>
      </c>
      <c r="FG28" s="129">
        <v>7.8886090999999991E-31</v>
      </c>
      <c r="FH28" s="129">
        <v>7.8886090999999991E-31</v>
      </c>
      <c r="FI28" s="129">
        <v>7.8886090999999991E-31</v>
      </c>
      <c r="FJ28" s="129">
        <v>7.8886090999999991E-31</v>
      </c>
      <c r="FK28" s="129">
        <v>7.8886090999999991E-31</v>
      </c>
      <c r="FL28" s="129">
        <v>7.8886090999999991E-31</v>
      </c>
      <c r="FM28" s="129">
        <v>7.8886090999999991E-31</v>
      </c>
      <c r="FN28" s="129">
        <v>7.8886090999999991E-31</v>
      </c>
      <c r="FO28" s="129">
        <v>-13.566779</v>
      </c>
      <c r="FP28" s="129">
        <v>3.5178238999999998</v>
      </c>
      <c r="FQ28" s="129">
        <v>-14.092577</v>
      </c>
      <c r="FR28" s="129">
        <v>0.17262021999999999</v>
      </c>
      <c r="FS28" s="129">
        <v>-2.5191892</v>
      </c>
      <c r="FT28" s="129">
        <v>5.1460384000000001</v>
      </c>
      <c r="FU28" s="129">
        <v>-18.793790000000001</v>
      </c>
      <c r="FV28" s="129">
        <v>-2.4372688999999998</v>
      </c>
      <c r="FW28" s="129">
        <v>-1.8791245999999999</v>
      </c>
      <c r="FX28" s="129">
        <v>-6.7464180999999996</v>
      </c>
      <c r="FY28" s="129">
        <v>5.7795264</v>
      </c>
      <c r="FZ28" s="129">
        <v>2.1191099000000002</v>
      </c>
      <c r="GA28" s="129">
        <v>-21.304152999999999</v>
      </c>
      <c r="GB28" s="129">
        <v>-3.3157399000000001</v>
      </c>
      <c r="GC28" s="129">
        <v>-4.5233302999999996</v>
      </c>
      <c r="GD28" s="129">
        <v>-6.4123694999999996</v>
      </c>
      <c r="GE28" s="129">
        <v>4.7085967999999996</v>
      </c>
      <c r="GF28" s="129">
        <v>3.6132339999999998</v>
      </c>
      <c r="GG28" s="129">
        <v>-17.623695999999999</v>
      </c>
      <c r="GH28" s="129">
        <v>-2.5583233000000001</v>
      </c>
      <c r="GI28" s="129">
        <v>0.45376028000000002</v>
      </c>
      <c r="GJ28" s="129">
        <v>-3.4137819999999999</v>
      </c>
      <c r="GK28" s="129">
        <v>0.21279639</v>
      </c>
      <c r="GL28" s="129">
        <v>0.59215386999999997</v>
      </c>
      <c r="GM28" s="129">
        <v>-18.093433999999998</v>
      </c>
      <c r="GN28" s="129">
        <v>1.3813751000000001</v>
      </c>
      <c r="GO28" s="129">
        <v>13.195948</v>
      </c>
      <c r="GP28" s="129">
        <v>-1.9424033999999999</v>
      </c>
      <c r="GQ28" s="129">
        <v>-3.0422672999999998</v>
      </c>
      <c r="GR28" s="129">
        <v>-4.4347608000000003</v>
      </c>
      <c r="GS28" s="129">
        <v>-7.6762284999999997</v>
      </c>
      <c r="GT28" s="129">
        <v>4.9016339999999999E-2</v>
      </c>
      <c r="GU28" s="129">
        <v>3.4344912999999999</v>
      </c>
      <c r="GV28" s="129">
        <v>-1.4339137</v>
      </c>
      <c r="GW28" s="129">
        <v>1.2157697999999999</v>
      </c>
      <c r="GX28" s="129">
        <v>-0.67081879</v>
      </c>
      <c r="GY28" s="129">
        <v>-3.2538844</v>
      </c>
      <c r="GZ28" s="129">
        <v>-0.37683422</v>
      </c>
      <c r="HA28" s="129">
        <v>9.0390975000000005</v>
      </c>
      <c r="HB28" s="129">
        <v>-1.1923684000000001</v>
      </c>
      <c r="HC28" s="129">
        <v>1.831272</v>
      </c>
      <c r="HD28" s="129">
        <v>-0.73256043999999998</v>
      </c>
      <c r="HE28" s="129">
        <v>7.8886090999999991E-31</v>
      </c>
      <c r="HF28" s="129">
        <v>7.8886090999999991E-31</v>
      </c>
      <c r="HG28" s="129">
        <v>7.8886090999999991E-31</v>
      </c>
      <c r="HH28" s="129">
        <v>7.8886090999999991E-31</v>
      </c>
      <c r="HI28" s="129">
        <v>7.8886090999999991E-31</v>
      </c>
      <c r="HJ28" s="129">
        <v>7.8886090999999991E-31</v>
      </c>
      <c r="HK28" s="129">
        <v>-6.1656219999999999</v>
      </c>
      <c r="HL28" s="129">
        <v>-7.4040475000000001E-3</v>
      </c>
      <c r="HM28" s="129">
        <v>0.21948386</v>
      </c>
      <c r="HN28" s="129">
        <v>-0.24513877000000001</v>
      </c>
      <c r="HO28" s="129">
        <v>-1.1388590999999999</v>
      </c>
      <c r="HP28" s="129">
        <v>-6.7338613000000005E-2</v>
      </c>
      <c r="HQ28" s="129">
        <v>-6.1183690000000004</v>
      </c>
      <c r="HR28" s="129">
        <v>-2.0724317999999999E-2</v>
      </c>
      <c r="HS28" s="129">
        <v>-3.3354465E-2</v>
      </c>
      <c r="HT28" s="129">
        <v>-0.32705371999999999</v>
      </c>
      <c r="HU28" s="129">
        <v>-0.12306991</v>
      </c>
      <c r="HV28" s="129">
        <v>3.8262173999999999E-3</v>
      </c>
      <c r="HW28" s="129">
        <v>7.8886090999999991E-31</v>
      </c>
      <c r="HX28" s="129">
        <v>7.8886090999999991E-31</v>
      </c>
      <c r="HY28" s="129">
        <v>7.8886090999999991E-31</v>
      </c>
      <c r="HZ28" s="129">
        <v>7.8886090999999991E-31</v>
      </c>
      <c r="IA28" s="129">
        <v>7.8886090999999991E-31</v>
      </c>
      <c r="IB28" s="129">
        <v>7.8886090999999991E-31</v>
      </c>
      <c r="IC28" s="129">
        <v>7.8886090999999991E-31</v>
      </c>
      <c r="ID28" s="129">
        <v>7.8886090999999991E-31</v>
      </c>
      <c r="IE28" s="129">
        <v>7.8886090999999991E-31</v>
      </c>
      <c r="IF28" s="129">
        <v>7.8886090999999991E-31</v>
      </c>
      <c r="IG28" s="129">
        <v>7.8886090999999991E-31</v>
      </c>
      <c r="IH28" s="129">
        <v>7.8886090999999991E-31</v>
      </c>
      <c r="II28" s="129">
        <v>1.0806578</v>
      </c>
      <c r="IJ28" s="129">
        <v>2.5050850999999999E-2</v>
      </c>
      <c r="IK28" s="129">
        <v>1.0778802000000001</v>
      </c>
      <c r="IL28" s="129">
        <v>7.4481380999999999E-2</v>
      </c>
      <c r="IM28" s="129">
        <v>6.4428417000000002E-2</v>
      </c>
      <c r="IN28" s="129">
        <v>7.2336349999999994E-2</v>
      </c>
      <c r="IO28" s="129">
        <v>0.34322479</v>
      </c>
      <c r="IP28" s="129">
        <v>4.9605628999999998E-3</v>
      </c>
      <c r="IQ28" s="129">
        <v>0.61750748</v>
      </c>
      <c r="IR28" s="129">
        <v>2.6046060999999999E-2</v>
      </c>
      <c r="IS28" s="129">
        <v>1.0442150000000001E-2</v>
      </c>
      <c r="IT28" s="129">
        <v>-3.1141253000000001E-2</v>
      </c>
      <c r="IU28" s="129">
        <v>-0.10803826</v>
      </c>
      <c r="IV28" s="129">
        <v>-1.2566173999999999E-2</v>
      </c>
      <c r="IW28" s="129">
        <v>-0.12721138000000001</v>
      </c>
      <c r="IX28" s="129">
        <v>3.4684758000000003E-2</v>
      </c>
      <c r="IY28" s="129">
        <v>-8.0963152999999996E-2</v>
      </c>
      <c r="IZ28" s="129">
        <v>0.19892567</v>
      </c>
      <c r="JA28" s="129">
        <v>9.3873532999999999E-5</v>
      </c>
      <c r="JB28" s="129">
        <v>-7.2595042999999998E-2</v>
      </c>
      <c r="JC28" s="129">
        <v>-0.23585797999999999</v>
      </c>
      <c r="JD28" s="129">
        <v>1.1142911E-2</v>
      </c>
      <c r="JE28" s="129">
        <v>-4.1447010999999999E-2</v>
      </c>
      <c r="JF28" s="129">
        <v>-0.1146036</v>
      </c>
      <c r="JG28" s="129">
        <v>-1.1724284</v>
      </c>
      <c r="JH28" s="129">
        <v>-3.6784311000000001</v>
      </c>
      <c r="JI28" s="129">
        <v>2.9307321000000002</v>
      </c>
      <c r="JJ28" s="129">
        <v>1.7282382999999999</v>
      </c>
      <c r="JK28" s="129">
        <v>-2.4764737999999999</v>
      </c>
      <c r="JL28" s="129">
        <v>8.0994189000000005E-3</v>
      </c>
      <c r="JM28" s="129">
        <v>0.72942819000000003</v>
      </c>
      <c r="JN28" s="129">
        <v>0.71579983999999997</v>
      </c>
      <c r="JO28" s="129">
        <v>0.46092548999999999</v>
      </c>
      <c r="JP28" s="129">
        <v>2.7528031999999998</v>
      </c>
      <c r="JQ28" s="129">
        <v>-0.49807377000000003</v>
      </c>
      <c r="JR28" s="129">
        <v>-1.2059062</v>
      </c>
      <c r="JS28" s="129">
        <v>0.13201889</v>
      </c>
      <c r="JT28" s="129">
        <v>0.43570869000000001</v>
      </c>
      <c r="JU28" s="129">
        <v>0.17278558999999999</v>
      </c>
      <c r="JV28" s="129">
        <v>2.5015097000000002</v>
      </c>
      <c r="JW28" s="129">
        <v>-0.46184737999999997</v>
      </c>
      <c r="JX28" s="129">
        <v>-1.5450717</v>
      </c>
      <c r="JY28" s="129">
        <v>0.86761299000000003</v>
      </c>
      <c r="JZ28" s="129">
        <v>-0.68267489999999997</v>
      </c>
      <c r="KA28" s="129">
        <v>4.7744888999999999E-2</v>
      </c>
      <c r="KB28" s="129">
        <v>2.9803679000000001</v>
      </c>
      <c r="KC28" s="129">
        <v>-0.60172356000000005</v>
      </c>
      <c r="KD28" s="129">
        <v>-1.5057119000000001</v>
      </c>
      <c r="KE28" s="129">
        <v>48.909390000000002</v>
      </c>
      <c r="KF28" s="129">
        <v>3.7375931000000003E-15</v>
      </c>
      <c r="KG28" s="129">
        <v>3.8006175</v>
      </c>
      <c r="KH28" s="129">
        <v>1.2128574E-15</v>
      </c>
      <c r="KI28" s="129">
        <v>-2.8979573000000002E-2</v>
      </c>
      <c r="KJ28" s="129">
        <v>2.3272070999999998E-16</v>
      </c>
      <c r="KK28" s="129">
        <v>48.009991999999997</v>
      </c>
      <c r="KL28" s="129">
        <v>1.771855</v>
      </c>
      <c r="KM28" s="129">
        <v>2.6650035999999999</v>
      </c>
      <c r="KN28" s="129">
        <v>0.57581216999999996</v>
      </c>
      <c r="KO28" s="129">
        <v>-0.61921424000000003</v>
      </c>
      <c r="KP28" s="129">
        <v>1.6318440999999999E-16</v>
      </c>
      <c r="KQ28" s="129">
        <v>48.386963999999999</v>
      </c>
      <c r="KR28" s="129">
        <v>1.4264028</v>
      </c>
      <c r="KS28" s="129">
        <v>2.7997166999999998</v>
      </c>
      <c r="KT28" s="129">
        <v>0.44369320000000001</v>
      </c>
      <c r="KU28" s="129">
        <v>-0.40193487999999999</v>
      </c>
      <c r="KV28" s="129">
        <v>1.7143321E-16</v>
      </c>
      <c r="KW28" s="129">
        <v>48.029789000000001</v>
      </c>
      <c r="KX28" s="129">
        <v>0.80605519000000003</v>
      </c>
      <c r="KY28" s="129">
        <v>3.4862869999999999</v>
      </c>
      <c r="KZ28" s="129">
        <v>0.30827758</v>
      </c>
      <c r="LA28" s="129">
        <v>-0.53596474999999999</v>
      </c>
      <c r="LB28" s="129">
        <v>2.1347351E-16</v>
      </c>
      <c r="LC28" s="129">
        <v>41.514187999999997</v>
      </c>
      <c r="LD28" s="129">
        <v>9.0060465000000003E-33</v>
      </c>
      <c r="LE28" s="129">
        <v>2.4019971</v>
      </c>
      <c r="LF28" s="129">
        <v>-7.2331666999999995E-17</v>
      </c>
      <c r="LG28" s="129">
        <v>-1.1812658</v>
      </c>
      <c r="LH28" s="129">
        <v>1.4707990000000001E-16</v>
      </c>
      <c r="LI28" s="129">
        <v>42.884258000000003</v>
      </c>
      <c r="LJ28" s="129">
        <v>2.4239135E-33</v>
      </c>
      <c r="LK28" s="129">
        <v>0.64648046000000003</v>
      </c>
      <c r="LL28" s="129">
        <v>-8.1517572E-17</v>
      </c>
      <c r="LM28" s="129">
        <v>-1.331283</v>
      </c>
      <c r="LN28" s="129">
        <v>3.9585511000000002E-17</v>
      </c>
      <c r="LO28" s="129">
        <v>41.556133000000003</v>
      </c>
      <c r="LP28" s="129">
        <v>1.7261055999999999</v>
      </c>
      <c r="LQ28" s="129">
        <v>0.65742036999999998</v>
      </c>
      <c r="LR28" s="129">
        <v>-7.2281129E-2</v>
      </c>
      <c r="LS28" s="129">
        <v>-1.0618824</v>
      </c>
      <c r="LT28" s="129">
        <v>-1.2805469</v>
      </c>
      <c r="LU28" s="129">
        <v>39.733189000000003</v>
      </c>
      <c r="LV28" s="129">
        <v>6.4285551999999999E-33</v>
      </c>
      <c r="LW28" s="129">
        <v>1.714556</v>
      </c>
      <c r="LX28" s="129">
        <v>-9.3537546000000005E-17</v>
      </c>
      <c r="LY28" s="129">
        <v>-1.5275840999999999</v>
      </c>
      <c r="LZ28" s="129">
        <v>1.0498627E-16</v>
      </c>
      <c r="MA28" s="129">
        <v>21.156334000000001</v>
      </c>
      <c r="MB28" s="129">
        <v>0.71604517999999995</v>
      </c>
      <c r="MC28" s="129">
        <v>1.0481134999999999</v>
      </c>
      <c r="MD28" s="129">
        <v>-0.29319796999999997</v>
      </c>
      <c r="ME28" s="129">
        <v>-0.2857114</v>
      </c>
      <c r="MF28" s="129">
        <v>-6.8140214E-17</v>
      </c>
      <c r="MG28" s="129">
        <v>21.425850000000001</v>
      </c>
      <c r="MH28" s="129">
        <v>6.4580534000000002E-32</v>
      </c>
      <c r="MI28" s="129">
        <v>2.9894148</v>
      </c>
      <c r="MJ28" s="129">
        <v>8.8782107E-16</v>
      </c>
      <c r="MK28" s="129">
        <v>-1.0437779</v>
      </c>
      <c r="ML28" s="129">
        <v>-2.0691046000000001E-16</v>
      </c>
      <c r="MM28" s="129">
        <v>21.682829000000002</v>
      </c>
      <c r="MN28" s="129">
        <v>0.18125567000000001</v>
      </c>
      <c r="MO28" s="129">
        <v>2.5304646000000002</v>
      </c>
      <c r="MP28" s="129">
        <v>-0.61318249999999996</v>
      </c>
      <c r="MQ28" s="129">
        <v>-2.2306808</v>
      </c>
      <c r="MR28" s="129">
        <v>-1.3119888E-16</v>
      </c>
      <c r="MS28" s="129">
        <v>19.476737</v>
      </c>
      <c r="MT28" s="129">
        <v>0.1243228</v>
      </c>
      <c r="MU28" s="129">
        <v>5.5313802000000001</v>
      </c>
      <c r="MV28" s="129">
        <v>-0.32684405999999999</v>
      </c>
      <c r="MW28" s="129">
        <v>-0.62454281</v>
      </c>
      <c r="MX28" s="129">
        <v>0.18874015</v>
      </c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  <c r="UG28" s="4"/>
      <c r="UH28" s="4"/>
      <c r="UI28" s="4"/>
      <c r="UJ28" s="4"/>
      <c r="UK28" s="4"/>
      <c r="UL28" s="4"/>
      <c r="UM28" s="4"/>
      <c r="UN28" s="4"/>
      <c r="UO28" s="4"/>
      <c r="UP28" s="4"/>
      <c r="UQ28" s="4"/>
      <c r="UR28" s="4"/>
      <c r="US28" s="4"/>
      <c r="UT28" s="4"/>
      <c r="UU28" s="4"/>
      <c r="UV28" s="4"/>
      <c r="UW28" s="4"/>
      <c r="UX28" s="4"/>
      <c r="UY28" s="4"/>
      <c r="UZ28" s="4"/>
      <c r="VA28" s="4"/>
      <c r="VB28" s="4"/>
      <c r="VC28" s="4"/>
      <c r="VD28" s="4"/>
      <c r="VE28" s="4"/>
      <c r="VF28" s="4"/>
      <c r="VG28" s="4"/>
      <c r="VH28" s="4"/>
      <c r="VI28" s="4"/>
      <c r="VJ28" s="4"/>
      <c r="VK28" s="4"/>
      <c r="VL28" s="4"/>
      <c r="VM28" s="4"/>
      <c r="VN28" s="4"/>
      <c r="VO28" s="4"/>
      <c r="VP28" s="4"/>
      <c r="VQ28" s="4"/>
      <c r="VR28" s="4"/>
      <c r="VS28" s="4"/>
      <c r="VT28" s="4"/>
      <c r="VU28" s="4"/>
      <c r="VV28" s="4"/>
      <c r="VW28" s="4"/>
      <c r="VX28" s="4"/>
      <c r="VY28" s="4"/>
      <c r="VZ28" s="4"/>
      <c r="WA28" s="4"/>
      <c r="WB28" s="4"/>
      <c r="WC28" s="4"/>
      <c r="WD28" s="4"/>
      <c r="WE28" s="4"/>
      <c r="WF28" s="4"/>
      <c r="WG28" s="4"/>
      <c r="WH28" s="4"/>
      <c r="WI28" s="4"/>
      <c r="WJ28" s="4"/>
      <c r="WK28" s="4"/>
      <c r="WL28" s="4"/>
      <c r="WM28" s="4"/>
      <c r="WN28" s="4"/>
      <c r="WO28" s="4"/>
      <c r="WP28" s="4"/>
    </row>
    <row r="29" spans="1:614" x14ac:dyDescent="0.25">
      <c r="A29" s="182" t="str">
        <f t="shared" si="0"/>
        <v>K:\614 Sewol\207 BowLift\APDL\A</v>
      </c>
      <c r="B29" s="182" t="s">
        <v>41</v>
      </c>
      <c r="C29" s="129">
        <v>-3.0995908000000001</v>
      </c>
      <c r="D29" s="129">
        <v>0.33956594000000001</v>
      </c>
      <c r="E29" s="129">
        <v>4.0776732000000004</v>
      </c>
      <c r="F29" s="129">
        <v>1.3420296E-2</v>
      </c>
      <c r="G29" s="129">
        <v>-2.5311528999999999</v>
      </c>
      <c r="H29" s="129">
        <v>0.37218380000000001</v>
      </c>
      <c r="I29" s="129">
        <v>7.0197962</v>
      </c>
      <c r="J29" s="129">
        <v>-2.1268739999999999</v>
      </c>
      <c r="K29" s="129">
        <v>8.0651282999999996</v>
      </c>
      <c r="L29" s="129">
        <v>0.17700428000000001</v>
      </c>
      <c r="M29" s="129">
        <v>1.0271375</v>
      </c>
      <c r="N29" s="129">
        <v>-0.40013858000000002</v>
      </c>
      <c r="O29" s="129">
        <v>1.9071435999999999</v>
      </c>
      <c r="P29" s="129">
        <v>0.47256874999999998</v>
      </c>
      <c r="Q29" s="129">
        <v>22.768782999999999</v>
      </c>
      <c r="R29" s="129">
        <v>-4.7551150999999999E-4</v>
      </c>
      <c r="S29" s="129">
        <v>-1.4815187999999999</v>
      </c>
      <c r="T29" s="129">
        <v>1.7436445</v>
      </c>
      <c r="U29" s="129">
        <v>5.1236690999999999</v>
      </c>
      <c r="V29" s="129">
        <v>1.2193944000000001E-5</v>
      </c>
      <c r="W29" s="129">
        <v>8.8634541000000002</v>
      </c>
      <c r="X29" s="129">
        <v>1.4946094E-3</v>
      </c>
      <c r="Y29" s="129">
        <v>-1.4528616999999999</v>
      </c>
      <c r="Z29" s="129">
        <v>4.4225814999999998E-3</v>
      </c>
      <c r="AA29" s="129">
        <v>-12.956299</v>
      </c>
      <c r="AB29" s="129">
        <v>0.36032430999999998</v>
      </c>
      <c r="AC29" s="129">
        <v>5.2298681</v>
      </c>
      <c r="AD29" s="129">
        <v>-0.43706919999999999</v>
      </c>
      <c r="AE29" s="129">
        <v>-0.75758462000000004</v>
      </c>
      <c r="AF29" s="129">
        <v>1.9383495000000001E-2</v>
      </c>
      <c r="AG29" s="129">
        <v>2.9757807999999999</v>
      </c>
      <c r="AH29" s="129">
        <v>-1.4738697000000001</v>
      </c>
      <c r="AI29" s="129">
        <v>2.4232176000000001</v>
      </c>
      <c r="AJ29" s="129">
        <v>2.3727879000000001</v>
      </c>
      <c r="AK29" s="129">
        <v>-2.6957159000000002</v>
      </c>
      <c r="AL29" s="129">
        <v>-0.12974566000000001</v>
      </c>
      <c r="AM29" s="129">
        <v>0.44737844999999998</v>
      </c>
      <c r="AN29" s="129">
        <v>-6.4369656999999997E-5</v>
      </c>
      <c r="AO29" s="129">
        <v>4.7177381</v>
      </c>
      <c r="AP29" s="129">
        <v>-3.6359207999999998E-3</v>
      </c>
      <c r="AQ29" s="129">
        <v>-5.7857766000000002</v>
      </c>
      <c r="AR29" s="129">
        <v>-7.2574066000000003E-3</v>
      </c>
      <c r="AS29" s="129">
        <v>-1.0887377</v>
      </c>
      <c r="AT29" s="129">
        <v>-1.5941165999999999E-5</v>
      </c>
      <c r="AU29" s="129">
        <v>5.1960271999999996</v>
      </c>
      <c r="AV29" s="129">
        <v>-4.2538248000000001E-3</v>
      </c>
      <c r="AW29" s="129">
        <v>-7.2016270999999996</v>
      </c>
      <c r="AX29" s="129">
        <v>-1.7554253999999998E-2</v>
      </c>
      <c r="AY29" s="129">
        <v>-19.641635999999998</v>
      </c>
      <c r="AZ29" s="129">
        <v>1.0888126E-6</v>
      </c>
      <c r="BA29" s="129">
        <v>4.4459435999999997</v>
      </c>
      <c r="BB29" s="129">
        <v>9.3805045999999996E-4</v>
      </c>
      <c r="BC29" s="129">
        <v>-9.9711891000000001</v>
      </c>
      <c r="BD29" s="129">
        <v>-2.4946991E-3</v>
      </c>
      <c r="BE29" s="129">
        <v>-13.691261000000001</v>
      </c>
      <c r="BF29" s="129">
        <v>-1.4170427E-5</v>
      </c>
      <c r="BG29" s="129">
        <v>7.5712672000000003</v>
      </c>
      <c r="BH29" s="129">
        <v>-6.0570618999999997E-3</v>
      </c>
      <c r="BI29" s="129">
        <v>-15.155438999999999</v>
      </c>
      <c r="BJ29" s="129">
        <v>-1.9293807E-2</v>
      </c>
      <c r="BK29" s="129">
        <v>-14.999535</v>
      </c>
      <c r="BL29" s="129">
        <v>-9.1909343999999998E-6</v>
      </c>
      <c r="BM29" s="129">
        <v>8.3163725999999993</v>
      </c>
      <c r="BN29" s="129">
        <v>-8.7340231000000001E-3</v>
      </c>
      <c r="BO29" s="129">
        <v>-14.966694</v>
      </c>
      <c r="BP29" s="129">
        <v>-1.9923343999999999E-2</v>
      </c>
      <c r="BQ29" s="129">
        <v>-16.140595999999999</v>
      </c>
      <c r="BR29" s="129">
        <v>-4.3606996999999998E-6</v>
      </c>
      <c r="BS29" s="129">
        <v>5.9401700000000002</v>
      </c>
      <c r="BT29" s="129">
        <v>1.0402010999999999E-2</v>
      </c>
      <c r="BU29" s="129">
        <v>-13.770956</v>
      </c>
      <c r="BV29" s="129">
        <v>-2.3429144999999999E-3</v>
      </c>
      <c r="BW29" s="129">
        <v>-29.848413999999998</v>
      </c>
      <c r="BX29" s="129">
        <v>-1.4629051</v>
      </c>
      <c r="BY29" s="129">
        <v>-3.9167839</v>
      </c>
      <c r="BZ29" s="129">
        <v>7.7079060000000004</v>
      </c>
      <c r="CA29" s="129">
        <v>-1.1669449000000001</v>
      </c>
      <c r="CB29" s="129">
        <v>-0.57449985000000003</v>
      </c>
      <c r="CC29" s="129">
        <v>-20.063431999999999</v>
      </c>
      <c r="CD29" s="129">
        <v>-0.73125297</v>
      </c>
      <c r="CE29" s="129">
        <v>0.61757852999999996</v>
      </c>
      <c r="CF29" s="129">
        <v>8.5457824999999996</v>
      </c>
      <c r="CG29" s="129">
        <v>-3.1577996000000002</v>
      </c>
      <c r="CH29" s="129">
        <v>-4.1057044000000001E-2</v>
      </c>
      <c r="CI29" s="129">
        <v>7.8886090999999991E-31</v>
      </c>
      <c r="CJ29" s="129">
        <v>7.8886090999999991E-31</v>
      </c>
      <c r="CK29" s="129">
        <v>7.8886090999999991E-31</v>
      </c>
      <c r="CL29" s="129">
        <v>7.8886090999999991E-31</v>
      </c>
      <c r="CM29" s="129">
        <v>7.8886090999999991E-31</v>
      </c>
      <c r="CN29" s="129">
        <v>7.8886090999999991E-31</v>
      </c>
      <c r="CO29" s="129">
        <v>7.8886090999999991E-31</v>
      </c>
      <c r="CP29" s="129">
        <v>7.8886090999999991E-31</v>
      </c>
      <c r="CQ29" s="129">
        <v>7.8886090999999991E-31</v>
      </c>
      <c r="CR29" s="129">
        <v>7.8886090999999991E-31</v>
      </c>
      <c r="CS29" s="129">
        <v>7.8886090999999991E-31</v>
      </c>
      <c r="CT29" s="129">
        <v>7.8886090999999991E-31</v>
      </c>
      <c r="CU29" s="129">
        <v>-34.643802999999998</v>
      </c>
      <c r="CV29" s="129">
        <v>0.56606476999999999</v>
      </c>
      <c r="CW29" s="129">
        <v>2.7319482000000002</v>
      </c>
      <c r="CX29" s="129">
        <v>-1.5020142000000001</v>
      </c>
      <c r="CY29" s="129">
        <v>-0.99327831</v>
      </c>
      <c r="CZ29" s="129">
        <v>4.4959618E-2</v>
      </c>
      <c r="DA29" s="129">
        <v>-39.634462999999997</v>
      </c>
      <c r="DB29" s="129">
        <v>-8.2986931000000002E-8</v>
      </c>
      <c r="DC29" s="129">
        <v>0.37048513999999999</v>
      </c>
      <c r="DD29" s="129">
        <v>1.9142355E-3</v>
      </c>
      <c r="DE29" s="129">
        <v>-5.0223237000000003</v>
      </c>
      <c r="DF29" s="129">
        <v>7.8756977000000002E-5</v>
      </c>
      <c r="DG29" s="129">
        <v>-36.990242000000002</v>
      </c>
      <c r="DH29" s="129">
        <v>0.15162317</v>
      </c>
      <c r="DI29" s="129">
        <v>1.1687265</v>
      </c>
      <c r="DJ29" s="129">
        <v>-0.39598641000000001</v>
      </c>
      <c r="DK29" s="129">
        <v>-3.8008115</v>
      </c>
      <c r="DL29" s="129">
        <v>1.1905752E-2</v>
      </c>
      <c r="DM29" s="129">
        <v>-39.758707999999999</v>
      </c>
      <c r="DN29" s="129">
        <v>-9.1963100000000006E-8</v>
      </c>
      <c r="DO29" s="129">
        <v>0.37863480999999999</v>
      </c>
      <c r="DP29" s="129">
        <v>2.0855175E-3</v>
      </c>
      <c r="DQ29" s="129">
        <v>-5.2511976999999996</v>
      </c>
      <c r="DR29" s="129">
        <v>7.9961078999999998E-5</v>
      </c>
      <c r="DS29" s="129">
        <v>-33.153567000000002</v>
      </c>
      <c r="DT29" s="129">
        <v>0.36693031999999998</v>
      </c>
      <c r="DU29" s="129">
        <v>13.123714</v>
      </c>
      <c r="DV29" s="129">
        <v>2.9807808E-16</v>
      </c>
      <c r="DW29" s="129">
        <v>-0.87750401</v>
      </c>
      <c r="DX29" s="129">
        <v>3.9146203000000002</v>
      </c>
      <c r="DY29" s="129">
        <v>-31.925639</v>
      </c>
      <c r="DZ29" s="129">
        <v>4.0093987000000002</v>
      </c>
      <c r="EA29" s="129">
        <v>10.982039</v>
      </c>
      <c r="EB29" s="129">
        <v>1.7238477E-15</v>
      </c>
      <c r="EC29" s="129">
        <v>-1.090713</v>
      </c>
      <c r="ED29" s="129">
        <v>-2.3713905999999998</v>
      </c>
      <c r="EE29" s="129">
        <v>-38.516088000000003</v>
      </c>
      <c r="EF29" s="129">
        <v>0.83558297999999998</v>
      </c>
      <c r="EG29" s="129">
        <v>7.2990988999999997</v>
      </c>
      <c r="EH29" s="129">
        <v>2.2241774999999998E-15</v>
      </c>
      <c r="EI29" s="129">
        <v>-1.5574094000000001</v>
      </c>
      <c r="EJ29" s="129">
        <v>-0.69137473000000005</v>
      </c>
      <c r="EK29" s="129">
        <v>-42.001314999999998</v>
      </c>
      <c r="EL29" s="129">
        <v>-1.2251428000000001E-31</v>
      </c>
      <c r="EM29" s="129">
        <v>5.7394666000000001</v>
      </c>
      <c r="EN29" s="129">
        <v>2.4620449E-15</v>
      </c>
      <c r="EO29" s="129">
        <v>-1.7930695999999999</v>
      </c>
      <c r="EP29" s="129">
        <v>4.6123482000000002E-16</v>
      </c>
      <c r="EQ29" s="129">
        <v>-46.320227000000003</v>
      </c>
      <c r="ER29" s="129">
        <v>-1.2493865</v>
      </c>
      <c r="ES29" s="129">
        <v>-2.8368004999999998</v>
      </c>
      <c r="ET29" s="129">
        <v>-5.7436147999999996</v>
      </c>
      <c r="EU29" s="129">
        <v>0.34000331</v>
      </c>
      <c r="EV29" s="129">
        <v>1.2580614999999999</v>
      </c>
      <c r="EW29" s="129">
        <v>-43.783932999999998</v>
      </c>
      <c r="EX29" s="129">
        <v>-1.8667712999999999</v>
      </c>
      <c r="EY29" s="129">
        <v>-2.1407338</v>
      </c>
      <c r="EZ29" s="129">
        <v>-6.8360285000000003</v>
      </c>
      <c r="FA29" s="129">
        <v>-0.65141539999999998</v>
      </c>
      <c r="FB29" s="129">
        <v>1.1969050999999999</v>
      </c>
      <c r="FC29" s="129">
        <v>7.8886090999999991E-31</v>
      </c>
      <c r="FD29" s="129">
        <v>7.8886090999999991E-31</v>
      </c>
      <c r="FE29" s="129">
        <v>7.8886090999999991E-31</v>
      </c>
      <c r="FF29" s="129">
        <v>7.8886090999999991E-31</v>
      </c>
      <c r="FG29" s="129">
        <v>7.8886090999999991E-31</v>
      </c>
      <c r="FH29" s="129">
        <v>7.8886090999999991E-31</v>
      </c>
      <c r="FI29" s="129">
        <v>7.8886090999999991E-31</v>
      </c>
      <c r="FJ29" s="129">
        <v>7.8886090999999991E-31</v>
      </c>
      <c r="FK29" s="129">
        <v>7.8886090999999991E-31</v>
      </c>
      <c r="FL29" s="129">
        <v>7.8886090999999991E-31</v>
      </c>
      <c r="FM29" s="129">
        <v>7.8886090999999991E-31</v>
      </c>
      <c r="FN29" s="129">
        <v>7.8886090999999991E-31</v>
      </c>
      <c r="FO29" s="129">
        <v>-12.690189999999999</v>
      </c>
      <c r="FP29" s="129">
        <v>3.5609956</v>
      </c>
      <c r="FQ29" s="129">
        <v>-15.887516</v>
      </c>
      <c r="FR29" s="129">
        <v>3.2770341000000001E-2</v>
      </c>
      <c r="FS29" s="129">
        <v>-2.7001548</v>
      </c>
      <c r="FT29" s="129">
        <v>5.4950343000000004</v>
      </c>
      <c r="FU29" s="129">
        <v>-18.989357999999999</v>
      </c>
      <c r="FV29" s="129">
        <v>-2.3392248000000002</v>
      </c>
      <c r="FW29" s="129">
        <v>-1.7087564</v>
      </c>
      <c r="FX29" s="129">
        <v>-6.6668348000000002</v>
      </c>
      <c r="FY29" s="129">
        <v>5.5658656999999998</v>
      </c>
      <c r="FZ29" s="129">
        <v>1.9773493</v>
      </c>
      <c r="GA29" s="129">
        <v>-20.041900999999999</v>
      </c>
      <c r="GB29" s="129">
        <v>-3.2746575999999998</v>
      </c>
      <c r="GC29" s="129">
        <v>-4.2786624</v>
      </c>
      <c r="GD29" s="129">
        <v>-6.4611744</v>
      </c>
      <c r="GE29" s="129">
        <v>5.1591417000000002</v>
      </c>
      <c r="GF29" s="129">
        <v>3.5377548000000001</v>
      </c>
      <c r="GG29" s="129">
        <v>-17.951602999999999</v>
      </c>
      <c r="GH29" s="129">
        <v>-1.9136930999999999</v>
      </c>
      <c r="GI29" s="129">
        <v>0.42546387000000002</v>
      </c>
      <c r="GJ29" s="129">
        <v>-3.7683700999999998</v>
      </c>
      <c r="GK29" s="129">
        <v>0.76855841999999996</v>
      </c>
      <c r="GL29" s="129">
        <v>0.20889357</v>
      </c>
      <c r="GM29" s="129">
        <v>-17.13935</v>
      </c>
      <c r="GN29" s="129">
        <v>1.4454155</v>
      </c>
      <c r="GO29" s="129">
        <v>14.356919</v>
      </c>
      <c r="GP29" s="129">
        <v>-2.1206024000000001</v>
      </c>
      <c r="GQ29" s="129">
        <v>-2.0706945999999999</v>
      </c>
      <c r="GR29" s="129">
        <v>-4.5503954000000002</v>
      </c>
      <c r="GS29" s="129">
        <v>-7.4258483000000002</v>
      </c>
      <c r="GT29" s="129">
        <v>4.3876742000000003E-3</v>
      </c>
      <c r="GU29" s="129">
        <v>3.8988982000000001</v>
      </c>
      <c r="GV29" s="129">
        <v>-1.4725503</v>
      </c>
      <c r="GW29" s="129">
        <v>1.3371170000000001</v>
      </c>
      <c r="GX29" s="129">
        <v>-0.65834945</v>
      </c>
      <c r="GY29" s="129">
        <v>-3.5953886000000002</v>
      </c>
      <c r="GZ29" s="129">
        <v>-0.76279047</v>
      </c>
      <c r="HA29" s="129">
        <v>8.5722313000000003</v>
      </c>
      <c r="HB29" s="129">
        <v>-1.2052415999999999</v>
      </c>
      <c r="HC29" s="129">
        <v>1.7300818</v>
      </c>
      <c r="HD29" s="129">
        <v>-0.72399380000000002</v>
      </c>
      <c r="HE29" s="129">
        <v>7.8886090999999991E-31</v>
      </c>
      <c r="HF29" s="129">
        <v>7.8886090999999991E-31</v>
      </c>
      <c r="HG29" s="129">
        <v>7.8886090999999991E-31</v>
      </c>
      <c r="HH29" s="129">
        <v>7.8886090999999991E-31</v>
      </c>
      <c r="HI29" s="129">
        <v>7.8886090999999991E-31</v>
      </c>
      <c r="HJ29" s="129">
        <v>7.8886090999999991E-31</v>
      </c>
      <c r="HK29" s="129">
        <v>-6.2418700999999999</v>
      </c>
      <c r="HL29" s="129">
        <v>-9.9173203000000008E-3</v>
      </c>
      <c r="HM29" s="129">
        <v>3.2371094000000003E-2</v>
      </c>
      <c r="HN29" s="129">
        <v>-0.25004709000000003</v>
      </c>
      <c r="HO29" s="129">
        <v>-1.1399858</v>
      </c>
      <c r="HP29" s="129">
        <v>-5.1990304000000001E-2</v>
      </c>
      <c r="HQ29" s="129">
        <v>-6.1790659000000003</v>
      </c>
      <c r="HR29" s="129">
        <v>-2.7827509E-2</v>
      </c>
      <c r="HS29" s="129">
        <v>-0.16979916</v>
      </c>
      <c r="HT29" s="129">
        <v>-0.33294679999999999</v>
      </c>
      <c r="HU29" s="129">
        <v>-0.11357153</v>
      </c>
      <c r="HV29" s="129">
        <v>3.3254963999999998E-2</v>
      </c>
      <c r="HW29" s="129">
        <v>7.8886090999999991E-31</v>
      </c>
      <c r="HX29" s="129">
        <v>7.8886090999999991E-31</v>
      </c>
      <c r="HY29" s="129">
        <v>7.8886090999999991E-31</v>
      </c>
      <c r="HZ29" s="129">
        <v>7.8886090999999991E-31</v>
      </c>
      <c r="IA29" s="129">
        <v>7.8886090999999991E-31</v>
      </c>
      <c r="IB29" s="129">
        <v>7.8886090999999991E-31</v>
      </c>
      <c r="IC29" s="129">
        <v>7.8886090999999991E-31</v>
      </c>
      <c r="ID29" s="129">
        <v>7.8886090999999991E-31</v>
      </c>
      <c r="IE29" s="129">
        <v>7.8886090999999991E-31</v>
      </c>
      <c r="IF29" s="129">
        <v>7.8886090999999991E-31</v>
      </c>
      <c r="IG29" s="129">
        <v>7.8886090999999991E-31</v>
      </c>
      <c r="IH29" s="129">
        <v>7.8886090999999991E-31</v>
      </c>
      <c r="II29" s="129">
        <v>1.1066974000000001</v>
      </c>
      <c r="IJ29" s="129">
        <v>2.6684948E-2</v>
      </c>
      <c r="IK29" s="129">
        <v>1.1606631999999999</v>
      </c>
      <c r="IL29" s="129">
        <v>7.5731947999999993E-2</v>
      </c>
      <c r="IM29" s="129">
        <v>6.6868794999999995E-2</v>
      </c>
      <c r="IN29" s="129">
        <v>7.8113515999999994E-2</v>
      </c>
      <c r="IO29" s="129">
        <v>0.36064483000000003</v>
      </c>
      <c r="IP29" s="129">
        <v>6.5908253000000003E-3</v>
      </c>
      <c r="IQ29" s="129">
        <v>0.67970540000000002</v>
      </c>
      <c r="IR29" s="129">
        <v>2.7924023999999999E-2</v>
      </c>
      <c r="IS29" s="129">
        <v>1.4879575000000001E-2</v>
      </c>
      <c r="IT29" s="129">
        <v>-3.7120421000000001E-2</v>
      </c>
      <c r="IU29" s="129">
        <v>-8.7360765000000007E-2</v>
      </c>
      <c r="IV29" s="129">
        <v>-2.2176446999999998E-2</v>
      </c>
      <c r="IW29" s="129">
        <v>-8.2125353999999998E-2</v>
      </c>
      <c r="IX29" s="129">
        <v>4.3628161999999998E-2</v>
      </c>
      <c r="IY29" s="129">
        <v>-7.8328538000000003E-2</v>
      </c>
      <c r="IZ29" s="129">
        <v>0.23163926000000001</v>
      </c>
      <c r="JA29" s="129">
        <v>2.5875552999999999E-2</v>
      </c>
      <c r="JB29" s="129">
        <v>-0.10060015999999999</v>
      </c>
      <c r="JC29" s="129">
        <v>-0.26084675000000002</v>
      </c>
      <c r="JD29" s="129">
        <v>2.1551989000000001E-2</v>
      </c>
      <c r="JE29" s="129">
        <v>-5.2296509999999997E-2</v>
      </c>
      <c r="JF29" s="129">
        <v>-9.9046998999999997E-2</v>
      </c>
      <c r="JG29" s="129">
        <v>-1.0556840999999999</v>
      </c>
      <c r="JH29" s="129">
        <v>-3.7088157000000002</v>
      </c>
      <c r="JI29" s="129">
        <v>2.8625959999999999</v>
      </c>
      <c r="JJ29" s="129">
        <v>1.7435446999999999</v>
      </c>
      <c r="JK29" s="129">
        <v>-2.5444605999999999</v>
      </c>
      <c r="JL29" s="129">
        <v>5.6003359000000003E-2</v>
      </c>
      <c r="JM29" s="129">
        <v>0.75589766000000003</v>
      </c>
      <c r="JN29" s="129">
        <v>0.69099242999999999</v>
      </c>
      <c r="JO29" s="129">
        <v>0.46630364000000002</v>
      </c>
      <c r="JP29" s="129">
        <v>2.7653905999999999</v>
      </c>
      <c r="JQ29" s="129">
        <v>-0.50090544000000004</v>
      </c>
      <c r="JR29" s="129">
        <v>-1.2118960999999999</v>
      </c>
      <c r="JS29" s="129">
        <v>0.16982501</v>
      </c>
      <c r="JT29" s="129">
        <v>0.54027451000000004</v>
      </c>
      <c r="JU29" s="129">
        <v>0.20825987000000001</v>
      </c>
      <c r="JV29" s="129">
        <v>2.5140212000000002</v>
      </c>
      <c r="JW29" s="129">
        <v>-0.46127787999999997</v>
      </c>
      <c r="JX29" s="129">
        <v>-1.4745676999999999</v>
      </c>
      <c r="JY29" s="129">
        <v>0.87105166000000001</v>
      </c>
      <c r="JZ29" s="129">
        <v>-0.47440318999999997</v>
      </c>
      <c r="KA29" s="129">
        <v>0.12198647999999999</v>
      </c>
      <c r="KB29" s="129">
        <v>2.9550279000000002</v>
      </c>
      <c r="KC29" s="129">
        <v>-0.58728027000000005</v>
      </c>
      <c r="KD29" s="129">
        <v>-1.4617340999999999</v>
      </c>
      <c r="KE29" s="129">
        <v>48.991173000000003</v>
      </c>
      <c r="KF29" s="129">
        <v>3.8310627999999999E-15</v>
      </c>
      <c r="KG29" s="129">
        <v>3.8238113999999999</v>
      </c>
      <c r="KH29" s="129">
        <v>1.2323082E-15</v>
      </c>
      <c r="KI29" s="129">
        <v>-4.4538392000000003E-2</v>
      </c>
      <c r="KJ29" s="129">
        <v>2.3414091999999998E-16</v>
      </c>
      <c r="KK29" s="129">
        <v>48.000455000000002</v>
      </c>
      <c r="KL29" s="129">
        <v>1.8161655999999999</v>
      </c>
      <c r="KM29" s="129">
        <v>2.6060227</v>
      </c>
      <c r="KN29" s="129">
        <v>0.58548471000000002</v>
      </c>
      <c r="KO29" s="129">
        <v>-0.60297261000000002</v>
      </c>
      <c r="KP29" s="129">
        <v>1.5957287E-16</v>
      </c>
      <c r="KQ29" s="129">
        <v>48.314597999999997</v>
      </c>
      <c r="KR29" s="129">
        <v>1.5282887000000001</v>
      </c>
      <c r="KS29" s="129">
        <v>2.7182835000000001</v>
      </c>
      <c r="KT29" s="129">
        <v>0.47538557999999997</v>
      </c>
      <c r="KU29" s="129">
        <v>-0.42190647999999997</v>
      </c>
      <c r="KV29" s="129">
        <v>1.6644686E-16</v>
      </c>
      <c r="KW29" s="129">
        <v>48.048743000000002</v>
      </c>
      <c r="KX29" s="129">
        <v>0.86363056000000005</v>
      </c>
      <c r="KY29" s="129">
        <v>3.4870288</v>
      </c>
      <c r="KZ29" s="129">
        <v>0.33029741000000001</v>
      </c>
      <c r="LA29" s="129">
        <v>-0.58773679000000001</v>
      </c>
      <c r="LB29" s="129">
        <v>2.1351893000000001E-16</v>
      </c>
      <c r="LC29" s="129">
        <v>41.709442000000003</v>
      </c>
      <c r="LD29" s="129">
        <v>9.2989460999999999E-33</v>
      </c>
      <c r="LE29" s="129">
        <v>2.4801161</v>
      </c>
      <c r="LF29" s="129">
        <v>-6.5886161000000005E-17</v>
      </c>
      <c r="LG29" s="129">
        <v>-1.0760027000000001</v>
      </c>
      <c r="LH29" s="129">
        <v>1.5186331000000001E-16</v>
      </c>
      <c r="LI29" s="129">
        <v>43.080174999999997</v>
      </c>
      <c r="LJ29" s="129">
        <v>2.0912419999999999E-33</v>
      </c>
      <c r="LK29" s="129">
        <v>0.55775386999999998</v>
      </c>
      <c r="LL29" s="129">
        <v>-8.2772202E-17</v>
      </c>
      <c r="LM29" s="129">
        <v>-1.3517726000000001</v>
      </c>
      <c r="LN29" s="129">
        <v>3.4152574000000002E-17</v>
      </c>
      <c r="LO29" s="129">
        <v>40.930225999999998</v>
      </c>
      <c r="LP29" s="129">
        <v>2.157632</v>
      </c>
      <c r="LQ29" s="129">
        <v>0.79324523000000002</v>
      </c>
      <c r="LR29" s="129">
        <v>-9.0351411000000006E-2</v>
      </c>
      <c r="LS29" s="129">
        <v>-0.96379780000000004</v>
      </c>
      <c r="LT29" s="129">
        <v>-1.6006836</v>
      </c>
      <c r="LU29" s="129">
        <v>39.801228000000002</v>
      </c>
      <c r="LV29" s="129">
        <v>6.5373482999999995E-33</v>
      </c>
      <c r="LW29" s="129">
        <v>1.7435721</v>
      </c>
      <c r="LX29" s="129">
        <v>-8.8606746000000001E-17</v>
      </c>
      <c r="LY29" s="129">
        <v>-1.447058</v>
      </c>
      <c r="LZ29" s="129">
        <v>1.06763E-16</v>
      </c>
      <c r="MA29" s="129">
        <v>21.199005</v>
      </c>
      <c r="MB29" s="129">
        <v>0.68005424999999997</v>
      </c>
      <c r="MC29" s="129">
        <v>1.0504306999999999</v>
      </c>
      <c r="MD29" s="129">
        <v>-0.27793677999999999</v>
      </c>
      <c r="ME29" s="129">
        <v>-0.31442820999999999</v>
      </c>
      <c r="MF29" s="129">
        <v>-6.9073855000000002E-17</v>
      </c>
      <c r="MG29" s="129">
        <v>21.490834</v>
      </c>
      <c r="MH29" s="129">
        <v>6.2811366999999998E-32</v>
      </c>
      <c r="MI29" s="129">
        <v>2.9767397</v>
      </c>
      <c r="MJ29" s="129">
        <v>8.6118293999999999E-16</v>
      </c>
      <c r="MK29" s="129">
        <v>-1.1130743000000001</v>
      </c>
      <c r="ML29" s="129">
        <v>-2.0751670999999999E-16</v>
      </c>
      <c r="MM29" s="129">
        <v>21.689326000000001</v>
      </c>
      <c r="MN29" s="129">
        <v>0.45324797</v>
      </c>
      <c r="MO29" s="129">
        <v>2.2072188000000001</v>
      </c>
      <c r="MP29" s="129">
        <v>-1.5333243000000001</v>
      </c>
      <c r="MQ29" s="129">
        <v>-2.0062280000000001</v>
      </c>
      <c r="MR29" s="129">
        <v>-1.1050304E-16</v>
      </c>
      <c r="MS29" s="129">
        <v>18.932044999999999</v>
      </c>
      <c r="MT29" s="129">
        <v>0.31088162000000003</v>
      </c>
      <c r="MU29" s="129">
        <v>5.2051696999999999</v>
      </c>
      <c r="MV29" s="129">
        <v>-0.81730632999999997</v>
      </c>
      <c r="MW29" s="129">
        <v>-0.55955279000000002</v>
      </c>
      <c r="MX29" s="129">
        <v>0.47196367</v>
      </c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  <c r="UG29" s="4"/>
      <c r="UH29" s="4"/>
      <c r="UI29" s="4"/>
      <c r="UJ29" s="4"/>
      <c r="UK29" s="4"/>
      <c r="UL29" s="4"/>
      <c r="UM29" s="4"/>
      <c r="UN29" s="4"/>
      <c r="UO29" s="4"/>
      <c r="UP29" s="4"/>
      <c r="UQ29" s="4"/>
      <c r="UR29" s="4"/>
      <c r="US29" s="4"/>
      <c r="UT29" s="4"/>
      <c r="UU29" s="4"/>
      <c r="UV29" s="4"/>
      <c r="UW29" s="4"/>
      <c r="UX29" s="4"/>
      <c r="UY29" s="4"/>
      <c r="UZ29" s="4"/>
      <c r="VA29" s="4"/>
      <c r="VB29" s="4"/>
      <c r="VC29" s="4"/>
      <c r="VD29" s="4"/>
      <c r="VE29" s="4"/>
      <c r="VF29" s="4"/>
      <c r="VG29" s="4"/>
      <c r="VH29" s="4"/>
      <c r="VI29" s="4"/>
      <c r="VJ29" s="4"/>
      <c r="VK29" s="4"/>
      <c r="VL29" s="4"/>
      <c r="VM29" s="4"/>
      <c r="VN29" s="4"/>
      <c r="VO29" s="4"/>
      <c r="VP29" s="4"/>
      <c r="VQ29" s="4"/>
      <c r="VR29" s="4"/>
      <c r="VS29" s="4"/>
      <c r="VT29" s="4"/>
      <c r="VU29" s="4"/>
      <c r="VV29" s="4"/>
      <c r="VW29" s="4"/>
      <c r="VX29" s="4"/>
      <c r="VY29" s="4"/>
      <c r="VZ29" s="4"/>
      <c r="WA29" s="4"/>
      <c r="WB29" s="4"/>
      <c r="WC29" s="4"/>
      <c r="WD29" s="4"/>
      <c r="WE29" s="4"/>
      <c r="WF29" s="4"/>
      <c r="WG29" s="4"/>
      <c r="WH29" s="4"/>
      <c r="WI29" s="4"/>
      <c r="WJ29" s="4"/>
      <c r="WK29" s="4"/>
      <c r="WL29" s="4"/>
      <c r="WM29" s="4"/>
      <c r="WN29" s="4"/>
      <c r="WO29" s="4"/>
      <c r="WP29" s="4"/>
    </row>
    <row r="30" spans="1:614" x14ac:dyDescent="0.25">
      <c r="A30" s="182" t="str">
        <f t="shared" si="0"/>
        <v>K:\614 Sewol\207 BowLift\APDL\A</v>
      </c>
      <c r="B30" s="182" t="s">
        <v>42</v>
      </c>
      <c r="C30" s="129">
        <v>-3.1677176</v>
      </c>
      <c r="D30" s="129">
        <v>0.29990392999999999</v>
      </c>
      <c r="E30" s="129">
        <v>3.8928354999999999</v>
      </c>
      <c r="F30" s="129">
        <v>2.9871667000000001E-3</v>
      </c>
      <c r="G30" s="129">
        <v>-2.4927214000000002</v>
      </c>
      <c r="H30" s="129">
        <v>0.29791258999999998</v>
      </c>
      <c r="I30" s="129">
        <v>7.1520294</v>
      </c>
      <c r="J30" s="129">
        <v>-2.0964046999999999</v>
      </c>
      <c r="K30" s="129">
        <v>7.3943070000000004</v>
      </c>
      <c r="L30" s="129">
        <v>0.17512393000000001</v>
      </c>
      <c r="M30" s="129">
        <v>1.0757125999999999</v>
      </c>
      <c r="N30" s="129">
        <v>-0.33226106</v>
      </c>
      <c r="O30" s="129">
        <v>2.5329749000000001</v>
      </c>
      <c r="P30" s="129">
        <v>-0.13872770000000001</v>
      </c>
      <c r="Q30" s="129">
        <v>21.840515</v>
      </c>
      <c r="R30" s="129">
        <v>4.0661478000000001E-2</v>
      </c>
      <c r="S30" s="129">
        <v>-1.125513</v>
      </c>
      <c r="T30" s="129">
        <v>1.1112553999999999</v>
      </c>
      <c r="U30" s="129">
        <v>5.6351678999999999</v>
      </c>
      <c r="V30" s="129">
        <v>-0.39478117000000001</v>
      </c>
      <c r="W30" s="129">
        <v>8.0331674</v>
      </c>
      <c r="X30" s="129">
        <v>3.4706643000000002E-2</v>
      </c>
      <c r="Y30" s="129">
        <v>-0.90831485000000001</v>
      </c>
      <c r="Z30" s="129">
        <v>-8.6084204000000004E-3</v>
      </c>
      <c r="AA30" s="129">
        <v>-13.035080000000001</v>
      </c>
      <c r="AB30" s="129">
        <v>0.39356121999999999</v>
      </c>
      <c r="AC30" s="129">
        <v>5.2826117000000004</v>
      </c>
      <c r="AD30" s="129">
        <v>-0.43800429000000002</v>
      </c>
      <c r="AE30" s="129">
        <v>-0.77415221999999995</v>
      </c>
      <c r="AF30" s="129">
        <v>1.9288708000000002E-2</v>
      </c>
      <c r="AG30" s="129">
        <v>2.9101918000000002</v>
      </c>
      <c r="AH30" s="129">
        <v>-1.4723637000000001</v>
      </c>
      <c r="AI30" s="129">
        <v>2.4460204999999999</v>
      </c>
      <c r="AJ30" s="129">
        <v>2.3874629999999999</v>
      </c>
      <c r="AK30" s="129">
        <v>-2.7536602999999999</v>
      </c>
      <c r="AL30" s="129">
        <v>-0.13071326999999999</v>
      </c>
      <c r="AM30" s="129">
        <v>1.1498259</v>
      </c>
      <c r="AN30" s="129">
        <v>-0.29934336</v>
      </c>
      <c r="AO30" s="129">
        <v>4.1904253000000002</v>
      </c>
      <c r="AP30" s="129">
        <v>0.4276237</v>
      </c>
      <c r="AQ30" s="129">
        <v>-4.9939315000000004</v>
      </c>
      <c r="AR30" s="129">
        <v>-2.8852218999999998E-2</v>
      </c>
      <c r="AS30" s="129">
        <v>-0.34142305000000001</v>
      </c>
      <c r="AT30" s="129">
        <v>-0.29328069000000001</v>
      </c>
      <c r="AU30" s="129">
        <v>4.6642682000000004</v>
      </c>
      <c r="AV30" s="129">
        <v>0.48582961000000002</v>
      </c>
      <c r="AW30" s="129">
        <v>-6.3583892999999998</v>
      </c>
      <c r="AX30" s="129">
        <v>-4.0960150000000001E-2</v>
      </c>
      <c r="AY30" s="129">
        <v>-19.580636999999999</v>
      </c>
      <c r="AZ30" s="129">
        <v>1.1041571999999999E-6</v>
      </c>
      <c r="BA30" s="129">
        <v>4.3957078999999997</v>
      </c>
      <c r="BB30" s="129">
        <v>7.8644063999999995E-4</v>
      </c>
      <c r="BC30" s="129">
        <v>-10.019549</v>
      </c>
      <c r="BD30" s="129">
        <v>-2.5211700000000001E-3</v>
      </c>
      <c r="BE30" s="129">
        <v>-13.655554</v>
      </c>
      <c r="BF30" s="129">
        <v>-1.451072E-5</v>
      </c>
      <c r="BG30" s="129">
        <v>7.743417</v>
      </c>
      <c r="BH30" s="129">
        <v>-7.1673767999999999E-3</v>
      </c>
      <c r="BI30" s="129">
        <v>-15.164498999999999</v>
      </c>
      <c r="BJ30" s="129">
        <v>-2.0522766000000001E-2</v>
      </c>
      <c r="BK30" s="129">
        <v>-14.699741</v>
      </c>
      <c r="BL30" s="129">
        <v>-1.0526478E-5</v>
      </c>
      <c r="BM30" s="129">
        <v>8.3483859000000002</v>
      </c>
      <c r="BN30" s="129">
        <v>-9.3120276999999994E-3</v>
      </c>
      <c r="BO30" s="129">
        <v>-15.018402999999999</v>
      </c>
      <c r="BP30" s="129">
        <v>-2.1032372000000001E-2</v>
      </c>
      <c r="BQ30" s="129">
        <v>-15.75883</v>
      </c>
      <c r="BR30" s="129">
        <v>-5.2893900999999998E-6</v>
      </c>
      <c r="BS30" s="129">
        <v>5.7565697</v>
      </c>
      <c r="BT30" s="129">
        <v>1.0445949E-2</v>
      </c>
      <c r="BU30" s="129">
        <v>-14.019246000000001</v>
      </c>
      <c r="BV30" s="129">
        <v>-2.0540263000000001E-3</v>
      </c>
      <c r="BW30" s="129">
        <v>-30.045670000000001</v>
      </c>
      <c r="BX30" s="129">
        <v>-1.3950988</v>
      </c>
      <c r="BY30" s="129">
        <v>-3.8001898999999999</v>
      </c>
      <c r="BZ30" s="129">
        <v>7.7628237999999996</v>
      </c>
      <c r="CA30" s="129">
        <v>-1.3185277</v>
      </c>
      <c r="CB30" s="129">
        <v>-0.60168239000000001</v>
      </c>
      <c r="CC30" s="129">
        <v>-20.127770000000002</v>
      </c>
      <c r="CD30" s="129">
        <v>-0.79069202000000005</v>
      </c>
      <c r="CE30" s="129">
        <v>0.59639445999999996</v>
      </c>
      <c r="CF30" s="129">
        <v>8.5775875999999993</v>
      </c>
      <c r="CG30" s="129">
        <v>-3.1255875</v>
      </c>
      <c r="CH30" s="129">
        <v>-7.5759193000000001E-3</v>
      </c>
      <c r="CI30" s="129">
        <v>7.8886090999999991E-31</v>
      </c>
      <c r="CJ30" s="129">
        <v>7.8886090999999991E-31</v>
      </c>
      <c r="CK30" s="129">
        <v>7.8886090999999991E-31</v>
      </c>
      <c r="CL30" s="129">
        <v>7.8886090999999991E-31</v>
      </c>
      <c r="CM30" s="129">
        <v>7.8886090999999991E-31</v>
      </c>
      <c r="CN30" s="129">
        <v>7.8886090999999991E-31</v>
      </c>
      <c r="CO30" s="129">
        <v>7.8886090999999991E-31</v>
      </c>
      <c r="CP30" s="129">
        <v>7.8886090999999991E-31</v>
      </c>
      <c r="CQ30" s="129">
        <v>7.8886090999999991E-31</v>
      </c>
      <c r="CR30" s="129">
        <v>7.8886090999999991E-31</v>
      </c>
      <c r="CS30" s="129">
        <v>7.8886090999999991E-31</v>
      </c>
      <c r="CT30" s="129">
        <v>7.8886090999999991E-31</v>
      </c>
      <c r="CU30" s="129">
        <v>-34.637712999999998</v>
      </c>
      <c r="CV30" s="129">
        <v>0.57415037000000002</v>
      </c>
      <c r="CW30" s="129">
        <v>2.7125203999999998</v>
      </c>
      <c r="CX30" s="129">
        <v>-1.5188478999999999</v>
      </c>
      <c r="CY30" s="129">
        <v>-1.0264526</v>
      </c>
      <c r="CZ30" s="129">
        <v>4.5464506000000002E-2</v>
      </c>
      <c r="DA30" s="129">
        <v>-39.630896999999997</v>
      </c>
      <c r="DB30" s="129">
        <v>-7.5001935000000001E-8</v>
      </c>
      <c r="DC30" s="129">
        <v>0.39687177000000001</v>
      </c>
      <c r="DD30" s="129">
        <v>1.8653534000000001E-3</v>
      </c>
      <c r="DE30" s="129">
        <v>-5.0543439000000001</v>
      </c>
      <c r="DF30" s="129">
        <v>7.1293518E-5</v>
      </c>
      <c r="DG30" s="129">
        <v>-37.148702</v>
      </c>
      <c r="DH30" s="129">
        <v>0.12129853</v>
      </c>
      <c r="DI30" s="129">
        <v>1.0709877000000001</v>
      </c>
      <c r="DJ30" s="129">
        <v>-0.31663999999999998</v>
      </c>
      <c r="DK30" s="129">
        <v>-3.9769223</v>
      </c>
      <c r="DL30" s="129">
        <v>9.5338642000000005E-3</v>
      </c>
      <c r="DM30" s="129">
        <v>-39.844327</v>
      </c>
      <c r="DN30" s="129">
        <v>-1.2143212999999999E-7</v>
      </c>
      <c r="DO30" s="129">
        <v>0.30403985</v>
      </c>
      <c r="DP30" s="129">
        <v>2.3360240999999999E-3</v>
      </c>
      <c r="DQ30" s="129">
        <v>-5.2926421000000001</v>
      </c>
      <c r="DR30" s="129">
        <v>1.0317501E-4</v>
      </c>
      <c r="DS30" s="129">
        <v>-32.478200999999999</v>
      </c>
      <c r="DT30" s="129">
        <v>0.39139235</v>
      </c>
      <c r="DU30" s="129">
        <v>13.782245</v>
      </c>
      <c r="DV30" s="129">
        <v>3.0296610999999998E-16</v>
      </c>
      <c r="DW30" s="129">
        <v>-0.69129951000000001</v>
      </c>
      <c r="DX30" s="129">
        <v>4.1755950000000004</v>
      </c>
      <c r="DY30" s="129">
        <v>-31.258077</v>
      </c>
      <c r="DZ30" s="129">
        <v>4.2766919999999997</v>
      </c>
      <c r="EA30" s="129">
        <v>11.30096</v>
      </c>
      <c r="EB30" s="129">
        <v>1.680156E-15</v>
      </c>
      <c r="EC30" s="129">
        <v>-1.0439934</v>
      </c>
      <c r="ED30" s="129">
        <v>-2.5294832999999999</v>
      </c>
      <c r="EE30" s="129">
        <v>-39.17042</v>
      </c>
      <c r="EF30" s="129">
        <v>0.36110878000000002</v>
      </c>
      <c r="EG30" s="129">
        <v>6.6138238999999999</v>
      </c>
      <c r="EH30" s="129">
        <v>2.2723115000000002E-15</v>
      </c>
      <c r="EI30" s="129">
        <v>-1.6044737</v>
      </c>
      <c r="EJ30" s="129">
        <v>-0.49229580000000001</v>
      </c>
      <c r="EK30" s="129">
        <v>-42.049059999999997</v>
      </c>
      <c r="EL30" s="129">
        <v>-1.240037E-31</v>
      </c>
      <c r="EM30" s="129">
        <v>5.3875772</v>
      </c>
      <c r="EN30" s="129">
        <v>2.4648952E-15</v>
      </c>
      <c r="EO30" s="129">
        <v>-1.7942670999999999</v>
      </c>
      <c r="EP30" s="129">
        <v>4.3976113000000001E-16</v>
      </c>
      <c r="EQ30" s="129">
        <v>-46.355682999999999</v>
      </c>
      <c r="ER30" s="129">
        <v>-1.2284569999999999</v>
      </c>
      <c r="ES30" s="129">
        <v>-2.7739737999999998</v>
      </c>
      <c r="ET30" s="129">
        <v>-5.7257709999999999</v>
      </c>
      <c r="EU30" s="129">
        <v>0.31220523999999999</v>
      </c>
      <c r="EV30" s="129">
        <v>1.2227174000000001</v>
      </c>
      <c r="EW30" s="129">
        <v>-43.824207000000001</v>
      </c>
      <c r="EX30" s="129">
        <v>-1.8468743000000001</v>
      </c>
      <c r="EY30" s="129">
        <v>-2.0925208</v>
      </c>
      <c r="EZ30" s="129">
        <v>-6.8401715999999997</v>
      </c>
      <c r="FA30" s="129">
        <v>-0.64526253</v>
      </c>
      <c r="FB30" s="129">
        <v>1.1667234</v>
      </c>
      <c r="FC30" s="129">
        <v>7.8886090999999991E-31</v>
      </c>
      <c r="FD30" s="129">
        <v>7.8886090999999991E-31</v>
      </c>
      <c r="FE30" s="129">
        <v>7.8886090999999991E-31</v>
      </c>
      <c r="FF30" s="129">
        <v>7.8886090999999991E-31</v>
      </c>
      <c r="FG30" s="129">
        <v>7.8886090999999991E-31</v>
      </c>
      <c r="FH30" s="129">
        <v>7.8886090999999991E-31</v>
      </c>
      <c r="FI30" s="129">
        <v>7.8886090999999991E-31</v>
      </c>
      <c r="FJ30" s="129">
        <v>7.8886090999999991E-31</v>
      </c>
      <c r="FK30" s="129">
        <v>7.8886090999999991E-31</v>
      </c>
      <c r="FL30" s="129">
        <v>7.8886090999999991E-31</v>
      </c>
      <c r="FM30" s="129">
        <v>7.8886090999999991E-31</v>
      </c>
      <c r="FN30" s="129">
        <v>7.8886090999999991E-31</v>
      </c>
      <c r="FO30" s="129">
        <v>-11.813608</v>
      </c>
      <c r="FP30" s="129">
        <v>3.6040329999999998</v>
      </c>
      <c r="FQ30" s="129">
        <v>-17.682427000000001</v>
      </c>
      <c r="FR30" s="129">
        <v>-0.10712236</v>
      </c>
      <c r="FS30" s="129">
        <v>-2.8811182999999998</v>
      </c>
      <c r="FT30" s="129">
        <v>5.8441352000000002</v>
      </c>
      <c r="FU30" s="129">
        <v>-19.172702999999998</v>
      </c>
      <c r="FV30" s="129">
        <v>-2.2342238000000001</v>
      </c>
      <c r="FW30" s="129">
        <v>-1.5228584000000001</v>
      </c>
      <c r="FX30" s="129">
        <v>-6.5801147000000002</v>
      </c>
      <c r="FY30" s="129">
        <v>5.3462332000000004</v>
      </c>
      <c r="FZ30" s="129">
        <v>1.8257889</v>
      </c>
      <c r="GA30" s="129">
        <v>-18.709879000000001</v>
      </c>
      <c r="GB30" s="129">
        <v>-3.2314704000000001</v>
      </c>
      <c r="GC30" s="129">
        <v>-4.0596914999999996</v>
      </c>
      <c r="GD30" s="129">
        <v>-6.4805517000000004</v>
      </c>
      <c r="GE30" s="129">
        <v>5.5576428</v>
      </c>
      <c r="GF30" s="129">
        <v>3.4661569000000001</v>
      </c>
      <c r="GG30" s="129">
        <v>-18.256965000000001</v>
      </c>
      <c r="GH30" s="129">
        <v>-1.4535070999999999</v>
      </c>
      <c r="GI30" s="129">
        <v>0.42010017999999999</v>
      </c>
      <c r="GJ30" s="129">
        <v>-4.1406535</v>
      </c>
      <c r="GK30" s="129">
        <v>1.3612687999999999</v>
      </c>
      <c r="GL30" s="129">
        <v>-4.7849798000000002E-3</v>
      </c>
      <c r="GM30" s="129">
        <v>-16.185352000000002</v>
      </c>
      <c r="GN30" s="129">
        <v>1.5095191999999999</v>
      </c>
      <c r="GO30" s="129">
        <v>15.517981000000001</v>
      </c>
      <c r="GP30" s="129">
        <v>-2.2988605</v>
      </c>
      <c r="GQ30" s="129">
        <v>-1.0989692</v>
      </c>
      <c r="GR30" s="129">
        <v>-4.6660237999999996</v>
      </c>
      <c r="GS30" s="129">
        <v>-7.1758525999999998</v>
      </c>
      <c r="GT30" s="129">
        <v>-4.0063454999999998E-2</v>
      </c>
      <c r="GU30" s="129">
        <v>4.3633708000000002</v>
      </c>
      <c r="GV30" s="129">
        <v>-1.5113367</v>
      </c>
      <c r="GW30" s="129">
        <v>1.4586692999999999</v>
      </c>
      <c r="GX30" s="129">
        <v>-0.64591891999999995</v>
      </c>
      <c r="GY30" s="129">
        <v>-4.0656648000000004</v>
      </c>
      <c r="GZ30" s="129">
        <v>-1.1066176000000001</v>
      </c>
      <c r="HA30" s="129">
        <v>8.0148425999999997</v>
      </c>
      <c r="HB30" s="129">
        <v>-1.2837871000000001</v>
      </c>
      <c r="HC30" s="129">
        <v>1.7496688</v>
      </c>
      <c r="HD30" s="129">
        <v>-0.78649100999999999</v>
      </c>
      <c r="HE30" s="129">
        <v>7.8886090999999991E-31</v>
      </c>
      <c r="HF30" s="129">
        <v>7.8886090999999991E-31</v>
      </c>
      <c r="HG30" s="129">
        <v>7.8886090999999991E-31</v>
      </c>
      <c r="HH30" s="129">
        <v>7.8886090999999991E-31</v>
      </c>
      <c r="HI30" s="129">
        <v>7.8886090999999991E-31</v>
      </c>
      <c r="HJ30" s="129">
        <v>7.8886090999999991E-31</v>
      </c>
      <c r="HK30" s="129">
        <v>-6.3181181999999998</v>
      </c>
      <c r="HL30" s="129">
        <v>-1.2430593E-2</v>
      </c>
      <c r="HM30" s="129">
        <v>-0.15474167999999999</v>
      </c>
      <c r="HN30" s="129">
        <v>-0.25495541999999999</v>
      </c>
      <c r="HO30" s="129">
        <v>-1.1411125</v>
      </c>
      <c r="HP30" s="129">
        <v>-3.6641994999999997E-2</v>
      </c>
      <c r="HQ30" s="129">
        <v>-6.2397628000000003</v>
      </c>
      <c r="HR30" s="129">
        <v>-3.4930701000000001E-2</v>
      </c>
      <c r="HS30" s="129">
        <v>-0.30624385999999998</v>
      </c>
      <c r="HT30" s="129">
        <v>-0.33883986999999999</v>
      </c>
      <c r="HU30" s="129">
        <v>-0.10407316</v>
      </c>
      <c r="HV30" s="129">
        <v>6.2683711000000003E-2</v>
      </c>
      <c r="HW30" s="129">
        <v>7.8886090999999991E-31</v>
      </c>
      <c r="HX30" s="129">
        <v>7.8886090999999991E-31</v>
      </c>
      <c r="HY30" s="129">
        <v>7.8886090999999991E-31</v>
      </c>
      <c r="HZ30" s="129">
        <v>7.8886090999999991E-31</v>
      </c>
      <c r="IA30" s="129">
        <v>7.8886090999999991E-31</v>
      </c>
      <c r="IB30" s="129">
        <v>7.8886090999999991E-31</v>
      </c>
      <c r="IC30" s="129">
        <v>7.8886090999999991E-31</v>
      </c>
      <c r="ID30" s="129">
        <v>7.8886090999999991E-31</v>
      </c>
      <c r="IE30" s="129">
        <v>7.8886090999999991E-31</v>
      </c>
      <c r="IF30" s="129">
        <v>7.8886090999999991E-31</v>
      </c>
      <c r="IG30" s="129">
        <v>7.8886090999999991E-31</v>
      </c>
      <c r="IH30" s="129">
        <v>7.8886090999999991E-31</v>
      </c>
      <c r="II30" s="129">
        <v>1.1327370999999999</v>
      </c>
      <c r="IJ30" s="129">
        <v>2.8319046E-2</v>
      </c>
      <c r="IK30" s="129">
        <v>1.2434463</v>
      </c>
      <c r="IL30" s="129">
        <v>7.6982516000000001E-2</v>
      </c>
      <c r="IM30" s="129">
        <v>6.9309174000000001E-2</v>
      </c>
      <c r="IN30" s="129">
        <v>8.3890681999999994E-2</v>
      </c>
      <c r="IO30" s="129">
        <v>0.37806487</v>
      </c>
      <c r="IP30" s="129">
        <v>8.2210877000000009E-3</v>
      </c>
      <c r="IQ30" s="129">
        <v>0.74190332999999997</v>
      </c>
      <c r="IR30" s="129">
        <v>2.9801988000000001E-2</v>
      </c>
      <c r="IS30" s="129">
        <v>1.9317001E-2</v>
      </c>
      <c r="IT30" s="129">
        <v>-4.3099588000000001E-2</v>
      </c>
      <c r="IU30" s="129">
        <v>-6.7283220000000005E-2</v>
      </c>
      <c r="IV30" s="129">
        <v>-3.5511539000000002E-2</v>
      </c>
      <c r="IW30" s="129">
        <v>-3.4190686999999997E-2</v>
      </c>
      <c r="IX30" s="129">
        <v>4.9264431999999997E-2</v>
      </c>
      <c r="IY30" s="129">
        <v>-7.3254877999999995E-2</v>
      </c>
      <c r="IZ30" s="129">
        <v>0.26681243999999998</v>
      </c>
      <c r="JA30" s="129">
        <v>4.8236895000000002E-2</v>
      </c>
      <c r="JB30" s="129">
        <v>-0.12158909</v>
      </c>
      <c r="JC30" s="129">
        <v>-0.28102132000000002</v>
      </c>
      <c r="JD30" s="129">
        <v>3.0400678E-2</v>
      </c>
      <c r="JE30" s="129">
        <v>-6.1037477999999999E-2</v>
      </c>
      <c r="JF30" s="129">
        <v>-8.5283936000000005E-2</v>
      </c>
      <c r="JG30" s="129">
        <v>-0.93893968999999999</v>
      </c>
      <c r="JH30" s="129">
        <v>-3.7392004000000001</v>
      </c>
      <c r="JI30" s="129">
        <v>2.7944599999999999</v>
      </c>
      <c r="JJ30" s="129">
        <v>1.7588509999999999</v>
      </c>
      <c r="JK30" s="129">
        <v>-2.6124472999999999</v>
      </c>
      <c r="JL30" s="129">
        <v>0.10390729999999999</v>
      </c>
      <c r="JM30" s="129">
        <v>0.78236713000000002</v>
      </c>
      <c r="JN30" s="129">
        <v>0.66618502000000002</v>
      </c>
      <c r="JO30" s="129">
        <v>0.47168179999999998</v>
      </c>
      <c r="JP30" s="129">
        <v>2.7779780999999999</v>
      </c>
      <c r="JQ30" s="129">
        <v>-0.50373710999999999</v>
      </c>
      <c r="JR30" s="129">
        <v>-1.217886</v>
      </c>
      <c r="JS30" s="129">
        <v>0.20763113999999999</v>
      </c>
      <c r="JT30" s="129">
        <v>0.64484032000000002</v>
      </c>
      <c r="JU30" s="129">
        <v>0.24373415000000001</v>
      </c>
      <c r="JV30" s="129">
        <v>2.5265328</v>
      </c>
      <c r="JW30" s="129">
        <v>-0.46070839000000002</v>
      </c>
      <c r="JX30" s="129">
        <v>-1.4040637</v>
      </c>
      <c r="JY30" s="129">
        <v>0.87449032999999998</v>
      </c>
      <c r="JZ30" s="129">
        <v>-0.26613146999999998</v>
      </c>
      <c r="KA30" s="129">
        <v>0.19622807</v>
      </c>
      <c r="KB30" s="129">
        <v>2.9296878999999998</v>
      </c>
      <c r="KC30" s="129">
        <v>-0.57283697</v>
      </c>
      <c r="KD30" s="129">
        <v>-1.4177564</v>
      </c>
      <c r="KE30" s="129">
        <v>49.072955999999998</v>
      </c>
      <c r="KF30" s="129">
        <v>3.9245325000000002E-15</v>
      </c>
      <c r="KG30" s="129">
        <v>3.8470054</v>
      </c>
      <c r="KH30" s="129">
        <v>1.251759E-15</v>
      </c>
      <c r="KI30" s="129">
        <v>-6.0097209999999998E-2</v>
      </c>
      <c r="KJ30" s="129">
        <v>2.3556114000000002E-16</v>
      </c>
      <c r="KK30" s="129">
        <v>47.990918000000001</v>
      </c>
      <c r="KL30" s="129">
        <v>1.8604761000000001</v>
      </c>
      <c r="KM30" s="129">
        <v>2.5470416999999999</v>
      </c>
      <c r="KN30" s="129">
        <v>0.59515726000000002</v>
      </c>
      <c r="KO30" s="129">
        <v>-0.58673098000000001</v>
      </c>
      <c r="KP30" s="129">
        <v>1.5596132000000001E-16</v>
      </c>
      <c r="KQ30" s="129">
        <v>48.242232000000001</v>
      </c>
      <c r="KR30" s="129">
        <v>1.6301745999999999</v>
      </c>
      <c r="KS30" s="129">
        <v>2.6368504000000001</v>
      </c>
      <c r="KT30" s="129">
        <v>0.50707795</v>
      </c>
      <c r="KU30" s="129">
        <v>-0.44187808000000001</v>
      </c>
      <c r="KV30" s="129">
        <v>1.6146051999999999E-16</v>
      </c>
      <c r="KW30" s="129">
        <v>48.067697000000003</v>
      </c>
      <c r="KX30" s="129">
        <v>0.92120592999999995</v>
      </c>
      <c r="KY30" s="129">
        <v>3.4877704999999999</v>
      </c>
      <c r="KZ30" s="129">
        <v>0.35231723999999998</v>
      </c>
      <c r="LA30" s="129">
        <v>-0.63950883999999997</v>
      </c>
      <c r="LB30" s="129">
        <v>2.1356434999999999E-16</v>
      </c>
      <c r="LC30" s="129">
        <v>41.904696000000001</v>
      </c>
      <c r="LD30" s="129">
        <v>9.5918456999999996E-33</v>
      </c>
      <c r="LE30" s="129">
        <v>2.5582351999999999</v>
      </c>
      <c r="LF30" s="129">
        <v>-5.9440653999999996E-17</v>
      </c>
      <c r="LG30" s="129">
        <v>-0.97073955999999995</v>
      </c>
      <c r="LH30" s="129">
        <v>1.5664672999999999E-16</v>
      </c>
      <c r="LI30" s="129">
        <v>43.276091000000001</v>
      </c>
      <c r="LJ30" s="129">
        <v>1.7585706000000001E-33</v>
      </c>
      <c r="LK30" s="129">
        <v>0.46902727</v>
      </c>
      <c r="LL30" s="129">
        <v>-8.4026832999999995E-17</v>
      </c>
      <c r="LM30" s="129">
        <v>-1.3722623</v>
      </c>
      <c r="LN30" s="129">
        <v>2.8719637000000001E-17</v>
      </c>
      <c r="LO30" s="129">
        <v>40.304319999999997</v>
      </c>
      <c r="LP30" s="129">
        <v>2.5891584000000001</v>
      </c>
      <c r="LQ30" s="129">
        <v>0.92907010000000001</v>
      </c>
      <c r="LR30" s="129">
        <v>-0.10842169</v>
      </c>
      <c r="LS30" s="129">
        <v>-0.86571315000000004</v>
      </c>
      <c r="LT30" s="129">
        <v>-1.9208202999999999</v>
      </c>
      <c r="LU30" s="129">
        <v>39.869267999999998</v>
      </c>
      <c r="LV30" s="129">
        <v>6.6461414000000004E-33</v>
      </c>
      <c r="LW30" s="129">
        <v>1.7725881999999999</v>
      </c>
      <c r="LX30" s="129">
        <v>-8.3675945999999996E-17</v>
      </c>
      <c r="LY30" s="129">
        <v>-1.3665319</v>
      </c>
      <c r="LZ30" s="129">
        <v>1.0853973E-16</v>
      </c>
      <c r="MA30" s="129">
        <v>21.241676999999999</v>
      </c>
      <c r="MB30" s="129">
        <v>0.64406331999999999</v>
      </c>
      <c r="MC30" s="129">
        <v>1.0527479</v>
      </c>
      <c r="MD30" s="129">
        <v>-0.26267558000000002</v>
      </c>
      <c r="ME30" s="129">
        <v>-0.34314502000000002</v>
      </c>
      <c r="MF30" s="129">
        <v>-7.0007494999999998E-17</v>
      </c>
      <c r="MG30" s="129">
        <v>21.555819</v>
      </c>
      <c r="MH30" s="129">
        <v>6.1042200000000004E-32</v>
      </c>
      <c r="MI30" s="129">
        <v>2.9640645999999999</v>
      </c>
      <c r="MJ30" s="129">
        <v>8.3454480999999997E-16</v>
      </c>
      <c r="MK30" s="129">
        <v>-1.1823707999999999</v>
      </c>
      <c r="ML30" s="129">
        <v>-2.0812296E-16</v>
      </c>
      <c r="MM30" s="129">
        <v>21.695822</v>
      </c>
      <c r="MN30" s="129">
        <v>0.72524025999999997</v>
      </c>
      <c r="MO30" s="129">
        <v>1.8839729999999999</v>
      </c>
      <c r="MP30" s="129">
        <v>-2.4534661</v>
      </c>
      <c r="MQ30" s="129">
        <v>-1.7817752</v>
      </c>
      <c r="MR30" s="129">
        <v>-8.9807190999999994E-17</v>
      </c>
      <c r="MS30" s="129">
        <v>18.387353000000001</v>
      </c>
      <c r="MT30" s="129">
        <v>0.49744042999999999</v>
      </c>
      <c r="MU30" s="129">
        <v>4.8789591999999997</v>
      </c>
      <c r="MV30" s="129">
        <v>-1.3077685999999999</v>
      </c>
      <c r="MW30" s="129">
        <v>-0.49456276999999998</v>
      </c>
      <c r="MX30" s="129">
        <v>0.75518719000000001</v>
      </c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4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  <c r="UG30" s="4"/>
      <c r="UH30" s="4"/>
      <c r="UI30" s="4"/>
      <c r="UJ30" s="4"/>
      <c r="UK30" s="4"/>
      <c r="UL30" s="4"/>
      <c r="UM30" s="4"/>
      <c r="UN30" s="4"/>
      <c r="UO30" s="4"/>
      <c r="UP30" s="4"/>
      <c r="UQ30" s="4"/>
      <c r="UR30" s="4"/>
      <c r="US30" s="4"/>
      <c r="UT30" s="4"/>
      <c r="UU30" s="4"/>
      <c r="UV30" s="4"/>
      <c r="UW30" s="4"/>
      <c r="UX30" s="4"/>
      <c r="UY30" s="4"/>
      <c r="UZ30" s="4"/>
      <c r="VA30" s="4"/>
      <c r="VB30" s="4"/>
      <c r="VC30" s="4"/>
      <c r="VD30" s="4"/>
      <c r="VE30" s="4"/>
      <c r="VF30" s="4"/>
      <c r="VG30" s="4"/>
      <c r="VH30" s="4"/>
      <c r="VI30" s="4"/>
      <c r="VJ30" s="4"/>
      <c r="VK30" s="4"/>
      <c r="VL30" s="4"/>
      <c r="VM30" s="4"/>
      <c r="VN30" s="4"/>
      <c r="VO30" s="4"/>
      <c r="VP30" s="4"/>
      <c r="VQ30" s="4"/>
      <c r="VR30" s="4"/>
      <c r="VS30" s="4"/>
      <c r="VT30" s="4"/>
      <c r="VU30" s="4"/>
      <c r="VV30" s="4"/>
      <c r="VW30" s="4"/>
      <c r="VX30" s="4"/>
      <c r="VY30" s="4"/>
      <c r="VZ30" s="4"/>
      <c r="WA30" s="4"/>
      <c r="WB30" s="4"/>
      <c r="WC30" s="4"/>
      <c r="WD30" s="4"/>
      <c r="WE30" s="4"/>
      <c r="WF30" s="4"/>
      <c r="WG30" s="4"/>
      <c r="WH30" s="4"/>
      <c r="WI30" s="4"/>
      <c r="WJ30" s="4"/>
      <c r="WK30" s="4"/>
      <c r="WL30" s="4"/>
      <c r="WM30" s="4"/>
      <c r="WN30" s="4"/>
      <c r="WO30" s="4"/>
      <c r="WP30" s="4"/>
    </row>
    <row r="31" spans="1:614" x14ac:dyDescent="0.25">
      <c r="A31" s="182" t="str">
        <f t="shared" si="0"/>
        <v>K:\614 Sewol\207 BowLift\APDL\A</v>
      </c>
      <c r="B31" s="182" t="s">
        <v>43</v>
      </c>
      <c r="C31" s="129">
        <v>-3.2358444</v>
      </c>
      <c r="D31" s="129">
        <v>0.26024191000000002</v>
      </c>
      <c r="E31" s="129">
        <v>3.7079977</v>
      </c>
      <c r="F31" s="129">
        <v>-7.4459629000000003E-3</v>
      </c>
      <c r="G31" s="129">
        <v>-2.4542899</v>
      </c>
      <c r="H31" s="129">
        <v>0.22364139</v>
      </c>
      <c r="I31" s="129">
        <v>7.2842624999999996</v>
      </c>
      <c r="J31" s="129">
        <v>-2.0659353999999999</v>
      </c>
      <c r="K31" s="129">
        <v>6.7234857999999997</v>
      </c>
      <c r="L31" s="129">
        <v>0.17324359</v>
      </c>
      <c r="M31" s="129">
        <v>1.1242878000000001</v>
      </c>
      <c r="N31" s="129">
        <v>-0.26438353999999997</v>
      </c>
      <c r="O31" s="129">
        <v>3.1588061000000001</v>
      </c>
      <c r="P31" s="129">
        <v>-0.75002413000000001</v>
      </c>
      <c r="Q31" s="129">
        <v>20.912247000000001</v>
      </c>
      <c r="R31" s="129">
        <v>8.1798467999999999E-2</v>
      </c>
      <c r="S31" s="129">
        <v>-0.76950721</v>
      </c>
      <c r="T31" s="129">
        <v>0.47886629000000003</v>
      </c>
      <c r="U31" s="129">
        <v>6.1466167</v>
      </c>
      <c r="V31" s="129">
        <v>-0.78971769000000003</v>
      </c>
      <c r="W31" s="129">
        <v>7.2026297000000001</v>
      </c>
      <c r="X31" s="129">
        <v>6.7930616999999999E-2</v>
      </c>
      <c r="Y31" s="129">
        <v>-0.36373270000000002</v>
      </c>
      <c r="Z31" s="129">
        <v>-2.1643908999999999E-2</v>
      </c>
      <c r="AA31" s="129">
        <v>-13.113861</v>
      </c>
      <c r="AB31" s="129">
        <v>0.42679813</v>
      </c>
      <c r="AC31" s="129">
        <v>5.3353552000000004</v>
      </c>
      <c r="AD31" s="129">
        <v>-0.43893937</v>
      </c>
      <c r="AE31" s="129">
        <v>-0.79071981999999996</v>
      </c>
      <c r="AF31" s="129">
        <v>1.9193920999999999E-2</v>
      </c>
      <c r="AG31" s="129">
        <v>2.8446028000000001</v>
      </c>
      <c r="AH31" s="129">
        <v>-1.4708577</v>
      </c>
      <c r="AI31" s="129">
        <v>2.4688233999999998</v>
      </c>
      <c r="AJ31" s="129">
        <v>2.4021381000000002</v>
      </c>
      <c r="AK31" s="129">
        <v>-2.8116045999999999</v>
      </c>
      <c r="AL31" s="129">
        <v>-0.13168088999999999</v>
      </c>
      <c r="AM31" s="129">
        <v>1.8522733</v>
      </c>
      <c r="AN31" s="129">
        <v>-0.59862236000000002</v>
      </c>
      <c r="AO31" s="129">
        <v>3.6631125</v>
      </c>
      <c r="AP31" s="129">
        <v>0.85888330999999996</v>
      </c>
      <c r="AQ31" s="129">
        <v>-4.2020863999999998</v>
      </c>
      <c r="AR31" s="129">
        <v>-5.0447029999999997E-2</v>
      </c>
      <c r="AS31" s="129">
        <v>0.40589162000000001</v>
      </c>
      <c r="AT31" s="129">
        <v>-0.58654545000000002</v>
      </c>
      <c r="AU31" s="129">
        <v>4.1325092000000003</v>
      </c>
      <c r="AV31" s="129">
        <v>0.97591302999999996</v>
      </c>
      <c r="AW31" s="129">
        <v>-5.5151513999999997</v>
      </c>
      <c r="AX31" s="129">
        <v>-6.4366044999999997E-2</v>
      </c>
      <c r="AY31" s="129">
        <v>-19.519638</v>
      </c>
      <c r="AZ31" s="129">
        <v>1.1195017000000001E-6</v>
      </c>
      <c r="BA31" s="129">
        <v>4.3454721999999997</v>
      </c>
      <c r="BB31" s="129">
        <v>6.3483082000000005E-4</v>
      </c>
      <c r="BC31" s="129">
        <v>-10.067907999999999</v>
      </c>
      <c r="BD31" s="129">
        <v>-2.5476409000000002E-3</v>
      </c>
      <c r="BE31" s="129">
        <v>-13.619846000000001</v>
      </c>
      <c r="BF31" s="129">
        <v>-1.4851012999999999E-5</v>
      </c>
      <c r="BG31" s="129">
        <v>7.9155667999999997</v>
      </c>
      <c r="BH31" s="129">
        <v>-8.2776915999999996E-3</v>
      </c>
      <c r="BI31" s="129">
        <v>-15.173558999999999</v>
      </c>
      <c r="BJ31" s="129">
        <v>-2.1751725E-2</v>
      </c>
      <c r="BK31" s="129">
        <v>-14.402986</v>
      </c>
      <c r="BL31" s="129">
        <v>-1.1862832E-5</v>
      </c>
      <c r="BM31" s="129">
        <v>8.3692934999999995</v>
      </c>
      <c r="BN31" s="129">
        <v>-9.8861799E-3</v>
      </c>
      <c r="BO31" s="129">
        <v>-15.063986999999999</v>
      </c>
      <c r="BP31" s="129">
        <v>-2.2133929E-2</v>
      </c>
      <c r="BQ31" s="129">
        <v>-15.375842</v>
      </c>
      <c r="BR31" s="129">
        <v>-6.2335488999999996E-6</v>
      </c>
      <c r="BS31" s="129">
        <v>5.5646823000000003</v>
      </c>
      <c r="BT31" s="129">
        <v>1.0483877000000001E-2</v>
      </c>
      <c r="BU31" s="129">
        <v>-14.26932</v>
      </c>
      <c r="BV31" s="129">
        <v>-1.7553759999999999E-3</v>
      </c>
      <c r="BW31" s="129">
        <v>-30.242926000000001</v>
      </c>
      <c r="BX31" s="129">
        <v>-1.3272925</v>
      </c>
      <c r="BY31" s="129">
        <v>-3.6835960000000001</v>
      </c>
      <c r="BZ31" s="129">
        <v>7.8177417</v>
      </c>
      <c r="CA31" s="129">
        <v>-1.4701105000000001</v>
      </c>
      <c r="CB31" s="129">
        <v>-0.62886492999999999</v>
      </c>
      <c r="CC31" s="129">
        <v>-20.192108999999999</v>
      </c>
      <c r="CD31" s="129">
        <v>-0.85013108000000004</v>
      </c>
      <c r="CE31" s="129">
        <v>0.57521040000000001</v>
      </c>
      <c r="CF31" s="129">
        <v>8.6093927000000008</v>
      </c>
      <c r="CG31" s="129">
        <v>-3.0933754000000002</v>
      </c>
      <c r="CH31" s="129">
        <v>2.5905205000000001E-2</v>
      </c>
      <c r="CI31" s="129">
        <v>-21.728194999999999</v>
      </c>
      <c r="CJ31" s="129">
        <v>-1.9250446000000001</v>
      </c>
      <c r="CK31" s="129">
        <v>1.1593686999999999</v>
      </c>
      <c r="CL31" s="129">
        <v>11.086183</v>
      </c>
      <c r="CM31" s="129">
        <v>-4.9309127000000004</v>
      </c>
      <c r="CN31" s="129">
        <v>-0.26750178000000002</v>
      </c>
      <c r="CO31" s="129">
        <v>-21.490943000000001</v>
      </c>
      <c r="CP31" s="129">
        <v>-2.1615052000000001</v>
      </c>
      <c r="CQ31" s="129">
        <v>0.83804111999999997</v>
      </c>
      <c r="CR31" s="129">
        <v>10.635668000000001</v>
      </c>
      <c r="CS31" s="129">
        <v>-4.4344204999999999</v>
      </c>
      <c r="CT31" s="129">
        <v>7.5022811999999994E-2</v>
      </c>
      <c r="CU31" s="129">
        <v>-34.631624000000002</v>
      </c>
      <c r="CV31" s="129">
        <v>0.58223597000000005</v>
      </c>
      <c r="CW31" s="129">
        <v>2.6930925000000001</v>
      </c>
      <c r="CX31" s="129">
        <v>-1.5356816</v>
      </c>
      <c r="CY31" s="129">
        <v>-1.0596268</v>
      </c>
      <c r="CZ31" s="129">
        <v>4.5969395000000003E-2</v>
      </c>
      <c r="DA31" s="129">
        <v>-39.627330999999998</v>
      </c>
      <c r="DB31" s="129">
        <v>-6.7016940000000005E-8</v>
      </c>
      <c r="DC31" s="129">
        <v>0.42325839999999998</v>
      </c>
      <c r="DD31" s="129">
        <v>1.8164711999999999E-3</v>
      </c>
      <c r="DE31" s="129">
        <v>-5.0863639999999997</v>
      </c>
      <c r="DF31" s="129">
        <v>6.3830059999999994E-5</v>
      </c>
      <c r="DG31" s="129">
        <v>-37.307161000000001</v>
      </c>
      <c r="DH31" s="129">
        <v>9.0973887000000003E-2</v>
      </c>
      <c r="DI31" s="129">
        <v>0.97324882000000001</v>
      </c>
      <c r="DJ31" s="129">
        <v>-0.23729359</v>
      </c>
      <c r="DK31" s="129">
        <v>-4.1530331</v>
      </c>
      <c r="DL31" s="129">
        <v>7.1619769000000003E-3</v>
      </c>
      <c r="DM31" s="129">
        <v>-39.929944999999996</v>
      </c>
      <c r="DN31" s="129">
        <v>-1.5090115E-7</v>
      </c>
      <c r="DO31" s="129">
        <v>0.22944490000000001</v>
      </c>
      <c r="DP31" s="129">
        <v>2.5865306999999999E-3</v>
      </c>
      <c r="DQ31" s="129">
        <v>-5.3340864999999997</v>
      </c>
      <c r="DR31" s="129">
        <v>1.2638895000000001E-4</v>
      </c>
      <c r="DS31" s="129">
        <v>-31.802835000000002</v>
      </c>
      <c r="DT31" s="129">
        <v>0.41585436999999997</v>
      </c>
      <c r="DU31" s="129">
        <v>14.440777000000001</v>
      </c>
      <c r="DV31" s="129">
        <v>3.0785414000000001E-16</v>
      </c>
      <c r="DW31" s="129">
        <v>-0.50509501000000001</v>
      </c>
      <c r="DX31" s="129">
        <v>4.4365696999999997</v>
      </c>
      <c r="DY31" s="129">
        <v>-30.590515</v>
      </c>
      <c r="DZ31" s="129">
        <v>4.5439851999999998</v>
      </c>
      <c r="EA31" s="129">
        <v>11.61988</v>
      </c>
      <c r="EB31" s="129">
        <v>1.6364644E-15</v>
      </c>
      <c r="EC31" s="129">
        <v>-0.99727365999999995</v>
      </c>
      <c r="ED31" s="129">
        <v>-2.687576</v>
      </c>
      <c r="EE31" s="129">
        <v>-39.869981000000003</v>
      </c>
      <c r="EF31" s="129">
        <v>4.0313380000000003E-2</v>
      </c>
      <c r="EG31" s="129">
        <v>5.9392784000000001</v>
      </c>
      <c r="EH31" s="129">
        <v>2.3215903999999999E-15</v>
      </c>
      <c r="EI31" s="129">
        <v>-1.6521707000000001</v>
      </c>
      <c r="EJ31" s="129">
        <v>-0.32361886000000001</v>
      </c>
      <c r="EK31" s="129">
        <v>-42.096806000000001</v>
      </c>
      <c r="EL31" s="129">
        <v>-1.2549311E-31</v>
      </c>
      <c r="EM31" s="129">
        <v>5.0356877999999998</v>
      </c>
      <c r="EN31" s="129">
        <v>2.4677454E-15</v>
      </c>
      <c r="EO31" s="129">
        <v>-1.7954646000000001</v>
      </c>
      <c r="EP31" s="129">
        <v>4.1828745E-16</v>
      </c>
      <c r="EQ31" s="129">
        <v>-46.391139000000003</v>
      </c>
      <c r="ER31" s="129">
        <v>-1.2075274</v>
      </c>
      <c r="ES31" s="129">
        <v>-2.7111470999999998</v>
      </c>
      <c r="ET31" s="129">
        <v>-5.7079271</v>
      </c>
      <c r="EU31" s="129">
        <v>0.28440715999999999</v>
      </c>
      <c r="EV31" s="129">
        <v>1.1873731999999999</v>
      </c>
      <c r="EW31" s="129">
        <v>-43.864482000000002</v>
      </c>
      <c r="EX31" s="129">
        <v>-1.8269773</v>
      </c>
      <c r="EY31" s="129">
        <v>-2.0443077999999999</v>
      </c>
      <c r="EZ31" s="129">
        <v>-6.8443147</v>
      </c>
      <c r="FA31" s="129">
        <v>-0.63910966000000002</v>
      </c>
      <c r="FB31" s="129">
        <v>1.1365418</v>
      </c>
      <c r="FC31" s="129">
        <v>7.8886090999999991E-31</v>
      </c>
      <c r="FD31" s="129">
        <v>7.8886090999999991E-31</v>
      </c>
      <c r="FE31" s="129">
        <v>7.8886090999999991E-31</v>
      </c>
      <c r="FF31" s="129">
        <v>7.8886090999999991E-31</v>
      </c>
      <c r="FG31" s="129">
        <v>7.8886090999999991E-31</v>
      </c>
      <c r="FH31" s="129">
        <v>7.8886090999999991E-31</v>
      </c>
      <c r="FI31" s="129">
        <v>7.8886090999999991E-31</v>
      </c>
      <c r="FJ31" s="129">
        <v>7.8886090999999991E-31</v>
      </c>
      <c r="FK31" s="129">
        <v>7.8886090999999991E-31</v>
      </c>
      <c r="FL31" s="129">
        <v>7.8886090999999991E-31</v>
      </c>
      <c r="FM31" s="129">
        <v>7.8886090999999991E-31</v>
      </c>
      <c r="FN31" s="129">
        <v>7.8886090999999991E-31</v>
      </c>
      <c r="FO31" s="129">
        <v>-10.937033</v>
      </c>
      <c r="FP31" s="129">
        <v>3.646941</v>
      </c>
      <c r="FQ31" s="129">
        <v>-19.477312000000001</v>
      </c>
      <c r="FR31" s="129">
        <v>-0.24705632999999999</v>
      </c>
      <c r="FS31" s="129">
        <v>-3.0620794999999998</v>
      </c>
      <c r="FT31" s="129">
        <v>6.1933372999999996</v>
      </c>
      <c r="FU31" s="129">
        <v>-19.343738999999999</v>
      </c>
      <c r="FV31" s="129">
        <v>-2.1222180000000002</v>
      </c>
      <c r="FW31" s="129">
        <v>-1.3213242999999999</v>
      </c>
      <c r="FX31" s="129">
        <v>-6.4862070999999997</v>
      </c>
      <c r="FY31" s="129">
        <v>5.1205860000000003</v>
      </c>
      <c r="FZ31" s="129">
        <v>1.6643618</v>
      </c>
      <c r="GA31" s="129">
        <v>-17.377255000000002</v>
      </c>
      <c r="GB31" s="129">
        <v>-3.1882817999999999</v>
      </c>
      <c r="GC31" s="129">
        <v>-3.8407893999999998</v>
      </c>
      <c r="GD31" s="129">
        <v>-6.4998429</v>
      </c>
      <c r="GE31" s="129">
        <v>5.9561580000000003</v>
      </c>
      <c r="GF31" s="129">
        <v>3.3945913999999999</v>
      </c>
      <c r="GG31" s="129">
        <v>-18.628425</v>
      </c>
      <c r="GH31" s="129">
        <v>-1.3788826999999999</v>
      </c>
      <c r="GI31" s="129">
        <v>3.2630259000000002E-2</v>
      </c>
      <c r="GJ31" s="129">
        <v>-4.6111376000000002</v>
      </c>
      <c r="GK31" s="129">
        <v>2.0647533999999998</v>
      </c>
      <c r="GL31" s="129">
        <v>0.28497182999999998</v>
      </c>
      <c r="GM31" s="129">
        <v>-15.231439999999999</v>
      </c>
      <c r="GN31" s="129">
        <v>1.5736862</v>
      </c>
      <c r="GO31" s="129">
        <v>16.679134000000001</v>
      </c>
      <c r="GP31" s="129">
        <v>-2.4771776000000001</v>
      </c>
      <c r="GQ31" s="129">
        <v>-0.12709133</v>
      </c>
      <c r="GR31" s="129">
        <v>-4.7816459</v>
      </c>
      <c r="GS31" s="129">
        <v>-6.9262354000000004</v>
      </c>
      <c r="GT31" s="129">
        <v>-8.4339819999999996E-2</v>
      </c>
      <c r="GU31" s="129">
        <v>4.8279081000000001</v>
      </c>
      <c r="GV31" s="129">
        <v>-1.5502703</v>
      </c>
      <c r="GW31" s="129">
        <v>1.5804235</v>
      </c>
      <c r="GX31" s="129">
        <v>-0.63352659</v>
      </c>
      <c r="GY31" s="129">
        <v>-4.6459071999999999</v>
      </c>
      <c r="GZ31" s="129">
        <v>-1.0578987</v>
      </c>
      <c r="HA31" s="129">
        <v>7.4848438000000002</v>
      </c>
      <c r="HB31" s="129">
        <v>-1.4241299000000001</v>
      </c>
      <c r="HC31" s="129">
        <v>1.8915592000000001</v>
      </c>
      <c r="HD31" s="129">
        <v>-0.81441302000000004</v>
      </c>
      <c r="HE31" s="129">
        <v>-6.9054868000000003</v>
      </c>
      <c r="HF31" s="129">
        <v>-2.1837084</v>
      </c>
      <c r="HG31" s="129">
        <v>2.4513072</v>
      </c>
      <c r="HH31" s="129">
        <v>-0.85312982000000004</v>
      </c>
      <c r="HI31" s="129">
        <v>0.20003667</v>
      </c>
      <c r="HJ31" s="129">
        <v>0.77333611000000002</v>
      </c>
      <c r="HK31" s="129">
        <v>-6.3943662999999997</v>
      </c>
      <c r="HL31" s="129">
        <v>-1.4943866E-2</v>
      </c>
      <c r="HM31" s="129">
        <v>-0.34185444999999998</v>
      </c>
      <c r="HN31" s="129">
        <v>-0.25986374000000001</v>
      </c>
      <c r="HO31" s="129">
        <v>-1.1422391999999999</v>
      </c>
      <c r="HP31" s="129">
        <v>-2.1293685999999999E-2</v>
      </c>
      <c r="HQ31" s="129">
        <v>-6.3004597000000002</v>
      </c>
      <c r="HR31" s="129">
        <v>-4.2033892000000003E-2</v>
      </c>
      <c r="HS31" s="129">
        <v>-0.44268856000000001</v>
      </c>
      <c r="HT31" s="129">
        <v>-0.34473294999999998</v>
      </c>
      <c r="HU31" s="129">
        <v>-9.4574777999999998E-2</v>
      </c>
      <c r="HV31" s="129">
        <v>9.2112457999999994E-2</v>
      </c>
      <c r="HW31" s="129">
        <v>7.8886090999999991E-31</v>
      </c>
      <c r="HX31" s="129">
        <v>7.8886090999999991E-31</v>
      </c>
      <c r="HY31" s="129">
        <v>7.8886090999999991E-31</v>
      </c>
      <c r="HZ31" s="129">
        <v>7.8886090999999991E-31</v>
      </c>
      <c r="IA31" s="129">
        <v>7.8886090999999991E-31</v>
      </c>
      <c r="IB31" s="129">
        <v>7.8886090999999991E-31</v>
      </c>
      <c r="IC31" s="129">
        <v>7.8886090999999991E-31</v>
      </c>
      <c r="ID31" s="129">
        <v>7.8886090999999991E-31</v>
      </c>
      <c r="IE31" s="129">
        <v>7.8886090999999991E-31</v>
      </c>
      <c r="IF31" s="129">
        <v>7.8886090999999991E-31</v>
      </c>
      <c r="IG31" s="129">
        <v>7.8886090999999991E-31</v>
      </c>
      <c r="IH31" s="129">
        <v>7.8886090999999991E-31</v>
      </c>
      <c r="II31" s="129">
        <v>1.1587767</v>
      </c>
      <c r="IJ31" s="129">
        <v>2.9953144000000001E-2</v>
      </c>
      <c r="IK31" s="129">
        <v>1.3262293000000001</v>
      </c>
      <c r="IL31" s="129">
        <v>7.8233082999999995E-2</v>
      </c>
      <c r="IM31" s="129">
        <v>7.1749551999999994E-2</v>
      </c>
      <c r="IN31" s="129">
        <v>8.9667847999999994E-2</v>
      </c>
      <c r="IO31" s="129">
        <v>0.39548489999999997</v>
      </c>
      <c r="IP31" s="129">
        <v>9.8513501999999992E-3</v>
      </c>
      <c r="IQ31" s="129">
        <v>0.80410124999999999</v>
      </c>
      <c r="IR31" s="129">
        <v>3.1679950999999998E-2</v>
      </c>
      <c r="IS31" s="129">
        <v>2.3754427000000002E-2</v>
      </c>
      <c r="IT31" s="129">
        <v>-4.9078756000000001E-2</v>
      </c>
      <c r="IU31" s="129">
        <v>-4.7039560000000001E-2</v>
      </c>
      <c r="IV31" s="129">
        <v>-5.2945966999999997E-2</v>
      </c>
      <c r="IW31" s="129">
        <v>1.5588058E-2</v>
      </c>
      <c r="IX31" s="129">
        <v>5.9553802000000003E-2</v>
      </c>
      <c r="IY31" s="129">
        <v>-6.3521099999999997E-2</v>
      </c>
      <c r="IZ31" s="129">
        <v>0.30412065999999999</v>
      </c>
      <c r="JA31" s="129">
        <v>6.6130129999999995E-2</v>
      </c>
      <c r="JB31" s="129">
        <v>-0.13341252000000001</v>
      </c>
      <c r="JC31" s="129">
        <v>-0.29490696</v>
      </c>
      <c r="JD31" s="129">
        <v>3.7210972000000002E-2</v>
      </c>
      <c r="JE31" s="129">
        <v>-6.7023995000000003E-2</v>
      </c>
      <c r="JF31" s="129">
        <v>-7.3863839000000001E-2</v>
      </c>
      <c r="JG31" s="129">
        <v>-0.82219531999999995</v>
      </c>
      <c r="JH31" s="129">
        <v>-3.7695850000000002</v>
      </c>
      <c r="JI31" s="129">
        <v>2.7263239000000001</v>
      </c>
      <c r="JJ31" s="129">
        <v>1.7741574</v>
      </c>
      <c r="JK31" s="129">
        <v>-2.680434</v>
      </c>
      <c r="JL31" s="129">
        <v>0.15181123999999999</v>
      </c>
      <c r="JM31" s="129">
        <v>0.80883660000000002</v>
      </c>
      <c r="JN31" s="129">
        <v>0.64137761000000004</v>
      </c>
      <c r="JO31" s="129">
        <v>0.47705996000000001</v>
      </c>
      <c r="JP31" s="129">
        <v>2.7905655</v>
      </c>
      <c r="JQ31" s="129">
        <v>-0.50656878000000005</v>
      </c>
      <c r="JR31" s="129">
        <v>-1.2238758000000001</v>
      </c>
      <c r="JS31" s="129">
        <v>0.24543725999999999</v>
      </c>
      <c r="JT31" s="129">
        <v>0.74940613</v>
      </c>
      <c r="JU31" s="129">
        <v>0.27920844</v>
      </c>
      <c r="JV31" s="129">
        <v>2.5390443999999999</v>
      </c>
      <c r="JW31" s="129">
        <v>-0.46013889000000002</v>
      </c>
      <c r="JX31" s="129">
        <v>-1.3335598</v>
      </c>
      <c r="JY31" s="129">
        <v>0.87792899999999996</v>
      </c>
      <c r="JZ31" s="129">
        <v>-5.7859760000000003E-2</v>
      </c>
      <c r="KA31" s="129">
        <v>0.27046966</v>
      </c>
      <c r="KB31" s="129">
        <v>2.9043478999999999</v>
      </c>
      <c r="KC31" s="129">
        <v>-0.55839368</v>
      </c>
      <c r="KD31" s="129">
        <v>-1.3737786999999999</v>
      </c>
      <c r="KE31" s="129">
        <v>49.154738999999999</v>
      </c>
      <c r="KF31" s="129">
        <v>4.0180021999999998E-15</v>
      </c>
      <c r="KG31" s="129">
        <v>3.8701992999999999</v>
      </c>
      <c r="KH31" s="129">
        <v>1.2712098E-15</v>
      </c>
      <c r="KI31" s="129">
        <v>-7.5656028E-2</v>
      </c>
      <c r="KJ31" s="129">
        <v>2.3698136000000001E-16</v>
      </c>
      <c r="KK31" s="129">
        <v>47.981380000000001</v>
      </c>
      <c r="KL31" s="129">
        <v>1.9047867000000001</v>
      </c>
      <c r="KM31" s="129">
        <v>2.4880607000000001</v>
      </c>
      <c r="KN31" s="129">
        <v>0.60482979999999997</v>
      </c>
      <c r="KO31" s="129">
        <v>-0.57048935999999995</v>
      </c>
      <c r="KP31" s="129">
        <v>1.5234977999999999E-16</v>
      </c>
      <c r="KQ31" s="129">
        <v>48.169865999999999</v>
      </c>
      <c r="KR31" s="129">
        <v>1.7320606000000001</v>
      </c>
      <c r="KS31" s="129">
        <v>2.5554171999999999</v>
      </c>
      <c r="KT31" s="129">
        <v>0.53877032000000002</v>
      </c>
      <c r="KU31" s="129">
        <v>-0.46184967999999998</v>
      </c>
      <c r="KV31" s="129">
        <v>1.5647417999999999E-16</v>
      </c>
      <c r="KW31" s="129">
        <v>48.086652000000001</v>
      </c>
      <c r="KX31" s="129">
        <v>0.97878129999999997</v>
      </c>
      <c r="KY31" s="129">
        <v>3.4885122000000002</v>
      </c>
      <c r="KZ31" s="129">
        <v>0.37433706999999999</v>
      </c>
      <c r="LA31" s="129">
        <v>-0.69128087999999999</v>
      </c>
      <c r="LB31" s="129">
        <v>2.1360977E-16</v>
      </c>
      <c r="LC31" s="129">
        <v>42.09995</v>
      </c>
      <c r="LD31" s="129">
        <v>9.8847453000000006E-33</v>
      </c>
      <c r="LE31" s="129">
        <v>2.6363542999999998</v>
      </c>
      <c r="LF31" s="129">
        <v>-5.2995148000000001E-17</v>
      </c>
      <c r="LG31" s="129">
        <v>-0.86547644999999995</v>
      </c>
      <c r="LH31" s="129">
        <v>1.6143013999999999E-16</v>
      </c>
      <c r="LI31" s="129">
        <v>43.472008000000002</v>
      </c>
      <c r="LJ31" s="129">
        <v>1.4258991999999999E-33</v>
      </c>
      <c r="LK31" s="129">
        <v>0.38030068</v>
      </c>
      <c r="LL31" s="129">
        <v>-8.5281462999999995E-17</v>
      </c>
      <c r="LM31" s="129">
        <v>-1.392752</v>
      </c>
      <c r="LN31" s="129">
        <v>2.3286700999999999E-17</v>
      </c>
      <c r="LO31" s="129">
        <v>39.678413999999997</v>
      </c>
      <c r="LP31" s="129">
        <v>3.0206848000000002</v>
      </c>
      <c r="LQ31" s="129">
        <v>1.0648949999999999</v>
      </c>
      <c r="LR31" s="129">
        <v>-0.12649198</v>
      </c>
      <c r="LS31" s="129">
        <v>-0.76762850999999999</v>
      </c>
      <c r="LT31" s="129">
        <v>-2.2409569999999999</v>
      </c>
      <c r="LU31" s="129">
        <v>39.937308000000002</v>
      </c>
      <c r="LV31" s="129">
        <v>6.7549343999999998E-33</v>
      </c>
      <c r="LW31" s="129">
        <v>1.8016044</v>
      </c>
      <c r="LX31" s="129">
        <v>-7.8745144999999997E-17</v>
      </c>
      <c r="LY31" s="129">
        <v>-1.2860058000000001</v>
      </c>
      <c r="LZ31" s="129">
        <v>1.1031645E-16</v>
      </c>
      <c r="MA31" s="129">
        <v>21.284348000000001</v>
      </c>
      <c r="MB31" s="129">
        <v>0.60807239000000002</v>
      </c>
      <c r="MC31" s="129">
        <v>1.0550649999999999</v>
      </c>
      <c r="MD31" s="129">
        <v>-0.24741437999999999</v>
      </c>
      <c r="ME31" s="129">
        <v>-0.37186183</v>
      </c>
      <c r="MF31" s="129">
        <v>-7.0941135000000005E-17</v>
      </c>
      <c r="MG31" s="129">
        <v>21.620804</v>
      </c>
      <c r="MH31" s="129">
        <v>5.9273033E-32</v>
      </c>
      <c r="MI31" s="129">
        <v>2.9513896000000002</v>
      </c>
      <c r="MJ31" s="129">
        <v>8.0790667999999995E-16</v>
      </c>
      <c r="MK31" s="129">
        <v>-1.2516673</v>
      </c>
      <c r="ML31" s="129">
        <v>-2.0872921000000001E-16</v>
      </c>
      <c r="MM31" s="129">
        <v>21.702318999999999</v>
      </c>
      <c r="MN31" s="129">
        <v>0.99723256000000005</v>
      </c>
      <c r="MO31" s="129">
        <v>1.5607272000000001</v>
      </c>
      <c r="MP31" s="129">
        <v>-3.3736079000000001</v>
      </c>
      <c r="MQ31" s="129">
        <v>-1.5573224000000001</v>
      </c>
      <c r="MR31" s="129">
        <v>-6.9111344E-17</v>
      </c>
      <c r="MS31" s="129">
        <v>17.842661</v>
      </c>
      <c r="MT31" s="129">
        <v>0.68399924999999995</v>
      </c>
      <c r="MU31" s="129">
        <v>4.5527487000000004</v>
      </c>
      <c r="MV31" s="129">
        <v>-1.7982309000000001</v>
      </c>
      <c r="MW31" s="129">
        <v>-0.42957275</v>
      </c>
      <c r="MX31" s="129">
        <v>1.0384107</v>
      </c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4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  <c r="UG31" s="4"/>
      <c r="UH31" s="4"/>
      <c r="UI31" s="4"/>
      <c r="UJ31" s="4"/>
      <c r="UK31" s="4"/>
      <c r="UL31" s="4"/>
      <c r="UM31" s="4"/>
      <c r="UN31" s="4"/>
      <c r="UO31" s="4"/>
      <c r="UP31" s="4"/>
      <c r="UQ31" s="4"/>
      <c r="UR31" s="4"/>
      <c r="US31" s="4"/>
      <c r="UT31" s="4"/>
      <c r="UU31" s="4"/>
      <c r="UV31" s="4"/>
      <c r="UW31" s="4"/>
      <c r="UX31" s="4"/>
      <c r="UY31" s="4"/>
      <c r="UZ31" s="4"/>
      <c r="VA31" s="4"/>
      <c r="VB31" s="4"/>
      <c r="VC31" s="4"/>
      <c r="VD31" s="4"/>
      <c r="VE31" s="4"/>
      <c r="VF31" s="4"/>
      <c r="VG31" s="4"/>
      <c r="VH31" s="4"/>
      <c r="VI31" s="4"/>
      <c r="VJ31" s="4"/>
      <c r="VK31" s="4"/>
      <c r="VL31" s="4"/>
      <c r="VM31" s="4"/>
      <c r="VN31" s="4"/>
      <c r="VO31" s="4"/>
      <c r="VP31" s="4"/>
      <c r="VQ31" s="4"/>
      <c r="VR31" s="4"/>
      <c r="VS31" s="4"/>
      <c r="VT31" s="4"/>
      <c r="VU31" s="4"/>
      <c r="VV31" s="4"/>
      <c r="VW31" s="4"/>
      <c r="VX31" s="4"/>
      <c r="VY31" s="4"/>
      <c r="VZ31" s="4"/>
      <c r="WA31" s="4"/>
      <c r="WB31" s="4"/>
      <c r="WC31" s="4"/>
      <c r="WD31" s="4"/>
      <c r="WE31" s="4"/>
      <c r="WF31" s="4"/>
      <c r="WG31" s="4"/>
      <c r="WH31" s="4"/>
      <c r="WI31" s="4"/>
      <c r="WJ31" s="4"/>
      <c r="WK31" s="4"/>
      <c r="WL31" s="4"/>
      <c r="WM31" s="4"/>
      <c r="WN31" s="4"/>
      <c r="WO31" s="4"/>
      <c r="WP31" s="4"/>
    </row>
    <row r="32" spans="1:614" x14ac:dyDescent="0.25">
      <c r="A32" s="182" t="str">
        <f t="shared" si="0"/>
        <v>K:\614 Sewol\207 BowLift\APDL\A</v>
      </c>
      <c r="B32" s="182" t="s">
        <v>215</v>
      </c>
      <c r="C32" s="129">
        <v>-3.3039711999999999</v>
      </c>
      <c r="D32" s="129">
        <v>0.2205799</v>
      </c>
      <c r="E32" s="129">
        <v>3.5231599999999998</v>
      </c>
      <c r="F32" s="129">
        <v>-1.7879091999999999E-2</v>
      </c>
      <c r="G32" s="129">
        <v>-2.4158583999999999</v>
      </c>
      <c r="H32" s="129">
        <v>0.14937019000000001</v>
      </c>
      <c r="I32" s="129">
        <v>7.4164956999999996</v>
      </c>
      <c r="J32" s="129">
        <v>-2.0354660999999998</v>
      </c>
      <c r="K32" s="129">
        <v>6.0526644999999997</v>
      </c>
      <c r="L32" s="129">
        <v>0.17136324</v>
      </c>
      <c r="M32" s="129">
        <v>1.172863</v>
      </c>
      <c r="N32" s="129">
        <v>-0.19650601000000001</v>
      </c>
      <c r="O32" s="129">
        <v>3.7846370999999999</v>
      </c>
      <c r="P32" s="129">
        <v>-1.3613206</v>
      </c>
      <c r="Q32" s="129">
        <v>19.983979999999999</v>
      </c>
      <c r="R32" s="129">
        <v>0.12293546</v>
      </c>
      <c r="S32" s="129">
        <v>-0.41350146999999998</v>
      </c>
      <c r="T32" s="129">
        <v>-0.15352281000000001</v>
      </c>
      <c r="U32" s="129">
        <v>6.6580652999999996</v>
      </c>
      <c r="V32" s="129">
        <v>-1.1846542</v>
      </c>
      <c r="W32" s="129">
        <v>6.3720929000000002</v>
      </c>
      <c r="X32" s="129">
        <v>0.10115459</v>
      </c>
      <c r="Y32" s="129">
        <v>0.18084939999999999</v>
      </c>
      <c r="Z32" s="129">
        <v>-3.4679414999999998E-2</v>
      </c>
      <c r="AA32" s="129">
        <v>-13.192641999999999</v>
      </c>
      <c r="AB32" s="129">
        <v>0.46003503000000001</v>
      </c>
      <c r="AC32" s="129">
        <v>5.3880987999999999</v>
      </c>
      <c r="AD32" s="129">
        <v>-0.43987444999999997</v>
      </c>
      <c r="AE32" s="129">
        <v>-0.80728741999999998</v>
      </c>
      <c r="AF32" s="129">
        <v>1.9099134E-2</v>
      </c>
      <c r="AG32" s="129">
        <v>2.7790138</v>
      </c>
      <c r="AH32" s="129">
        <v>-1.4693517</v>
      </c>
      <c r="AI32" s="129">
        <v>2.4916263000000001</v>
      </c>
      <c r="AJ32" s="129">
        <v>2.4168131000000002</v>
      </c>
      <c r="AK32" s="129">
        <v>-2.8695490000000001</v>
      </c>
      <c r="AL32" s="129">
        <v>-0.1326485</v>
      </c>
      <c r="AM32" s="129">
        <v>2.5547206999999998</v>
      </c>
      <c r="AN32" s="129">
        <v>-0.89790135000000004</v>
      </c>
      <c r="AO32" s="129">
        <v>3.1357997000000002</v>
      </c>
      <c r="AP32" s="129">
        <v>1.2901429</v>
      </c>
      <c r="AQ32" s="129">
        <v>-3.4102412000000002</v>
      </c>
      <c r="AR32" s="129">
        <v>-7.2041841999999995E-2</v>
      </c>
      <c r="AS32" s="129">
        <v>1.1532062999999999</v>
      </c>
      <c r="AT32" s="129">
        <v>-0.87981021000000004</v>
      </c>
      <c r="AU32" s="129">
        <v>3.6007501</v>
      </c>
      <c r="AV32" s="129">
        <v>1.4659964000000001</v>
      </c>
      <c r="AW32" s="129">
        <v>-4.6719134999999996</v>
      </c>
      <c r="AX32" s="129">
        <v>-8.7771940000000007E-2</v>
      </c>
      <c r="AY32" s="129">
        <v>-19.458639999999999</v>
      </c>
      <c r="AZ32" s="129">
        <v>1.1348462999999999E-6</v>
      </c>
      <c r="BA32" s="129">
        <v>4.2952364999999997</v>
      </c>
      <c r="BB32" s="129">
        <v>4.8322099999999999E-4</v>
      </c>
      <c r="BC32" s="129">
        <v>-10.116268</v>
      </c>
      <c r="BD32" s="129">
        <v>-2.5741116999999998E-3</v>
      </c>
      <c r="BE32" s="129">
        <v>-13.584137999999999</v>
      </c>
      <c r="BF32" s="129">
        <v>-1.5191307000000001E-5</v>
      </c>
      <c r="BG32" s="129">
        <v>8.0877166000000003</v>
      </c>
      <c r="BH32" s="129">
        <v>-9.3880063999999992E-3</v>
      </c>
      <c r="BI32" s="129">
        <v>-15.182619000000001</v>
      </c>
      <c r="BJ32" s="129">
        <v>-2.2980684000000001E-2</v>
      </c>
      <c r="BK32" s="129">
        <v>-14.106232</v>
      </c>
      <c r="BL32" s="129">
        <v>-1.3199186000000001E-5</v>
      </c>
      <c r="BM32" s="129">
        <v>8.3902011000000005</v>
      </c>
      <c r="BN32" s="129">
        <v>-1.0460331999999999E-2</v>
      </c>
      <c r="BO32" s="129">
        <v>-15.109571000000001</v>
      </c>
      <c r="BP32" s="129">
        <v>-2.3235486999999999E-2</v>
      </c>
      <c r="BQ32" s="129">
        <v>-14.992853999999999</v>
      </c>
      <c r="BR32" s="129">
        <v>-7.1777076000000004E-6</v>
      </c>
      <c r="BS32" s="129">
        <v>5.3727948999999997</v>
      </c>
      <c r="BT32" s="129">
        <v>1.0521805E-2</v>
      </c>
      <c r="BU32" s="129">
        <v>-14.519393000000001</v>
      </c>
      <c r="BV32" s="129">
        <v>-1.4567257000000001E-3</v>
      </c>
      <c r="BW32" s="129">
        <v>-30.440180999999999</v>
      </c>
      <c r="BX32" s="129">
        <v>-1.2594862</v>
      </c>
      <c r="BY32" s="129">
        <v>-3.567002</v>
      </c>
      <c r="BZ32" s="129">
        <v>7.8726596000000004</v>
      </c>
      <c r="CA32" s="129">
        <v>-1.6216933</v>
      </c>
      <c r="CB32" s="129">
        <v>-0.65604746999999997</v>
      </c>
      <c r="CC32" s="129">
        <v>-20.256447000000001</v>
      </c>
      <c r="CD32" s="129">
        <v>-0.90957014000000003</v>
      </c>
      <c r="CE32" s="129">
        <v>0.55402633000000001</v>
      </c>
      <c r="CF32" s="129">
        <v>8.6411978000000005</v>
      </c>
      <c r="CG32" s="129">
        <v>-3.0611633</v>
      </c>
      <c r="CH32" s="129">
        <v>5.9386330000000001E-2</v>
      </c>
      <c r="CI32" s="129">
        <v>-20.902401999999999</v>
      </c>
      <c r="CJ32" s="129">
        <v>-1.2539216</v>
      </c>
      <c r="CK32" s="129">
        <v>1.0848139000000001</v>
      </c>
      <c r="CL32" s="129">
        <v>10.116194999999999</v>
      </c>
      <c r="CM32" s="129">
        <v>-4.4976136000000002</v>
      </c>
      <c r="CN32" s="129">
        <v>-0.35338170000000002</v>
      </c>
      <c r="CO32" s="129">
        <v>-21.078804999999999</v>
      </c>
      <c r="CP32" s="129">
        <v>-1.7632882999999999</v>
      </c>
      <c r="CQ32" s="129">
        <v>0.72912951999999998</v>
      </c>
      <c r="CR32" s="129">
        <v>9.9613514999999992</v>
      </c>
      <c r="CS32" s="129">
        <v>-3.9580334000000001</v>
      </c>
      <c r="CT32" s="129">
        <v>8.6972263999999994E-2</v>
      </c>
      <c r="CU32" s="129">
        <v>-34.625534999999999</v>
      </c>
      <c r="CV32" s="129">
        <v>0.59032156000000002</v>
      </c>
      <c r="CW32" s="129">
        <v>2.6736646999999998</v>
      </c>
      <c r="CX32" s="129">
        <v>-1.5525152</v>
      </c>
      <c r="CY32" s="129">
        <v>-1.0928009999999999</v>
      </c>
      <c r="CZ32" s="129">
        <v>4.6474283999999998E-2</v>
      </c>
      <c r="DA32" s="129">
        <v>-39.623764999999999</v>
      </c>
      <c r="DB32" s="129">
        <v>-5.9031945000000001E-8</v>
      </c>
      <c r="DC32" s="129">
        <v>0.44964503</v>
      </c>
      <c r="DD32" s="129">
        <v>1.7675891E-3</v>
      </c>
      <c r="DE32" s="129">
        <v>-5.1183842000000004</v>
      </c>
      <c r="DF32" s="129">
        <v>5.6366600999999999E-5</v>
      </c>
      <c r="DG32" s="129">
        <v>-37.465620000000001</v>
      </c>
      <c r="DH32" s="129">
        <v>6.0649247000000003E-2</v>
      </c>
      <c r="DI32" s="129">
        <v>0.87550998999999996</v>
      </c>
      <c r="DJ32" s="129">
        <v>-0.15794717999999999</v>
      </c>
      <c r="DK32" s="129">
        <v>-4.3291439</v>
      </c>
      <c r="DL32" s="129">
        <v>4.7900896000000002E-3</v>
      </c>
      <c r="DM32" s="129">
        <v>-40.015563</v>
      </c>
      <c r="DN32" s="129">
        <v>-1.8037018000000001E-7</v>
      </c>
      <c r="DO32" s="129">
        <v>0.15484993999999999</v>
      </c>
      <c r="DP32" s="129">
        <v>2.8370372999999998E-3</v>
      </c>
      <c r="DQ32" s="129">
        <v>-5.3755309000000002</v>
      </c>
      <c r="DR32" s="129">
        <v>1.4960289E-4</v>
      </c>
      <c r="DS32" s="129">
        <v>-31.127469000000001</v>
      </c>
      <c r="DT32" s="129">
        <v>0.44031639</v>
      </c>
      <c r="DU32" s="129">
        <v>15.099309</v>
      </c>
      <c r="DV32" s="129">
        <v>3.1274215999999999E-16</v>
      </c>
      <c r="DW32" s="129">
        <v>-0.31889051000000002</v>
      </c>
      <c r="DX32" s="129">
        <v>4.6975442999999997</v>
      </c>
      <c r="DY32" s="129">
        <v>-29.922953</v>
      </c>
      <c r="DZ32" s="129">
        <v>4.8112785000000002</v>
      </c>
      <c r="EA32" s="129">
        <v>11.938801</v>
      </c>
      <c r="EB32" s="129">
        <v>1.5927727E-15</v>
      </c>
      <c r="EC32" s="129">
        <v>-0.95055396999999997</v>
      </c>
      <c r="ED32" s="129">
        <v>-2.8456687000000001</v>
      </c>
      <c r="EE32" s="129">
        <v>-40.614772000000002</v>
      </c>
      <c r="EF32" s="129">
        <v>-0.12680321999999999</v>
      </c>
      <c r="EG32" s="129">
        <v>5.2754624999999997</v>
      </c>
      <c r="EH32" s="129">
        <v>2.3720142000000001E-15</v>
      </c>
      <c r="EI32" s="129">
        <v>-1.7005003000000001</v>
      </c>
      <c r="EJ32" s="129">
        <v>-0.18534392</v>
      </c>
      <c r="EK32" s="129">
        <v>-42.144551</v>
      </c>
      <c r="EL32" s="129">
        <v>-1.2698252E-31</v>
      </c>
      <c r="EM32" s="129">
        <v>4.6837983000000003</v>
      </c>
      <c r="EN32" s="129">
        <v>2.4705956999999999E-15</v>
      </c>
      <c r="EO32" s="129">
        <v>-1.7966621</v>
      </c>
      <c r="EP32" s="129">
        <v>3.9681376E-16</v>
      </c>
      <c r="EQ32" s="129">
        <v>-46.426594999999999</v>
      </c>
      <c r="ER32" s="129">
        <v>-1.1865979</v>
      </c>
      <c r="ES32" s="129">
        <v>-2.6483203999999998</v>
      </c>
      <c r="ET32" s="129">
        <v>-5.6900832000000001</v>
      </c>
      <c r="EU32" s="129">
        <v>0.25660908999999998</v>
      </c>
      <c r="EV32" s="129">
        <v>1.1520291</v>
      </c>
      <c r="EW32" s="129">
        <v>-43.904755999999999</v>
      </c>
      <c r="EX32" s="129">
        <v>-1.8070803</v>
      </c>
      <c r="EY32" s="129">
        <v>-1.9960947</v>
      </c>
      <c r="EZ32" s="129">
        <v>-6.8484578000000003</v>
      </c>
      <c r="FA32" s="129">
        <v>-0.63295679000000005</v>
      </c>
      <c r="FB32" s="129">
        <v>1.1063601999999999</v>
      </c>
      <c r="FC32" s="129">
        <v>7.8886090999999991E-31</v>
      </c>
      <c r="FD32" s="129">
        <v>7.8886090999999991E-31</v>
      </c>
      <c r="FE32" s="129">
        <v>7.8886090999999991E-31</v>
      </c>
      <c r="FF32" s="129">
        <v>7.8886090999999991E-31</v>
      </c>
      <c r="FG32" s="129">
        <v>7.8886090999999991E-31</v>
      </c>
      <c r="FH32" s="129">
        <v>7.8886090999999991E-31</v>
      </c>
      <c r="FI32" s="129">
        <v>7.8886090999999991E-31</v>
      </c>
      <c r="FJ32" s="129">
        <v>7.8886090999999991E-31</v>
      </c>
      <c r="FK32" s="129">
        <v>7.8886090999999991E-31</v>
      </c>
      <c r="FL32" s="129">
        <v>7.8886090999999991E-31</v>
      </c>
      <c r="FM32" s="129">
        <v>7.8886090999999991E-31</v>
      </c>
      <c r="FN32" s="129">
        <v>7.8886090999999991E-31</v>
      </c>
      <c r="FO32" s="129">
        <v>-10.060466</v>
      </c>
      <c r="FP32" s="129">
        <v>3.6897240999999998</v>
      </c>
      <c r="FQ32" s="129">
        <v>-21.272172000000001</v>
      </c>
      <c r="FR32" s="129">
        <v>-0.38703010999999998</v>
      </c>
      <c r="FS32" s="129">
        <v>-3.2430386000000002</v>
      </c>
      <c r="FT32" s="129">
        <v>6.542637</v>
      </c>
      <c r="FU32" s="129">
        <v>-19.502383999999999</v>
      </c>
      <c r="FV32" s="129">
        <v>-2.0031596</v>
      </c>
      <c r="FW32" s="129">
        <v>-1.1040481</v>
      </c>
      <c r="FX32" s="129">
        <v>-6.3850614999999999</v>
      </c>
      <c r="FY32" s="129">
        <v>4.8888812000000001</v>
      </c>
      <c r="FZ32" s="129">
        <v>1.4930007999999999</v>
      </c>
      <c r="GA32" s="129">
        <v>-15.917856</v>
      </c>
      <c r="GB32" s="129">
        <v>-3.1299228000000001</v>
      </c>
      <c r="GC32" s="129">
        <v>-3.6011774000000001</v>
      </c>
      <c r="GD32" s="129">
        <v>-6.4946085</v>
      </c>
      <c r="GE32" s="129">
        <v>6.2557176999999999</v>
      </c>
      <c r="GF32" s="129">
        <v>3.2928172999999998</v>
      </c>
      <c r="GG32" s="129">
        <v>-19.006481000000001</v>
      </c>
      <c r="GH32" s="129">
        <v>-1.4027228</v>
      </c>
      <c r="GI32" s="129">
        <v>-0.26989459999999998</v>
      </c>
      <c r="GJ32" s="129">
        <v>-5.1047509</v>
      </c>
      <c r="GK32" s="129">
        <v>2.8070305000000002</v>
      </c>
      <c r="GL32" s="129">
        <v>0.56904401000000004</v>
      </c>
      <c r="GM32" s="129">
        <v>-14.277613000000001</v>
      </c>
      <c r="GN32" s="129">
        <v>1.6379163999999999</v>
      </c>
      <c r="GO32" s="129">
        <v>17.840378000000001</v>
      </c>
      <c r="GP32" s="129">
        <v>-2.6555536000000002</v>
      </c>
      <c r="GQ32" s="129">
        <v>0.84493876000000001</v>
      </c>
      <c r="GR32" s="129">
        <v>-4.8972617999999999</v>
      </c>
      <c r="GS32" s="129">
        <v>-6.6769907000000002</v>
      </c>
      <c r="GT32" s="129">
        <v>-0.12844414000000001</v>
      </c>
      <c r="GU32" s="129">
        <v>5.2925091999999996</v>
      </c>
      <c r="GV32" s="129">
        <v>-1.5893489000000001</v>
      </c>
      <c r="GW32" s="129">
        <v>1.7023763999999999</v>
      </c>
      <c r="GX32" s="129">
        <v>-0.62117188000000001</v>
      </c>
      <c r="GY32" s="129">
        <v>-5.1212457000000002</v>
      </c>
      <c r="GZ32" s="129">
        <v>-0.77961928000000003</v>
      </c>
      <c r="HA32" s="129">
        <v>7.0886601000000002</v>
      </c>
      <c r="HB32" s="129">
        <v>-1.4977275999999999</v>
      </c>
      <c r="HC32" s="129">
        <v>1.9037609</v>
      </c>
      <c r="HD32" s="129">
        <v>-0.71504635999999999</v>
      </c>
      <c r="HE32" s="129">
        <v>-6.5418475000000003</v>
      </c>
      <c r="HF32" s="129">
        <v>-1.8038605999999999</v>
      </c>
      <c r="HG32" s="129">
        <v>2.2337843999999998</v>
      </c>
      <c r="HH32" s="129">
        <v>-0.83181481999999995</v>
      </c>
      <c r="HI32" s="129">
        <v>0.26385124999999998</v>
      </c>
      <c r="HJ32" s="129">
        <v>0.58584252999999997</v>
      </c>
      <c r="HK32" s="129">
        <v>-6.4706143999999997</v>
      </c>
      <c r="HL32" s="129">
        <v>-1.7457139E-2</v>
      </c>
      <c r="HM32" s="129">
        <v>-0.52896721000000002</v>
      </c>
      <c r="HN32" s="129">
        <v>-0.26477207000000003</v>
      </c>
      <c r="HO32" s="129">
        <v>-1.1433659</v>
      </c>
      <c r="HP32" s="129">
        <v>-5.9453772E-3</v>
      </c>
      <c r="HQ32" s="129">
        <v>-6.3611566000000002</v>
      </c>
      <c r="HR32" s="129">
        <v>-4.9137082999999998E-2</v>
      </c>
      <c r="HS32" s="129">
        <v>-0.57913325999999998</v>
      </c>
      <c r="HT32" s="129">
        <v>-0.35062602999999998</v>
      </c>
      <c r="HU32" s="129">
        <v>-8.5076399999999996E-2</v>
      </c>
      <c r="HV32" s="129">
        <v>0.12154121</v>
      </c>
      <c r="HW32" s="129">
        <v>-4.0710004</v>
      </c>
      <c r="HX32" s="129">
        <v>6.7042217000000001E-2</v>
      </c>
      <c r="HY32" s="129">
        <v>1.4172644999999999</v>
      </c>
      <c r="HZ32" s="129">
        <v>-0.59067636000000001</v>
      </c>
      <c r="IA32" s="129">
        <v>0.86121605000000001</v>
      </c>
      <c r="IB32" s="129">
        <v>-0.47467300000000001</v>
      </c>
      <c r="IC32" s="129">
        <v>-5.0052630999999996</v>
      </c>
      <c r="ID32" s="129">
        <v>3.4858630000000002E-2</v>
      </c>
      <c r="IE32" s="129">
        <v>-0.21583301999999999</v>
      </c>
      <c r="IF32" s="129">
        <v>-0.65817903</v>
      </c>
      <c r="IG32" s="129">
        <v>0.89054356999999995</v>
      </c>
      <c r="IH32" s="129">
        <v>0.10783967999999999</v>
      </c>
      <c r="II32" s="129">
        <v>1.1848164000000001</v>
      </c>
      <c r="IJ32" s="129">
        <v>3.1587241000000002E-2</v>
      </c>
      <c r="IK32" s="129">
        <v>1.4090123000000001</v>
      </c>
      <c r="IL32" s="129">
        <v>7.9483651000000002E-2</v>
      </c>
      <c r="IM32" s="129">
        <v>7.4189931000000001E-2</v>
      </c>
      <c r="IN32" s="129">
        <v>9.5445013999999995E-2</v>
      </c>
      <c r="IO32" s="129">
        <v>0.41290494</v>
      </c>
      <c r="IP32" s="129">
        <v>1.1481613E-2</v>
      </c>
      <c r="IQ32" s="129">
        <v>0.86629917999999995</v>
      </c>
      <c r="IR32" s="129">
        <v>3.3557914000000001E-2</v>
      </c>
      <c r="IS32" s="129">
        <v>2.8191852999999999E-2</v>
      </c>
      <c r="IT32" s="129">
        <v>-5.5057923000000002E-2</v>
      </c>
      <c r="IU32" s="129">
        <v>-1.214348E-2</v>
      </c>
      <c r="IV32" s="129">
        <v>-5.8082466999999999E-2</v>
      </c>
      <c r="IW32" s="129">
        <v>3.6165949000000003E-2</v>
      </c>
      <c r="IX32" s="129">
        <v>0.20792156000000001</v>
      </c>
      <c r="IY32" s="129">
        <v>-3.1543032999999998E-2</v>
      </c>
      <c r="IZ32" s="129">
        <v>0.32453926</v>
      </c>
      <c r="JA32" s="129">
        <v>0.10959837</v>
      </c>
      <c r="JB32" s="129">
        <v>-0.11607385000000001</v>
      </c>
      <c r="JC32" s="129">
        <v>-0.24815773999999999</v>
      </c>
      <c r="JD32" s="129">
        <v>0.14346959000000001</v>
      </c>
      <c r="JE32" s="129">
        <v>-5.0168272999999999E-2</v>
      </c>
      <c r="JF32" s="129">
        <v>7.1525334000000001E-3</v>
      </c>
      <c r="JG32" s="129">
        <v>-0.70545095999999996</v>
      </c>
      <c r="JH32" s="129">
        <v>-3.7999697000000001</v>
      </c>
      <c r="JI32" s="129">
        <v>2.6581879000000002</v>
      </c>
      <c r="JJ32" s="129">
        <v>1.7894638</v>
      </c>
      <c r="JK32" s="129">
        <v>-2.7484207</v>
      </c>
      <c r="JL32" s="129">
        <v>0.19971517999999999</v>
      </c>
      <c r="JM32" s="129">
        <v>0.83530607000000001</v>
      </c>
      <c r="JN32" s="129">
        <v>0.61657019999999996</v>
      </c>
      <c r="JO32" s="129">
        <v>0.48243810999999998</v>
      </c>
      <c r="JP32" s="129">
        <v>2.803153</v>
      </c>
      <c r="JQ32" s="129">
        <v>-0.50940045</v>
      </c>
      <c r="JR32" s="129">
        <v>-1.2298657</v>
      </c>
      <c r="JS32" s="129">
        <v>0.28324337999999999</v>
      </c>
      <c r="JT32" s="129">
        <v>0.85397195000000004</v>
      </c>
      <c r="JU32" s="129">
        <v>0.31468272000000003</v>
      </c>
      <c r="JV32" s="129">
        <v>2.5515558999999999</v>
      </c>
      <c r="JW32" s="129">
        <v>-0.45956939000000002</v>
      </c>
      <c r="JX32" s="129">
        <v>-1.2630558000000001</v>
      </c>
      <c r="JY32" s="129">
        <v>0.88136766</v>
      </c>
      <c r="JZ32" s="129">
        <v>0.15041194999999999</v>
      </c>
      <c r="KA32" s="129">
        <v>0.34471125000000002</v>
      </c>
      <c r="KB32" s="129">
        <v>2.8790079</v>
      </c>
      <c r="KC32" s="129">
        <v>-0.54395037999999996</v>
      </c>
      <c r="KD32" s="129">
        <v>-1.3298009</v>
      </c>
      <c r="KE32" s="129">
        <v>49.236522000000001</v>
      </c>
      <c r="KF32" s="129">
        <v>4.1114719000000002E-15</v>
      </c>
      <c r="KG32" s="129">
        <v>3.8933932000000002</v>
      </c>
      <c r="KH32" s="129">
        <v>1.2906605000000001E-15</v>
      </c>
      <c r="KI32" s="129">
        <v>-9.1214847000000002E-2</v>
      </c>
      <c r="KJ32" s="129">
        <v>2.3840158E-16</v>
      </c>
      <c r="KK32" s="129">
        <v>47.971843</v>
      </c>
      <c r="KL32" s="129">
        <v>1.9490972</v>
      </c>
      <c r="KM32" s="129">
        <v>2.4290797</v>
      </c>
      <c r="KN32" s="129">
        <v>0.61450234999999997</v>
      </c>
      <c r="KO32" s="129">
        <v>-0.55424773000000005</v>
      </c>
      <c r="KP32" s="129">
        <v>1.4873823E-16</v>
      </c>
      <c r="KQ32" s="129">
        <v>48.097499999999997</v>
      </c>
      <c r="KR32" s="129">
        <v>1.8339464999999999</v>
      </c>
      <c r="KS32" s="129">
        <v>2.4739841</v>
      </c>
      <c r="KT32" s="129">
        <v>0.57046269000000005</v>
      </c>
      <c r="KU32" s="129">
        <v>-0.48182128000000002</v>
      </c>
      <c r="KV32" s="129">
        <v>1.5148782999999999E-16</v>
      </c>
      <c r="KW32" s="129">
        <v>48.105606000000002</v>
      </c>
      <c r="KX32" s="129">
        <v>1.0363567</v>
      </c>
      <c r="KY32" s="129">
        <v>3.4892539999999999</v>
      </c>
      <c r="KZ32" s="129">
        <v>0.39635689000000002</v>
      </c>
      <c r="LA32" s="129">
        <v>-0.74305292999999994</v>
      </c>
      <c r="LB32" s="129">
        <v>2.1365519000000001E-16</v>
      </c>
      <c r="LC32" s="129">
        <v>42.295203999999998</v>
      </c>
      <c r="LD32" s="129">
        <v>1.0177645E-32</v>
      </c>
      <c r="LE32" s="129">
        <v>2.7144732999999999</v>
      </c>
      <c r="LF32" s="129">
        <v>-4.6549641999999999E-17</v>
      </c>
      <c r="LG32" s="129">
        <v>-0.76021335000000001</v>
      </c>
      <c r="LH32" s="129">
        <v>1.6621354999999999E-16</v>
      </c>
      <c r="LI32" s="129">
        <v>43.667923999999999</v>
      </c>
      <c r="LJ32" s="129">
        <v>1.0932277000000001E-33</v>
      </c>
      <c r="LK32" s="129">
        <v>0.29157409000000001</v>
      </c>
      <c r="LL32" s="129">
        <v>-8.6536094000000003E-17</v>
      </c>
      <c r="LM32" s="129">
        <v>-1.4132416999999999</v>
      </c>
      <c r="LN32" s="129">
        <v>1.7853763999999999E-17</v>
      </c>
      <c r="LO32" s="129">
        <v>39.052508000000003</v>
      </c>
      <c r="LP32" s="129">
        <v>3.4522111999999998</v>
      </c>
      <c r="LQ32" s="129">
        <v>1.2007197999999999</v>
      </c>
      <c r="LR32" s="129">
        <v>-0.14456226</v>
      </c>
      <c r="LS32" s="129">
        <v>-0.66954387000000004</v>
      </c>
      <c r="LT32" s="129">
        <v>-2.5610936999999998</v>
      </c>
      <c r="LU32" s="129">
        <v>40.005347999999998</v>
      </c>
      <c r="LV32" s="129">
        <v>6.8637274999999993E-33</v>
      </c>
      <c r="LW32" s="129">
        <v>1.8306205</v>
      </c>
      <c r="LX32" s="129">
        <v>-7.3814345000000004E-17</v>
      </c>
      <c r="LY32" s="129">
        <v>-1.2054796999999999</v>
      </c>
      <c r="LZ32" s="129">
        <v>1.1209318000000001E-16</v>
      </c>
      <c r="MA32" s="129">
        <v>21.327020000000001</v>
      </c>
      <c r="MB32" s="129">
        <v>0.57208146000000004</v>
      </c>
      <c r="MC32" s="129">
        <v>1.0573821999999999</v>
      </c>
      <c r="MD32" s="129">
        <v>-0.23215319000000001</v>
      </c>
      <c r="ME32" s="129">
        <v>-0.40057864999999998</v>
      </c>
      <c r="MF32" s="129">
        <v>-7.1874775E-17</v>
      </c>
      <c r="MG32" s="129">
        <v>21.685789</v>
      </c>
      <c r="MH32" s="129">
        <v>5.7503865999999995E-32</v>
      </c>
      <c r="MI32" s="129">
        <v>2.9387145000000001</v>
      </c>
      <c r="MJ32" s="129">
        <v>7.8126855000000004E-16</v>
      </c>
      <c r="MK32" s="129">
        <v>-1.3209637999999999</v>
      </c>
      <c r="ML32" s="129">
        <v>-2.0933545999999999E-16</v>
      </c>
      <c r="MM32" s="129">
        <v>21.708815000000001</v>
      </c>
      <c r="MN32" s="129">
        <v>1.2692249</v>
      </c>
      <c r="MO32" s="129">
        <v>1.2374813</v>
      </c>
      <c r="MP32" s="129">
        <v>-4.2937497000000002</v>
      </c>
      <c r="MQ32" s="129">
        <v>-1.3328694999999999</v>
      </c>
      <c r="MR32" s="129">
        <v>-4.8415496999999999E-17</v>
      </c>
      <c r="MS32" s="129">
        <v>17.297968999999998</v>
      </c>
      <c r="MT32" s="129">
        <v>0.87055806999999996</v>
      </c>
      <c r="MU32" s="129">
        <v>4.2265382000000002</v>
      </c>
      <c r="MV32" s="129">
        <v>-2.2886931000000001</v>
      </c>
      <c r="MW32" s="129">
        <v>-0.36458273000000002</v>
      </c>
      <c r="MX32" s="129">
        <v>1.3216342000000001</v>
      </c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  <c r="UG32" s="4"/>
      <c r="UH32" s="4"/>
      <c r="UI32" s="4"/>
      <c r="UJ32" s="4"/>
      <c r="UK32" s="4"/>
      <c r="UL32" s="4"/>
      <c r="UM32" s="4"/>
      <c r="UN32" s="4"/>
      <c r="UO32" s="4"/>
      <c r="UP32" s="4"/>
      <c r="UQ32" s="4"/>
      <c r="UR32" s="4"/>
      <c r="US32" s="4"/>
      <c r="UT32" s="4"/>
      <c r="UU32" s="4"/>
      <c r="UV32" s="4"/>
      <c r="UW32" s="4"/>
      <c r="UX32" s="4"/>
      <c r="UY32" s="4"/>
      <c r="UZ32" s="4"/>
      <c r="VA32" s="4"/>
      <c r="VB32" s="4"/>
      <c r="VC32" s="4"/>
      <c r="VD32" s="4"/>
      <c r="VE32" s="4"/>
      <c r="VF32" s="4"/>
      <c r="VG32" s="4"/>
      <c r="VH32" s="4"/>
      <c r="VI32" s="4"/>
      <c r="VJ32" s="4"/>
      <c r="VK32" s="4"/>
      <c r="VL32" s="4"/>
      <c r="VM32" s="4"/>
      <c r="VN32" s="4"/>
      <c r="VO32" s="4"/>
      <c r="VP32" s="4"/>
      <c r="VQ32" s="4"/>
      <c r="VR32" s="4"/>
      <c r="VS32" s="4"/>
      <c r="VT32" s="4"/>
      <c r="VU32" s="4"/>
      <c r="VV32" s="4"/>
      <c r="VW32" s="4"/>
      <c r="VX32" s="4"/>
      <c r="VY32" s="4"/>
      <c r="VZ32" s="4"/>
      <c r="WA32" s="4"/>
      <c r="WB32" s="4"/>
      <c r="WC32" s="4"/>
      <c r="WD32" s="4"/>
      <c r="WE32" s="4"/>
      <c r="WF32" s="4"/>
      <c r="WG32" s="4"/>
      <c r="WH32" s="4"/>
      <c r="WI32" s="4"/>
      <c r="WJ32" s="4"/>
      <c r="WK32" s="4"/>
      <c r="WL32" s="4"/>
      <c r="WM32" s="4"/>
      <c r="WN32" s="4"/>
      <c r="WO32" s="4"/>
      <c r="WP32" s="4"/>
    </row>
    <row r="33" spans="1:614" x14ac:dyDescent="0.25">
      <c r="A33" s="182" t="str">
        <f t="shared" si="0"/>
        <v>K:\614 Sewol\207 BowLift\APDL\A</v>
      </c>
      <c r="B33" s="182" t="s">
        <v>216</v>
      </c>
      <c r="C33" s="129">
        <v>-3.3720979999999998</v>
      </c>
      <c r="D33" s="129">
        <v>0.18091788</v>
      </c>
      <c r="E33" s="129">
        <v>3.3383223000000002</v>
      </c>
      <c r="F33" s="129">
        <v>-2.8312222000000001E-2</v>
      </c>
      <c r="G33" s="129">
        <v>-2.3774267999999998</v>
      </c>
      <c r="H33" s="129">
        <v>7.5098982999999994E-2</v>
      </c>
      <c r="I33" s="129">
        <v>7.5487289000000004</v>
      </c>
      <c r="J33" s="129">
        <v>-2.0049967999999998</v>
      </c>
      <c r="K33" s="129">
        <v>5.3818431999999996</v>
      </c>
      <c r="L33" s="129">
        <v>0.16948289999999999</v>
      </c>
      <c r="M33" s="129">
        <v>1.2214381999999999</v>
      </c>
      <c r="N33" s="129">
        <v>-0.12862849000000001</v>
      </c>
      <c r="O33" s="129">
        <v>4.4104681000000001</v>
      </c>
      <c r="P33" s="129">
        <v>-1.9726170999999999</v>
      </c>
      <c r="Q33" s="129">
        <v>19.055713000000001</v>
      </c>
      <c r="R33" s="129">
        <v>0.16407245000000001</v>
      </c>
      <c r="S33" s="129">
        <v>-5.7495778999999997E-2</v>
      </c>
      <c r="T33" s="129">
        <v>-0.78591200999999999</v>
      </c>
      <c r="U33" s="129">
        <v>7.1695137000000004</v>
      </c>
      <c r="V33" s="129">
        <v>-1.5795908000000001</v>
      </c>
      <c r="W33" s="129">
        <v>5.5415570000000001</v>
      </c>
      <c r="X33" s="129">
        <v>0.13437857</v>
      </c>
      <c r="Y33" s="129">
        <v>0.72543142000000005</v>
      </c>
      <c r="Z33" s="129">
        <v>-4.7715062000000003E-2</v>
      </c>
      <c r="AA33" s="129">
        <v>-13.271424</v>
      </c>
      <c r="AB33" s="129">
        <v>0.49327194000000002</v>
      </c>
      <c r="AC33" s="129">
        <v>5.4408424000000002</v>
      </c>
      <c r="AD33" s="129">
        <v>-0.44080954</v>
      </c>
      <c r="AE33" s="129">
        <v>-0.82385501999999999</v>
      </c>
      <c r="AF33" s="129">
        <v>1.9004348000000001E-2</v>
      </c>
      <c r="AG33" s="129">
        <v>2.7134249000000001</v>
      </c>
      <c r="AH33" s="129">
        <v>-1.4678457</v>
      </c>
      <c r="AI33" s="129">
        <v>2.5144291999999999</v>
      </c>
      <c r="AJ33" s="129">
        <v>2.4314882</v>
      </c>
      <c r="AK33" s="129">
        <v>-2.9274933000000001</v>
      </c>
      <c r="AL33" s="129">
        <v>-0.13361611000000001</v>
      </c>
      <c r="AM33" s="129">
        <v>3.2571680999999999</v>
      </c>
      <c r="AN33" s="129">
        <v>-1.1971803999999999</v>
      </c>
      <c r="AO33" s="129">
        <v>2.6084868000000001</v>
      </c>
      <c r="AP33" s="129">
        <v>1.7214024999999999</v>
      </c>
      <c r="AQ33" s="129">
        <v>-2.6183960000000002</v>
      </c>
      <c r="AR33" s="129">
        <v>-9.3636653E-2</v>
      </c>
      <c r="AS33" s="129">
        <v>1.9005211</v>
      </c>
      <c r="AT33" s="129">
        <v>-1.1730750000000001</v>
      </c>
      <c r="AU33" s="129">
        <v>3.0689910999999999</v>
      </c>
      <c r="AV33" s="129">
        <v>1.9560797999999999</v>
      </c>
      <c r="AW33" s="129">
        <v>-3.8286756</v>
      </c>
      <c r="AX33" s="129">
        <v>-0.11117783000000001</v>
      </c>
      <c r="AY33" s="129">
        <v>-19.397641</v>
      </c>
      <c r="AZ33" s="129">
        <v>1.1501909E-6</v>
      </c>
      <c r="BA33" s="129">
        <v>4.2450007000000003</v>
      </c>
      <c r="BB33" s="129">
        <v>3.3161117999999998E-4</v>
      </c>
      <c r="BC33" s="129">
        <v>-10.164626999999999</v>
      </c>
      <c r="BD33" s="129">
        <v>-2.6005825999999999E-3</v>
      </c>
      <c r="BE33" s="129">
        <v>-13.54843</v>
      </c>
      <c r="BF33" s="129">
        <v>-1.5531599999999999E-5</v>
      </c>
      <c r="BG33" s="129">
        <v>8.2598663999999999</v>
      </c>
      <c r="BH33" s="129">
        <v>-1.0498321E-2</v>
      </c>
      <c r="BI33" s="129">
        <v>-15.191679000000001</v>
      </c>
      <c r="BJ33" s="129">
        <v>-2.4209642999999999E-2</v>
      </c>
      <c r="BK33" s="129">
        <v>-13.809476999999999</v>
      </c>
      <c r="BL33" s="129">
        <v>-1.4535539999999999E-5</v>
      </c>
      <c r="BM33" s="129">
        <v>8.4111086000000004</v>
      </c>
      <c r="BN33" s="129">
        <v>-1.1034484000000001E-2</v>
      </c>
      <c r="BO33" s="129">
        <v>-15.155155000000001</v>
      </c>
      <c r="BP33" s="129">
        <v>-2.4337043999999999E-2</v>
      </c>
      <c r="BQ33" s="129">
        <v>-14.609866</v>
      </c>
      <c r="BR33" s="129">
        <v>-8.1218663999999994E-6</v>
      </c>
      <c r="BS33" s="129">
        <v>5.1809075</v>
      </c>
      <c r="BT33" s="129">
        <v>1.0559733E-2</v>
      </c>
      <c r="BU33" s="129">
        <v>-14.769466</v>
      </c>
      <c r="BV33" s="129">
        <v>-1.1580754000000001E-3</v>
      </c>
      <c r="BW33" s="129">
        <v>-30.637436999999998</v>
      </c>
      <c r="BX33" s="129">
        <v>-1.1916799</v>
      </c>
      <c r="BY33" s="129">
        <v>-3.4504081000000002</v>
      </c>
      <c r="BZ33" s="129">
        <v>7.9275774999999999</v>
      </c>
      <c r="CA33" s="129">
        <v>-1.7732760999999999</v>
      </c>
      <c r="CB33" s="129">
        <v>-0.68323001000000005</v>
      </c>
      <c r="CC33" s="129">
        <v>-20.320785000000001</v>
      </c>
      <c r="CD33" s="129">
        <v>-0.96900918999999996</v>
      </c>
      <c r="CE33" s="129">
        <v>0.53284226000000001</v>
      </c>
      <c r="CF33" s="129">
        <v>8.6730029000000002</v>
      </c>
      <c r="CG33" s="129">
        <v>-3.0289511999999998</v>
      </c>
      <c r="CH33" s="129">
        <v>9.2867455000000002E-2</v>
      </c>
      <c r="CI33" s="129">
        <v>-20.026028</v>
      </c>
      <c r="CJ33" s="129">
        <v>-0.55890751000000005</v>
      </c>
      <c r="CK33" s="129">
        <v>1.0101381</v>
      </c>
      <c r="CL33" s="129">
        <v>9.1105365999999997</v>
      </c>
      <c r="CM33" s="129">
        <v>-4.0676207</v>
      </c>
      <c r="CN33" s="129">
        <v>-0.44527760999999999</v>
      </c>
      <c r="CO33" s="129">
        <v>-20.710376</v>
      </c>
      <c r="CP33" s="129">
        <v>-1.3856866000000001</v>
      </c>
      <c r="CQ33" s="129">
        <v>0.62033565000000002</v>
      </c>
      <c r="CR33" s="129">
        <v>9.3178570000000001</v>
      </c>
      <c r="CS33" s="129">
        <v>-3.4787944999999998</v>
      </c>
      <c r="CT33" s="129">
        <v>0.10410198</v>
      </c>
      <c r="CU33" s="129">
        <v>-34.619444999999999</v>
      </c>
      <c r="CV33" s="129">
        <v>0.59840716000000005</v>
      </c>
      <c r="CW33" s="129">
        <v>2.6542368000000001</v>
      </c>
      <c r="CX33" s="129">
        <v>-1.5693489</v>
      </c>
      <c r="CY33" s="129">
        <v>-1.1259752999999999</v>
      </c>
      <c r="CZ33" s="129">
        <v>4.6979172999999999E-2</v>
      </c>
      <c r="DA33" s="129">
        <v>-39.620199</v>
      </c>
      <c r="DB33" s="129">
        <v>-5.1046949999999998E-8</v>
      </c>
      <c r="DC33" s="129">
        <v>0.47603166000000002</v>
      </c>
      <c r="DD33" s="129">
        <v>1.7187070000000001E-3</v>
      </c>
      <c r="DE33" s="129">
        <v>-5.1504042999999999</v>
      </c>
      <c r="DF33" s="129">
        <v>4.8903143E-5</v>
      </c>
      <c r="DG33" s="129">
        <v>-37.624079000000002</v>
      </c>
      <c r="DH33" s="129">
        <v>3.0324607999999999E-2</v>
      </c>
      <c r="DI33" s="129">
        <v>0.77777116000000002</v>
      </c>
      <c r="DJ33" s="129">
        <v>-7.860077E-2</v>
      </c>
      <c r="DK33" s="129">
        <v>-4.5052547000000001</v>
      </c>
      <c r="DL33" s="129">
        <v>2.4182022E-3</v>
      </c>
      <c r="DM33" s="129">
        <v>-40.101182000000001</v>
      </c>
      <c r="DN33" s="129">
        <v>-2.0983921E-7</v>
      </c>
      <c r="DO33" s="129">
        <v>8.0254984000000001E-2</v>
      </c>
      <c r="DP33" s="129">
        <v>3.0875439000000002E-3</v>
      </c>
      <c r="DQ33" s="129">
        <v>-5.4169752999999998</v>
      </c>
      <c r="DR33" s="129">
        <v>1.7281682000000001E-4</v>
      </c>
      <c r="DS33" s="129">
        <v>-30.452103000000001</v>
      </c>
      <c r="DT33" s="129">
        <v>0.46477840999999998</v>
      </c>
      <c r="DU33" s="129">
        <v>15.757841000000001</v>
      </c>
      <c r="DV33" s="129">
        <v>3.1763019000000001E-16</v>
      </c>
      <c r="DW33" s="129">
        <v>-0.13268600999999999</v>
      </c>
      <c r="DX33" s="129">
        <v>4.9585189999999999</v>
      </c>
      <c r="DY33" s="129">
        <v>-29.255392000000001</v>
      </c>
      <c r="DZ33" s="129">
        <v>5.0785717000000004</v>
      </c>
      <c r="EA33" s="129">
        <v>12.257721</v>
      </c>
      <c r="EB33" s="129">
        <v>6.3111755000000003E-16</v>
      </c>
      <c r="EC33" s="129">
        <v>-0.90383427999999999</v>
      </c>
      <c r="ED33" s="129">
        <v>-3.0037614000000001</v>
      </c>
      <c r="EE33" s="129">
        <v>-41.404792</v>
      </c>
      <c r="EF33" s="129">
        <v>-0.14024101</v>
      </c>
      <c r="EG33" s="129">
        <v>4.6223761999999997</v>
      </c>
      <c r="EH33" s="129">
        <v>2.4235827000000001E-15</v>
      </c>
      <c r="EI33" s="129">
        <v>-1.7494624000000001</v>
      </c>
      <c r="EJ33" s="129">
        <v>-7.7470962000000004E-2</v>
      </c>
      <c r="EK33" s="129">
        <v>-42.192297000000003</v>
      </c>
      <c r="EL33" s="129">
        <v>-1.2847193E-31</v>
      </c>
      <c r="EM33" s="129">
        <v>4.3319089000000002</v>
      </c>
      <c r="EN33" s="129">
        <v>2.4734458999999999E-15</v>
      </c>
      <c r="EO33" s="129">
        <v>-1.7978597000000001</v>
      </c>
      <c r="EP33" s="129">
        <v>3.7534006999999999E-16</v>
      </c>
      <c r="EQ33" s="129">
        <v>-46.462052</v>
      </c>
      <c r="ER33" s="129">
        <v>-1.1656683999999999</v>
      </c>
      <c r="ES33" s="129">
        <v>-2.5854936999999998</v>
      </c>
      <c r="ET33" s="129">
        <v>-5.6722393000000002</v>
      </c>
      <c r="EU33" s="129">
        <v>0.22881102</v>
      </c>
      <c r="EV33" s="129">
        <v>1.1166849999999999</v>
      </c>
      <c r="EW33" s="129">
        <v>-43.945031</v>
      </c>
      <c r="EX33" s="129">
        <v>-1.7871832999999999</v>
      </c>
      <c r="EY33" s="129">
        <v>-1.9478816999999999</v>
      </c>
      <c r="EZ33" s="129">
        <v>-6.8526008999999997</v>
      </c>
      <c r="FA33" s="129">
        <v>-0.62680391999999996</v>
      </c>
      <c r="FB33" s="129">
        <v>1.0761784999999999</v>
      </c>
      <c r="FC33" s="129">
        <v>-39.571776</v>
      </c>
      <c r="FD33" s="129">
        <v>-2.4034468000000002</v>
      </c>
      <c r="FE33" s="129">
        <v>-1.4990276</v>
      </c>
      <c r="FF33" s="129">
        <v>-7.6406410999999999</v>
      </c>
      <c r="FG33" s="129">
        <v>-0.62154600000000004</v>
      </c>
      <c r="FH33" s="129">
        <v>1.0767321000000001</v>
      </c>
      <c r="FI33" s="129">
        <v>-41.959417999999999</v>
      </c>
      <c r="FJ33" s="129">
        <v>-2.1484535999999999</v>
      </c>
      <c r="FK33" s="129">
        <v>-1.6269956000000001</v>
      </c>
      <c r="FL33" s="129">
        <v>-7.2962420999999997</v>
      </c>
      <c r="FM33" s="129">
        <v>-1.1176136000000001</v>
      </c>
      <c r="FN33" s="129">
        <v>0.98686485000000002</v>
      </c>
      <c r="FO33" s="129">
        <v>-9.1835199999999997</v>
      </c>
      <c r="FP33" s="129">
        <v>3.7325683000000001</v>
      </c>
      <c r="FQ33" s="129">
        <v>-23.067124</v>
      </c>
      <c r="FR33" s="129">
        <v>-0.52703845999999999</v>
      </c>
      <c r="FS33" s="129">
        <v>-3.4239438</v>
      </c>
      <c r="FT33" s="129">
        <v>6.8921253</v>
      </c>
      <c r="FU33" s="129">
        <v>-19.648551999999999</v>
      </c>
      <c r="FV33" s="129">
        <v>-1.8770005999999999</v>
      </c>
      <c r="FW33" s="129">
        <v>-0.87092323000000005</v>
      </c>
      <c r="FX33" s="129">
        <v>-6.2766270999999998</v>
      </c>
      <c r="FY33" s="129">
        <v>4.6510759000000004</v>
      </c>
      <c r="FZ33" s="129">
        <v>1.3116387</v>
      </c>
      <c r="GA33" s="129">
        <v>-14.437466000000001</v>
      </c>
      <c r="GB33" s="129">
        <v>-3.0691058</v>
      </c>
      <c r="GC33" s="129">
        <v>-3.3587159999999998</v>
      </c>
      <c r="GD33" s="129">
        <v>-6.4848186999999999</v>
      </c>
      <c r="GE33" s="129">
        <v>6.5369929000000004</v>
      </c>
      <c r="GF33" s="129">
        <v>3.1860930000000001</v>
      </c>
      <c r="GG33" s="129">
        <v>-19.391078</v>
      </c>
      <c r="GH33" s="129">
        <v>-1.5245029000000001</v>
      </c>
      <c r="GI33" s="129">
        <v>-0.48790667999999998</v>
      </c>
      <c r="GJ33" s="129">
        <v>-5.6213658000000004</v>
      </c>
      <c r="GK33" s="129">
        <v>3.5878918</v>
      </c>
      <c r="GL33" s="129">
        <v>0.84744984999999995</v>
      </c>
      <c r="GM33" s="129">
        <v>-13.323872</v>
      </c>
      <c r="GN33" s="129">
        <v>1.7022096</v>
      </c>
      <c r="GO33" s="129">
        <v>19.001712999999999</v>
      </c>
      <c r="GP33" s="129">
        <v>-2.8339883000000001</v>
      </c>
      <c r="GQ33" s="129">
        <v>1.8171208000000001</v>
      </c>
      <c r="GR33" s="129">
        <v>-5.0128713999999999</v>
      </c>
      <c r="GS33" s="129">
        <v>-6.4281129000000004</v>
      </c>
      <c r="GT33" s="129">
        <v>-0.17237906</v>
      </c>
      <c r="GU33" s="129">
        <v>5.7571729999999999</v>
      </c>
      <c r="GV33" s="129">
        <v>-1.6285703</v>
      </c>
      <c r="GW33" s="129">
        <v>1.824525</v>
      </c>
      <c r="GX33" s="129">
        <v>-0.60885420000000001</v>
      </c>
      <c r="GY33" s="129">
        <v>-5.6289955999999997</v>
      </c>
      <c r="GZ33" s="129">
        <v>-0.49925888000000002</v>
      </c>
      <c r="HA33" s="129">
        <v>6.6700827</v>
      </c>
      <c r="HB33" s="129">
        <v>-1.5782514000000001</v>
      </c>
      <c r="HC33" s="129">
        <v>1.9215922000000001</v>
      </c>
      <c r="HD33" s="129">
        <v>-0.63983915000000002</v>
      </c>
      <c r="HE33" s="129">
        <v>-6.1782082999999997</v>
      </c>
      <c r="HF33" s="129">
        <v>-1.4240128000000001</v>
      </c>
      <c r="HG33" s="129">
        <v>2.0162616</v>
      </c>
      <c r="HH33" s="129">
        <v>-0.81049983000000003</v>
      </c>
      <c r="HI33" s="129">
        <v>0.32766583999999999</v>
      </c>
      <c r="HJ33" s="129">
        <v>0.39834894999999998</v>
      </c>
      <c r="HK33" s="129">
        <v>-6.5468624999999996</v>
      </c>
      <c r="HL33" s="129">
        <v>-1.9970412E-2</v>
      </c>
      <c r="HM33" s="129">
        <v>-0.71607997999999995</v>
      </c>
      <c r="HN33" s="129">
        <v>-0.26968038999999999</v>
      </c>
      <c r="HO33" s="129">
        <v>-1.1444926</v>
      </c>
      <c r="HP33" s="129">
        <v>9.4029316000000009E-3</v>
      </c>
      <c r="HQ33" s="129">
        <v>-6.4218535000000001</v>
      </c>
      <c r="HR33" s="129">
        <v>-5.6240274E-2</v>
      </c>
      <c r="HS33" s="129">
        <v>-0.71557795999999996</v>
      </c>
      <c r="HT33" s="129">
        <v>-0.35651910999999997</v>
      </c>
      <c r="HU33" s="129">
        <v>-7.5578022999999994E-2</v>
      </c>
      <c r="HV33" s="129">
        <v>0.15096994999999999</v>
      </c>
      <c r="HW33" s="129">
        <v>-3.9254153999999999</v>
      </c>
      <c r="HX33" s="129">
        <v>4.1133665E-2</v>
      </c>
      <c r="HY33" s="129">
        <v>1.3385992</v>
      </c>
      <c r="HZ33" s="129">
        <v>-0.60932386999999999</v>
      </c>
      <c r="IA33" s="129">
        <v>0.91020497</v>
      </c>
      <c r="IB33" s="129">
        <v>-0.44808111</v>
      </c>
      <c r="IC33" s="129">
        <v>-4.7504654999999998</v>
      </c>
      <c r="ID33" s="129">
        <v>6.5099781999999995E-2</v>
      </c>
      <c r="IE33" s="129">
        <v>-0.14150275000000001</v>
      </c>
      <c r="IF33" s="129">
        <v>-0.66961375000000001</v>
      </c>
      <c r="IG33" s="129">
        <v>0.93420669999999995</v>
      </c>
      <c r="IH33" s="129">
        <v>8.4360464999999996E-2</v>
      </c>
      <c r="II33" s="129">
        <v>1.2108559999999999</v>
      </c>
      <c r="IJ33" s="129">
        <v>3.3221339000000003E-2</v>
      </c>
      <c r="IK33" s="129">
        <v>1.4917954</v>
      </c>
      <c r="IL33" s="129">
        <v>8.0734217999999996E-2</v>
      </c>
      <c r="IM33" s="129">
        <v>7.6630308999999994E-2</v>
      </c>
      <c r="IN33" s="129">
        <v>0.10122217999999999</v>
      </c>
      <c r="IO33" s="129">
        <v>0.43032498000000002</v>
      </c>
      <c r="IP33" s="129">
        <v>1.3111875E-2</v>
      </c>
      <c r="IQ33" s="129">
        <v>0.92849709999999996</v>
      </c>
      <c r="IR33" s="129">
        <v>3.5435877999999997E-2</v>
      </c>
      <c r="IS33" s="129">
        <v>3.2629278999999997E-2</v>
      </c>
      <c r="IT33" s="129">
        <v>-6.1037091000000002E-2</v>
      </c>
      <c r="IU33" s="129">
        <v>2.2752598999999998E-2</v>
      </c>
      <c r="IV33" s="129">
        <v>-6.3218966000000001E-2</v>
      </c>
      <c r="IW33" s="129">
        <v>5.6743839999999997E-2</v>
      </c>
      <c r="IX33" s="129">
        <v>0.35628932000000002</v>
      </c>
      <c r="IY33" s="129">
        <v>4.3503394999999998E-4</v>
      </c>
      <c r="IZ33" s="129">
        <v>0.34495787</v>
      </c>
      <c r="JA33" s="129">
        <v>0.17269871000000001</v>
      </c>
      <c r="JB33" s="129">
        <v>-6.6886218999999997E-2</v>
      </c>
      <c r="JC33" s="129">
        <v>-0.19537642</v>
      </c>
      <c r="JD33" s="129">
        <v>0.25463743999999999</v>
      </c>
      <c r="JE33" s="129">
        <v>-3.2333964E-2</v>
      </c>
      <c r="JF33" s="129">
        <v>9.5231696000000005E-2</v>
      </c>
      <c r="JG33" s="129">
        <v>-0.58870659000000003</v>
      </c>
      <c r="JH33" s="129">
        <v>-3.8303543000000002</v>
      </c>
      <c r="JI33" s="129">
        <v>2.5900517999999999</v>
      </c>
      <c r="JJ33" s="129">
        <v>1.8047701</v>
      </c>
      <c r="JK33" s="129">
        <v>-2.8164074000000001</v>
      </c>
      <c r="JL33" s="129">
        <v>0.24761912</v>
      </c>
      <c r="JM33" s="129">
        <v>0.86177554000000001</v>
      </c>
      <c r="JN33" s="129">
        <v>0.59176278999999998</v>
      </c>
      <c r="JO33" s="129">
        <v>0.48781627</v>
      </c>
      <c r="JP33" s="129">
        <v>2.8157404000000001</v>
      </c>
      <c r="JQ33" s="129">
        <v>-0.51223211999999996</v>
      </c>
      <c r="JR33" s="129">
        <v>-1.2358556000000001</v>
      </c>
      <c r="JS33" s="129">
        <v>0.32104949999999999</v>
      </c>
      <c r="JT33" s="129">
        <v>0.95853776000000002</v>
      </c>
      <c r="JU33" s="129">
        <v>0.35015700999999999</v>
      </c>
      <c r="JV33" s="129">
        <v>2.5640675000000002</v>
      </c>
      <c r="JW33" s="129">
        <v>-0.45899990000000002</v>
      </c>
      <c r="JX33" s="129">
        <v>-1.1925519</v>
      </c>
      <c r="JY33" s="129">
        <v>0.88480632999999997</v>
      </c>
      <c r="JZ33" s="129">
        <v>0.35868367000000001</v>
      </c>
      <c r="KA33" s="129">
        <v>0.41895283999999999</v>
      </c>
      <c r="KB33" s="129">
        <v>2.8536678000000002</v>
      </c>
      <c r="KC33" s="129">
        <v>-0.52950708000000002</v>
      </c>
      <c r="KD33" s="129">
        <v>-1.2858232000000001</v>
      </c>
      <c r="KE33" s="129">
        <v>49.318305000000002</v>
      </c>
      <c r="KF33" s="129">
        <v>4.2049415999999998E-15</v>
      </c>
      <c r="KG33" s="129">
        <v>3.9165871000000001</v>
      </c>
      <c r="KH33" s="129">
        <v>1.3101113000000001E-15</v>
      </c>
      <c r="KI33" s="129">
        <v>-0.10677367</v>
      </c>
      <c r="KJ33" s="129">
        <v>2.3982178999999999E-16</v>
      </c>
      <c r="KK33" s="129">
        <v>47.962305999999998</v>
      </c>
      <c r="KL33" s="129">
        <v>1.9934078</v>
      </c>
      <c r="KM33" s="129">
        <v>2.3700986999999998</v>
      </c>
      <c r="KN33" s="129">
        <v>0.62417489000000004</v>
      </c>
      <c r="KO33" s="129">
        <v>-0.53800610000000004</v>
      </c>
      <c r="KP33" s="129">
        <v>1.4512669000000001E-16</v>
      </c>
      <c r="KQ33" s="129">
        <v>48.025134000000001</v>
      </c>
      <c r="KR33" s="129">
        <v>1.9358324</v>
      </c>
      <c r="KS33" s="129">
        <v>2.3925508999999998</v>
      </c>
      <c r="KT33" s="129">
        <v>0.60215505999999996</v>
      </c>
      <c r="KU33" s="129">
        <v>-0.50179288</v>
      </c>
      <c r="KV33" s="129">
        <v>1.4650148999999999E-16</v>
      </c>
      <c r="KW33" s="129">
        <v>48.124560000000002</v>
      </c>
      <c r="KX33" s="129">
        <v>1.0939319999999999</v>
      </c>
      <c r="KY33" s="129">
        <v>3.4899957000000001</v>
      </c>
      <c r="KZ33" s="129">
        <v>0.41837671999999998</v>
      </c>
      <c r="LA33" s="129">
        <v>-0.79482496999999996</v>
      </c>
      <c r="LB33" s="129">
        <v>2.1370059999999999E-16</v>
      </c>
      <c r="LC33" s="129">
        <v>42.490457999999997</v>
      </c>
      <c r="LD33" s="129">
        <v>1.0470544E-32</v>
      </c>
      <c r="LE33" s="129">
        <v>2.7925924000000002</v>
      </c>
      <c r="LF33" s="129">
        <v>-4.0104135999999997E-17</v>
      </c>
      <c r="LG33" s="129">
        <v>-0.65495024999999996</v>
      </c>
      <c r="LH33" s="129">
        <v>1.7099697E-16</v>
      </c>
      <c r="LI33" s="129">
        <v>43.863841000000001</v>
      </c>
      <c r="LJ33" s="129">
        <v>7.6055627999999998E-34</v>
      </c>
      <c r="LK33" s="129">
        <v>0.20284748999999999</v>
      </c>
      <c r="LL33" s="129">
        <v>-8.7790724000000003E-17</v>
      </c>
      <c r="LM33" s="129">
        <v>-1.4337313</v>
      </c>
      <c r="LN33" s="129">
        <v>1.2420827E-17</v>
      </c>
      <c r="LO33" s="129">
        <v>38.426602000000003</v>
      </c>
      <c r="LP33" s="129">
        <v>3.8837377000000002</v>
      </c>
      <c r="LQ33" s="129">
        <v>1.3365446999999999</v>
      </c>
      <c r="LR33" s="129">
        <v>-0.16263253999999999</v>
      </c>
      <c r="LS33" s="129">
        <v>-0.57145922999999998</v>
      </c>
      <c r="LT33" s="129">
        <v>-2.8812304000000002</v>
      </c>
      <c r="LU33" s="129">
        <v>40.073386999999997</v>
      </c>
      <c r="LV33" s="129">
        <v>6.9725206000000003E-33</v>
      </c>
      <c r="LW33" s="129">
        <v>1.8596366</v>
      </c>
      <c r="LX33" s="129">
        <v>-6.8883545E-17</v>
      </c>
      <c r="LY33" s="129">
        <v>-1.1249537000000001</v>
      </c>
      <c r="LZ33" s="129">
        <v>1.1386990000000001E-16</v>
      </c>
      <c r="MA33" s="129">
        <v>21.369692000000001</v>
      </c>
      <c r="MB33" s="129">
        <v>0.53609052999999995</v>
      </c>
      <c r="MC33" s="129">
        <v>1.0596994</v>
      </c>
      <c r="MD33" s="129">
        <v>-0.21689199000000001</v>
      </c>
      <c r="ME33" s="129">
        <v>-0.42929546000000002</v>
      </c>
      <c r="MF33" s="129">
        <v>-7.2808416000000003E-17</v>
      </c>
      <c r="MG33" s="129">
        <v>21.750772999999999</v>
      </c>
      <c r="MH33" s="129">
        <v>5.5734698000000005E-32</v>
      </c>
      <c r="MI33" s="129">
        <v>2.9260394000000001</v>
      </c>
      <c r="MJ33" s="129">
        <v>7.5463042000000002E-16</v>
      </c>
      <c r="MK33" s="129">
        <v>-1.3902603</v>
      </c>
      <c r="ML33" s="129">
        <v>-2.0994171E-16</v>
      </c>
      <c r="MM33" s="129">
        <v>21.715311</v>
      </c>
      <c r="MN33" s="129">
        <v>1.5412172</v>
      </c>
      <c r="MO33" s="129">
        <v>0.91423551000000003</v>
      </c>
      <c r="MP33" s="129">
        <v>-5.2138916000000002</v>
      </c>
      <c r="MQ33" s="129">
        <v>-1.1084167</v>
      </c>
      <c r="MR33" s="129">
        <v>-2.7719649999999999E-17</v>
      </c>
      <c r="MS33" s="129">
        <v>16.753276</v>
      </c>
      <c r="MT33" s="129">
        <v>1.0571169</v>
      </c>
      <c r="MU33" s="129">
        <v>3.9003277000000001</v>
      </c>
      <c r="MV33" s="129">
        <v>-2.7791554000000001</v>
      </c>
      <c r="MW33" s="129">
        <v>-0.29959270999999998</v>
      </c>
      <c r="MX33" s="129">
        <v>1.6048576999999999</v>
      </c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  <c r="UG33" s="4"/>
      <c r="UH33" s="4"/>
      <c r="UI33" s="4"/>
      <c r="UJ33" s="4"/>
      <c r="UK33" s="4"/>
      <c r="UL33" s="4"/>
      <c r="UM33" s="4"/>
      <c r="UN33" s="4"/>
      <c r="UO33" s="4"/>
      <c r="UP33" s="4"/>
      <c r="UQ33" s="4"/>
      <c r="UR33" s="4"/>
      <c r="US33" s="4"/>
      <c r="UT33" s="4"/>
      <c r="UU33" s="4"/>
      <c r="UV33" s="4"/>
      <c r="UW33" s="4"/>
      <c r="UX33" s="4"/>
      <c r="UY33" s="4"/>
      <c r="UZ33" s="4"/>
      <c r="VA33" s="4"/>
      <c r="VB33" s="4"/>
      <c r="VC33" s="4"/>
      <c r="VD33" s="4"/>
      <c r="VE33" s="4"/>
      <c r="VF33" s="4"/>
      <c r="VG33" s="4"/>
      <c r="VH33" s="4"/>
      <c r="VI33" s="4"/>
      <c r="VJ33" s="4"/>
      <c r="VK33" s="4"/>
      <c r="VL33" s="4"/>
      <c r="VM33" s="4"/>
      <c r="VN33" s="4"/>
      <c r="VO33" s="4"/>
      <c r="VP33" s="4"/>
      <c r="VQ33" s="4"/>
      <c r="VR33" s="4"/>
      <c r="VS33" s="4"/>
      <c r="VT33" s="4"/>
      <c r="VU33" s="4"/>
      <c r="VV33" s="4"/>
      <c r="VW33" s="4"/>
      <c r="VX33" s="4"/>
      <c r="VY33" s="4"/>
      <c r="VZ33" s="4"/>
      <c r="WA33" s="4"/>
      <c r="WB33" s="4"/>
      <c r="WC33" s="4"/>
      <c r="WD33" s="4"/>
      <c r="WE33" s="4"/>
      <c r="WF33" s="4"/>
      <c r="WG33" s="4"/>
      <c r="WH33" s="4"/>
      <c r="WI33" s="4"/>
      <c r="WJ33" s="4"/>
      <c r="WK33" s="4"/>
      <c r="WL33" s="4"/>
      <c r="WM33" s="4"/>
      <c r="WN33" s="4"/>
      <c r="WO33" s="4"/>
      <c r="WP33" s="4"/>
    </row>
    <row r="34" spans="1:614" x14ac:dyDescent="0.25">
      <c r="A34" s="182" t="str">
        <f t="shared" si="0"/>
        <v>K:\614 Sewol\207 BowLift\APDL\A</v>
      </c>
      <c r="B34" s="182" t="s">
        <v>217</v>
      </c>
      <c r="C34" s="129">
        <v>-3.4402248000000002</v>
      </c>
      <c r="D34" s="129">
        <v>0.14125586000000001</v>
      </c>
      <c r="E34" s="129">
        <v>3.1534846000000001</v>
      </c>
      <c r="F34" s="129">
        <v>-3.8745351999999997E-2</v>
      </c>
      <c r="G34" s="129">
        <v>-2.3389953000000001</v>
      </c>
      <c r="H34" s="129">
        <v>8.2777958999999998E-4</v>
      </c>
      <c r="I34" s="129">
        <v>7.6809620000000001</v>
      </c>
      <c r="J34" s="129">
        <v>-1.9745275</v>
      </c>
      <c r="K34" s="129">
        <v>4.7110219000000004</v>
      </c>
      <c r="L34" s="129">
        <v>0.16760254999999999</v>
      </c>
      <c r="M34" s="129">
        <v>1.2700133</v>
      </c>
      <c r="N34" s="129">
        <v>-6.0750972E-2</v>
      </c>
      <c r="O34" s="129">
        <v>5.0362989000000002</v>
      </c>
      <c r="P34" s="129">
        <v>-2.5839135999999998</v>
      </c>
      <c r="Q34" s="129">
        <v>18.127448000000001</v>
      </c>
      <c r="R34" s="129">
        <v>0.20520944999999999</v>
      </c>
      <c r="S34" s="129">
        <v>0.29850981999999998</v>
      </c>
      <c r="T34" s="129">
        <v>-1.4183014</v>
      </c>
      <c r="U34" s="129">
        <v>7.6809620000000001</v>
      </c>
      <c r="V34" s="129">
        <v>-1.9745275</v>
      </c>
      <c r="W34" s="129">
        <v>4.7110219000000004</v>
      </c>
      <c r="X34" s="129">
        <v>0.16760254999999999</v>
      </c>
      <c r="Y34" s="129">
        <v>1.2700133</v>
      </c>
      <c r="Z34" s="129">
        <v>-6.0750972E-2</v>
      </c>
      <c r="AA34" s="129">
        <v>-13.350205000000001</v>
      </c>
      <c r="AB34" s="129">
        <v>0.52650885000000003</v>
      </c>
      <c r="AC34" s="129">
        <v>5.4935859000000002</v>
      </c>
      <c r="AD34" s="129">
        <v>-0.44174461999999998</v>
      </c>
      <c r="AE34" s="129">
        <v>-0.84042262000000001</v>
      </c>
      <c r="AF34" s="129">
        <v>1.8909560999999998E-2</v>
      </c>
      <c r="AG34" s="129">
        <v>2.6478359</v>
      </c>
      <c r="AH34" s="129">
        <v>-1.4663397</v>
      </c>
      <c r="AI34" s="129">
        <v>2.5372322</v>
      </c>
      <c r="AJ34" s="129">
        <v>2.4461632</v>
      </c>
      <c r="AK34" s="129">
        <v>-2.9854376</v>
      </c>
      <c r="AL34" s="129">
        <v>-0.13458373000000001</v>
      </c>
      <c r="AM34" s="129">
        <v>3.9596155</v>
      </c>
      <c r="AN34" s="129">
        <v>-1.4964594</v>
      </c>
      <c r="AO34" s="129">
        <v>2.0811739999999999</v>
      </c>
      <c r="AP34" s="129">
        <v>2.1526621000000001</v>
      </c>
      <c r="AQ34" s="129">
        <v>-1.8265507999999999</v>
      </c>
      <c r="AR34" s="129">
        <v>-0.11523145999999999</v>
      </c>
      <c r="AS34" s="129">
        <v>2.6478359</v>
      </c>
      <c r="AT34" s="129">
        <v>-1.4663397</v>
      </c>
      <c r="AU34" s="129">
        <v>2.5372322</v>
      </c>
      <c r="AV34" s="129">
        <v>2.4461632</v>
      </c>
      <c r="AW34" s="129">
        <v>-2.9854376</v>
      </c>
      <c r="AX34" s="129">
        <v>-0.13458373000000001</v>
      </c>
      <c r="AY34" s="129">
        <v>-19.336642999999999</v>
      </c>
      <c r="AZ34" s="129">
        <v>1.1655354E-6</v>
      </c>
      <c r="BA34" s="129">
        <v>4.1947650000000003</v>
      </c>
      <c r="BB34" s="129">
        <v>1.8000135000000001E-4</v>
      </c>
      <c r="BC34" s="129">
        <v>-10.212986000000001</v>
      </c>
      <c r="BD34" s="129">
        <v>-2.6270535E-3</v>
      </c>
      <c r="BE34" s="129">
        <v>-13.512722999999999</v>
      </c>
      <c r="BF34" s="129">
        <v>-1.5871894E-5</v>
      </c>
      <c r="BG34" s="129">
        <v>8.4320161999999996</v>
      </c>
      <c r="BH34" s="129">
        <v>-1.1608636E-2</v>
      </c>
      <c r="BI34" s="129">
        <v>-15.200739</v>
      </c>
      <c r="BJ34" s="129">
        <v>-2.5438602000000001E-2</v>
      </c>
      <c r="BK34" s="129">
        <v>-13.512722999999999</v>
      </c>
      <c r="BL34" s="129">
        <v>-1.5871894E-5</v>
      </c>
      <c r="BM34" s="129">
        <v>8.4320161999999996</v>
      </c>
      <c r="BN34" s="129">
        <v>-1.1608636E-2</v>
      </c>
      <c r="BO34" s="129">
        <v>-15.200739</v>
      </c>
      <c r="BP34" s="129">
        <v>-2.5438602000000001E-2</v>
      </c>
      <c r="BQ34" s="129">
        <v>-14.226877999999999</v>
      </c>
      <c r="BR34" s="129">
        <v>-9.0660253000000008E-6</v>
      </c>
      <c r="BS34" s="129">
        <v>4.9890201000000003</v>
      </c>
      <c r="BT34" s="129">
        <v>1.0597661E-2</v>
      </c>
      <c r="BU34" s="129">
        <v>-15.019539999999999</v>
      </c>
      <c r="BV34" s="129">
        <v>-8.5942522000000002E-4</v>
      </c>
      <c r="BW34" s="129">
        <v>-30.834693000000001</v>
      </c>
      <c r="BX34" s="129">
        <v>-1.1238736</v>
      </c>
      <c r="BY34" s="129">
        <v>-3.3338141999999999</v>
      </c>
      <c r="BZ34" s="129">
        <v>7.9824953000000001</v>
      </c>
      <c r="CA34" s="129">
        <v>-1.9248588</v>
      </c>
      <c r="CB34" s="129">
        <v>-0.71041255000000003</v>
      </c>
      <c r="CC34" s="129">
        <v>-20.385123</v>
      </c>
      <c r="CD34" s="129">
        <v>-1.0284481999999999</v>
      </c>
      <c r="CE34" s="129">
        <v>0.51165819000000001</v>
      </c>
      <c r="CF34" s="129">
        <v>8.7048079999999999</v>
      </c>
      <c r="CG34" s="129">
        <v>-2.9967391000000001</v>
      </c>
      <c r="CH34" s="129">
        <v>0.12634857999999999</v>
      </c>
      <c r="CI34" s="129">
        <v>-19.09836</v>
      </c>
      <c r="CJ34" s="129">
        <v>0.16033286999999999</v>
      </c>
      <c r="CK34" s="129">
        <v>0.93533955000000002</v>
      </c>
      <c r="CL34" s="129">
        <v>8.0687061999999994</v>
      </c>
      <c r="CM34" s="129">
        <v>-3.6409809000000002</v>
      </c>
      <c r="CN34" s="129">
        <v>-0.54327391999999997</v>
      </c>
      <c r="CO34" s="129">
        <v>-20.385123</v>
      </c>
      <c r="CP34" s="129">
        <v>-1.0284481999999999</v>
      </c>
      <c r="CQ34" s="129">
        <v>0.51165819000000001</v>
      </c>
      <c r="CR34" s="129">
        <v>8.7048079999999999</v>
      </c>
      <c r="CS34" s="129">
        <v>-2.9967391000000001</v>
      </c>
      <c r="CT34" s="129">
        <v>0.12634857999999999</v>
      </c>
      <c r="CU34" s="129">
        <v>-34.613356000000003</v>
      </c>
      <c r="CV34" s="129">
        <v>0.60649275999999996</v>
      </c>
      <c r="CW34" s="129">
        <v>2.6348090000000002</v>
      </c>
      <c r="CX34" s="129">
        <v>-1.5861826000000001</v>
      </c>
      <c r="CY34" s="129">
        <v>-1.1591495000000001</v>
      </c>
      <c r="CZ34" s="129">
        <v>4.7484061000000001E-2</v>
      </c>
      <c r="DA34" s="129">
        <v>-39.616633</v>
      </c>
      <c r="DB34" s="129">
        <v>-4.3061955000000001E-8</v>
      </c>
      <c r="DC34" s="129">
        <v>0.50241829000000005</v>
      </c>
      <c r="DD34" s="129">
        <v>1.6698249E-3</v>
      </c>
      <c r="DE34" s="129">
        <v>-5.1824244999999998</v>
      </c>
      <c r="DF34" s="129">
        <v>4.1439683999999999E-5</v>
      </c>
      <c r="DG34" s="129">
        <v>-37.782538000000002</v>
      </c>
      <c r="DH34" s="129">
        <v>-3.1956949E-8</v>
      </c>
      <c r="DI34" s="129">
        <v>0.68003232999999996</v>
      </c>
      <c r="DJ34" s="129">
        <v>7.4564029000000003E-4</v>
      </c>
      <c r="DK34" s="129">
        <v>-4.6813655000000001</v>
      </c>
      <c r="DL34" s="129">
        <v>4.6314922E-5</v>
      </c>
      <c r="DM34" s="129">
        <v>-40.186799999999998</v>
      </c>
      <c r="DN34" s="129">
        <v>-2.3930824000000001E-7</v>
      </c>
      <c r="DO34" s="129">
        <v>5.6600275000000004E-3</v>
      </c>
      <c r="DP34" s="129">
        <v>3.3380505000000001E-3</v>
      </c>
      <c r="DQ34" s="129">
        <v>-5.4584197000000003</v>
      </c>
      <c r="DR34" s="129">
        <v>1.9603076E-4</v>
      </c>
      <c r="DS34" s="129">
        <v>-29.776737000000001</v>
      </c>
      <c r="DT34" s="129">
        <v>0.48924043</v>
      </c>
      <c r="DU34" s="129">
        <v>16.416373</v>
      </c>
      <c r="DV34" s="129">
        <v>3.2251821999999999E-16</v>
      </c>
      <c r="DW34" s="129">
        <v>5.3518494E-2</v>
      </c>
      <c r="DX34" s="129">
        <v>5.2194937000000001</v>
      </c>
      <c r="DY34" s="129">
        <v>-28.58783</v>
      </c>
      <c r="DZ34" s="129">
        <v>5.3458649999999999</v>
      </c>
      <c r="EA34" s="129">
        <v>12.576642</v>
      </c>
      <c r="EB34" s="129">
        <v>1.5217849999999999E-15</v>
      </c>
      <c r="EC34" s="129">
        <v>-0.85711457999999996</v>
      </c>
      <c r="ED34" s="129">
        <v>-3.1618540999999998</v>
      </c>
      <c r="EE34" s="129">
        <v>-42.240043</v>
      </c>
      <c r="EF34" s="129">
        <v>-1.2996134000000001E-31</v>
      </c>
      <c r="EG34" s="129">
        <v>3.9800195</v>
      </c>
      <c r="EH34" s="129">
        <v>2.4762961999999999E-15</v>
      </c>
      <c r="EI34" s="129">
        <v>-1.7990572</v>
      </c>
      <c r="EJ34" s="129">
        <v>3.5386638999999998E-16</v>
      </c>
      <c r="EK34" s="129">
        <v>-42.240043</v>
      </c>
      <c r="EL34" s="129">
        <v>-1.2996134000000001E-31</v>
      </c>
      <c r="EM34" s="129">
        <v>3.9800195</v>
      </c>
      <c r="EN34" s="129">
        <v>2.4762961999999999E-15</v>
      </c>
      <c r="EO34" s="129">
        <v>-1.7990572</v>
      </c>
      <c r="EP34" s="129">
        <v>3.5386638999999998E-16</v>
      </c>
      <c r="EQ34" s="129">
        <v>-46.497508000000003</v>
      </c>
      <c r="ER34" s="129">
        <v>-1.1447388999999999</v>
      </c>
      <c r="ES34" s="129">
        <v>-2.5226668999999999</v>
      </c>
      <c r="ET34" s="129">
        <v>-5.6543954000000003</v>
      </c>
      <c r="EU34" s="129">
        <v>0.20101295</v>
      </c>
      <c r="EV34" s="129">
        <v>1.0813409</v>
      </c>
      <c r="EW34" s="129">
        <v>-43.985304999999997</v>
      </c>
      <c r="EX34" s="129">
        <v>-1.7672863000000001</v>
      </c>
      <c r="EY34" s="129">
        <v>-1.8996687000000001</v>
      </c>
      <c r="EZ34" s="129">
        <v>-6.856744</v>
      </c>
      <c r="FA34" s="129">
        <v>-0.62065104999999998</v>
      </c>
      <c r="FB34" s="129">
        <v>1.0459969</v>
      </c>
      <c r="FC34" s="129">
        <v>-39.224048000000003</v>
      </c>
      <c r="FD34" s="129">
        <v>-2.3472884999999999</v>
      </c>
      <c r="FE34" s="129">
        <v>-1.2737521999999999</v>
      </c>
      <c r="FF34" s="129">
        <v>-7.7497037999999998</v>
      </c>
      <c r="FG34" s="129">
        <v>-0.50623996000000004</v>
      </c>
      <c r="FH34" s="129">
        <v>0.94197030999999998</v>
      </c>
      <c r="FI34" s="129">
        <v>-41.743702999999996</v>
      </c>
      <c r="FJ34" s="129">
        <v>-2.1996335999999999</v>
      </c>
      <c r="FK34" s="129">
        <v>-1.610452</v>
      </c>
      <c r="FL34" s="129">
        <v>-7.3518056999999999</v>
      </c>
      <c r="FM34" s="129">
        <v>-1.1571659999999999</v>
      </c>
      <c r="FN34" s="129">
        <v>0.98934798000000002</v>
      </c>
      <c r="FO34" s="129">
        <v>-8.3073498000000008</v>
      </c>
      <c r="FP34" s="129">
        <v>3.7749335999999998</v>
      </c>
      <c r="FQ34" s="129">
        <v>-24.861820999999999</v>
      </c>
      <c r="FR34" s="129">
        <v>-0.66709149999999995</v>
      </c>
      <c r="FS34" s="129">
        <v>-3.6049509</v>
      </c>
      <c r="FT34" s="129">
        <v>7.2415155999999996</v>
      </c>
      <c r="FU34" s="129">
        <v>-19.782159</v>
      </c>
      <c r="FV34" s="129">
        <v>-1.7436929999999999</v>
      </c>
      <c r="FW34" s="129">
        <v>-0.62184340999999999</v>
      </c>
      <c r="FX34" s="129">
        <v>-6.1608532</v>
      </c>
      <c r="FY34" s="129">
        <v>4.407127</v>
      </c>
      <c r="FZ34" s="129">
        <v>1.1202082</v>
      </c>
      <c r="GA34" s="129">
        <v>-12.956315999999999</v>
      </c>
      <c r="GB34" s="129">
        <v>-3.0084569000000001</v>
      </c>
      <c r="GC34" s="129">
        <v>-3.1167180999999999</v>
      </c>
      <c r="GD34" s="129">
        <v>-6.4748691999999997</v>
      </c>
      <c r="GE34" s="129">
        <v>6.8182020000000003</v>
      </c>
      <c r="GF34" s="129">
        <v>3.0796611</v>
      </c>
      <c r="GG34" s="129">
        <v>-19.782159</v>
      </c>
      <c r="GH34" s="129">
        <v>-1.7436929999999999</v>
      </c>
      <c r="GI34" s="129">
        <v>-0.62184340999999999</v>
      </c>
      <c r="GJ34" s="129">
        <v>-6.1608532</v>
      </c>
      <c r="GK34" s="129">
        <v>4.407127</v>
      </c>
      <c r="GL34" s="129">
        <v>1.1202082</v>
      </c>
      <c r="GM34" s="129">
        <v>-12.370215999999999</v>
      </c>
      <c r="GN34" s="129">
        <v>1.7665656000000001</v>
      </c>
      <c r="GO34" s="129">
        <v>20.163138</v>
      </c>
      <c r="GP34" s="129">
        <v>-3.0124818000000002</v>
      </c>
      <c r="GQ34" s="129">
        <v>2.7894545000000002</v>
      </c>
      <c r="GR34" s="129">
        <v>-5.1284746999999999</v>
      </c>
      <c r="GS34" s="129">
        <v>-6.1795963</v>
      </c>
      <c r="GT34" s="129">
        <v>-0.21614721000000001</v>
      </c>
      <c r="GU34" s="129">
        <v>6.2218986000000003</v>
      </c>
      <c r="GV34" s="129">
        <v>-1.6679322000000001</v>
      </c>
      <c r="GW34" s="129">
        <v>1.9468662999999999</v>
      </c>
      <c r="GX34" s="129">
        <v>-0.59657298999999997</v>
      </c>
      <c r="GY34" s="129">
        <v>-6.1795963</v>
      </c>
      <c r="GZ34" s="129">
        <v>-0.21614721000000001</v>
      </c>
      <c r="HA34" s="129">
        <v>6.2218986000000003</v>
      </c>
      <c r="HB34" s="129">
        <v>-1.6679322000000001</v>
      </c>
      <c r="HC34" s="129">
        <v>1.9468662999999999</v>
      </c>
      <c r="HD34" s="129">
        <v>-0.59657298999999997</v>
      </c>
      <c r="HE34" s="129">
        <v>-5.8145690999999999</v>
      </c>
      <c r="HF34" s="129">
        <v>-1.0441649</v>
      </c>
      <c r="HG34" s="129">
        <v>1.7987388</v>
      </c>
      <c r="HH34" s="129">
        <v>-0.78918482999999995</v>
      </c>
      <c r="HI34" s="129">
        <v>0.39148042</v>
      </c>
      <c r="HJ34" s="129">
        <v>0.21085536999999999</v>
      </c>
      <c r="HK34" s="129">
        <v>-6.6231106000000004</v>
      </c>
      <c r="HL34" s="129">
        <v>-2.2483685E-2</v>
      </c>
      <c r="HM34" s="129">
        <v>-0.90319274999999999</v>
      </c>
      <c r="HN34" s="129">
        <v>-0.27458872000000001</v>
      </c>
      <c r="HO34" s="129">
        <v>-1.1456192999999999</v>
      </c>
      <c r="HP34" s="129">
        <v>2.4751240000000001E-2</v>
      </c>
      <c r="HQ34" s="129">
        <v>-6.4825504</v>
      </c>
      <c r="HR34" s="129">
        <v>-6.3343465000000002E-2</v>
      </c>
      <c r="HS34" s="129">
        <v>-0.85202266000000004</v>
      </c>
      <c r="HT34" s="129">
        <v>-0.36241217999999997</v>
      </c>
      <c r="HU34" s="129">
        <v>-6.6079645000000006E-2</v>
      </c>
      <c r="HV34" s="129">
        <v>0.1803987</v>
      </c>
      <c r="HW34" s="129">
        <v>-3.7796371999999998</v>
      </c>
      <c r="HX34" s="129">
        <v>1.5257562000000001E-2</v>
      </c>
      <c r="HY34" s="129">
        <v>1.2599894</v>
      </c>
      <c r="HZ34" s="129">
        <v>-0.62793071</v>
      </c>
      <c r="IA34" s="129">
        <v>0.95910733000000004</v>
      </c>
      <c r="IB34" s="129">
        <v>-0.42154585999999999</v>
      </c>
      <c r="IC34" s="129">
        <v>-4.4954663000000004</v>
      </c>
      <c r="ID34" s="129">
        <v>9.5443475E-2</v>
      </c>
      <c r="IE34" s="129">
        <v>-6.6886631000000002E-2</v>
      </c>
      <c r="IF34" s="129">
        <v>-0.68103524000000004</v>
      </c>
      <c r="IG34" s="129">
        <v>0.97786030000000002</v>
      </c>
      <c r="IH34" s="129">
        <v>6.0787460000000001E-2</v>
      </c>
      <c r="II34" s="129">
        <v>1.2368957</v>
      </c>
      <c r="IJ34" s="129">
        <v>3.4855435999999997E-2</v>
      </c>
      <c r="IK34" s="129">
        <v>1.5745784</v>
      </c>
      <c r="IL34" s="129">
        <v>8.1984786000000004E-2</v>
      </c>
      <c r="IM34" s="129">
        <v>7.9070687000000001E-2</v>
      </c>
      <c r="IN34" s="129">
        <v>0.10699934999999999</v>
      </c>
      <c r="IO34" s="129">
        <v>0.44774501</v>
      </c>
      <c r="IP34" s="129">
        <v>1.4742137000000001E-2</v>
      </c>
      <c r="IQ34" s="129">
        <v>0.99069503000000003</v>
      </c>
      <c r="IR34" s="129">
        <v>3.7313841E-2</v>
      </c>
      <c r="IS34" s="129">
        <v>3.7066704999999998E-2</v>
      </c>
      <c r="IT34" s="129">
        <v>-6.7016257999999995E-2</v>
      </c>
      <c r="IU34" s="129">
        <v>5.7648678000000002E-2</v>
      </c>
      <c r="IV34" s="129">
        <v>-6.8355465000000004E-2</v>
      </c>
      <c r="IW34" s="129">
        <v>7.7321731000000005E-2</v>
      </c>
      <c r="IX34" s="129">
        <v>0.50465707000000004</v>
      </c>
      <c r="IY34" s="129">
        <v>3.2413101E-2</v>
      </c>
      <c r="IZ34" s="129">
        <v>0.36537647000000001</v>
      </c>
      <c r="JA34" s="129">
        <v>0.31086035000000001</v>
      </c>
      <c r="JB34" s="129">
        <v>0.11660107</v>
      </c>
      <c r="JC34" s="129">
        <v>-0.14514146999999999</v>
      </c>
      <c r="JD34" s="129">
        <v>0.33423276000000002</v>
      </c>
      <c r="JE34" s="129">
        <v>-2.1278823999999998E-2</v>
      </c>
      <c r="JF34" s="129">
        <v>0.17759074</v>
      </c>
      <c r="JG34" s="129">
        <v>-0.47196221999999999</v>
      </c>
      <c r="JH34" s="129">
        <v>-3.8607390000000001</v>
      </c>
      <c r="JI34" s="129">
        <v>2.5219157000000001</v>
      </c>
      <c r="JJ34" s="129">
        <v>1.8200765000000001</v>
      </c>
      <c r="JK34" s="129">
        <v>-2.8843941000000002</v>
      </c>
      <c r="JL34" s="129">
        <v>0.29552306</v>
      </c>
      <c r="JM34" s="129">
        <v>0.88824499999999995</v>
      </c>
      <c r="JN34" s="129">
        <v>0.56695538000000001</v>
      </c>
      <c r="JO34" s="129">
        <v>0.49319443000000002</v>
      </c>
      <c r="JP34" s="129">
        <v>2.8283277999999998</v>
      </c>
      <c r="JQ34" s="129">
        <v>-0.51506379000000002</v>
      </c>
      <c r="JR34" s="129">
        <v>-1.2418454999999999</v>
      </c>
      <c r="JS34" s="129">
        <v>0.35885562999999998</v>
      </c>
      <c r="JT34" s="129">
        <v>1.0631036</v>
      </c>
      <c r="JU34" s="129">
        <v>0.38563129000000002</v>
      </c>
      <c r="JV34" s="129">
        <v>2.5765791</v>
      </c>
      <c r="JW34" s="129">
        <v>-0.45843040000000002</v>
      </c>
      <c r="JX34" s="129">
        <v>-1.1220479000000001</v>
      </c>
      <c r="JY34" s="129">
        <v>0.88824499999999995</v>
      </c>
      <c r="JZ34" s="129">
        <v>0.56695538000000001</v>
      </c>
      <c r="KA34" s="129">
        <v>0.49319443000000002</v>
      </c>
      <c r="KB34" s="129">
        <v>2.8283277999999998</v>
      </c>
      <c r="KC34" s="129">
        <v>-0.51506379000000002</v>
      </c>
      <c r="KD34" s="129">
        <v>-1.2418454999999999</v>
      </c>
      <c r="KE34" s="129">
        <v>49.400087999999997</v>
      </c>
      <c r="KF34" s="129">
        <v>4.2984114000000001E-15</v>
      </c>
      <c r="KG34" s="129">
        <v>3.939781</v>
      </c>
      <c r="KH34" s="129">
        <v>1.3295621000000001E-15</v>
      </c>
      <c r="KI34" s="129">
        <v>-0.12233247999999999</v>
      </c>
      <c r="KJ34" s="129">
        <v>2.4124200999999998E-16</v>
      </c>
      <c r="KK34" s="129">
        <v>47.952767999999999</v>
      </c>
      <c r="KL34" s="129">
        <v>2.0377182999999999</v>
      </c>
      <c r="KM34" s="129">
        <v>2.3111177000000001</v>
      </c>
      <c r="KN34" s="129">
        <v>0.63384744000000004</v>
      </c>
      <c r="KO34" s="129">
        <v>-0.52176447000000004</v>
      </c>
      <c r="KP34" s="129">
        <v>1.4151514999999999E-16</v>
      </c>
      <c r="KQ34" s="129">
        <v>47.952767999999999</v>
      </c>
      <c r="KR34" s="129">
        <v>2.0377182999999999</v>
      </c>
      <c r="KS34" s="129">
        <v>2.3111177000000001</v>
      </c>
      <c r="KT34" s="129">
        <v>0.63384744000000004</v>
      </c>
      <c r="KU34" s="129">
        <v>-0.52176447000000004</v>
      </c>
      <c r="KV34" s="129">
        <v>1.4151514999999999E-16</v>
      </c>
      <c r="KW34" s="129">
        <v>48.143515000000001</v>
      </c>
      <c r="KX34" s="129">
        <v>1.1515074000000001</v>
      </c>
      <c r="KY34" s="129">
        <v>3.4907374</v>
      </c>
      <c r="KZ34" s="129">
        <v>0.44039655</v>
      </c>
      <c r="LA34" s="129">
        <v>-0.84659702000000003</v>
      </c>
      <c r="LB34" s="129">
        <v>2.1374602E-16</v>
      </c>
      <c r="LC34" s="129">
        <v>42.685712000000002</v>
      </c>
      <c r="LD34" s="129">
        <v>1.0763444000000001E-32</v>
      </c>
      <c r="LE34" s="129">
        <v>2.8707115000000001</v>
      </c>
      <c r="LF34" s="129">
        <v>-3.3658630000000001E-17</v>
      </c>
      <c r="LG34" s="129">
        <v>-0.54968715000000001</v>
      </c>
      <c r="LH34" s="129">
        <v>1.7578038E-16</v>
      </c>
      <c r="LI34" s="129">
        <v>44.059756999999998</v>
      </c>
      <c r="LJ34" s="129">
        <v>4.2788483999999997E-34</v>
      </c>
      <c r="LK34" s="129">
        <v>0.1141209</v>
      </c>
      <c r="LL34" s="129">
        <v>-8.9045354999999998E-17</v>
      </c>
      <c r="LM34" s="129">
        <v>-1.454221</v>
      </c>
      <c r="LN34" s="129">
        <v>6.9878898000000006E-18</v>
      </c>
      <c r="LO34" s="129">
        <v>37.800696000000002</v>
      </c>
      <c r="LP34" s="129">
        <v>4.3152641000000003</v>
      </c>
      <c r="LQ34" s="129">
        <v>1.4723695999999999</v>
      </c>
      <c r="LR34" s="129">
        <v>-0.18070281999999999</v>
      </c>
      <c r="LS34" s="129">
        <v>-0.47337458999999998</v>
      </c>
      <c r="LT34" s="129">
        <v>-3.2013672</v>
      </c>
      <c r="LU34" s="129">
        <v>40.141427</v>
      </c>
      <c r="LV34" s="129">
        <v>7.0813135999999996E-33</v>
      </c>
      <c r="LW34" s="129">
        <v>1.8886528</v>
      </c>
      <c r="LX34" s="129">
        <v>-6.3952744E-17</v>
      </c>
      <c r="LY34" s="129">
        <v>-1.0444275999999999</v>
      </c>
      <c r="LZ34" s="129">
        <v>1.1564663000000001E-16</v>
      </c>
      <c r="MA34" s="129">
        <v>21.412362999999999</v>
      </c>
      <c r="MB34" s="129">
        <v>0.50009959999999998</v>
      </c>
      <c r="MC34" s="129">
        <v>1.0620164999999999</v>
      </c>
      <c r="MD34" s="129">
        <v>-0.20163079</v>
      </c>
      <c r="ME34" s="129">
        <v>-0.45801227</v>
      </c>
      <c r="MF34" s="129">
        <v>-7.3742055999999998E-17</v>
      </c>
      <c r="MG34" s="129">
        <v>21.815757999999999</v>
      </c>
      <c r="MH34" s="129">
        <v>1.1104442E-15</v>
      </c>
      <c r="MI34" s="129">
        <v>2.9133643999999999</v>
      </c>
      <c r="MJ34" s="129">
        <v>2.8028198999999998E-16</v>
      </c>
      <c r="MK34" s="129">
        <v>-1.4595568000000001</v>
      </c>
      <c r="ML34" s="129">
        <v>-2.1054796000000001E-16</v>
      </c>
      <c r="MM34" s="129">
        <v>21.721807999999999</v>
      </c>
      <c r="MN34" s="129">
        <v>1.8132094999999999</v>
      </c>
      <c r="MO34" s="129">
        <v>0.59098969000000001</v>
      </c>
      <c r="MP34" s="129">
        <v>-6.1340333999999999</v>
      </c>
      <c r="MQ34" s="129">
        <v>-0.88396390000000002</v>
      </c>
      <c r="MR34" s="129">
        <v>-7.0238031E-18</v>
      </c>
      <c r="MS34" s="129">
        <v>16.208583999999998</v>
      </c>
      <c r="MT34" s="129">
        <v>1.2436757000000001</v>
      </c>
      <c r="MU34" s="129">
        <v>3.5741171999999999</v>
      </c>
      <c r="MV34" s="129">
        <v>-3.2696177</v>
      </c>
      <c r="MW34" s="129">
        <v>-0.23460269</v>
      </c>
      <c r="MX34" s="129">
        <v>1.8880813000000001</v>
      </c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  <c r="UG34" s="4"/>
      <c r="UH34" s="4"/>
      <c r="UI34" s="4"/>
      <c r="UJ34" s="4"/>
      <c r="UK34" s="4"/>
      <c r="UL34" s="4"/>
      <c r="UM34" s="4"/>
      <c r="UN34" s="4"/>
      <c r="UO34" s="4"/>
      <c r="UP34" s="4"/>
      <c r="UQ34" s="4"/>
      <c r="UR34" s="4"/>
      <c r="US34" s="4"/>
      <c r="UT34" s="4"/>
      <c r="UU34" s="4"/>
      <c r="UV34" s="4"/>
      <c r="UW34" s="4"/>
      <c r="UX34" s="4"/>
      <c r="UY34" s="4"/>
      <c r="UZ34" s="4"/>
      <c r="VA34" s="4"/>
      <c r="VB34" s="4"/>
      <c r="VC34" s="4"/>
      <c r="VD34" s="4"/>
      <c r="VE34" s="4"/>
      <c r="VF34" s="4"/>
      <c r="VG34" s="4"/>
      <c r="VH34" s="4"/>
      <c r="VI34" s="4"/>
      <c r="VJ34" s="4"/>
      <c r="VK34" s="4"/>
      <c r="VL34" s="4"/>
      <c r="VM34" s="4"/>
      <c r="VN34" s="4"/>
      <c r="VO34" s="4"/>
      <c r="VP34" s="4"/>
      <c r="VQ34" s="4"/>
      <c r="VR34" s="4"/>
      <c r="VS34" s="4"/>
      <c r="VT34" s="4"/>
      <c r="VU34" s="4"/>
      <c r="VV34" s="4"/>
      <c r="VW34" s="4"/>
      <c r="VX34" s="4"/>
      <c r="VY34" s="4"/>
      <c r="VZ34" s="4"/>
      <c r="WA34" s="4"/>
      <c r="WB34" s="4"/>
      <c r="WC34" s="4"/>
      <c r="WD34" s="4"/>
      <c r="WE34" s="4"/>
      <c r="WF34" s="4"/>
      <c r="WG34" s="4"/>
      <c r="WH34" s="4"/>
      <c r="WI34" s="4"/>
      <c r="WJ34" s="4"/>
      <c r="WK34" s="4"/>
      <c r="WL34" s="4"/>
      <c r="WM34" s="4"/>
      <c r="WN34" s="4"/>
      <c r="WO34" s="4"/>
      <c r="WP34" s="4"/>
    </row>
    <row r="35" spans="1:614" x14ac:dyDescent="0.25">
      <c r="A35" s="182" t="str">
        <f t="shared" si="0"/>
        <v>K:\614 Sewol\207 BowLift\APDL\A</v>
      </c>
      <c r="B35" s="182" t="s">
        <v>218</v>
      </c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/>
      <c r="DZ35" s="129"/>
      <c r="EA35" s="129"/>
      <c r="EB35" s="129"/>
      <c r="EC35" s="129"/>
      <c r="ED35" s="129"/>
      <c r="EE35" s="129"/>
      <c r="EF35" s="129"/>
      <c r="EG35" s="129"/>
      <c r="EH35" s="129"/>
      <c r="EI35" s="129"/>
      <c r="EJ35" s="129"/>
      <c r="EK35" s="129"/>
      <c r="EL35" s="129"/>
      <c r="EM35" s="129"/>
      <c r="EN35" s="129"/>
      <c r="EO35" s="129"/>
      <c r="EP35" s="129"/>
      <c r="EQ35" s="129"/>
      <c r="ER35" s="129"/>
      <c r="ES35" s="129"/>
      <c r="ET35" s="129"/>
      <c r="EU35" s="129"/>
      <c r="EV35" s="129"/>
      <c r="EW35" s="129"/>
      <c r="EX35" s="129"/>
      <c r="EY35" s="129"/>
      <c r="EZ35" s="129"/>
      <c r="FA35" s="129"/>
      <c r="FB35" s="129"/>
      <c r="FC35" s="129"/>
      <c r="FD35" s="129"/>
      <c r="FE35" s="129"/>
      <c r="FF35" s="129"/>
      <c r="FG35" s="129"/>
      <c r="FH35" s="129"/>
      <c r="FI35" s="129"/>
      <c r="FJ35" s="129"/>
      <c r="FK35" s="129"/>
      <c r="FL35" s="129"/>
      <c r="FM35" s="129"/>
      <c r="FN35" s="129"/>
      <c r="FO35" s="129"/>
      <c r="FP35" s="129"/>
      <c r="FQ35" s="129"/>
      <c r="FR35" s="129"/>
      <c r="FS35" s="129"/>
      <c r="FT35" s="129"/>
      <c r="FU35" s="129"/>
      <c r="FV35" s="197"/>
      <c r="FW35" s="197"/>
      <c r="FX35" s="197"/>
      <c r="FY35" s="197"/>
      <c r="FZ35" s="197"/>
      <c r="GA35" s="197"/>
      <c r="GB35" s="197"/>
      <c r="GC35" s="197"/>
      <c r="GD35" s="197"/>
      <c r="GE35" s="197"/>
      <c r="GF35" s="197"/>
      <c r="GG35" s="197"/>
      <c r="GH35" s="197"/>
      <c r="GI35" s="197"/>
      <c r="GJ35" s="197"/>
      <c r="GK35" s="197"/>
      <c r="GL35" s="197"/>
      <c r="GM35" s="197"/>
      <c r="GN35" s="197"/>
      <c r="GO35" s="197"/>
      <c r="GP35" s="197"/>
      <c r="GQ35" s="197"/>
      <c r="GR35" s="197"/>
      <c r="GS35" s="197"/>
      <c r="GT35" s="197"/>
      <c r="GU35" s="197"/>
      <c r="GV35" s="197"/>
      <c r="GW35" s="197"/>
      <c r="GX35" s="197"/>
      <c r="GY35" s="197"/>
      <c r="GZ35" s="197"/>
      <c r="HA35" s="197"/>
      <c r="HB35" s="197"/>
      <c r="HC35" s="197"/>
      <c r="HD35" s="197"/>
      <c r="HE35" s="197"/>
      <c r="HF35" s="197"/>
      <c r="HG35" s="197"/>
      <c r="HH35" s="197"/>
      <c r="HI35" s="197"/>
      <c r="HJ35" s="197"/>
      <c r="HK35" s="197"/>
      <c r="HL35" s="197"/>
      <c r="HM35" s="197"/>
      <c r="HN35" s="197"/>
      <c r="HO35" s="197"/>
      <c r="HP35" s="197"/>
      <c r="HQ35" s="197"/>
      <c r="HR35" s="197"/>
      <c r="HS35" s="197"/>
      <c r="HT35" s="197"/>
      <c r="HU35" s="197"/>
      <c r="HV35" s="197"/>
      <c r="HW35" s="197"/>
      <c r="HX35" s="197"/>
      <c r="HY35" s="197"/>
      <c r="HZ35" s="197"/>
      <c r="IA35" s="197"/>
      <c r="IB35" s="197"/>
      <c r="IC35" s="197"/>
      <c r="ID35" s="197"/>
      <c r="IE35" s="197"/>
      <c r="IF35" s="197"/>
      <c r="IG35" s="197"/>
      <c r="IH35" s="197"/>
      <c r="II35" s="197"/>
      <c r="IJ35" s="197"/>
      <c r="IK35" s="197"/>
      <c r="IL35" s="197"/>
      <c r="IM35" s="197"/>
      <c r="IN35" s="197"/>
      <c r="IO35" s="197"/>
      <c r="IP35" s="197"/>
      <c r="IQ35" s="197"/>
      <c r="IR35" s="197"/>
      <c r="IS35" s="197"/>
      <c r="IT35" s="197"/>
      <c r="IU35" s="197"/>
      <c r="IV35" s="197"/>
      <c r="IW35" s="197"/>
      <c r="IX35" s="197"/>
      <c r="IY35" s="197"/>
      <c r="IZ35" s="197"/>
      <c r="JA35" s="197"/>
      <c r="JB35" s="197"/>
      <c r="JC35" s="197"/>
      <c r="JD35" s="197"/>
      <c r="JE35" s="197"/>
      <c r="JF35" s="197"/>
      <c r="JG35" s="197"/>
      <c r="JH35" s="197"/>
      <c r="JI35" s="197"/>
      <c r="JJ35" s="197"/>
      <c r="JK35" s="197"/>
      <c r="JL35" s="197"/>
      <c r="JM35" s="197"/>
      <c r="JN35" s="197"/>
      <c r="JO35" s="197"/>
      <c r="JP35" s="197"/>
      <c r="JQ35" s="197"/>
      <c r="JR35" s="197"/>
      <c r="JS35" s="197"/>
      <c r="JT35" s="197"/>
      <c r="JU35" s="197"/>
      <c r="JV35" s="197"/>
      <c r="JW35" s="197"/>
      <c r="JX35" s="197"/>
      <c r="JY35" s="197"/>
      <c r="JZ35" s="197"/>
      <c r="KA35" s="197"/>
      <c r="KB35" s="197"/>
      <c r="KC35" s="197"/>
      <c r="KD35" s="197"/>
      <c r="KE35" s="197"/>
      <c r="KF35" s="197"/>
      <c r="KG35" s="197"/>
      <c r="KH35" s="197"/>
      <c r="KI35" s="197"/>
      <c r="KJ35" s="197"/>
      <c r="KK35" s="197"/>
      <c r="KL35" s="197"/>
      <c r="KM35" s="197"/>
      <c r="KN35" s="197"/>
      <c r="KO35" s="197"/>
      <c r="KP35" s="197"/>
      <c r="KQ35" s="197"/>
      <c r="KR35" s="197"/>
      <c r="KS35" s="197"/>
      <c r="KT35" s="197"/>
      <c r="KU35" s="197"/>
      <c r="KV35" s="197"/>
      <c r="KW35" s="197"/>
      <c r="KX35" s="197"/>
      <c r="KY35" s="197"/>
      <c r="KZ35" s="197"/>
      <c r="LA35" s="197"/>
      <c r="LB35" s="197"/>
      <c r="LC35" s="197"/>
      <c r="LD35" s="197"/>
      <c r="LE35" s="197"/>
      <c r="LF35" s="197"/>
      <c r="LG35" s="197"/>
      <c r="LH35" s="197"/>
      <c r="LI35" s="197"/>
      <c r="LJ35" s="197"/>
      <c r="LK35" s="197"/>
      <c r="LL35" s="197"/>
      <c r="LM35" s="197"/>
      <c r="LN35" s="197"/>
      <c r="LO35" s="197"/>
      <c r="LP35" s="197"/>
      <c r="LQ35" s="197"/>
      <c r="LR35" s="197"/>
      <c r="LS35" s="197"/>
      <c r="LT35" s="197"/>
      <c r="LU35" s="197"/>
      <c r="LV35" s="197"/>
      <c r="LW35" s="197"/>
      <c r="LX35" s="197"/>
      <c r="LY35" s="197"/>
      <c r="LZ35" s="197"/>
      <c r="MA35" s="197"/>
      <c r="MB35" s="197"/>
      <c r="MC35" s="197"/>
      <c r="MD35" s="197"/>
      <c r="ME35" s="197"/>
      <c r="MF35" s="197"/>
      <c r="MG35" s="197"/>
      <c r="MH35" s="197"/>
      <c r="MI35" s="197"/>
      <c r="MJ35" s="197"/>
      <c r="MK35" s="197"/>
      <c r="ML35" s="197"/>
      <c r="MM35" s="197"/>
      <c r="MN35" s="197"/>
      <c r="MO35" s="197"/>
      <c r="MP35" s="197"/>
      <c r="MQ35" s="197"/>
      <c r="MR35" s="197"/>
      <c r="MS35" s="197"/>
      <c r="MT35" s="197"/>
      <c r="MU35" s="197"/>
      <c r="MV35" s="197"/>
      <c r="MW35" s="197"/>
      <c r="MX35" s="197"/>
    </row>
    <row r="36" spans="1:614" x14ac:dyDescent="0.25">
      <c r="A36" s="182" t="str">
        <f t="shared" si="0"/>
        <v>K:\614 Sewol\207 BowLift\APDL\A</v>
      </c>
      <c r="B36" s="182" t="s">
        <v>219</v>
      </c>
      <c r="C36" s="129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/>
      <c r="DZ36" s="129"/>
      <c r="EA36" s="129"/>
      <c r="EB36" s="129"/>
      <c r="EC36" s="129"/>
      <c r="ED36" s="129"/>
      <c r="EE36" s="129"/>
      <c r="EF36" s="129"/>
      <c r="EG36" s="129"/>
      <c r="EH36" s="129"/>
      <c r="EI36" s="129"/>
      <c r="EJ36" s="129"/>
      <c r="EK36" s="129"/>
      <c r="EL36" s="129"/>
      <c r="EM36" s="129"/>
      <c r="EN36" s="129"/>
      <c r="EO36" s="129"/>
      <c r="EP36" s="129"/>
      <c r="EQ36" s="129"/>
      <c r="ER36" s="129"/>
      <c r="ES36" s="129"/>
      <c r="ET36" s="129"/>
      <c r="EU36" s="129"/>
      <c r="EV36" s="129"/>
      <c r="EW36" s="129"/>
      <c r="EX36" s="129"/>
      <c r="EY36" s="129"/>
      <c r="EZ36" s="129"/>
      <c r="FA36" s="129"/>
      <c r="FB36" s="129"/>
      <c r="FC36" s="129"/>
      <c r="FD36" s="129"/>
      <c r="FE36" s="129"/>
      <c r="FF36" s="129"/>
      <c r="FG36" s="129"/>
      <c r="FH36" s="129"/>
      <c r="FI36" s="129"/>
      <c r="FJ36" s="129"/>
      <c r="FK36" s="129"/>
      <c r="FL36" s="129"/>
      <c r="FM36" s="129"/>
      <c r="FN36" s="129"/>
      <c r="FO36" s="129"/>
      <c r="FP36" s="129"/>
      <c r="FQ36" s="129"/>
      <c r="FR36" s="129"/>
      <c r="FS36" s="129"/>
      <c r="FT36" s="129"/>
      <c r="FU36" s="129"/>
      <c r="FV36" s="197"/>
      <c r="FW36" s="197"/>
      <c r="FX36" s="197"/>
      <c r="FY36" s="197"/>
      <c r="FZ36" s="197"/>
      <c r="GA36" s="197"/>
      <c r="GB36" s="197"/>
      <c r="GC36" s="197"/>
      <c r="GD36" s="197"/>
      <c r="GE36" s="197"/>
      <c r="GF36" s="197"/>
      <c r="GG36" s="197"/>
      <c r="GH36" s="197"/>
      <c r="GI36" s="197"/>
      <c r="GJ36" s="197"/>
      <c r="GK36" s="197"/>
      <c r="GL36" s="197"/>
      <c r="GM36" s="197"/>
      <c r="GN36" s="197"/>
      <c r="GO36" s="197"/>
      <c r="GP36" s="197"/>
      <c r="GQ36" s="197"/>
      <c r="GR36" s="197"/>
      <c r="GS36" s="197"/>
      <c r="GT36" s="197"/>
      <c r="GU36" s="197"/>
      <c r="GV36" s="197"/>
      <c r="GW36" s="197"/>
      <c r="GX36" s="197"/>
      <c r="GY36" s="197"/>
      <c r="GZ36" s="197"/>
      <c r="HA36" s="197"/>
      <c r="HB36" s="197"/>
      <c r="HC36" s="197"/>
      <c r="HD36" s="197"/>
      <c r="HE36" s="197"/>
      <c r="HF36" s="197"/>
      <c r="HG36" s="197"/>
      <c r="HH36" s="197"/>
      <c r="HI36" s="197"/>
      <c r="HJ36" s="197"/>
      <c r="HK36" s="197"/>
      <c r="HL36" s="197"/>
      <c r="HM36" s="197"/>
      <c r="HN36" s="197"/>
      <c r="HO36" s="197"/>
      <c r="HP36" s="197"/>
      <c r="HQ36" s="197"/>
      <c r="HR36" s="197"/>
      <c r="HS36" s="197"/>
      <c r="HT36" s="197"/>
      <c r="HU36" s="197"/>
      <c r="HV36" s="197"/>
      <c r="HW36" s="197"/>
      <c r="HX36" s="197"/>
      <c r="HY36" s="197"/>
      <c r="HZ36" s="197"/>
      <c r="IA36" s="197"/>
      <c r="IB36" s="197"/>
      <c r="IC36" s="197"/>
      <c r="ID36" s="197"/>
      <c r="IE36" s="197"/>
      <c r="IF36" s="197"/>
      <c r="IG36" s="197"/>
      <c r="IH36" s="197"/>
      <c r="II36" s="197"/>
      <c r="IJ36" s="197"/>
      <c r="IK36" s="197"/>
      <c r="IL36" s="197"/>
      <c r="IM36" s="197"/>
      <c r="IN36" s="197"/>
      <c r="IO36" s="197"/>
      <c r="IP36" s="197"/>
      <c r="IQ36" s="197"/>
      <c r="IR36" s="197"/>
      <c r="IS36" s="197"/>
      <c r="IT36" s="197"/>
      <c r="IU36" s="197"/>
      <c r="IV36" s="197"/>
      <c r="IW36" s="197"/>
      <c r="IX36" s="197"/>
      <c r="IY36" s="197"/>
      <c r="IZ36" s="197"/>
      <c r="JA36" s="197"/>
      <c r="JB36" s="197"/>
      <c r="JC36" s="197"/>
      <c r="JD36" s="197"/>
      <c r="JE36" s="197"/>
      <c r="JF36" s="197"/>
      <c r="JG36" s="197"/>
      <c r="JH36" s="197"/>
      <c r="JI36" s="197"/>
      <c r="JJ36" s="197"/>
      <c r="JK36" s="197"/>
      <c r="JL36" s="197"/>
      <c r="JM36" s="197"/>
      <c r="JN36" s="197"/>
      <c r="JO36" s="197"/>
      <c r="JP36" s="197"/>
      <c r="JQ36" s="197"/>
      <c r="JR36" s="197"/>
      <c r="JS36" s="197"/>
      <c r="JT36" s="197"/>
      <c r="JU36" s="197"/>
      <c r="JV36" s="197"/>
      <c r="JW36" s="197"/>
      <c r="JX36" s="197"/>
      <c r="JY36" s="197"/>
      <c r="JZ36" s="197"/>
      <c r="KA36" s="197"/>
      <c r="KB36" s="197"/>
      <c r="KC36" s="197"/>
      <c r="KD36" s="197"/>
      <c r="KE36" s="197"/>
      <c r="KF36" s="197"/>
      <c r="KG36" s="197"/>
      <c r="KH36" s="197"/>
      <c r="KI36" s="197"/>
      <c r="KJ36" s="197"/>
      <c r="KK36" s="197"/>
      <c r="KL36" s="197"/>
      <c r="KM36" s="197"/>
      <c r="KN36" s="197"/>
      <c r="KO36" s="197"/>
      <c r="KP36" s="197"/>
      <c r="KQ36" s="197"/>
      <c r="KR36" s="197"/>
      <c r="KS36" s="197"/>
      <c r="KT36" s="197"/>
      <c r="KU36" s="197"/>
      <c r="KV36" s="197"/>
      <c r="KW36" s="197"/>
      <c r="KX36" s="197"/>
      <c r="KY36" s="197"/>
      <c r="KZ36" s="197"/>
      <c r="LA36" s="197"/>
      <c r="LB36" s="197"/>
      <c r="LC36" s="197"/>
      <c r="LD36" s="197"/>
      <c r="LE36" s="197"/>
      <c r="LF36" s="197"/>
      <c r="LG36" s="197"/>
      <c r="LH36" s="197"/>
      <c r="LI36" s="197"/>
      <c r="LJ36" s="197"/>
      <c r="LK36" s="197"/>
      <c r="LL36" s="197"/>
      <c r="LM36" s="197"/>
      <c r="LN36" s="197"/>
      <c r="LO36" s="197"/>
      <c r="LP36" s="197"/>
      <c r="LQ36" s="197"/>
      <c r="LR36" s="197"/>
      <c r="LS36" s="197"/>
      <c r="LT36" s="197"/>
      <c r="LU36" s="197"/>
      <c r="LV36" s="197"/>
      <c r="LW36" s="197"/>
      <c r="LX36" s="197"/>
      <c r="LY36" s="197"/>
      <c r="LZ36" s="197"/>
      <c r="MA36" s="197"/>
      <c r="MB36" s="197"/>
      <c r="MC36" s="197"/>
      <c r="MD36" s="197"/>
      <c r="ME36" s="197"/>
      <c r="MF36" s="197"/>
      <c r="MG36" s="197"/>
      <c r="MH36" s="197"/>
      <c r="MI36" s="197"/>
      <c r="MJ36" s="197"/>
      <c r="MK36" s="197"/>
      <c r="ML36" s="197"/>
      <c r="MM36" s="197"/>
      <c r="MN36" s="197"/>
      <c r="MO36" s="197"/>
      <c r="MP36" s="197"/>
      <c r="MQ36" s="197"/>
      <c r="MR36" s="197"/>
      <c r="MS36" s="197"/>
      <c r="MT36" s="197"/>
      <c r="MU36" s="197"/>
      <c r="MV36" s="197"/>
      <c r="MW36" s="197"/>
      <c r="MX36" s="197"/>
    </row>
    <row r="37" spans="1:614" x14ac:dyDescent="0.25">
      <c r="A37" s="182" t="str">
        <f t="shared" si="0"/>
        <v>K:\614 Sewol\207 BowLift\APDL\A</v>
      </c>
      <c r="B37" s="182" t="s">
        <v>220</v>
      </c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/>
      <c r="DZ37" s="129"/>
      <c r="EA37" s="129"/>
      <c r="EB37" s="129"/>
      <c r="EC37" s="129"/>
      <c r="ED37" s="129"/>
      <c r="EE37" s="129"/>
      <c r="EF37" s="129"/>
      <c r="EG37" s="129"/>
      <c r="EH37" s="129"/>
      <c r="EI37" s="129"/>
      <c r="EJ37" s="129"/>
      <c r="EK37" s="129"/>
      <c r="EL37" s="129"/>
      <c r="EM37" s="129"/>
      <c r="EN37" s="129"/>
      <c r="EO37" s="129"/>
      <c r="EP37" s="129"/>
      <c r="EQ37" s="129"/>
      <c r="ER37" s="129"/>
      <c r="ES37" s="129"/>
      <c r="ET37" s="129"/>
      <c r="EU37" s="129"/>
      <c r="EV37" s="129"/>
      <c r="EW37" s="129"/>
      <c r="EX37" s="129"/>
      <c r="EY37" s="129"/>
      <c r="EZ37" s="129"/>
      <c r="FA37" s="129"/>
      <c r="FB37" s="129"/>
      <c r="FC37" s="129"/>
      <c r="FD37" s="129"/>
      <c r="FE37" s="129"/>
      <c r="FF37" s="129"/>
      <c r="FG37" s="129"/>
      <c r="FH37" s="129"/>
      <c r="FI37" s="129"/>
      <c r="FJ37" s="129"/>
      <c r="FK37" s="129"/>
      <c r="FL37" s="129"/>
      <c r="FM37" s="129"/>
      <c r="FN37" s="129"/>
      <c r="FO37" s="129"/>
      <c r="FP37" s="129"/>
      <c r="FQ37" s="129"/>
      <c r="FR37" s="129"/>
      <c r="FS37" s="129"/>
      <c r="FT37" s="129"/>
      <c r="FU37" s="129"/>
      <c r="FV37" s="197"/>
      <c r="FW37" s="197"/>
      <c r="FX37" s="197"/>
      <c r="FY37" s="197"/>
      <c r="FZ37" s="197"/>
      <c r="GA37" s="197"/>
      <c r="GB37" s="197"/>
      <c r="GC37" s="197"/>
      <c r="GD37" s="197"/>
      <c r="GE37" s="197"/>
      <c r="GF37" s="197"/>
      <c r="GG37" s="197"/>
      <c r="GH37" s="197"/>
      <c r="GI37" s="197"/>
      <c r="GJ37" s="197"/>
      <c r="GK37" s="197"/>
      <c r="GL37" s="197"/>
      <c r="GM37" s="197"/>
      <c r="GN37" s="197"/>
      <c r="GO37" s="197"/>
      <c r="GP37" s="197"/>
      <c r="GQ37" s="197"/>
      <c r="GR37" s="197"/>
      <c r="GS37" s="197"/>
      <c r="GT37" s="197"/>
      <c r="GU37" s="197"/>
      <c r="GV37" s="197"/>
      <c r="GW37" s="197"/>
      <c r="GX37" s="197"/>
      <c r="GY37" s="197"/>
      <c r="GZ37" s="197"/>
      <c r="HA37" s="197"/>
      <c r="HB37" s="197"/>
      <c r="HC37" s="197"/>
      <c r="HD37" s="197"/>
      <c r="HE37" s="197"/>
      <c r="HF37" s="197"/>
      <c r="HG37" s="197"/>
      <c r="HH37" s="197"/>
      <c r="HI37" s="197"/>
      <c r="HJ37" s="197"/>
      <c r="HK37" s="197"/>
      <c r="HL37" s="197"/>
      <c r="HM37" s="197"/>
      <c r="HN37" s="197"/>
      <c r="HO37" s="197"/>
      <c r="HP37" s="197"/>
      <c r="HQ37" s="197"/>
      <c r="HR37" s="197"/>
      <c r="HS37" s="197"/>
      <c r="HT37" s="197"/>
      <c r="HU37" s="197"/>
      <c r="HV37" s="197"/>
      <c r="HW37" s="197"/>
      <c r="HX37" s="197"/>
      <c r="HY37" s="197"/>
      <c r="HZ37" s="197"/>
      <c r="IA37" s="197"/>
      <c r="IB37" s="197"/>
      <c r="IC37" s="197"/>
      <c r="ID37" s="197"/>
      <c r="IE37" s="197"/>
      <c r="IF37" s="197"/>
      <c r="IG37" s="197"/>
      <c r="IH37" s="197"/>
      <c r="II37" s="197"/>
      <c r="IJ37" s="197"/>
      <c r="IK37" s="197"/>
      <c r="IL37" s="197"/>
      <c r="IM37" s="197"/>
      <c r="IN37" s="197"/>
      <c r="IO37" s="197"/>
      <c r="IP37" s="197"/>
      <c r="IQ37" s="197"/>
      <c r="IR37" s="197"/>
      <c r="IS37" s="197"/>
      <c r="IT37" s="197"/>
      <c r="IU37" s="197"/>
      <c r="IV37" s="197"/>
      <c r="IW37" s="197"/>
      <c r="IX37" s="197"/>
      <c r="IY37" s="197"/>
      <c r="IZ37" s="197"/>
      <c r="JA37" s="197"/>
      <c r="JB37" s="197"/>
      <c r="JC37" s="197"/>
      <c r="JD37" s="197"/>
      <c r="JE37" s="197"/>
      <c r="JF37" s="197"/>
      <c r="JG37" s="197"/>
      <c r="JH37" s="197"/>
      <c r="JI37" s="197"/>
      <c r="JJ37" s="197"/>
      <c r="JK37" s="197"/>
      <c r="JL37" s="197"/>
      <c r="JM37" s="197"/>
      <c r="JN37" s="197"/>
      <c r="JO37" s="197"/>
      <c r="JP37" s="197"/>
      <c r="JQ37" s="197"/>
      <c r="JR37" s="197"/>
      <c r="JS37" s="197"/>
      <c r="JT37" s="197"/>
      <c r="JU37" s="197"/>
      <c r="JV37" s="197"/>
      <c r="JW37" s="197"/>
      <c r="JX37" s="197"/>
      <c r="JY37" s="197"/>
      <c r="JZ37" s="197"/>
      <c r="KA37" s="197"/>
      <c r="KB37" s="197"/>
      <c r="KC37" s="197"/>
      <c r="KD37" s="197"/>
      <c r="KE37" s="197"/>
      <c r="KF37" s="197"/>
      <c r="KG37" s="197"/>
      <c r="KH37" s="197"/>
      <c r="KI37" s="197"/>
      <c r="KJ37" s="197"/>
      <c r="KK37" s="197"/>
      <c r="KL37" s="197"/>
      <c r="KM37" s="197"/>
      <c r="KN37" s="197"/>
      <c r="KO37" s="197"/>
      <c r="KP37" s="197"/>
      <c r="KQ37" s="197"/>
      <c r="KR37" s="197"/>
      <c r="KS37" s="197"/>
      <c r="KT37" s="197"/>
      <c r="KU37" s="197"/>
      <c r="KV37" s="197"/>
      <c r="KW37" s="197"/>
      <c r="KX37" s="197"/>
      <c r="KY37" s="197"/>
      <c r="KZ37" s="197"/>
      <c r="LA37" s="197"/>
      <c r="LB37" s="197"/>
      <c r="LC37" s="197"/>
      <c r="LD37" s="197"/>
      <c r="LE37" s="197"/>
      <c r="LF37" s="197"/>
      <c r="LG37" s="197"/>
      <c r="LH37" s="197"/>
      <c r="LI37" s="197"/>
      <c r="LJ37" s="197"/>
      <c r="LK37" s="197"/>
      <c r="LL37" s="197"/>
      <c r="LM37" s="197"/>
      <c r="LN37" s="197"/>
      <c r="LO37" s="197"/>
      <c r="LP37" s="197"/>
      <c r="LQ37" s="197"/>
      <c r="LR37" s="197"/>
      <c r="LS37" s="197"/>
      <c r="LT37" s="197"/>
      <c r="LU37" s="197"/>
      <c r="LV37" s="197"/>
      <c r="LW37" s="197"/>
      <c r="LX37" s="197"/>
      <c r="LY37" s="197"/>
      <c r="LZ37" s="197"/>
      <c r="MA37" s="197"/>
      <c r="MB37" s="197"/>
      <c r="MC37" s="197"/>
      <c r="MD37" s="197"/>
      <c r="ME37" s="197"/>
      <c r="MF37" s="197"/>
      <c r="MG37" s="197"/>
      <c r="MH37" s="197"/>
      <c r="MI37" s="197"/>
      <c r="MJ37" s="197"/>
      <c r="MK37" s="197"/>
      <c r="ML37" s="197"/>
      <c r="MM37" s="197"/>
      <c r="MN37" s="197"/>
      <c r="MO37" s="197"/>
      <c r="MP37" s="197"/>
      <c r="MQ37" s="197"/>
      <c r="MR37" s="197"/>
      <c r="MS37" s="197"/>
      <c r="MT37" s="197"/>
      <c r="MU37" s="197"/>
      <c r="MV37" s="197"/>
      <c r="MW37" s="197"/>
      <c r="MX37" s="197"/>
    </row>
    <row r="38" spans="1:614" x14ac:dyDescent="0.25">
      <c r="A38" s="182" t="str">
        <f t="shared" si="0"/>
        <v>K:\614 Sewol\207 BowLift\APDL\A</v>
      </c>
      <c r="B38" s="182" t="s">
        <v>221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/>
      <c r="DZ38" s="129"/>
      <c r="EA38" s="129"/>
      <c r="EB38" s="129"/>
      <c r="EC38" s="129"/>
      <c r="ED38" s="129"/>
      <c r="EE38" s="129"/>
      <c r="EF38" s="129"/>
      <c r="EG38" s="129"/>
      <c r="EH38" s="129"/>
      <c r="EI38" s="129"/>
      <c r="EJ38" s="129"/>
      <c r="EK38" s="129"/>
      <c r="EL38" s="129"/>
      <c r="EM38" s="129"/>
      <c r="EN38" s="129"/>
      <c r="EO38" s="129"/>
      <c r="EP38" s="129"/>
      <c r="EQ38" s="129"/>
      <c r="ER38" s="129"/>
      <c r="ES38" s="129"/>
      <c r="ET38" s="129"/>
      <c r="EU38" s="129"/>
      <c r="EV38" s="129"/>
      <c r="EW38" s="129"/>
      <c r="EX38" s="129"/>
      <c r="EY38" s="129"/>
      <c r="EZ38" s="129"/>
      <c r="FA38" s="129"/>
      <c r="FB38" s="129"/>
      <c r="FC38" s="129"/>
      <c r="FD38" s="129"/>
      <c r="FE38" s="129"/>
      <c r="FF38" s="129"/>
      <c r="FG38" s="129"/>
      <c r="FH38" s="129"/>
      <c r="FI38" s="129"/>
      <c r="FJ38" s="129"/>
      <c r="FK38" s="129"/>
      <c r="FL38" s="129"/>
      <c r="FM38" s="129"/>
      <c r="FN38" s="129"/>
      <c r="FO38" s="129"/>
      <c r="FP38" s="129"/>
      <c r="FQ38" s="129"/>
      <c r="FR38" s="129"/>
      <c r="FS38" s="129"/>
      <c r="FT38" s="129"/>
      <c r="FU38" s="129"/>
      <c r="FV38" s="197"/>
      <c r="FW38" s="197"/>
      <c r="FX38" s="197"/>
      <c r="FY38" s="197"/>
      <c r="FZ38" s="197"/>
      <c r="GA38" s="197"/>
      <c r="GB38" s="197"/>
      <c r="GC38" s="197"/>
      <c r="GD38" s="197"/>
      <c r="GE38" s="197"/>
      <c r="GF38" s="197"/>
      <c r="GG38" s="197"/>
      <c r="GH38" s="197"/>
      <c r="GI38" s="197"/>
      <c r="GJ38" s="197"/>
      <c r="GK38" s="197"/>
      <c r="GL38" s="197"/>
      <c r="GM38" s="197"/>
      <c r="GN38" s="197"/>
      <c r="GO38" s="197"/>
      <c r="GP38" s="197"/>
      <c r="GQ38" s="197"/>
      <c r="GR38" s="197"/>
      <c r="GS38" s="197"/>
      <c r="GT38" s="197"/>
      <c r="GU38" s="197"/>
      <c r="GV38" s="197"/>
      <c r="GW38" s="197"/>
      <c r="GX38" s="197"/>
      <c r="GY38" s="197"/>
      <c r="GZ38" s="197"/>
      <c r="HA38" s="197"/>
      <c r="HB38" s="197"/>
      <c r="HC38" s="197"/>
      <c r="HD38" s="197"/>
      <c r="HE38" s="197"/>
      <c r="HF38" s="197"/>
      <c r="HG38" s="197"/>
      <c r="HH38" s="197"/>
      <c r="HI38" s="197"/>
      <c r="HJ38" s="197"/>
      <c r="HK38" s="197"/>
      <c r="HL38" s="197"/>
      <c r="HM38" s="197"/>
      <c r="HN38" s="197"/>
      <c r="HO38" s="197"/>
      <c r="HP38" s="197"/>
      <c r="HQ38" s="197"/>
      <c r="HR38" s="197"/>
      <c r="HS38" s="197"/>
      <c r="HT38" s="197"/>
      <c r="HU38" s="197"/>
      <c r="HV38" s="197"/>
      <c r="HW38" s="197"/>
      <c r="HX38" s="197"/>
      <c r="HY38" s="197"/>
      <c r="HZ38" s="197"/>
      <c r="IA38" s="197"/>
      <c r="IB38" s="197"/>
      <c r="IC38" s="197"/>
      <c r="ID38" s="197"/>
      <c r="IE38" s="197"/>
      <c r="IF38" s="197"/>
      <c r="IG38" s="197"/>
      <c r="IH38" s="197"/>
      <c r="II38" s="197"/>
      <c r="IJ38" s="197"/>
      <c r="IK38" s="197"/>
      <c r="IL38" s="197"/>
      <c r="IM38" s="197"/>
      <c r="IN38" s="197"/>
      <c r="IO38" s="197"/>
      <c r="IP38" s="197"/>
      <c r="IQ38" s="197"/>
      <c r="IR38" s="197"/>
      <c r="IS38" s="197"/>
      <c r="IT38" s="197"/>
      <c r="IU38" s="197"/>
      <c r="IV38" s="197"/>
      <c r="IW38" s="197"/>
      <c r="IX38" s="197"/>
      <c r="IY38" s="197"/>
      <c r="IZ38" s="197"/>
      <c r="JA38" s="197"/>
      <c r="JB38" s="197"/>
      <c r="JC38" s="197"/>
      <c r="JD38" s="197"/>
      <c r="JE38" s="197"/>
      <c r="JF38" s="197"/>
      <c r="JG38" s="197"/>
      <c r="JH38" s="197"/>
      <c r="JI38" s="197"/>
      <c r="JJ38" s="197"/>
      <c r="JK38" s="197"/>
      <c r="JL38" s="197"/>
      <c r="JM38" s="197"/>
      <c r="JN38" s="197"/>
      <c r="JO38" s="197"/>
      <c r="JP38" s="197"/>
      <c r="JQ38" s="197"/>
      <c r="JR38" s="197"/>
      <c r="JS38" s="197"/>
      <c r="JT38" s="197"/>
      <c r="JU38" s="197"/>
      <c r="JV38" s="197"/>
      <c r="JW38" s="197"/>
      <c r="JX38" s="197"/>
      <c r="JY38" s="197"/>
      <c r="JZ38" s="197"/>
      <c r="KA38" s="197"/>
      <c r="KB38" s="197"/>
      <c r="KC38" s="197"/>
      <c r="KD38" s="197"/>
      <c r="KE38" s="197"/>
      <c r="KF38" s="197"/>
      <c r="KG38" s="197"/>
      <c r="KH38" s="197"/>
      <c r="KI38" s="197"/>
      <c r="KJ38" s="197"/>
      <c r="KK38" s="197"/>
      <c r="KL38" s="197"/>
      <c r="KM38" s="197"/>
      <c r="KN38" s="197"/>
      <c r="KO38" s="197"/>
      <c r="KP38" s="197"/>
      <c r="KQ38" s="197"/>
      <c r="KR38" s="197"/>
      <c r="KS38" s="197"/>
      <c r="KT38" s="197"/>
      <c r="KU38" s="197"/>
      <c r="KV38" s="197"/>
      <c r="KW38" s="197"/>
      <c r="KX38" s="197"/>
      <c r="KY38" s="197"/>
      <c r="KZ38" s="197"/>
      <c r="LA38" s="197"/>
      <c r="LB38" s="197"/>
      <c r="LC38" s="197"/>
      <c r="LD38" s="197"/>
      <c r="LE38" s="197"/>
      <c r="LF38" s="197"/>
      <c r="LG38" s="197"/>
      <c r="LH38" s="197"/>
      <c r="LI38" s="197"/>
      <c r="LJ38" s="197"/>
      <c r="LK38" s="197"/>
      <c r="LL38" s="197"/>
      <c r="LM38" s="197"/>
      <c r="LN38" s="197"/>
      <c r="LO38" s="197"/>
      <c r="LP38" s="197"/>
      <c r="LQ38" s="197"/>
      <c r="LR38" s="197"/>
      <c r="LS38" s="197"/>
      <c r="LT38" s="197"/>
      <c r="LU38" s="197"/>
      <c r="LV38" s="197"/>
      <c r="LW38" s="197"/>
      <c r="LX38" s="197"/>
      <c r="LY38" s="197"/>
      <c r="LZ38" s="197"/>
      <c r="MA38" s="197"/>
      <c r="MB38" s="197"/>
      <c r="MC38" s="197"/>
      <c r="MD38" s="197"/>
      <c r="ME38" s="197"/>
      <c r="MF38" s="197"/>
      <c r="MG38" s="197"/>
      <c r="MH38" s="197"/>
      <c r="MI38" s="197"/>
      <c r="MJ38" s="197"/>
      <c r="MK38" s="197"/>
      <c r="ML38" s="197"/>
      <c r="MM38" s="197"/>
      <c r="MN38" s="197"/>
      <c r="MO38" s="197"/>
      <c r="MP38" s="197"/>
      <c r="MQ38" s="197"/>
      <c r="MR38" s="197"/>
      <c r="MS38" s="197"/>
      <c r="MT38" s="197"/>
      <c r="MU38" s="197"/>
      <c r="MV38" s="197"/>
      <c r="MW38" s="197"/>
      <c r="MX38" s="197"/>
    </row>
    <row r="39" spans="1:614" x14ac:dyDescent="0.25">
      <c r="A39" s="182" t="str">
        <f t="shared" si="0"/>
        <v>K:\614 Sewol\207 BowLift\APDL\A</v>
      </c>
      <c r="B39" s="182" t="s">
        <v>222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/>
      <c r="DZ39" s="129"/>
      <c r="EA39" s="129"/>
      <c r="EB39" s="129"/>
      <c r="EC39" s="129"/>
      <c r="ED39" s="129"/>
      <c r="EE39" s="129"/>
      <c r="EF39" s="129"/>
      <c r="EG39" s="129"/>
      <c r="EH39" s="129"/>
      <c r="EI39" s="129"/>
      <c r="EJ39" s="129"/>
      <c r="EK39" s="129"/>
      <c r="EL39" s="129"/>
      <c r="EM39" s="129"/>
      <c r="EN39" s="129"/>
      <c r="EO39" s="129"/>
      <c r="EP39" s="129"/>
      <c r="EQ39" s="129"/>
      <c r="ER39" s="129"/>
      <c r="ES39" s="129"/>
      <c r="ET39" s="129"/>
      <c r="EU39" s="129"/>
      <c r="EV39" s="129"/>
      <c r="EW39" s="129"/>
      <c r="EX39" s="129"/>
      <c r="EY39" s="129"/>
      <c r="EZ39" s="129"/>
      <c r="FA39" s="129"/>
      <c r="FB39" s="129"/>
      <c r="FC39" s="129"/>
      <c r="FD39" s="129"/>
      <c r="FE39" s="129"/>
      <c r="FF39" s="129"/>
      <c r="FG39" s="129"/>
      <c r="FH39" s="129"/>
      <c r="FI39" s="129"/>
      <c r="FJ39" s="129"/>
      <c r="FK39" s="129"/>
      <c r="FL39" s="129"/>
      <c r="FM39" s="129"/>
      <c r="FN39" s="129"/>
      <c r="FO39" s="129"/>
      <c r="FP39" s="129"/>
      <c r="FQ39" s="129"/>
      <c r="FR39" s="129"/>
      <c r="FS39" s="129"/>
      <c r="FT39" s="129"/>
      <c r="FU39" s="129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  <c r="GK39" s="197"/>
      <c r="GL39" s="197"/>
      <c r="GM39" s="197"/>
      <c r="GN39" s="197"/>
      <c r="GO39" s="197"/>
      <c r="GP39" s="197"/>
      <c r="GQ39" s="197"/>
      <c r="GR39" s="197"/>
      <c r="GS39" s="197"/>
      <c r="GT39" s="197"/>
      <c r="GU39" s="197"/>
      <c r="GV39" s="197"/>
      <c r="GW39" s="197"/>
      <c r="GX39" s="197"/>
      <c r="GY39" s="197"/>
      <c r="GZ39" s="197"/>
      <c r="HA39" s="197"/>
      <c r="HB39" s="197"/>
      <c r="HC39" s="197"/>
      <c r="HD39" s="197"/>
      <c r="HE39" s="197"/>
      <c r="HF39" s="197"/>
      <c r="HG39" s="197"/>
      <c r="HH39" s="197"/>
      <c r="HI39" s="197"/>
      <c r="HJ39" s="197"/>
      <c r="HK39" s="197"/>
      <c r="HL39" s="197"/>
      <c r="HM39" s="197"/>
      <c r="HN39" s="197"/>
      <c r="HO39" s="197"/>
      <c r="HP39" s="197"/>
      <c r="HQ39" s="197"/>
      <c r="HR39" s="197"/>
      <c r="HS39" s="197"/>
      <c r="HT39" s="197"/>
      <c r="HU39" s="197"/>
      <c r="HV39" s="197"/>
      <c r="HW39" s="197"/>
      <c r="HX39" s="197"/>
      <c r="HY39" s="197"/>
      <c r="HZ39" s="197"/>
      <c r="IA39" s="197"/>
      <c r="IB39" s="197"/>
      <c r="IC39" s="197"/>
      <c r="ID39" s="197"/>
      <c r="IE39" s="197"/>
      <c r="IF39" s="197"/>
      <c r="IG39" s="197"/>
      <c r="IH39" s="197"/>
      <c r="II39" s="197"/>
      <c r="IJ39" s="197"/>
      <c r="IK39" s="197"/>
      <c r="IL39" s="197"/>
      <c r="IM39" s="197"/>
      <c r="IN39" s="197"/>
      <c r="IO39" s="197"/>
      <c r="IP39" s="197"/>
      <c r="IQ39" s="197"/>
      <c r="IR39" s="197"/>
      <c r="IS39" s="197"/>
      <c r="IT39" s="197"/>
      <c r="IU39" s="197"/>
      <c r="IV39" s="197"/>
      <c r="IW39" s="197"/>
      <c r="IX39" s="197"/>
      <c r="IY39" s="197"/>
      <c r="IZ39" s="197"/>
      <c r="JA39" s="197"/>
      <c r="JB39" s="197"/>
      <c r="JC39" s="197"/>
      <c r="JD39" s="197"/>
      <c r="JE39" s="197"/>
      <c r="JF39" s="197"/>
      <c r="JG39" s="197"/>
      <c r="JH39" s="197"/>
      <c r="JI39" s="197"/>
      <c r="JJ39" s="197"/>
      <c r="JK39" s="197"/>
      <c r="JL39" s="197"/>
      <c r="JM39" s="197"/>
      <c r="JN39" s="197"/>
      <c r="JO39" s="197"/>
      <c r="JP39" s="197"/>
      <c r="JQ39" s="197"/>
      <c r="JR39" s="197"/>
      <c r="JS39" s="197"/>
      <c r="JT39" s="197"/>
      <c r="JU39" s="197"/>
      <c r="JV39" s="197"/>
      <c r="JW39" s="197"/>
      <c r="JX39" s="197"/>
      <c r="JY39" s="197"/>
      <c r="JZ39" s="197"/>
      <c r="KA39" s="197"/>
      <c r="KB39" s="197"/>
      <c r="KC39" s="197"/>
      <c r="KD39" s="197"/>
      <c r="KE39" s="197"/>
      <c r="KF39" s="197"/>
      <c r="KG39" s="197"/>
      <c r="KH39" s="197"/>
      <c r="KI39" s="197"/>
      <c r="KJ39" s="197"/>
      <c r="KK39" s="197"/>
      <c r="KL39" s="197"/>
      <c r="KM39" s="197"/>
      <c r="KN39" s="197"/>
      <c r="KO39" s="197"/>
      <c r="KP39" s="197"/>
      <c r="KQ39" s="197"/>
      <c r="KR39" s="197"/>
      <c r="KS39" s="197"/>
      <c r="KT39" s="197"/>
      <c r="KU39" s="197"/>
      <c r="KV39" s="197"/>
      <c r="KW39" s="197"/>
      <c r="KX39" s="197"/>
      <c r="KY39" s="197"/>
      <c r="KZ39" s="197"/>
      <c r="LA39" s="197"/>
      <c r="LB39" s="197"/>
      <c r="LC39" s="197"/>
      <c r="LD39" s="197"/>
      <c r="LE39" s="197"/>
      <c r="LF39" s="197"/>
      <c r="LG39" s="197"/>
      <c r="LH39" s="197"/>
      <c r="LI39" s="197"/>
      <c r="LJ39" s="197"/>
      <c r="LK39" s="197"/>
      <c r="LL39" s="197"/>
      <c r="LM39" s="197"/>
      <c r="LN39" s="197"/>
      <c r="LO39" s="197"/>
      <c r="LP39" s="197"/>
      <c r="LQ39" s="197"/>
      <c r="LR39" s="197"/>
      <c r="LS39" s="197"/>
      <c r="LT39" s="197"/>
      <c r="LU39" s="197"/>
      <c r="LV39" s="197"/>
      <c r="LW39" s="197"/>
      <c r="LX39" s="197"/>
      <c r="LY39" s="197"/>
      <c r="LZ39" s="197"/>
      <c r="MA39" s="197"/>
      <c r="MB39" s="197"/>
      <c r="MC39" s="197"/>
      <c r="MD39" s="197"/>
      <c r="ME39" s="197"/>
      <c r="MF39" s="197"/>
      <c r="MG39" s="197"/>
      <c r="MH39" s="197"/>
      <c r="MI39" s="197"/>
      <c r="MJ39" s="197"/>
      <c r="MK39" s="197"/>
      <c r="ML39" s="197"/>
      <c r="MM39" s="197"/>
      <c r="MN39" s="197"/>
      <c r="MO39" s="197"/>
      <c r="MP39" s="197"/>
      <c r="MQ39" s="197"/>
      <c r="MR39" s="197"/>
      <c r="MS39" s="197"/>
      <c r="MT39" s="197"/>
      <c r="MU39" s="197"/>
      <c r="MV39" s="197"/>
      <c r="MW39" s="197"/>
      <c r="MX39" s="197"/>
    </row>
    <row r="40" spans="1:614" x14ac:dyDescent="0.25">
      <c r="A40" s="182" t="str">
        <f t="shared" si="0"/>
        <v>K:\614 Sewol\207 BowLift\APDL\A</v>
      </c>
      <c r="B40" s="182" t="s">
        <v>223</v>
      </c>
      <c r="C40" s="129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  <c r="FN40" s="129"/>
      <c r="FO40" s="129"/>
      <c r="FP40" s="129"/>
      <c r="FQ40" s="129"/>
      <c r="FR40" s="129"/>
      <c r="FS40" s="129"/>
      <c r="FT40" s="129"/>
      <c r="FU40" s="129"/>
      <c r="FV40" s="197"/>
      <c r="FW40" s="197"/>
      <c r="FX40" s="197"/>
      <c r="FY40" s="197"/>
      <c r="FZ40" s="197"/>
      <c r="GA40" s="197"/>
      <c r="GB40" s="197"/>
      <c r="GC40" s="197"/>
      <c r="GD40" s="197"/>
      <c r="GE40" s="197"/>
      <c r="GF40" s="197"/>
      <c r="GG40" s="197"/>
      <c r="GH40" s="197"/>
      <c r="GI40" s="197"/>
      <c r="GJ40" s="197"/>
      <c r="GK40" s="197"/>
      <c r="GL40" s="197"/>
      <c r="GM40" s="197"/>
      <c r="GN40" s="197"/>
      <c r="GO40" s="197"/>
      <c r="GP40" s="197"/>
      <c r="GQ40" s="197"/>
      <c r="GR40" s="197"/>
      <c r="GS40" s="197"/>
      <c r="GT40" s="197"/>
      <c r="GU40" s="197"/>
      <c r="GV40" s="197"/>
      <c r="GW40" s="197"/>
      <c r="GX40" s="197"/>
      <c r="GY40" s="197"/>
      <c r="GZ40" s="197"/>
      <c r="HA40" s="197"/>
      <c r="HB40" s="197"/>
      <c r="HC40" s="197"/>
      <c r="HD40" s="197"/>
      <c r="HE40" s="197"/>
      <c r="HF40" s="197"/>
      <c r="HG40" s="197"/>
      <c r="HH40" s="197"/>
      <c r="HI40" s="197"/>
      <c r="HJ40" s="197"/>
      <c r="HK40" s="197"/>
      <c r="HL40" s="197"/>
      <c r="HM40" s="197"/>
      <c r="HN40" s="197"/>
      <c r="HO40" s="197"/>
      <c r="HP40" s="197"/>
      <c r="HQ40" s="197"/>
      <c r="HR40" s="197"/>
      <c r="HS40" s="197"/>
      <c r="HT40" s="197"/>
      <c r="HU40" s="197"/>
      <c r="HV40" s="197"/>
      <c r="HW40" s="197"/>
      <c r="HX40" s="197"/>
      <c r="HY40" s="197"/>
      <c r="HZ40" s="197"/>
      <c r="IA40" s="197"/>
      <c r="IB40" s="197"/>
      <c r="IC40" s="197"/>
      <c r="ID40" s="197"/>
      <c r="IE40" s="197"/>
      <c r="IF40" s="197"/>
      <c r="IG40" s="197"/>
      <c r="IH40" s="197"/>
      <c r="II40" s="197"/>
      <c r="IJ40" s="197"/>
      <c r="IK40" s="197"/>
      <c r="IL40" s="197"/>
      <c r="IM40" s="197"/>
      <c r="IN40" s="197"/>
      <c r="IO40" s="197"/>
      <c r="IP40" s="197"/>
      <c r="IQ40" s="197"/>
      <c r="IR40" s="197"/>
      <c r="IS40" s="197"/>
      <c r="IT40" s="197"/>
      <c r="IU40" s="197"/>
      <c r="IV40" s="197"/>
      <c r="IW40" s="197"/>
      <c r="IX40" s="197"/>
      <c r="IY40" s="197"/>
      <c r="IZ40" s="197"/>
      <c r="JA40" s="197"/>
      <c r="JB40" s="197"/>
      <c r="JC40" s="197"/>
      <c r="JD40" s="197"/>
      <c r="JE40" s="197"/>
      <c r="JF40" s="197"/>
      <c r="JG40" s="197"/>
      <c r="JH40" s="197"/>
      <c r="JI40" s="197"/>
      <c r="JJ40" s="197"/>
      <c r="JK40" s="197"/>
      <c r="JL40" s="197"/>
      <c r="JM40" s="197"/>
      <c r="JN40" s="197"/>
      <c r="JO40" s="197"/>
      <c r="JP40" s="197"/>
      <c r="JQ40" s="197"/>
      <c r="JR40" s="197"/>
      <c r="JS40" s="197"/>
      <c r="JT40" s="197"/>
      <c r="JU40" s="197"/>
      <c r="JV40" s="197"/>
      <c r="JW40" s="197"/>
      <c r="JX40" s="197"/>
      <c r="JY40" s="197"/>
      <c r="JZ40" s="197"/>
      <c r="KA40" s="197"/>
      <c r="KB40" s="197"/>
      <c r="KC40" s="197"/>
      <c r="KD40" s="197"/>
      <c r="KE40" s="197"/>
      <c r="KF40" s="197"/>
      <c r="KG40" s="197"/>
      <c r="KH40" s="197"/>
      <c r="KI40" s="197"/>
      <c r="KJ40" s="197"/>
      <c r="KK40" s="197"/>
      <c r="KL40" s="197"/>
      <c r="KM40" s="197"/>
      <c r="KN40" s="197"/>
      <c r="KO40" s="197"/>
      <c r="KP40" s="197"/>
      <c r="KQ40" s="197"/>
      <c r="KR40" s="197"/>
      <c r="KS40" s="197"/>
      <c r="KT40" s="197"/>
      <c r="KU40" s="197"/>
      <c r="KV40" s="197"/>
      <c r="KW40" s="197"/>
      <c r="KX40" s="197"/>
      <c r="KY40" s="197"/>
      <c r="KZ40" s="197"/>
      <c r="LA40" s="197"/>
      <c r="LB40" s="197"/>
      <c r="LC40" s="197"/>
      <c r="LD40" s="197"/>
      <c r="LE40" s="197"/>
      <c r="LF40" s="197"/>
      <c r="LG40" s="197"/>
      <c r="LH40" s="197"/>
      <c r="LI40" s="197"/>
      <c r="LJ40" s="197"/>
      <c r="LK40" s="197"/>
      <c r="LL40" s="197"/>
      <c r="LM40" s="197"/>
      <c r="LN40" s="197"/>
      <c r="LO40" s="197"/>
      <c r="LP40" s="197"/>
      <c r="LQ40" s="197"/>
      <c r="LR40" s="197"/>
      <c r="LS40" s="197"/>
      <c r="LT40" s="197"/>
      <c r="LU40" s="197"/>
      <c r="LV40" s="197"/>
      <c r="LW40" s="197"/>
      <c r="LX40" s="197"/>
      <c r="LY40" s="197"/>
      <c r="LZ40" s="197"/>
      <c r="MA40" s="197"/>
      <c r="MB40" s="197"/>
      <c r="MC40" s="197"/>
      <c r="MD40" s="197"/>
      <c r="ME40" s="197"/>
      <c r="MF40" s="197"/>
      <c r="MG40" s="197"/>
      <c r="MH40" s="197"/>
      <c r="MI40" s="197"/>
      <c r="MJ40" s="197"/>
      <c r="MK40" s="197"/>
      <c r="ML40" s="197"/>
      <c r="MM40" s="197"/>
      <c r="MN40" s="197"/>
      <c r="MO40" s="197"/>
      <c r="MP40" s="197"/>
      <c r="MQ40" s="197"/>
      <c r="MR40" s="197"/>
      <c r="MS40" s="197"/>
      <c r="MT40" s="197"/>
      <c r="MU40" s="197"/>
      <c r="MV40" s="197"/>
      <c r="MW40" s="197"/>
      <c r="MX40" s="197"/>
    </row>
    <row r="41" spans="1:614" x14ac:dyDescent="0.25">
      <c r="A41" s="182" t="str">
        <f t="shared" si="0"/>
        <v>K:\614 Sewol\207 BowLift\APDL\A</v>
      </c>
      <c r="B41" s="182" t="s">
        <v>224</v>
      </c>
      <c r="C41" s="129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/>
      <c r="DZ41" s="129"/>
      <c r="EA41" s="129"/>
      <c r="EB41" s="129"/>
      <c r="EC41" s="129"/>
      <c r="ED41" s="129"/>
      <c r="EE41" s="129"/>
      <c r="EF41" s="129"/>
      <c r="EG41" s="129"/>
      <c r="EH41" s="129"/>
      <c r="EI41" s="129"/>
      <c r="EJ41" s="129"/>
      <c r="EK41" s="129"/>
      <c r="EL41" s="129"/>
      <c r="EM41" s="129"/>
      <c r="EN41" s="129"/>
      <c r="EO41" s="129"/>
      <c r="EP41" s="129"/>
      <c r="EQ41" s="129"/>
      <c r="ER41" s="129"/>
      <c r="ES41" s="129"/>
      <c r="ET41" s="129"/>
      <c r="EU41" s="129"/>
      <c r="EV41" s="129"/>
      <c r="EW41" s="129"/>
      <c r="EX41" s="129"/>
      <c r="EY41" s="129"/>
      <c r="EZ41" s="129"/>
      <c r="FA41" s="129"/>
      <c r="FB41" s="129"/>
      <c r="FC41" s="129"/>
      <c r="FD41" s="129"/>
      <c r="FE41" s="129"/>
      <c r="FF41" s="129"/>
      <c r="FG41" s="129"/>
      <c r="FH41" s="129"/>
      <c r="FI41" s="129"/>
      <c r="FJ41" s="129"/>
      <c r="FK41" s="129"/>
      <c r="FL41" s="129"/>
      <c r="FM41" s="129"/>
      <c r="FN41" s="129"/>
      <c r="FO41" s="129"/>
      <c r="FP41" s="129"/>
      <c r="FQ41" s="129"/>
      <c r="FR41" s="129"/>
      <c r="FS41" s="129"/>
      <c r="FT41" s="129"/>
      <c r="FU41" s="129"/>
      <c r="FV41" s="197"/>
      <c r="FW41" s="197"/>
      <c r="FX41" s="197"/>
      <c r="FY41" s="197"/>
      <c r="FZ41" s="197"/>
      <c r="GA41" s="197"/>
      <c r="GB41" s="197"/>
      <c r="GC41" s="197"/>
      <c r="GD41" s="197"/>
      <c r="GE41" s="197"/>
      <c r="GF41" s="197"/>
      <c r="GG41" s="197"/>
      <c r="GH41" s="197"/>
      <c r="GI41" s="197"/>
      <c r="GJ41" s="197"/>
      <c r="GK41" s="197"/>
      <c r="GL41" s="197"/>
      <c r="GM41" s="197"/>
      <c r="GN41" s="197"/>
      <c r="GO41" s="197"/>
      <c r="GP41" s="197"/>
      <c r="GQ41" s="197"/>
      <c r="GR41" s="197"/>
      <c r="GS41" s="197"/>
      <c r="GT41" s="197"/>
      <c r="GU41" s="197"/>
      <c r="GV41" s="197"/>
      <c r="GW41" s="197"/>
      <c r="GX41" s="197"/>
      <c r="GY41" s="197"/>
      <c r="GZ41" s="197"/>
      <c r="HA41" s="197"/>
      <c r="HB41" s="197"/>
      <c r="HC41" s="197"/>
      <c r="HD41" s="197"/>
      <c r="HE41" s="197"/>
      <c r="HF41" s="197"/>
      <c r="HG41" s="197"/>
      <c r="HH41" s="197"/>
      <c r="HI41" s="197"/>
      <c r="HJ41" s="197"/>
      <c r="HK41" s="197"/>
      <c r="HL41" s="197"/>
      <c r="HM41" s="197"/>
      <c r="HN41" s="197"/>
      <c r="HO41" s="197"/>
      <c r="HP41" s="197"/>
      <c r="HQ41" s="197"/>
      <c r="HR41" s="197"/>
      <c r="HS41" s="197"/>
      <c r="HT41" s="197"/>
      <c r="HU41" s="197"/>
      <c r="HV41" s="197"/>
      <c r="HW41" s="197"/>
      <c r="HX41" s="197"/>
      <c r="HY41" s="197"/>
      <c r="HZ41" s="197"/>
      <c r="IA41" s="197"/>
      <c r="IB41" s="197"/>
      <c r="IC41" s="197"/>
      <c r="ID41" s="197"/>
      <c r="IE41" s="197"/>
      <c r="IF41" s="197"/>
      <c r="IG41" s="197"/>
      <c r="IH41" s="197"/>
      <c r="II41" s="197"/>
      <c r="IJ41" s="197"/>
      <c r="IK41" s="197"/>
      <c r="IL41" s="197"/>
      <c r="IM41" s="197"/>
      <c r="IN41" s="197"/>
      <c r="IO41" s="197"/>
      <c r="IP41" s="197"/>
      <c r="IQ41" s="197"/>
      <c r="IR41" s="197"/>
      <c r="IS41" s="197"/>
      <c r="IT41" s="197"/>
      <c r="IU41" s="197"/>
      <c r="IV41" s="197"/>
      <c r="IW41" s="197"/>
      <c r="IX41" s="197"/>
      <c r="IY41" s="197"/>
      <c r="IZ41" s="197"/>
      <c r="JA41" s="197"/>
      <c r="JB41" s="197"/>
      <c r="JC41" s="197"/>
      <c r="JD41" s="197"/>
      <c r="JE41" s="197"/>
      <c r="JF41" s="197"/>
      <c r="JG41" s="197"/>
      <c r="JH41" s="197"/>
      <c r="JI41" s="197"/>
      <c r="JJ41" s="197"/>
      <c r="JK41" s="197"/>
      <c r="JL41" s="197"/>
      <c r="JM41" s="197"/>
      <c r="JN41" s="197"/>
      <c r="JO41" s="197"/>
      <c r="JP41" s="197"/>
      <c r="JQ41" s="197"/>
      <c r="JR41" s="197"/>
      <c r="JS41" s="197"/>
      <c r="JT41" s="197"/>
      <c r="JU41" s="197"/>
      <c r="JV41" s="197"/>
      <c r="JW41" s="197"/>
      <c r="JX41" s="197"/>
      <c r="JY41" s="197"/>
      <c r="JZ41" s="197"/>
      <c r="KA41" s="197"/>
      <c r="KB41" s="197"/>
      <c r="KC41" s="197"/>
      <c r="KD41" s="197"/>
      <c r="KE41" s="197"/>
      <c r="KF41" s="197"/>
      <c r="KG41" s="197"/>
      <c r="KH41" s="197"/>
      <c r="KI41" s="197"/>
      <c r="KJ41" s="197"/>
      <c r="KK41" s="197"/>
      <c r="KL41" s="197"/>
      <c r="KM41" s="197"/>
      <c r="KN41" s="197"/>
      <c r="KO41" s="197"/>
      <c r="KP41" s="197"/>
      <c r="KQ41" s="197"/>
      <c r="KR41" s="197"/>
      <c r="KS41" s="197"/>
      <c r="KT41" s="197"/>
      <c r="KU41" s="197"/>
      <c r="KV41" s="197"/>
      <c r="KW41" s="197"/>
      <c r="KX41" s="197"/>
      <c r="KY41" s="197"/>
      <c r="KZ41" s="197"/>
      <c r="LA41" s="197"/>
      <c r="LB41" s="197"/>
      <c r="LC41" s="197"/>
      <c r="LD41" s="197"/>
      <c r="LE41" s="197"/>
      <c r="LF41" s="197"/>
      <c r="LG41" s="197"/>
      <c r="LH41" s="197"/>
      <c r="LI41" s="197"/>
      <c r="LJ41" s="197"/>
      <c r="LK41" s="197"/>
      <c r="LL41" s="197"/>
      <c r="LM41" s="197"/>
      <c r="LN41" s="197"/>
      <c r="LO41" s="197"/>
      <c r="LP41" s="197"/>
      <c r="LQ41" s="197"/>
      <c r="LR41" s="197"/>
      <c r="LS41" s="197"/>
      <c r="LT41" s="197"/>
      <c r="LU41" s="197"/>
      <c r="LV41" s="197"/>
      <c r="LW41" s="197"/>
      <c r="LX41" s="197"/>
      <c r="LY41" s="197"/>
      <c r="LZ41" s="197"/>
      <c r="MA41" s="197"/>
      <c r="MB41" s="197"/>
      <c r="MC41" s="197"/>
      <c r="MD41" s="197"/>
      <c r="ME41" s="197"/>
      <c r="MF41" s="197"/>
      <c r="MG41" s="197"/>
      <c r="MH41" s="197"/>
      <c r="MI41" s="197"/>
      <c r="MJ41" s="197"/>
      <c r="MK41" s="197"/>
      <c r="ML41" s="197"/>
      <c r="MM41" s="197"/>
      <c r="MN41" s="197"/>
      <c r="MO41" s="197"/>
      <c r="MP41" s="197"/>
      <c r="MQ41" s="197"/>
      <c r="MR41" s="197"/>
      <c r="MS41" s="197"/>
      <c r="MT41" s="197"/>
      <c r="MU41" s="197"/>
      <c r="MV41" s="197"/>
      <c r="MW41" s="197"/>
      <c r="MX41" s="197"/>
    </row>
    <row r="42" spans="1:614" x14ac:dyDescent="0.25">
      <c r="A42" s="182" t="str">
        <f t="shared" si="0"/>
        <v>K:\614 Sewol\207 BowLift\APDL\A</v>
      </c>
      <c r="B42" s="182" t="s">
        <v>225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/>
      <c r="DZ42" s="129"/>
      <c r="EA42" s="129"/>
      <c r="EB42" s="129"/>
      <c r="EC42" s="129"/>
      <c r="ED42" s="129"/>
      <c r="EE42" s="129"/>
      <c r="EF42" s="129"/>
      <c r="EG42" s="129"/>
      <c r="EH42" s="129"/>
      <c r="EI42" s="129"/>
      <c r="EJ42" s="129"/>
      <c r="EK42" s="129"/>
      <c r="EL42" s="129"/>
      <c r="EM42" s="129"/>
      <c r="EN42" s="129"/>
      <c r="EO42" s="129"/>
      <c r="EP42" s="129"/>
      <c r="EQ42" s="129"/>
      <c r="ER42" s="129"/>
      <c r="ES42" s="129"/>
      <c r="ET42" s="129"/>
      <c r="EU42" s="129"/>
      <c r="EV42" s="129"/>
      <c r="EW42" s="129"/>
      <c r="EX42" s="129"/>
      <c r="EY42" s="129"/>
      <c r="EZ42" s="129"/>
      <c r="FA42" s="129"/>
      <c r="FB42" s="129"/>
      <c r="FC42" s="129"/>
      <c r="FD42" s="129"/>
      <c r="FE42" s="129"/>
      <c r="FF42" s="129"/>
      <c r="FG42" s="129"/>
      <c r="FH42" s="129"/>
      <c r="FI42" s="129"/>
      <c r="FJ42" s="129"/>
      <c r="FK42" s="129"/>
      <c r="FL42" s="129"/>
      <c r="FM42" s="129"/>
      <c r="FN42" s="129"/>
      <c r="FO42" s="129"/>
      <c r="FP42" s="129"/>
      <c r="FQ42" s="129"/>
      <c r="FR42" s="129"/>
      <c r="FS42" s="129"/>
      <c r="FT42" s="129"/>
      <c r="FU42" s="129"/>
      <c r="FV42" s="197"/>
      <c r="FW42" s="197"/>
      <c r="FX42" s="197"/>
      <c r="FY42" s="197"/>
      <c r="FZ42" s="197"/>
      <c r="GA42" s="197"/>
      <c r="GB42" s="197"/>
      <c r="GC42" s="197"/>
      <c r="GD42" s="197"/>
      <c r="GE42" s="197"/>
      <c r="GF42" s="197"/>
      <c r="GG42" s="197"/>
      <c r="GH42" s="197"/>
      <c r="GI42" s="197"/>
      <c r="GJ42" s="197"/>
      <c r="GK42" s="197"/>
      <c r="GL42" s="197"/>
      <c r="GM42" s="197"/>
      <c r="GN42" s="197"/>
      <c r="GO42" s="197"/>
      <c r="GP42" s="197"/>
      <c r="GQ42" s="197"/>
      <c r="GR42" s="197"/>
      <c r="GS42" s="197"/>
      <c r="GT42" s="197"/>
      <c r="GU42" s="197"/>
      <c r="GV42" s="197"/>
      <c r="GW42" s="197"/>
      <c r="GX42" s="197"/>
      <c r="GY42" s="197"/>
      <c r="GZ42" s="197"/>
      <c r="HA42" s="197"/>
      <c r="HB42" s="197"/>
      <c r="HC42" s="197"/>
      <c r="HD42" s="197"/>
      <c r="HE42" s="197"/>
      <c r="HF42" s="197"/>
      <c r="HG42" s="197"/>
      <c r="HH42" s="197"/>
      <c r="HI42" s="197"/>
      <c r="HJ42" s="197"/>
      <c r="HK42" s="197"/>
      <c r="HL42" s="197"/>
      <c r="HM42" s="197"/>
      <c r="HN42" s="197"/>
      <c r="HO42" s="197"/>
      <c r="HP42" s="197"/>
      <c r="HQ42" s="197"/>
      <c r="HR42" s="197"/>
      <c r="HS42" s="197"/>
      <c r="HT42" s="197"/>
      <c r="HU42" s="197"/>
      <c r="HV42" s="197"/>
      <c r="HW42" s="197"/>
      <c r="HX42" s="197"/>
      <c r="HY42" s="197"/>
      <c r="HZ42" s="197"/>
      <c r="IA42" s="197"/>
      <c r="IB42" s="197"/>
      <c r="IC42" s="197"/>
      <c r="ID42" s="197"/>
      <c r="IE42" s="197"/>
      <c r="IF42" s="197"/>
      <c r="IG42" s="197"/>
      <c r="IH42" s="197"/>
      <c r="II42" s="197"/>
      <c r="IJ42" s="197"/>
      <c r="IK42" s="197"/>
      <c r="IL42" s="197"/>
      <c r="IM42" s="197"/>
      <c r="IN42" s="197"/>
      <c r="IO42" s="197"/>
      <c r="IP42" s="197"/>
      <c r="IQ42" s="197"/>
      <c r="IR42" s="197"/>
      <c r="IS42" s="197"/>
      <c r="IT42" s="197"/>
      <c r="IU42" s="197"/>
      <c r="IV42" s="197"/>
      <c r="IW42" s="197"/>
      <c r="IX42" s="197"/>
      <c r="IY42" s="197"/>
      <c r="IZ42" s="197"/>
      <c r="JA42" s="197"/>
      <c r="JB42" s="197"/>
      <c r="JC42" s="197"/>
      <c r="JD42" s="197"/>
      <c r="JE42" s="197"/>
      <c r="JF42" s="197"/>
      <c r="JG42" s="197"/>
      <c r="JH42" s="197"/>
      <c r="JI42" s="197"/>
      <c r="JJ42" s="197"/>
      <c r="JK42" s="197"/>
      <c r="JL42" s="197"/>
      <c r="JM42" s="197"/>
      <c r="JN42" s="197"/>
      <c r="JO42" s="197"/>
      <c r="JP42" s="197"/>
      <c r="JQ42" s="197"/>
      <c r="JR42" s="197"/>
      <c r="JS42" s="197"/>
      <c r="JT42" s="197"/>
      <c r="JU42" s="197"/>
      <c r="JV42" s="197"/>
      <c r="JW42" s="197"/>
      <c r="JX42" s="197"/>
      <c r="JY42" s="197"/>
      <c r="JZ42" s="197"/>
      <c r="KA42" s="197"/>
      <c r="KB42" s="197"/>
      <c r="KC42" s="197"/>
      <c r="KD42" s="197"/>
      <c r="KE42" s="197"/>
      <c r="KF42" s="197"/>
      <c r="KG42" s="197"/>
      <c r="KH42" s="197"/>
      <c r="KI42" s="197"/>
      <c r="KJ42" s="197"/>
      <c r="KK42" s="197"/>
      <c r="KL42" s="197"/>
      <c r="KM42" s="197"/>
      <c r="KN42" s="197"/>
      <c r="KO42" s="197"/>
      <c r="KP42" s="197"/>
      <c r="KQ42" s="197"/>
      <c r="KR42" s="197"/>
      <c r="KS42" s="197"/>
      <c r="KT42" s="197"/>
      <c r="KU42" s="197"/>
      <c r="KV42" s="197"/>
      <c r="KW42" s="197"/>
      <c r="KX42" s="197"/>
      <c r="KY42" s="197"/>
      <c r="KZ42" s="197"/>
      <c r="LA42" s="197"/>
      <c r="LB42" s="197"/>
      <c r="LC42" s="197"/>
      <c r="LD42" s="197"/>
      <c r="LE42" s="197"/>
      <c r="LF42" s="197"/>
      <c r="LG42" s="197"/>
      <c r="LH42" s="197"/>
      <c r="LI42" s="197"/>
      <c r="LJ42" s="197"/>
      <c r="LK42" s="197"/>
      <c r="LL42" s="197"/>
      <c r="LM42" s="197"/>
      <c r="LN42" s="197"/>
      <c r="LO42" s="197"/>
      <c r="LP42" s="197"/>
      <c r="LQ42" s="197"/>
      <c r="LR42" s="197"/>
      <c r="LS42" s="197"/>
      <c r="LT42" s="197"/>
      <c r="LU42" s="197"/>
      <c r="LV42" s="197"/>
      <c r="LW42" s="197"/>
      <c r="LX42" s="197"/>
      <c r="LY42" s="197"/>
      <c r="LZ42" s="197"/>
      <c r="MA42" s="197"/>
      <c r="MB42" s="197"/>
      <c r="MC42" s="197"/>
      <c r="MD42" s="197"/>
      <c r="ME42" s="197"/>
      <c r="MF42" s="197"/>
      <c r="MG42" s="197"/>
      <c r="MH42" s="197"/>
      <c r="MI42" s="197"/>
      <c r="MJ42" s="197"/>
      <c r="MK42" s="197"/>
      <c r="ML42" s="197"/>
      <c r="MM42" s="197"/>
      <c r="MN42" s="197"/>
      <c r="MO42" s="197"/>
      <c r="MP42" s="197"/>
      <c r="MQ42" s="197"/>
      <c r="MR42" s="197"/>
      <c r="MS42" s="197"/>
      <c r="MT42" s="197"/>
      <c r="MU42" s="197"/>
      <c r="MV42" s="197"/>
      <c r="MW42" s="197"/>
      <c r="MX42" s="197"/>
    </row>
    <row r="43" spans="1:614" x14ac:dyDescent="0.25">
      <c r="A43" s="182" t="str">
        <f t="shared" si="0"/>
        <v>K:\614 Sewol\207 BowLift\APDL\A</v>
      </c>
      <c r="B43" s="182" t="s">
        <v>226</v>
      </c>
      <c r="C43" s="129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/>
      <c r="DZ43" s="129"/>
      <c r="EA43" s="129"/>
      <c r="EB43" s="129"/>
      <c r="EC43" s="129"/>
      <c r="ED43" s="129"/>
      <c r="EE43" s="129"/>
      <c r="EF43" s="129"/>
      <c r="EG43" s="129"/>
      <c r="EH43" s="129"/>
      <c r="EI43" s="129"/>
      <c r="EJ43" s="129"/>
      <c r="EK43" s="129"/>
      <c r="EL43" s="129"/>
      <c r="EM43" s="129"/>
      <c r="EN43" s="129"/>
      <c r="EO43" s="129"/>
      <c r="EP43" s="129"/>
      <c r="EQ43" s="129"/>
      <c r="ER43" s="129"/>
      <c r="ES43" s="129"/>
      <c r="ET43" s="129"/>
      <c r="EU43" s="129"/>
      <c r="EV43" s="129"/>
      <c r="EW43" s="129"/>
      <c r="EX43" s="129"/>
      <c r="EY43" s="129"/>
      <c r="EZ43" s="129"/>
      <c r="FA43" s="129"/>
      <c r="FB43" s="129"/>
      <c r="FC43" s="129"/>
      <c r="FD43" s="129"/>
      <c r="FE43" s="129"/>
      <c r="FF43" s="129"/>
      <c r="FG43" s="129"/>
      <c r="FH43" s="129"/>
      <c r="FI43" s="129"/>
      <c r="FJ43" s="129"/>
      <c r="FK43" s="129"/>
      <c r="FL43" s="129"/>
      <c r="FM43" s="129"/>
      <c r="FN43" s="129"/>
      <c r="FO43" s="129"/>
      <c r="FP43" s="129"/>
      <c r="FQ43" s="129"/>
      <c r="FR43" s="129"/>
      <c r="FS43" s="129"/>
      <c r="FT43" s="129"/>
      <c r="FU43" s="129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  <c r="GK43" s="197"/>
      <c r="GL43" s="197"/>
      <c r="GM43" s="197"/>
      <c r="GN43" s="197"/>
      <c r="GO43" s="197"/>
      <c r="GP43" s="197"/>
      <c r="GQ43" s="197"/>
      <c r="GR43" s="197"/>
      <c r="GS43" s="197"/>
      <c r="GT43" s="197"/>
      <c r="GU43" s="197"/>
      <c r="GV43" s="197"/>
      <c r="GW43" s="197"/>
      <c r="GX43" s="197"/>
      <c r="GY43" s="197"/>
      <c r="GZ43" s="197"/>
      <c r="HA43" s="197"/>
      <c r="HB43" s="197"/>
      <c r="HC43" s="197"/>
      <c r="HD43" s="197"/>
      <c r="HE43" s="197"/>
      <c r="HF43" s="197"/>
      <c r="HG43" s="197"/>
      <c r="HH43" s="197"/>
      <c r="HI43" s="197"/>
      <c r="HJ43" s="197"/>
      <c r="HK43" s="197"/>
      <c r="HL43" s="197"/>
      <c r="HM43" s="197"/>
      <c r="HN43" s="197"/>
      <c r="HO43" s="197"/>
      <c r="HP43" s="197"/>
      <c r="HQ43" s="197"/>
      <c r="HR43" s="197"/>
      <c r="HS43" s="197"/>
      <c r="HT43" s="197"/>
      <c r="HU43" s="197"/>
      <c r="HV43" s="197"/>
      <c r="HW43" s="197"/>
      <c r="HX43" s="197"/>
      <c r="HY43" s="197"/>
      <c r="HZ43" s="197"/>
      <c r="IA43" s="197"/>
      <c r="IB43" s="197"/>
      <c r="IC43" s="197"/>
      <c r="ID43" s="197"/>
      <c r="IE43" s="197"/>
      <c r="IF43" s="197"/>
      <c r="IG43" s="197"/>
      <c r="IH43" s="197"/>
      <c r="II43" s="197"/>
      <c r="IJ43" s="197"/>
      <c r="IK43" s="197"/>
      <c r="IL43" s="197"/>
      <c r="IM43" s="197"/>
      <c r="IN43" s="197"/>
      <c r="IO43" s="197"/>
      <c r="IP43" s="197"/>
      <c r="IQ43" s="197"/>
      <c r="IR43" s="197"/>
      <c r="IS43" s="197"/>
      <c r="IT43" s="197"/>
      <c r="IU43" s="197"/>
      <c r="IV43" s="197"/>
      <c r="IW43" s="197"/>
      <c r="IX43" s="197"/>
      <c r="IY43" s="197"/>
      <c r="IZ43" s="197"/>
      <c r="JA43" s="197"/>
      <c r="JB43" s="197"/>
      <c r="JC43" s="197"/>
      <c r="JD43" s="197"/>
      <c r="JE43" s="197"/>
      <c r="JF43" s="197"/>
      <c r="JG43" s="197"/>
      <c r="JH43" s="197"/>
      <c r="JI43" s="197"/>
      <c r="JJ43" s="197"/>
      <c r="JK43" s="197"/>
      <c r="JL43" s="197"/>
      <c r="JM43" s="197"/>
      <c r="JN43" s="197"/>
      <c r="JO43" s="197"/>
      <c r="JP43" s="197"/>
      <c r="JQ43" s="197"/>
      <c r="JR43" s="197"/>
      <c r="JS43" s="197"/>
      <c r="JT43" s="197"/>
      <c r="JU43" s="197"/>
      <c r="JV43" s="197"/>
      <c r="JW43" s="197"/>
      <c r="JX43" s="197"/>
      <c r="JY43" s="197"/>
      <c r="JZ43" s="197"/>
      <c r="KA43" s="197"/>
      <c r="KB43" s="197"/>
      <c r="KC43" s="197"/>
      <c r="KD43" s="197"/>
      <c r="KE43" s="197"/>
      <c r="KF43" s="197"/>
      <c r="KG43" s="197"/>
      <c r="KH43" s="197"/>
      <c r="KI43" s="197"/>
      <c r="KJ43" s="197"/>
      <c r="KK43" s="197"/>
      <c r="KL43" s="197"/>
      <c r="KM43" s="197"/>
      <c r="KN43" s="197"/>
      <c r="KO43" s="197"/>
      <c r="KP43" s="197"/>
      <c r="KQ43" s="197"/>
      <c r="KR43" s="197"/>
      <c r="KS43" s="197"/>
      <c r="KT43" s="197"/>
      <c r="KU43" s="197"/>
      <c r="KV43" s="197"/>
      <c r="KW43" s="197"/>
      <c r="KX43" s="197"/>
      <c r="KY43" s="197"/>
      <c r="KZ43" s="197"/>
      <c r="LA43" s="197"/>
      <c r="LB43" s="197"/>
      <c r="LC43" s="197"/>
      <c r="LD43" s="197"/>
      <c r="LE43" s="197"/>
      <c r="LF43" s="197"/>
      <c r="LG43" s="197"/>
      <c r="LH43" s="197"/>
      <c r="LI43" s="197"/>
      <c r="LJ43" s="197"/>
      <c r="LK43" s="197"/>
      <c r="LL43" s="197"/>
      <c r="LM43" s="197"/>
      <c r="LN43" s="197"/>
      <c r="LO43" s="197"/>
      <c r="LP43" s="197"/>
      <c r="LQ43" s="197"/>
      <c r="LR43" s="197"/>
      <c r="LS43" s="197"/>
      <c r="LT43" s="197"/>
      <c r="LU43" s="197"/>
      <c r="LV43" s="197"/>
      <c r="LW43" s="197"/>
      <c r="LX43" s="197"/>
      <c r="LY43" s="197"/>
      <c r="LZ43" s="197"/>
      <c r="MA43" s="197"/>
      <c r="MB43" s="197"/>
      <c r="MC43" s="197"/>
      <c r="MD43" s="197"/>
      <c r="ME43" s="197"/>
      <c r="MF43" s="197"/>
      <c r="MG43" s="197"/>
      <c r="MH43" s="197"/>
      <c r="MI43" s="197"/>
      <c r="MJ43" s="197"/>
      <c r="MK43" s="197"/>
      <c r="ML43" s="197"/>
      <c r="MM43" s="197"/>
      <c r="MN43" s="197"/>
      <c r="MO43" s="197"/>
      <c r="MP43" s="197"/>
      <c r="MQ43" s="197"/>
      <c r="MR43" s="197"/>
      <c r="MS43" s="197"/>
      <c r="MT43" s="197"/>
      <c r="MU43" s="197"/>
      <c r="MV43" s="197"/>
      <c r="MW43" s="197"/>
      <c r="MX43" s="197"/>
    </row>
    <row r="44" spans="1:614" x14ac:dyDescent="0.25">
      <c r="A44" s="182" t="str">
        <f t="shared" si="0"/>
        <v>K:\614 Sewol\207 BowLift\APDL\A</v>
      </c>
      <c r="B44" s="182" t="s">
        <v>227</v>
      </c>
      <c r="C44" s="129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/>
      <c r="DZ44" s="129"/>
      <c r="EA44" s="129"/>
      <c r="EB44" s="129"/>
      <c r="EC44" s="129"/>
      <c r="ED44" s="129"/>
      <c r="EE44" s="129"/>
      <c r="EF44" s="129"/>
      <c r="EG44" s="129"/>
      <c r="EH44" s="129"/>
      <c r="EI44" s="129"/>
      <c r="EJ44" s="129"/>
      <c r="EK44" s="129"/>
      <c r="EL44" s="129"/>
      <c r="EM44" s="129"/>
      <c r="EN44" s="129"/>
      <c r="EO44" s="129"/>
      <c r="EP44" s="129"/>
      <c r="EQ44" s="129"/>
      <c r="ER44" s="129"/>
      <c r="ES44" s="129"/>
      <c r="ET44" s="129"/>
      <c r="EU44" s="129"/>
      <c r="EV44" s="129"/>
      <c r="EW44" s="129"/>
      <c r="EX44" s="129"/>
      <c r="EY44" s="129"/>
      <c r="EZ44" s="129"/>
      <c r="FA44" s="129"/>
      <c r="FB44" s="129"/>
      <c r="FC44" s="129"/>
      <c r="FD44" s="129"/>
      <c r="FE44" s="129"/>
      <c r="FF44" s="129"/>
      <c r="FG44" s="129"/>
      <c r="FH44" s="129"/>
      <c r="FI44" s="129"/>
      <c r="FJ44" s="129"/>
      <c r="FK44" s="129"/>
      <c r="FL44" s="129"/>
      <c r="FM44" s="129"/>
      <c r="FN44" s="129"/>
      <c r="FO44" s="129"/>
      <c r="FP44" s="129"/>
      <c r="FQ44" s="129"/>
      <c r="FR44" s="129"/>
      <c r="FS44" s="129"/>
      <c r="FT44" s="129"/>
      <c r="FU44" s="129"/>
      <c r="FV44" s="197"/>
      <c r="FW44" s="197"/>
      <c r="FX44" s="197"/>
      <c r="FY44" s="197"/>
      <c r="FZ44" s="197"/>
      <c r="GA44" s="197"/>
      <c r="GB44" s="197"/>
      <c r="GC44" s="197"/>
      <c r="GD44" s="197"/>
      <c r="GE44" s="197"/>
      <c r="GF44" s="197"/>
      <c r="GG44" s="197"/>
      <c r="GH44" s="197"/>
      <c r="GI44" s="197"/>
      <c r="GJ44" s="197"/>
      <c r="GK44" s="197"/>
      <c r="GL44" s="197"/>
      <c r="GM44" s="197"/>
      <c r="GN44" s="197"/>
      <c r="GO44" s="197"/>
      <c r="GP44" s="197"/>
      <c r="GQ44" s="197"/>
      <c r="GR44" s="197"/>
      <c r="GS44" s="197"/>
      <c r="GT44" s="197"/>
      <c r="GU44" s="197"/>
      <c r="GV44" s="197"/>
      <c r="GW44" s="197"/>
      <c r="GX44" s="197"/>
      <c r="GY44" s="197"/>
      <c r="GZ44" s="197"/>
      <c r="HA44" s="197"/>
      <c r="HB44" s="197"/>
      <c r="HC44" s="197"/>
      <c r="HD44" s="197"/>
      <c r="HE44" s="197"/>
      <c r="HF44" s="197"/>
      <c r="HG44" s="197"/>
      <c r="HH44" s="197"/>
      <c r="HI44" s="197"/>
      <c r="HJ44" s="197"/>
      <c r="HK44" s="197"/>
      <c r="HL44" s="197"/>
      <c r="HM44" s="197"/>
      <c r="HN44" s="197"/>
      <c r="HO44" s="197"/>
      <c r="HP44" s="197"/>
      <c r="HQ44" s="197"/>
      <c r="HR44" s="197"/>
      <c r="HS44" s="197"/>
      <c r="HT44" s="197"/>
      <c r="HU44" s="197"/>
      <c r="HV44" s="197"/>
      <c r="HW44" s="197"/>
      <c r="HX44" s="197"/>
      <c r="HY44" s="197"/>
      <c r="HZ44" s="197"/>
      <c r="IA44" s="197"/>
      <c r="IB44" s="197"/>
      <c r="IC44" s="197"/>
      <c r="ID44" s="197"/>
      <c r="IE44" s="197"/>
      <c r="IF44" s="197"/>
      <c r="IG44" s="197"/>
      <c r="IH44" s="197"/>
      <c r="II44" s="197"/>
      <c r="IJ44" s="197"/>
      <c r="IK44" s="197"/>
      <c r="IL44" s="197"/>
      <c r="IM44" s="197"/>
      <c r="IN44" s="197"/>
      <c r="IO44" s="197"/>
      <c r="IP44" s="197"/>
      <c r="IQ44" s="197"/>
      <c r="IR44" s="197"/>
      <c r="IS44" s="197"/>
      <c r="IT44" s="197"/>
      <c r="IU44" s="197"/>
      <c r="IV44" s="197"/>
      <c r="IW44" s="197"/>
      <c r="IX44" s="197"/>
      <c r="IY44" s="197"/>
      <c r="IZ44" s="197"/>
      <c r="JA44" s="197"/>
      <c r="JB44" s="197"/>
      <c r="JC44" s="197"/>
      <c r="JD44" s="197"/>
      <c r="JE44" s="197"/>
      <c r="JF44" s="197"/>
      <c r="JG44" s="197"/>
      <c r="JH44" s="197"/>
      <c r="JI44" s="197"/>
      <c r="JJ44" s="197"/>
      <c r="JK44" s="197"/>
      <c r="JL44" s="197"/>
      <c r="JM44" s="197"/>
      <c r="JN44" s="197"/>
      <c r="JO44" s="197"/>
      <c r="JP44" s="197"/>
      <c r="JQ44" s="197"/>
      <c r="JR44" s="197"/>
      <c r="JS44" s="197"/>
      <c r="JT44" s="197"/>
      <c r="JU44" s="197"/>
      <c r="JV44" s="197"/>
      <c r="JW44" s="197"/>
      <c r="JX44" s="197"/>
      <c r="JY44" s="197"/>
      <c r="JZ44" s="197"/>
      <c r="KA44" s="197"/>
      <c r="KB44" s="197"/>
      <c r="KC44" s="197"/>
      <c r="KD44" s="197"/>
      <c r="KE44" s="197"/>
      <c r="KF44" s="197"/>
      <c r="KG44" s="197"/>
      <c r="KH44" s="197"/>
      <c r="KI44" s="197"/>
      <c r="KJ44" s="197"/>
      <c r="KK44" s="197"/>
      <c r="KL44" s="197"/>
      <c r="KM44" s="197"/>
      <c r="KN44" s="197"/>
      <c r="KO44" s="197"/>
      <c r="KP44" s="197"/>
      <c r="KQ44" s="197"/>
      <c r="KR44" s="197"/>
      <c r="KS44" s="197"/>
      <c r="KT44" s="197"/>
      <c r="KU44" s="197"/>
      <c r="KV44" s="197"/>
      <c r="KW44" s="197"/>
      <c r="KX44" s="197"/>
      <c r="KY44" s="197"/>
      <c r="KZ44" s="197"/>
      <c r="LA44" s="197"/>
      <c r="LB44" s="197"/>
      <c r="LC44" s="197"/>
      <c r="LD44" s="197"/>
      <c r="LE44" s="197"/>
      <c r="LF44" s="197"/>
      <c r="LG44" s="197"/>
      <c r="LH44" s="197"/>
      <c r="LI44" s="197"/>
      <c r="LJ44" s="197"/>
      <c r="LK44" s="197"/>
      <c r="LL44" s="197"/>
      <c r="LM44" s="197"/>
      <c r="LN44" s="197"/>
      <c r="LO44" s="197"/>
      <c r="LP44" s="197"/>
      <c r="LQ44" s="197"/>
      <c r="LR44" s="197"/>
      <c r="LS44" s="197"/>
      <c r="LT44" s="197"/>
      <c r="LU44" s="197"/>
      <c r="LV44" s="197"/>
      <c r="LW44" s="197"/>
      <c r="LX44" s="197"/>
      <c r="LY44" s="197"/>
      <c r="LZ44" s="197"/>
      <c r="MA44" s="197"/>
      <c r="MB44" s="197"/>
      <c r="MC44" s="197"/>
      <c r="MD44" s="197"/>
      <c r="ME44" s="197"/>
      <c r="MF44" s="197"/>
      <c r="MG44" s="197"/>
      <c r="MH44" s="197"/>
      <c r="MI44" s="197"/>
      <c r="MJ44" s="197"/>
      <c r="MK44" s="197"/>
      <c r="ML44" s="197"/>
      <c r="MM44" s="197"/>
      <c r="MN44" s="197"/>
      <c r="MO44" s="197"/>
      <c r="MP44" s="197"/>
      <c r="MQ44" s="197"/>
      <c r="MR44" s="197"/>
      <c r="MS44" s="197"/>
      <c r="MT44" s="197"/>
      <c r="MU44" s="197"/>
      <c r="MV44" s="197"/>
      <c r="MW44" s="197"/>
      <c r="MX44" s="197"/>
    </row>
    <row r="45" spans="1:614" x14ac:dyDescent="0.25">
      <c r="A45" s="182" t="str">
        <f t="shared" si="0"/>
        <v>K:\614 Sewol\207 BowLift\APDL\A</v>
      </c>
      <c r="B45" s="182" t="s">
        <v>228</v>
      </c>
      <c r="C45" s="129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29"/>
      <c r="EP45" s="129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29"/>
      <c r="FJ45" s="129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97"/>
      <c r="FW45" s="197"/>
      <c r="FX45" s="197"/>
      <c r="FY45" s="197"/>
      <c r="FZ45" s="197"/>
      <c r="GA45" s="197"/>
      <c r="GB45" s="197"/>
      <c r="GC45" s="197"/>
      <c r="GD45" s="197"/>
      <c r="GE45" s="197"/>
      <c r="GF45" s="197"/>
      <c r="GG45" s="197"/>
      <c r="GH45" s="197"/>
      <c r="GI45" s="197"/>
      <c r="GJ45" s="197"/>
      <c r="GK45" s="197"/>
      <c r="GL45" s="197"/>
      <c r="GM45" s="197"/>
      <c r="GN45" s="197"/>
      <c r="GO45" s="197"/>
      <c r="GP45" s="197"/>
      <c r="GQ45" s="197"/>
      <c r="GR45" s="197"/>
      <c r="GS45" s="197"/>
      <c r="GT45" s="197"/>
      <c r="GU45" s="197"/>
      <c r="GV45" s="197"/>
      <c r="GW45" s="197"/>
      <c r="GX45" s="197"/>
      <c r="GY45" s="197"/>
      <c r="GZ45" s="197"/>
      <c r="HA45" s="197"/>
      <c r="HB45" s="197"/>
      <c r="HC45" s="197"/>
      <c r="HD45" s="197"/>
      <c r="HE45" s="197"/>
      <c r="HF45" s="197"/>
      <c r="HG45" s="197"/>
      <c r="HH45" s="197"/>
      <c r="HI45" s="197"/>
      <c r="HJ45" s="197"/>
      <c r="HK45" s="197"/>
      <c r="HL45" s="197"/>
      <c r="HM45" s="197"/>
      <c r="HN45" s="197"/>
      <c r="HO45" s="197"/>
      <c r="HP45" s="197"/>
      <c r="HQ45" s="197"/>
      <c r="HR45" s="197"/>
      <c r="HS45" s="197"/>
      <c r="HT45" s="197"/>
      <c r="HU45" s="197"/>
      <c r="HV45" s="197"/>
      <c r="HW45" s="197"/>
      <c r="HX45" s="197"/>
      <c r="HY45" s="197"/>
      <c r="HZ45" s="197"/>
      <c r="IA45" s="197"/>
      <c r="IB45" s="197"/>
      <c r="IC45" s="197"/>
      <c r="ID45" s="197"/>
      <c r="IE45" s="197"/>
      <c r="IF45" s="197"/>
      <c r="IG45" s="197"/>
      <c r="IH45" s="197"/>
      <c r="II45" s="197"/>
      <c r="IJ45" s="197"/>
      <c r="IK45" s="197"/>
      <c r="IL45" s="197"/>
      <c r="IM45" s="197"/>
      <c r="IN45" s="197"/>
      <c r="IO45" s="197"/>
      <c r="IP45" s="197"/>
      <c r="IQ45" s="197"/>
      <c r="IR45" s="197"/>
      <c r="IS45" s="197"/>
      <c r="IT45" s="197"/>
      <c r="IU45" s="197"/>
      <c r="IV45" s="197"/>
      <c r="IW45" s="197"/>
      <c r="IX45" s="197"/>
      <c r="IY45" s="197"/>
      <c r="IZ45" s="197"/>
      <c r="JA45" s="197"/>
      <c r="JB45" s="197"/>
      <c r="JC45" s="197"/>
      <c r="JD45" s="197"/>
      <c r="JE45" s="197"/>
      <c r="JF45" s="197"/>
      <c r="JG45" s="197"/>
      <c r="JH45" s="197"/>
      <c r="JI45" s="197"/>
      <c r="JJ45" s="197"/>
      <c r="JK45" s="197"/>
      <c r="JL45" s="197"/>
      <c r="JM45" s="197"/>
      <c r="JN45" s="197"/>
      <c r="JO45" s="197"/>
      <c r="JP45" s="197"/>
      <c r="JQ45" s="197"/>
      <c r="JR45" s="197"/>
      <c r="JS45" s="197"/>
      <c r="JT45" s="197"/>
      <c r="JU45" s="197"/>
      <c r="JV45" s="197"/>
      <c r="JW45" s="197"/>
      <c r="JX45" s="197"/>
      <c r="JY45" s="197"/>
      <c r="JZ45" s="197"/>
      <c r="KA45" s="197"/>
      <c r="KB45" s="197"/>
      <c r="KC45" s="197"/>
      <c r="KD45" s="197"/>
      <c r="KE45" s="197"/>
      <c r="KF45" s="197"/>
      <c r="KG45" s="197"/>
      <c r="KH45" s="197"/>
      <c r="KI45" s="197"/>
      <c r="KJ45" s="197"/>
      <c r="KK45" s="197"/>
      <c r="KL45" s="197"/>
      <c r="KM45" s="197"/>
      <c r="KN45" s="197"/>
      <c r="KO45" s="197"/>
      <c r="KP45" s="197"/>
      <c r="KQ45" s="197"/>
      <c r="KR45" s="197"/>
      <c r="KS45" s="197"/>
      <c r="KT45" s="197"/>
      <c r="KU45" s="197"/>
      <c r="KV45" s="197"/>
      <c r="KW45" s="197"/>
      <c r="KX45" s="197"/>
      <c r="KY45" s="197"/>
      <c r="KZ45" s="197"/>
      <c r="LA45" s="197"/>
      <c r="LB45" s="197"/>
      <c r="LC45" s="197"/>
      <c r="LD45" s="197"/>
      <c r="LE45" s="197"/>
      <c r="LF45" s="197"/>
      <c r="LG45" s="197"/>
      <c r="LH45" s="197"/>
      <c r="LI45" s="197"/>
      <c r="LJ45" s="197"/>
      <c r="LK45" s="197"/>
      <c r="LL45" s="197"/>
      <c r="LM45" s="197"/>
      <c r="LN45" s="197"/>
      <c r="LO45" s="197"/>
      <c r="LP45" s="197"/>
      <c r="LQ45" s="197"/>
      <c r="LR45" s="197"/>
      <c r="LS45" s="197"/>
      <c r="LT45" s="197"/>
      <c r="LU45" s="197"/>
      <c r="LV45" s="197"/>
      <c r="LW45" s="197"/>
      <c r="LX45" s="197"/>
      <c r="LY45" s="197"/>
      <c r="LZ45" s="197"/>
      <c r="MA45" s="197"/>
      <c r="MB45" s="197"/>
      <c r="MC45" s="197"/>
      <c r="MD45" s="197"/>
      <c r="ME45" s="197"/>
      <c r="MF45" s="197"/>
      <c r="MG45" s="197"/>
      <c r="MH45" s="197"/>
      <c r="MI45" s="197"/>
      <c r="MJ45" s="197"/>
      <c r="MK45" s="197"/>
      <c r="ML45" s="197"/>
      <c r="MM45" s="197"/>
      <c r="MN45" s="197"/>
      <c r="MO45" s="197"/>
      <c r="MP45" s="197"/>
      <c r="MQ45" s="197"/>
      <c r="MR45" s="197"/>
      <c r="MS45" s="197"/>
      <c r="MT45" s="197"/>
      <c r="MU45" s="197"/>
      <c r="MV45" s="197"/>
      <c r="MW45" s="197"/>
      <c r="MX45" s="197"/>
    </row>
    <row r="46" spans="1:614" x14ac:dyDescent="0.25">
      <c r="A46" s="182" t="str">
        <f t="shared" si="0"/>
        <v>K:\614 Sewol\207 BowLift\APDL\A</v>
      </c>
      <c r="B46" s="182" t="s">
        <v>229</v>
      </c>
      <c r="C46" s="129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/>
      <c r="DZ46" s="129"/>
      <c r="EA46" s="129"/>
      <c r="EB46" s="129"/>
      <c r="EC46" s="129"/>
      <c r="ED46" s="129"/>
      <c r="EE46" s="129"/>
      <c r="EF46" s="129"/>
      <c r="EG46" s="129"/>
      <c r="EH46" s="129"/>
      <c r="EI46" s="129"/>
      <c r="EJ46" s="129"/>
      <c r="EK46" s="129"/>
      <c r="EL46" s="129"/>
      <c r="EM46" s="129"/>
      <c r="EN46" s="129"/>
      <c r="EO46" s="129"/>
      <c r="EP46" s="129"/>
      <c r="EQ46" s="129"/>
      <c r="ER46" s="129"/>
      <c r="ES46" s="129"/>
      <c r="ET46" s="129"/>
      <c r="EU46" s="129"/>
      <c r="EV46" s="129"/>
      <c r="EW46" s="129"/>
      <c r="EX46" s="129"/>
      <c r="EY46" s="129"/>
      <c r="EZ46" s="129"/>
      <c r="FA46" s="129"/>
      <c r="FB46" s="129"/>
      <c r="FC46" s="129"/>
      <c r="FD46" s="129"/>
      <c r="FE46" s="129"/>
      <c r="FF46" s="129"/>
      <c r="FG46" s="129"/>
      <c r="FH46" s="129"/>
      <c r="FI46" s="129"/>
      <c r="FJ46" s="129"/>
      <c r="FK46" s="129"/>
      <c r="FL46" s="129"/>
      <c r="FM46" s="129"/>
      <c r="FN46" s="129"/>
      <c r="FO46" s="129"/>
      <c r="FP46" s="129"/>
      <c r="FQ46" s="129"/>
      <c r="FR46" s="129"/>
      <c r="FS46" s="129"/>
      <c r="FT46" s="129"/>
      <c r="FU46" s="129"/>
      <c r="FV46" s="197"/>
      <c r="FW46" s="197"/>
      <c r="FX46" s="197"/>
      <c r="FY46" s="197"/>
      <c r="FZ46" s="197"/>
      <c r="GA46" s="197"/>
      <c r="GB46" s="197"/>
      <c r="GC46" s="197"/>
      <c r="GD46" s="197"/>
      <c r="GE46" s="197"/>
      <c r="GF46" s="197"/>
      <c r="GG46" s="197"/>
      <c r="GH46" s="197"/>
      <c r="GI46" s="197"/>
      <c r="GJ46" s="197"/>
      <c r="GK46" s="197"/>
      <c r="GL46" s="197"/>
      <c r="GM46" s="197"/>
      <c r="GN46" s="197"/>
      <c r="GO46" s="197"/>
      <c r="GP46" s="197"/>
      <c r="GQ46" s="197"/>
      <c r="GR46" s="197"/>
      <c r="GS46" s="197"/>
      <c r="GT46" s="197"/>
      <c r="GU46" s="197"/>
      <c r="GV46" s="197"/>
      <c r="GW46" s="197"/>
      <c r="GX46" s="197"/>
      <c r="GY46" s="197"/>
      <c r="GZ46" s="197"/>
      <c r="HA46" s="197"/>
      <c r="HB46" s="197"/>
      <c r="HC46" s="197"/>
      <c r="HD46" s="197"/>
      <c r="HE46" s="197"/>
      <c r="HF46" s="197"/>
      <c r="HG46" s="197"/>
      <c r="HH46" s="197"/>
      <c r="HI46" s="197"/>
      <c r="HJ46" s="197"/>
      <c r="HK46" s="197"/>
      <c r="HL46" s="197"/>
      <c r="HM46" s="197"/>
      <c r="HN46" s="197"/>
      <c r="HO46" s="197"/>
      <c r="HP46" s="197"/>
      <c r="HQ46" s="197"/>
      <c r="HR46" s="197"/>
      <c r="HS46" s="197"/>
      <c r="HT46" s="197"/>
      <c r="HU46" s="197"/>
      <c r="HV46" s="197"/>
      <c r="HW46" s="197"/>
      <c r="HX46" s="197"/>
      <c r="HY46" s="197"/>
      <c r="HZ46" s="197"/>
      <c r="IA46" s="197"/>
      <c r="IB46" s="197"/>
      <c r="IC46" s="197"/>
      <c r="ID46" s="197"/>
      <c r="IE46" s="197"/>
      <c r="IF46" s="197"/>
      <c r="IG46" s="197"/>
      <c r="IH46" s="197"/>
      <c r="II46" s="197"/>
      <c r="IJ46" s="197"/>
      <c r="IK46" s="197"/>
      <c r="IL46" s="197"/>
      <c r="IM46" s="197"/>
      <c r="IN46" s="197"/>
      <c r="IO46" s="197"/>
      <c r="IP46" s="197"/>
      <c r="IQ46" s="197"/>
      <c r="IR46" s="197"/>
      <c r="IS46" s="197"/>
      <c r="IT46" s="197"/>
      <c r="IU46" s="197"/>
      <c r="IV46" s="197"/>
      <c r="IW46" s="197"/>
      <c r="IX46" s="197"/>
      <c r="IY46" s="197"/>
      <c r="IZ46" s="197"/>
      <c r="JA46" s="197"/>
      <c r="JB46" s="197"/>
      <c r="JC46" s="197"/>
      <c r="JD46" s="197"/>
      <c r="JE46" s="197"/>
      <c r="JF46" s="197"/>
      <c r="JG46" s="197"/>
      <c r="JH46" s="197"/>
      <c r="JI46" s="197"/>
      <c r="JJ46" s="197"/>
      <c r="JK46" s="197"/>
      <c r="JL46" s="197"/>
      <c r="JM46" s="197"/>
      <c r="JN46" s="197"/>
      <c r="JO46" s="197"/>
      <c r="JP46" s="197"/>
      <c r="JQ46" s="197"/>
      <c r="JR46" s="197"/>
      <c r="JS46" s="197"/>
      <c r="JT46" s="197"/>
      <c r="JU46" s="197"/>
      <c r="JV46" s="197"/>
      <c r="JW46" s="197"/>
      <c r="JX46" s="197"/>
      <c r="JY46" s="197"/>
      <c r="JZ46" s="197"/>
      <c r="KA46" s="197"/>
      <c r="KB46" s="197"/>
      <c r="KC46" s="197"/>
      <c r="KD46" s="197"/>
      <c r="KE46" s="197"/>
      <c r="KF46" s="197"/>
      <c r="KG46" s="197"/>
      <c r="KH46" s="197"/>
      <c r="KI46" s="197"/>
      <c r="KJ46" s="197"/>
      <c r="KK46" s="197"/>
      <c r="KL46" s="197"/>
      <c r="KM46" s="197"/>
      <c r="KN46" s="197"/>
      <c r="KO46" s="197"/>
      <c r="KP46" s="197"/>
      <c r="KQ46" s="197"/>
      <c r="KR46" s="197"/>
      <c r="KS46" s="197"/>
      <c r="KT46" s="197"/>
      <c r="KU46" s="197"/>
      <c r="KV46" s="197"/>
      <c r="KW46" s="197"/>
      <c r="KX46" s="197"/>
      <c r="KY46" s="197"/>
      <c r="KZ46" s="197"/>
      <c r="LA46" s="197"/>
      <c r="LB46" s="197"/>
      <c r="LC46" s="197"/>
      <c r="LD46" s="197"/>
      <c r="LE46" s="197"/>
      <c r="LF46" s="197"/>
      <c r="LG46" s="197"/>
      <c r="LH46" s="197"/>
      <c r="LI46" s="197"/>
      <c r="LJ46" s="197"/>
      <c r="LK46" s="197"/>
      <c r="LL46" s="197"/>
      <c r="LM46" s="197"/>
      <c r="LN46" s="197"/>
      <c r="LO46" s="197"/>
      <c r="LP46" s="197"/>
      <c r="LQ46" s="197"/>
      <c r="LR46" s="197"/>
      <c r="LS46" s="197"/>
      <c r="LT46" s="197"/>
      <c r="LU46" s="197"/>
      <c r="LV46" s="197"/>
      <c r="LW46" s="197"/>
      <c r="LX46" s="197"/>
      <c r="LY46" s="197"/>
      <c r="LZ46" s="197"/>
      <c r="MA46" s="197"/>
      <c r="MB46" s="197"/>
      <c r="MC46" s="197"/>
      <c r="MD46" s="197"/>
      <c r="ME46" s="197"/>
      <c r="MF46" s="197"/>
      <c r="MG46" s="197"/>
      <c r="MH46" s="197"/>
      <c r="MI46" s="197"/>
      <c r="MJ46" s="197"/>
      <c r="MK46" s="197"/>
      <c r="ML46" s="197"/>
      <c r="MM46" s="197"/>
      <c r="MN46" s="197"/>
      <c r="MO46" s="197"/>
      <c r="MP46" s="197"/>
      <c r="MQ46" s="197"/>
      <c r="MR46" s="197"/>
      <c r="MS46" s="197"/>
      <c r="MT46" s="197"/>
      <c r="MU46" s="197"/>
      <c r="MV46" s="197"/>
      <c r="MW46" s="197"/>
      <c r="MX46" s="197"/>
    </row>
    <row r="47" spans="1:614" x14ac:dyDescent="0.25">
      <c r="A47" s="182" t="str">
        <f t="shared" si="0"/>
        <v>K:\614 Sewol\207 BowLift\APDL\A</v>
      </c>
      <c r="B47" s="182" t="s">
        <v>230</v>
      </c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/>
      <c r="DZ47" s="129"/>
      <c r="EA47" s="129"/>
      <c r="EB47" s="129"/>
      <c r="EC47" s="129"/>
      <c r="ED47" s="129"/>
      <c r="EE47" s="129"/>
      <c r="EF47" s="129"/>
      <c r="EG47" s="129"/>
      <c r="EH47" s="129"/>
      <c r="EI47" s="129"/>
      <c r="EJ47" s="129"/>
      <c r="EK47" s="129"/>
      <c r="EL47" s="129"/>
      <c r="EM47" s="129"/>
      <c r="EN47" s="129"/>
      <c r="EO47" s="129"/>
      <c r="EP47" s="129"/>
      <c r="EQ47" s="129"/>
      <c r="ER47" s="129"/>
      <c r="ES47" s="129"/>
      <c r="ET47" s="129"/>
      <c r="EU47" s="129"/>
      <c r="EV47" s="129"/>
      <c r="EW47" s="129"/>
      <c r="EX47" s="129"/>
      <c r="EY47" s="129"/>
      <c r="EZ47" s="129"/>
      <c r="FA47" s="129"/>
      <c r="FB47" s="129"/>
      <c r="FC47" s="129"/>
      <c r="FD47" s="129"/>
      <c r="FE47" s="129"/>
      <c r="FF47" s="129"/>
      <c r="FG47" s="129"/>
      <c r="FH47" s="129"/>
      <c r="FI47" s="129"/>
      <c r="FJ47" s="129"/>
      <c r="FK47" s="129"/>
      <c r="FL47" s="129"/>
      <c r="FM47" s="129"/>
      <c r="FN47" s="129"/>
      <c r="FO47" s="129"/>
      <c r="FP47" s="129"/>
      <c r="FQ47" s="129"/>
      <c r="FR47" s="129"/>
      <c r="FS47" s="129"/>
      <c r="FT47" s="129"/>
      <c r="FU47" s="129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  <c r="GK47" s="197"/>
      <c r="GL47" s="197"/>
      <c r="GM47" s="197"/>
      <c r="GN47" s="197"/>
      <c r="GO47" s="197"/>
      <c r="GP47" s="197"/>
      <c r="GQ47" s="197"/>
      <c r="GR47" s="197"/>
      <c r="GS47" s="197"/>
      <c r="GT47" s="197"/>
      <c r="GU47" s="197"/>
      <c r="GV47" s="197"/>
      <c r="GW47" s="197"/>
      <c r="GX47" s="197"/>
      <c r="GY47" s="197"/>
      <c r="GZ47" s="197"/>
      <c r="HA47" s="197"/>
      <c r="HB47" s="197"/>
      <c r="HC47" s="197"/>
      <c r="HD47" s="197"/>
      <c r="HE47" s="197"/>
      <c r="HF47" s="197"/>
      <c r="HG47" s="197"/>
      <c r="HH47" s="197"/>
      <c r="HI47" s="197"/>
      <c r="HJ47" s="197"/>
      <c r="HK47" s="197"/>
      <c r="HL47" s="197"/>
      <c r="HM47" s="197"/>
      <c r="HN47" s="197"/>
      <c r="HO47" s="197"/>
      <c r="HP47" s="197"/>
      <c r="HQ47" s="197"/>
      <c r="HR47" s="197"/>
      <c r="HS47" s="197"/>
      <c r="HT47" s="197"/>
      <c r="HU47" s="197"/>
      <c r="HV47" s="197"/>
      <c r="HW47" s="197"/>
      <c r="HX47" s="197"/>
      <c r="HY47" s="197"/>
      <c r="HZ47" s="197"/>
      <c r="IA47" s="197"/>
      <c r="IB47" s="197"/>
      <c r="IC47" s="197"/>
      <c r="ID47" s="197"/>
      <c r="IE47" s="197"/>
      <c r="IF47" s="197"/>
      <c r="IG47" s="197"/>
      <c r="IH47" s="197"/>
      <c r="II47" s="197"/>
      <c r="IJ47" s="197"/>
      <c r="IK47" s="197"/>
      <c r="IL47" s="197"/>
      <c r="IM47" s="197"/>
      <c r="IN47" s="197"/>
      <c r="IO47" s="197"/>
      <c r="IP47" s="197"/>
      <c r="IQ47" s="197"/>
      <c r="IR47" s="197"/>
      <c r="IS47" s="197"/>
      <c r="IT47" s="197"/>
      <c r="IU47" s="197"/>
      <c r="IV47" s="197"/>
      <c r="IW47" s="197"/>
      <c r="IX47" s="197"/>
      <c r="IY47" s="197"/>
      <c r="IZ47" s="197"/>
      <c r="JA47" s="197"/>
      <c r="JB47" s="197"/>
      <c r="JC47" s="197"/>
      <c r="JD47" s="197"/>
      <c r="JE47" s="197"/>
      <c r="JF47" s="197"/>
      <c r="JG47" s="197"/>
      <c r="JH47" s="197"/>
      <c r="JI47" s="197"/>
      <c r="JJ47" s="197"/>
      <c r="JK47" s="197"/>
      <c r="JL47" s="197"/>
      <c r="JM47" s="197"/>
      <c r="JN47" s="197"/>
      <c r="JO47" s="197"/>
      <c r="JP47" s="197"/>
      <c r="JQ47" s="197"/>
      <c r="JR47" s="197"/>
      <c r="JS47" s="197"/>
      <c r="JT47" s="197"/>
      <c r="JU47" s="197"/>
      <c r="JV47" s="197"/>
      <c r="JW47" s="197"/>
      <c r="JX47" s="197"/>
      <c r="JY47" s="197"/>
      <c r="JZ47" s="197"/>
      <c r="KA47" s="197"/>
      <c r="KB47" s="197"/>
      <c r="KC47" s="197"/>
      <c r="KD47" s="197"/>
      <c r="KE47" s="197"/>
      <c r="KF47" s="197"/>
      <c r="KG47" s="197"/>
      <c r="KH47" s="197"/>
      <c r="KI47" s="197"/>
      <c r="KJ47" s="197"/>
      <c r="KK47" s="197"/>
      <c r="KL47" s="197"/>
      <c r="KM47" s="197"/>
      <c r="KN47" s="197"/>
      <c r="KO47" s="197"/>
      <c r="KP47" s="197"/>
      <c r="KQ47" s="197"/>
      <c r="KR47" s="197"/>
      <c r="KS47" s="197"/>
      <c r="KT47" s="197"/>
      <c r="KU47" s="197"/>
      <c r="KV47" s="197"/>
      <c r="KW47" s="197"/>
      <c r="KX47" s="197"/>
      <c r="KY47" s="197"/>
      <c r="KZ47" s="197"/>
      <c r="LA47" s="197"/>
      <c r="LB47" s="197"/>
      <c r="LC47" s="197"/>
      <c r="LD47" s="197"/>
      <c r="LE47" s="197"/>
      <c r="LF47" s="197"/>
      <c r="LG47" s="197"/>
      <c r="LH47" s="197"/>
      <c r="LI47" s="197"/>
      <c r="LJ47" s="197"/>
      <c r="LK47" s="197"/>
      <c r="LL47" s="197"/>
      <c r="LM47" s="197"/>
      <c r="LN47" s="197"/>
      <c r="LO47" s="197"/>
      <c r="LP47" s="197"/>
      <c r="LQ47" s="197"/>
      <c r="LR47" s="197"/>
      <c r="LS47" s="197"/>
      <c r="LT47" s="197"/>
      <c r="LU47" s="197"/>
      <c r="LV47" s="197"/>
      <c r="LW47" s="197"/>
      <c r="LX47" s="197"/>
      <c r="LY47" s="197"/>
      <c r="LZ47" s="197"/>
      <c r="MA47" s="197"/>
      <c r="MB47" s="197"/>
      <c r="MC47" s="197"/>
      <c r="MD47" s="197"/>
      <c r="ME47" s="197"/>
      <c r="MF47" s="197"/>
      <c r="MG47" s="197"/>
      <c r="MH47" s="197"/>
      <c r="MI47" s="197"/>
      <c r="MJ47" s="197"/>
      <c r="MK47" s="197"/>
      <c r="ML47" s="197"/>
      <c r="MM47" s="197"/>
      <c r="MN47" s="197"/>
      <c r="MO47" s="197"/>
      <c r="MP47" s="197"/>
      <c r="MQ47" s="197"/>
      <c r="MR47" s="197"/>
      <c r="MS47" s="197"/>
      <c r="MT47" s="197"/>
      <c r="MU47" s="197"/>
      <c r="MV47" s="197"/>
      <c r="MW47" s="197"/>
      <c r="MX47" s="197"/>
    </row>
    <row r="48" spans="1:614" x14ac:dyDescent="0.25">
      <c r="A48" s="182" t="str">
        <f t="shared" si="0"/>
        <v>K:\614 Sewol\207 BowLift\APDL\A</v>
      </c>
      <c r="B48" s="182" t="s">
        <v>231</v>
      </c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/>
      <c r="DZ48" s="129"/>
      <c r="EA48" s="129"/>
      <c r="EB48" s="129"/>
      <c r="EC48" s="129"/>
      <c r="ED48" s="129"/>
      <c r="EE48" s="129"/>
      <c r="EF48" s="129"/>
      <c r="EG48" s="129"/>
      <c r="EH48" s="129"/>
      <c r="EI48" s="129"/>
      <c r="EJ48" s="129"/>
      <c r="EK48" s="129"/>
      <c r="EL48" s="129"/>
      <c r="EM48" s="129"/>
      <c r="EN48" s="129"/>
      <c r="EO48" s="129"/>
      <c r="EP48" s="129"/>
      <c r="EQ48" s="129"/>
      <c r="ER48" s="129"/>
      <c r="ES48" s="129"/>
      <c r="ET48" s="129"/>
      <c r="EU48" s="129"/>
      <c r="EV48" s="129"/>
      <c r="EW48" s="129"/>
      <c r="EX48" s="129"/>
      <c r="EY48" s="129"/>
      <c r="EZ48" s="129"/>
      <c r="FA48" s="129"/>
      <c r="FB48" s="129"/>
      <c r="FC48" s="129"/>
      <c r="FD48" s="129"/>
      <c r="FE48" s="129"/>
      <c r="FF48" s="129"/>
      <c r="FG48" s="129"/>
      <c r="FH48" s="129"/>
      <c r="FI48" s="129"/>
      <c r="FJ48" s="129"/>
      <c r="FK48" s="129"/>
      <c r="FL48" s="129"/>
      <c r="FM48" s="129"/>
      <c r="FN48" s="129"/>
      <c r="FO48" s="129"/>
      <c r="FP48" s="129"/>
      <c r="FQ48" s="129"/>
      <c r="FR48" s="129"/>
      <c r="FS48" s="129"/>
      <c r="FT48" s="129"/>
      <c r="FU48" s="129"/>
      <c r="FV48" s="197"/>
      <c r="FW48" s="197"/>
      <c r="FX48" s="197"/>
      <c r="FY48" s="197"/>
      <c r="FZ48" s="197"/>
      <c r="GA48" s="197"/>
      <c r="GB48" s="197"/>
      <c r="GC48" s="197"/>
      <c r="GD48" s="197"/>
      <c r="GE48" s="197"/>
      <c r="GF48" s="197"/>
      <c r="GG48" s="197"/>
      <c r="GH48" s="197"/>
      <c r="GI48" s="197"/>
      <c r="GJ48" s="197"/>
      <c r="GK48" s="197"/>
      <c r="GL48" s="197"/>
      <c r="GM48" s="197"/>
      <c r="GN48" s="197"/>
      <c r="GO48" s="197"/>
      <c r="GP48" s="197"/>
      <c r="GQ48" s="197"/>
      <c r="GR48" s="197"/>
      <c r="GS48" s="197"/>
      <c r="GT48" s="197"/>
      <c r="GU48" s="197"/>
      <c r="GV48" s="197"/>
      <c r="GW48" s="197"/>
      <c r="GX48" s="197"/>
      <c r="GY48" s="197"/>
      <c r="GZ48" s="197"/>
      <c r="HA48" s="197"/>
      <c r="HB48" s="197"/>
      <c r="HC48" s="197"/>
      <c r="HD48" s="197"/>
      <c r="HE48" s="197"/>
      <c r="HF48" s="197"/>
      <c r="HG48" s="197"/>
      <c r="HH48" s="197"/>
      <c r="HI48" s="197"/>
      <c r="HJ48" s="197"/>
      <c r="HK48" s="197"/>
      <c r="HL48" s="197"/>
      <c r="HM48" s="197"/>
      <c r="HN48" s="197"/>
      <c r="HO48" s="197"/>
      <c r="HP48" s="197"/>
      <c r="HQ48" s="197"/>
      <c r="HR48" s="197"/>
      <c r="HS48" s="197"/>
      <c r="HT48" s="197"/>
      <c r="HU48" s="197"/>
      <c r="HV48" s="197"/>
      <c r="HW48" s="197"/>
      <c r="HX48" s="197"/>
      <c r="HY48" s="197"/>
      <c r="HZ48" s="197"/>
      <c r="IA48" s="197"/>
      <c r="IB48" s="197"/>
      <c r="IC48" s="197"/>
      <c r="ID48" s="197"/>
      <c r="IE48" s="197"/>
      <c r="IF48" s="197"/>
      <c r="IG48" s="197"/>
      <c r="IH48" s="197"/>
      <c r="II48" s="197"/>
      <c r="IJ48" s="197"/>
      <c r="IK48" s="197"/>
      <c r="IL48" s="197"/>
      <c r="IM48" s="197"/>
      <c r="IN48" s="197"/>
      <c r="IO48" s="197"/>
      <c r="IP48" s="197"/>
      <c r="IQ48" s="197"/>
      <c r="IR48" s="197"/>
      <c r="IS48" s="197"/>
      <c r="IT48" s="197"/>
      <c r="IU48" s="197"/>
      <c r="IV48" s="197"/>
      <c r="IW48" s="197"/>
      <c r="IX48" s="197"/>
      <c r="IY48" s="197"/>
      <c r="IZ48" s="197"/>
      <c r="JA48" s="197"/>
      <c r="JB48" s="197"/>
      <c r="JC48" s="197"/>
      <c r="JD48" s="197"/>
      <c r="JE48" s="197"/>
      <c r="JF48" s="197"/>
      <c r="JG48" s="197"/>
      <c r="JH48" s="197"/>
      <c r="JI48" s="197"/>
      <c r="JJ48" s="197"/>
      <c r="JK48" s="197"/>
      <c r="JL48" s="197"/>
      <c r="JM48" s="197"/>
      <c r="JN48" s="197"/>
      <c r="JO48" s="197"/>
      <c r="JP48" s="197"/>
      <c r="JQ48" s="197"/>
      <c r="JR48" s="197"/>
      <c r="JS48" s="197"/>
      <c r="JT48" s="197"/>
      <c r="JU48" s="197"/>
      <c r="JV48" s="197"/>
      <c r="JW48" s="197"/>
      <c r="JX48" s="197"/>
      <c r="JY48" s="197"/>
      <c r="JZ48" s="197"/>
      <c r="KA48" s="197"/>
      <c r="KB48" s="197"/>
      <c r="KC48" s="197"/>
      <c r="KD48" s="197"/>
      <c r="KE48" s="197"/>
      <c r="KF48" s="197"/>
      <c r="KG48" s="197"/>
      <c r="KH48" s="197"/>
      <c r="KI48" s="197"/>
      <c r="KJ48" s="197"/>
      <c r="KK48" s="197"/>
      <c r="KL48" s="197"/>
      <c r="KM48" s="197"/>
      <c r="KN48" s="197"/>
      <c r="KO48" s="197"/>
      <c r="KP48" s="197"/>
      <c r="KQ48" s="197"/>
      <c r="KR48" s="197"/>
      <c r="KS48" s="197"/>
      <c r="KT48" s="197"/>
      <c r="KU48" s="197"/>
      <c r="KV48" s="197"/>
      <c r="KW48" s="197"/>
      <c r="KX48" s="197"/>
      <c r="KY48" s="197"/>
      <c r="KZ48" s="197"/>
      <c r="LA48" s="197"/>
      <c r="LB48" s="197"/>
      <c r="LC48" s="197"/>
      <c r="LD48" s="197"/>
      <c r="LE48" s="197"/>
      <c r="LF48" s="197"/>
      <c r="LG48" s="197"/>
      <c r="LH48" s="197"/>
      <c r="LI48" s="197"/>
      <c r="LJ48" s="197"/>
      <c r="LK48" s="197"/>
      <c r="LL48" s="197"/>
      <c r="LM48" s="197"/>
      <c r="LN48" s="197"/>
      <c r="LO48" s="197"/>
      <c r="LP48" s="197"/>
      <c r="LQ48" s="197"/>
      <c r="LR48" s="197"/>
      <c r="LS48" s="197"/>
      <c r="LT48" s="197"/>
      <c r="LU48" s="197"/>
      <c r="LV48" s="197"/>
      <c r="LW48" s="197"/>
      <c r="LX48" s="197"/>
      <c r="LY48" s="197"/>
      <c r="LZ48" s="197"/>
      <c r="MA48" s="197"/>
      <c r="MB48" s="197"/>
      <c r="MC48" s="197"/>
      <c r="MD48" s="197"/>
      <c r="ME48" s="197"/>
      <c r="MF48" s="197"/>
      <c r="MG48" s="197"/>
      <c r="MH48" s="197"/>
      <c r="MI48" s="197"/>
      <c r="MJ48" s="197"/>
      <c r="MK48" s="197"/>
      <c r="ML48" s="197"/>
      <c r="MM48" s="197"/>
      <c r="MN48" s="197"/>
      <c r="MO48" s="197"/>
      <c r="MP48" s="197"/>
      <c r="MQ48" s="197"/>
      <c r="MR48" s="197"/>
      <c r="MS48" s="197"/>
      <c r="MT48" s="197"/>
      <c r="MU48" s="197"/>
      <c r="MV48" s="197"/>
      <c r="MW48" s="197"/>
      <c r="MX48" s="197"/>
    </row>
    <row r="49" spans="1:362" x14ac:dyDescent="0.25">
      <c r="A49" s="182" t="str">
        <f t="shared" si="0"/>
        <v>K:\614 Sewol\207 BowLift\APDL\A</v>
      </c>
      <c r="B49" s="182" t="s">
        <v>232</v>
      </c>
      <c r="C49" s="129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/>
      <c r="DZ49" s="129"/>
      <c r="EA49" s="129"/>
      <c r="EB49" s="129"/>
      <c r="EC49" s="129"/>
      <c r="ED49" s="129"/>
      <c r="EE49" s="129"/>
      <c r="EF49" s="129"/>
      <c r="EG49" s="129"/>
      <c r="EH49" s="129"/>
      <c r="EI49" s="129"/>
      <c r="EJ49" s="129"/>
      <c r="EK49" s="129"/>
      <c r="EL49" s="129"/>
      <c r="EM49" s="129"/>
      <c r="EN49" s="129"/>
      <c r="EO49" s="129"/>
      <c r="EP49" s="129"/>
      <c r="EQ49" s="129"/>
      <c r="ER49" s="129"/>
      <c r="ES49" s="129"/>
      <c r="ET49" s="129"/>
      <c r="EU49" s="129"/>
      <c r="EV49" s="129"/>
      <c r="EW49" s="129"/>
      <c r="EX49" s="129"/>
      <c r="EY49" s="129"/>
      <c r="EZ49" s="129"/>
      <c r="FA49" s="129"/>
      <c r="FB49" s="129"/>
      <c r="FC49" s="129"/>
      <c r="FD49" s="129"/>
      <c r="FE49" s="129"/>
      <c r="FF49" s="129"/>
      <c r="FG49" s="129"/>
      <c r="FH49" s="129"/>
      <c r="FI49" s="129"/>
      <c r="FJ49" s="129"/>
      <c r="FK49" s="129"/>
      <c r="FL49" s="129"/>
      <c r="FM49" s="129"/>
      <c r="FN49" s="129"/>
      <c r="FO49" s="129"/>
      <c r="FP49" s="129"/>
      <c r="FQ49" s="129"/>
      <c r="FR49" s="129"/>
      <c r="FS49" s="129"/>
      <c r="FT49" s="129"/>
      <c r="FU49" s="129"/>
      <c r="FV49" s="197"/>
      <c r="FW49" s="197"/>
      <c r="FX49" s="197"/>
      <c r="FY49" s="197"/>
      <c r="FZ49" s="197"/>
      <c r="GA49" s="197"/>
      <c r="GB49" s="197"/>
      <c r="GC49" s="197"/>
      <c r="GD49" s="197"/>
      <c r="GE49" s="197"/>
      <c r="GF49" s="197"/>
      <c r="GG49" s="197"/>
      <c r="GH49" s="197"/>
      <c r="GI49" s="197"/>
      <c r="GJ49" s="197"/>
      <c r="GK49" s="197"/>
      <c r="GL49" s="197"/>
      <c r="GM49" s="197"/>
      <c r="GN49" s="197"/>
      <c r="GO49" s="197"/>
      <c r="GP49" s="197"/>
      <c r="GQ49" s="197"/>
      <c r="GR49" s="197"/>
      <c r="GS49" s="197"/>
      <c r="GT49" s="197"/>
      <c r="GU49" s="197"/>
      <c r="GV49" s="197"/>
      <c r="GW49" s="197"/>
      <c r="GX49" s="197"/>
      <c r="GY49" s="197"/>
      <c r="GZ49" s="197"/>
      <c r="HA49" s="197"/>
      <c r="HB49" s="197"/>
      <c r="HC49" s="197"/>
      <c r="HD49" s="197"/>
      <c r="HE49" s="197"/>
      <c r="HF49" s="197"/>
      <c r="HG49" s="197"/>
      <c r="HH49" s="197"/>
      <c r="HI49" s="197"/>
      <c r="HJ49" s="197"/>
      <c r="HK49" s="197"/>
      <c r="HL49" s="197"/>
      <c r="HM49" s="197"/>
      <c r="HN49" s="197"/>
      <c r="HO49" s="197"/>
      <c r="HP49" s="197"/>
      <c r="HQ49" s="197"/>
      <c r="HR49" s="197"/>
      <c r="HS49" s="197"/>
      <c r="HT49" s="197"/>
      <c r="HU49" s="197"/>
      <c r="HV49" s="197"/>
      <c r="HW49" s="197"/>
      <c r="HX49" s="197"/>
      <c r="HY49" s="197"/>
      <c r="HZ49" s="197"/>
      <c r="IA49" s="197"/>
      <c r="IB49" s="197"/>
      <c r="IC49" s="197"/>
      <c r="ID49" s="197"/>
      <c r="IE49" s="197"/>
      <c r="IF49" s="197"/>
      <c r="IG49" s="197"/>
      <c r="IH49" s="197"/>
      <c r="II49" s="197"/>
      <c r="IJ49" s="197"/>
      <c r="IK49" s="197"/>
      <c r="IL49" s="197"/>
      <c r="IM49" s="197"/>
      <c r="IN49" s="197"/>
      <c r="IO49" s="197"/>
      <c r="IP49" s="197"/>
      <c r="IQ49" s="197"/>
      <c r="IR49" s="197"/>
      <c r="IS49" s="197"/>
      <c r="IT49" s="197"/>
      <c r="IU49" s="197"/>
      <c r="IV49" s="197"/>
      <c r="IW49" s="197"/>
      <c r="IX49" s="197"/>
      <c r="IY49" s="197"/>
      <c r="IZ49" s="197"/>
      <c r="JA49" s="197"/>
      <c r="JB49" s="197"/>
      <c r="JC49" s="197"/>
      <c r="JD49" s="197"/>
      <c r="JE49" s="197"/>
      <c r="JF49" s="197"/>
      <c r="JG49" s="197"/>
      <c r="JH49" s="197"/>
      <c r="JI49" s="197"/>
      <c r="JJ49" s="197"/>
      <c r="JK49" s="197"/>
      <c r="JL49" s="197"/>
      <c r="JM49" s="197"/>
      <c r="JN49" s="197"/>
      <c r="JO49" s="197"/>
      <c r="JP49" s="197"/>
      <c r="JQ49" s="197"/>
      <c r="JR49" s="197"/>
      <c r="JS49" s="197"/>
      <c r="JT49" s="197"/>
      <c r="JU49" s="197"/>
      <c r="JV49" s="197"/>
      <c r="JW49" s="197"/>
      <c r="JX49" s="197"/>
      <c r="JY49" s="197"/>
      <c r="JZ49" s="197"/>
      <c r="KA49" s="197"/>
      <c r="KB49" s="197"/>
      <c r="KC49" s="197"/>
      <c r="KD49" s="197"/>
      <c r="KE49" s="197"/>
      <c r="KF49" s="197"/>
      <c r="KG49" s="197"/>
      <c r="KH49" s="197"/>
      <c r="KI49" s="197"/>
      <c r="KJ49" s="197"/>
      <c r="KK49" s="197"/>
      <c r="KL49" s="197"/>
      <c r="KM49" s="197"/>
      <c r="KN49" s="197"/>
      <c r="KO49" s="197"/>
      <c r="KP49" s="197"/>
      <c r="KQ49" s="197"/>
      <c r="KR49" s="197"/>
      <c r="KS49" s="197"/>
      <c r="KT49" s="197"/>
      <c r="KU49" s="197"/>
      <c r="KV49" s="197"/>
      <c r="KW49" s="197"/>
      <c r="KX49" s="197"/>
      <c r="KY49" s="197"/>
      <c r="KZ49" s="197"/>
      <c r="LA49" s="197"/>
      <c r="LB49" s="197"/>
      <c r="LC49" s="197"/>
      <c r="LD49" s="197"/>
      <c r="LE49" s="197"/>
      <c r="LF49" s="197"/>
      <c r="LG49" s="197"/>
      <c r="LH49" s="197"/>
      <c r="LI49" s="197"/>
      <c r="LJ49" s="197"/>
      <c r="LK49" s="197"/>
      <c r="LL49" s="197"/>
      <c r="LM49" s="197"/>
      <c r="LN49" s="197"/>
      <c r="LO49" s="197"/>
      <c r="LP49" s="197"/>
      <c r="LQ49" s="197"/>
      <c r="LR49" s="197"/>
      <c r="LS49" s="197"/>
      <c r="LT49" s="197"/>
      <c r="LU49" s="197"/>
      <c r="LV49" s="197"/>
      <c r="LW49" s="197"/>
      <c r="LX49" s="197"/>
      <c r="LY49" s="197"/>
      <c r="LZ49" s="197"/>
      <c r="MA49" s="197"/>
      <c r="MB49" s="197"/>
      <c r="MC49" s="197"/>
      <c r="MD49" s="197"/>
      <c r="ME49" s="197"/>
      <c r="MF49" s="197"/>
      <c r="MG49" s="197"/>
      <c r="MH49" s="197"/>
      <c r="MI49" s="197"/>
      <c r="MJ49" s="197"/>
      <c r="MK49" s="197"/>
      <c r="ML49" s="197"/>
      <c r="MM49" s="197"/>
      <c r="MN49" s="197"/>
      <c r="MO49" s="197"/>
      <c r="MP49" s="197"/>
      <c r="MQ49" s="197"/>
      <c r="MR49" s="197"/>
      <c r="MS49" s="197"/>
      <c r="MT49" s="197"/>
      <c r="MU49" s="197"/>
      <c r="MV49" s="197"/>
      <c r="MW49" s="197"/>
      <c r="MX49" s="197"/>
    </row>
    <row r="50" spans="1:362" x14ac:dyDescent="0.25">
      <c r="A50" s="182" t="str">
        <f t="shared" si="0"/>
        <v>K:\614 Sewol\207 BowLift\APDL\A</v>
      </c>
      <c r="B50" s="182" t="s">
        <v>233</v>
      </c>
      <c r="C50" s="129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/>
      <c r="DZ50" s="129"/>
      <c r="EA50" s="129"/>
      <c r="EB50" s="129"/>
      <c r="EC50" s="129"/>
      <c r="ED50" s="129"/>
      <c r="EE50" s="129"/>
      <c r="EF50" s="129"/>
      <c r="EG50" s="129"/>
      <c r="EH50" s="129"/>
      <c r="EI50" s="129"/>
      <c r="EJ50" s="129"/>
      <c r="EK50" s="129"/>
      <c r="EL50" s="129"/>
      <c r="EM50" s="129"/>
      <c r="EN50" s="129"/>
      <c r="EO50" s="129"/>
      <c r="EP50" s="129"/>
      <c r="EQ50" s="129"/>
      <c r="ER50" s="129"/>
      <c r="ES50" s="129"/>
      <c r="ET50" s="129"/>
      <c r="EU50" s="129"/>
      <c r="EV50" s="129"/>
      <c r="EW50" s="129"/>
      <c r="EX50" s="129"/>
      <c r="EY50" s="129"/>
      <c r="EZ50" s="129"/>
      <c r="FA50" s="129"/>
      <c r="FB50" s="129"/>
      <c r="FC50" s="129"/>
      <c r="FD50" s="129"/>
      <c r="FE50" s="129"/>
      <c r="FF50" s="129"/>
      <c r="FG50" s="129"/>
      <c r="FH50" s="129"/>
      <c r="FI50" s="129"/>
      <c r="FJ50" s="129"/>
      <c r="FK50" s="129"/>
      <c r="FL50" s="129"/>
      <c r="FM50" s="129"/>
      <c r="FN50" s="129"/>
      <c r="FO50" s="129"/>
      <c r="FP50" s="129"/>
      <c r="FQ50" s="129"/>
      <c r="FR50" s="129"/>
      <c r="FS50" s="129"/>
      <c r="FT50" s="129"/>
      <c r="FU50" s="129"/>
      <c r="FV50" s="197"/>
      <c r="FW50" s="197"/>
      <c r="FX50" s="197"/>
      <c r="FY50" s="197"/>
      <c r="FZ50" s="197"/>
      <c r="GA50" s="197"/>
      <c r="GB50" s="197"/>
      <c r="GC50" s="197"/>
      <c r="GD50" s="197"/>
      <c r="GE50" s="197"/>
      <c r="GF50" s="197"/>
      <c r="GG50" s="197"/>
      <c r="GH50" s="197"/>
      <c r="GI50" s="197"/>
      <c r="GJ50" s="197"/>
      <c r="GK50" s="197"/>
      <c r="GL50" s="197"/>
      <c r="GM50" s="197"/>
      <c r="GN50" s="197"/>
      <c r="GO50" s="197"/>
      <c r="GP50" s="197"/>
      <c r="GQ50" s="197"/>
      <c r="GR50" s="197"/>
      <c r="GS50" s="197"/>
      <c r="GT50" s="197"/>
      <c r="GU50" s="197"/>
      <c r="GV50" s="197"/>
      <c r="GW50" s="197"/>
      <c r="GX50" s="197"/>
      <c r="GY50" s="197"/>
      <c r="GZ50" s="197"/>
      <c r="HA50" s="197"/>
      <c r="HB50" s="197"/>
      <c r="HC50" s="197"/>
      <c r="HD50" s="197"/>
      <c r="HE50" s="197"/>
      <c r="HF50" s="197"/>
      <c r="HG50" s="197"/>
      <c r="HH50" s="197"/>
      <c r="HI50" s="197"/>
      <c r="HJ50" s="197"/>
      <c r="HK50" s="197"/>
      <c r="HL50" s="197"/>
      <c r="HM50" s="197"/>
      <c r="HN50" s="197"/>
      <c r="HO50" s="197"/>
      <c r="HP50" s="197"/>
      <c r="HQ50" s="197"/>
      <c r="HR50" s="197"/>
      <c r="HS50" s="197"/>
      <c r="HT50" s="197"/>
      <c r="HU50" s="197"/>
      <c r="HV50" s="197"/>
      <c r="HW50" s="197"/>
      <c r="HX50" s="197"/>
      <c r="HY50" s="197"/>
      <c r="HZ50" s="197"/>
      <c r="IA50" s="197"/>
      <c r="IB50" s="197"/>
      <c r="IC50" s="197"/>
      <c r="ID50" s="197"/>
      <c r="IE50" s="197"/>
      <c r="IF50" s="197"/>
      <c r="IG50" s="197"/>
      <c r="IH50" s="197"/>
      <c r="II50" s="197"/>
      <c r="IJ50" s="197"/>
      <c r="IK50" s="197"/>
      <c r="IL50" s="197"/>
      <c r="IM50" s="197"/>
      <c r="IN50" s="197"/>
      <c r="IO50" s="197"/>
      <c r="IP50" s="197"/>
      <c r="IQ50" s="197"/>
      <c r="IR50" s="197"/>
      <c r="IS50" s="197"/>
      <c r="IT50" s="197"/>
      <c r="IU50" s="197"/>
      <c r="IV50" s="197"/>
      <c r="IW50" s="197"/>
      <c r="IX50" s="197"/>
      <c r="IY50" s="197"/>
      <c r="IZ50" s="197"/>
      <c r="JA50" s="197"/>
      <c r="JB50" s="197"/>
      <c r="JC50" s="197"/>
      <c r="JD50" s="197"/>
      <c r="JE50" s="197"/>
      <c r="JF50" s="197"/>
      <c r="JG50" s="197"/>
      <c r="JH50" s="197"/>
      <c r="JI50" s="197"/>
      <c r="JJ50" s="197"/>
      <c r="JK50" s="197"/>
      <c r="JL50" s="197"/>
      <c r="JM50" s="197"/>
      <c r="JN50" s="197"/>
      <c r="JO50" s="197"/>
      <c r="JP50" s="197"/>
      <c r="JQ50" s="197"/>
      <c r="JR50" s="197"/>
      <c r="JS50" s="197"/>
      <c r="JT50" s="197"/>
      <c r="JU50" s="197"/>
      <c r="JV50" s="197"/>
      <c r="JW50" s="197"/>
      <c r="JX50" s="197"/>
      <c r="JY50" s="197"/>
      <c r="JZ50" s="197"/>
      <c r="KA50" s="197"/>
      <c r="KB50" s="197"/>
      <c r="KC50" s="197"/>
      <c r="KD50" s="197"/>
      <c r="KE50" s="197"/>
      <c r="KF50" s="197"/>
      <c r="KG50" s="197"/>
      <c r="KH50" s="197"/>
      <c r="KI50" s="197"/>
      <c r="KJ50" s="197"/>
      <c r="KK50" s="197"/>
      <c r="KL50" s="197"/>
      <c r="KM50" s="197"/>
      <c r="KN50" s="197"/>
      <c r="KO50" s="197"/>
      <c r="KP50" s="197"/>
      <c r="KQ50" s="197"/>
      <c r="KR50" s="197"/>
      <c r="KS50" s="197"/>
      <c r="KT50" s="197"/>
      <c r="KU50" s="197"/>
      <c r="KV50" s="197"/>
      <c r="KW50" s="197"/>
      <c r="KX50" s="197"/>
      <c r="KY50" s="197"/>
      <c r="KZ50" s="197"/>
      <c r="LA50" s="197"/>
      <c r="LB50" s="197"/>
      <c r="LC50" s="197"/>
      <c r="LD50" s="197"/>
      <c r="LE50" s="197"/>
      <c r="LF50" s="197"/>
      <c r="LG50" s="197"/>
      <c r="LH50" s="197"/>
      <c r="LI50" s="197"/>
      <c r="LJ50" s="197"/>
      <c r="LK50" s="197"/>
      <c r="LL50" s="197"/>
      <c r="LM50" s="197"/>
      <c r="LN50" s="197"/>
      <c r="LO50" s="197"/>
      <c r="LP50" s="197"/>
      <c r="LQ50" s="197"/>
      <c r="LR50" s="197"/>
      <c r="LS50" s="197"/>
      <c r="LT50" s="197"/>
      <c r="LU50" s="197"/>
      <c r="LV50" s="197"/>
      <c r="LW50" s="197"/>
      <c r="LX50" s="197"/>
      <c r="LY50" s="197"/>
      <c r="LZ50" s="197"/>
      <c r="MA50" s="197"/>
      <c r="MB50" s="197"/>
      <c r="MC50" s="197"/>
      <c r="MD50" s="197"/>
      <c r="ME50" s="197"/>
      <c r="MF50" s="197"/>
      <c r="MG50" s="197"/>
      <c r="MH50" s="197"/>
      <c r="MI50" s="197"/>
      <c r="MJ50" s="197"/>
      <c r="MK50" s="197"/>
      <c r="ML50" s="197"/>
      <c r="MM50" s="197"/>
      <c r="MN50" s="197"/>
      <c r="MO50" s="197"/>
      <c r="MP50" s="197"/>
      <c r="MQ50" s="197"/>
      <c r="MR50" s="197"/>
      <c r="MS50" s="197"/>
      <c r="MT50" s="197"/>
      <c r="MU50" s="197"/>
      <c r="MV50" s="197"/>
      <c r="MW50" s="197"/>
      <c r="MX50" s="197"/>
    </row>
    <row r="51" spans="1:362" x14ac:dyDescent="0.25">
      <c r="A51" s="182" t="str">
        <f t="shared" si="0"/>
        <v>K:\614 Sewol\207 BowLift\APDL\A</v>
      </c>
      <c r="B51" s="182" t="s">
        <v>234</v>
      </c>
      <c r="C51" s="129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/>
      <c r="DZ51" s="129"/>
      <c r="EA51" s="129"/>
      <c r="EB51" s="129"/>
      <c r="EC51" s="129"/>
      <c r="ED51" s="129"/>
      <c r="EE51" s="129"/>
      <c r="EF51" s="129"/>
      <c r="EG51" s="129"/>
      <c r="EH51" s="129"/>
      <c r="EI51" s="129"/>
      <c r="EJ51" s="129"/>
      <c r="EK51" s="129"/>
      <c r="EL51" s="129"/>
      <c r="EM51" s="129"/>
      <c r="EN51" s="129"/>
      <c r="EO51" s="129"/>
      <c r="EP51" s="129"/>
      <c r="EQ51" s="129"/>
      <c r="ER51" s="129"/>
      <c r="ES51" s="129"/>
      <c r="ET51" s="129"/>
      <c r="EU51" s="129"/>
      <c r="EV51" s="129"/>
      <c r="EW51" s="129"/>
      <c r="EX51" s="129"/>
      <c r="EY51" s="129"/>
      <c r="EZ51" s="129"/>
      <c r="FA51" s="129"/>
      <c r="FB51" s="129"/>
      <c r="FC51" s="129"/>
      <c r="FD51" s="129"/>
      <c r="FE51" s="129"/>
      <c r="FF51" s="129"/>
      <c r="FG51" s="129"/>
      <c r="FH51" s="129"/>
      <c r="FI51" s="129"/>
      <c r="FJ51" s="129"/>
      <c r="FK51" s="129"/>
      <c r="FL51" s="129"/>
      <c r="FM51" s="129"/>
      <c r="FN51" s="129"/>
      <c r="FO51" s="129"/>
      <c r="FP51" s="129"/>
      <c r="FQ51" s="129"/>
      <c r="FR51" s="129"/>
      <c r="FS51" s="129"/>
      <c r="FT51" s="129"/>
      <c r="FU51" s="129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  <c r="GK51" s="197"/>
      <c r="GL51" s="197"/>
      <c r="GM51" s="197"/>
      <c r="GN51" s="197"/>
      <c r="GO51" s="197"/>
      <c r="GP51" s="197"/>
      <c r="GQ51" s="197"/>
      <c r="GR51" s="197"/>
      <c r="GS51" s="197"/>
      <c r="GT51" s="197"/>
      <c r="GU51" s="197"/>
      <c r="GV51" s="197"/>
      <c r="GW51" s="197"/>
      <c r="GX51" s="197"/>
      <c r="GY51" s="197"/>
      <c r="GZ51" s="197"/>
      <c r="HA51" s="197"/>
      <c r="HB51" s="197"/>
      <c r="HC51" s="197"/>
      <c r="HD51" s="197"/>
      <c r="HE51" s="197"/>
      <c r="HF51" s="197"/>
      <c r="HG51" s="197"/>
      <c r="HH51" s="197"/>
      <c r="HI51" s="197"/>
      <c r="HJ51" s="197"/>
      <c r="HK51" s="197"/>
      <c r="HL51" s="197"/>
      <c r="HM51" s="197"/>
      <c r="HN51" s="197"/>
      <c r="HO51" s="197"/>
      <c r="HP51" s="197"/>
      <c r="HQ51" s="197"/>
      <c r="HR51" s="197"/>
      <c r="HS51" s="197"/>
      <c r="HT51" s="197"/>
      <c r="HU51" s="197"/>
      <c r="HV51" s="197"/>
      <c r="HW51" s="197"/>
      <c r="HX51" s="197"/>
      <c r="HY51" s="197"/>
      <c r="HZ51" s="197"/>
      <c r="IA51" s="197"/>
      <c r="IB51" s="197"/>
      <c r="IC51" s="197"/>
      <c r="ID51" s="197"/>
      <c r="IE51" s="197"/>
      <c r="IF51" s="197"/>
      <c r="IG51" s="197"/>
      <c r="IH51" s="197"/>
      <c r="II51" s="197"/>
      <c r="IJ51" s="197"/>
      <c r="IK51" s="197"/>
      <c r="IL51" s="197"/>
      <c r="IM51" s="197"/>
      <c r="IN51" s="197"/>
      <c r="IO51" s="197"/>
      <c r="IP51" s="197"/>
      <c r="IQ51" s="197"/>
      <c r="IR51" s="197"/>
      <c r="IS51" s="197"/>
      <c r="IT51" s="197"/>
      <c r="IU51" s="197"/>
      <c r="IV51" s="197"/>
      <c r="IW51" s="197"/>
      <c r="IX51" s="197"/>
      <c r="IY51" s="197"/>
      <c r="IZ51" s="197"/>
      <c r="JA51" s="197"/>
      <c r="JB51" s="197"/>
      <c r="JC51" s="197"/>
      <c r="JD51" s="197"/>
      <c r="JE51" s="197"/>
      <c r="JF51" s="197"/>
      <c r="JG51" s="197"/>
      <c r="JH51" s="197"/>
      <c r="JI51" s="197"/>
      <c r="JJ51" s="197"/>
      <c r="JK51" s="197"/>
      <c r="JL51" s="197"/>
      <c r="JM51" s="197"/>
      <c r="JN51" s="197"/>
      <c r="JO51" s="197"/>
      <c r="JP51" s="197"/>
      <c r="JQ51" s="197"/>
      <c r="JR51" s="197"/>
      <c r="JS51" s="197"/>
      <c r="JT51" s="197"/>
      <c r="JU51" s="197"/>
      <c r="JV51" s="197"/>
      <c r="JW51" s="197"/>
      <c r="JX51" s="197"/>
      <c r="JY51" s="197"/>
      <c r="JZ51" s="197"/>
      <c r="KA51" s="197"/>
      <c r="KB51" s="197"/>
      <c r="KC51" s="197"/>
      <c r="KD51" s="197"/>
      <c r="KE51" s="197"/>
      <c r="KF51" s="197"/>
      <c r="KG51" s="197"/>
      <c r="KH51" s="197"/>
      <c r="KI51" s="197"/>
      <c r="KJ51" s="197"/>
      <c r="KK51" s="197"/>
      <c r="KL51" s="197"/>
      <c r="KM51" s="197"/>
      <c r="KN51" s="197"/>
      <c r="KO51" s="197"/>
      <c r="KP51" s="197"/>
      <c r="KQ51" s="197"/>
      <c r="KR51" s="197"/>
      <c r="KS51" s="197"/>
      <c r="KT51" s="197"/>
      <c r="KU51" s="197"/>
      <c r="KV51" s="197"/>
      <c r="KW51" s="197"/>
      <c r="KX51" s="197"/>
      <c r="KY51" s="197"/>
      <c r="KZ51" s="197"/>
      <c r="LA51" s="197"/>
      <c r="LB51" s="197"/>
      <c r="LC51" s="197"/>
      <c r="LD51" s="197"/>
      <c r="LE51" s="197"/>
      <c r="LF51" s="197"/>
      <c r="LG51" s="197"/>
      <c r="LH51" s="197"/>
      <c r="LI51" s="197"/>
      <c r="LJ51" s="197"/>
      <c r="LK51" s="197"/>
      <c r="LL51" s="197"/>
      <c r="LM51" s="197"/>
      <c r="LN51" s="197"/>
      <c r="LO51" s="197"/>
      <c r="LP51" s="197"/>
      <c r="LQ51" s="197"/>
      <c r="LR51" s="197"/>
      <c r="LS51" s="197"/>
      <c r="LT51" s="197"/>
      <c r="LU51" s="197"/>
      <c r="LV51" s="197"/>
      <c r="LW51" s="197"/>
      <c r="LX51" s="197"/>
      <c r="LY51" s="197"/>
      <c r="LZ51" s="197"/>
      <c r="MA51" s="197"/>
      <c r="MB51" s="197"/>
      <c r="MC51" s="197"/>
      <c r="MD51" s="197"/>
      <c r="ME51" s="197"/>
      <c r="MF51" s="197"/>
      <c r="MG51" s="197"/>
      <c r="MH51" s="197"/>
      <c r="MI51" s="197"/>
      <c r="MJ51" s="197"/>
      <c r="MK51" s="197"/>
      <c r="ML51" s="197"/>
      <c r="MM51" s="197"/>
      <c r="MN51" s="197"/>
      <c r="MO51" s="197"/>
      <c r="MP51" s="197"/>
      <c r="MQ51" s="197"/>
      <c r="MR51" s="197"/>
      <c r="MS51" s="197"/>
      <c r="MT51" s="197"/>
      <c r="MU51" s="197"/>
      <c r="MV51" s="197"/>
      <c r="MW51" s="197"/>
      <c r="MX51" s="197"/>
    </row>
    <row r="52" spans="1:362" x14ac:dyDescent="0.25">
      <c r="A52" s="182" t="str">
        <f t="shared" si="0"/>
        <v>K:\614 Sewol\207 BowLift\APDL\A</v>
      </c>
      <c r="B52" s="182" t="s">
        <v>235</v>
      </c>
      <c r="C52" s="129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/>
      <c r="DZ52" s="129"/>
      <c r="EA52" s="129"/>
      <c r="EB52" s="129"/>
      <c r="EC52" s="129"/>
      <c r="ED52" s="129"/>
      <c r="EE52" s="129"/>
      <c r="EF52" s="129"/>
      <c r="EG52" s="129"/>
      <c r="EH52" s="129"/>
      <c r="EI52" s="129"/>
      <c r="EJ52" s="129"/>
      <c r="EK52" s="129"/>
      <c r="EL52" s="129"/>
      <c r="EM52" s="129"/>
      <c r="EN52" s="129"/>
      <c r="EO52" s="129"/>
      <c r="EP52" s="129"/>
      <c r="EQ52" s="129"/>
      <c r="ER52" s="129"/>
      <c r="ES52" s="129"/>
      <c r="ET52" s="129"/>
      <c r="EU52" s="129"/>
      <c r="EV52" s="129"/>
      <c r="EW52" s="129"/>
      <c r="EX52" s="129"/>
      <c r="EY52" s="129"/>
      <c r="EZ52" s="129"/>
      <c r="FA52" s="129"/>
      <c r="FB52" s="129"/>
      <c r="FC52" s="129"/>
      <c r="FD52" s="129"/>
      <c r="FE52" s="129"/>
      <c r="FF52" s="129"/>
      <c r="FG52" s="129"/>
      <c r="FH52" s="129"/>
      <c r="FI52" s="129"/>
      <c r="FJ52" s="129"/>
      <c r="FK52" s="129"/>
      <c r="FL52" s="129"/>
      <c r="FM52" s="129"/>
      <c r="FN52" s="129"/>
      <c r="FO52" s="129"/>
      <c r="FP52" s="129"/>
      <c r="FQ52" s="129"/>
      <c r="FR52" s="129"/>
      <c r="FS52" s="129"/>
      <c r="FT52" s="129"/>
      <c r="FU52" s="129"/>
      <c r="FV52" s="197"/>
      <c r="FW52" s="197"/>
      <c r="FX52" s="197"/>
      <c r="FY52" s="197"/>
      <c r="FZ52" s="197"/>
      <c r="GA52" s="197"/>
      <c r="GB52" s="197"/>
      <c r="GC52" s="197"/>
      <c r="GD52" s="197"/>
      <c r="GE52" s="197"/>
      <c r="GF52" s="197"/>
      <c r="GG52" s="197"/>
      <c r="GH52" s="197"/>
      <c r="GI52" s="197"/>
      <c r="GJ52" s="197"/>
      <c r="GK52" s="197"/>
      <c r="GL52" s="197"/>
      <c r="GM52" s="197"/>
      <c r="GN52" s="197"/>
      <c r="GO52" s="197"/>
      <c r="GP52" s="197"/>
      <c r="GQ52" s="197"/>
      <c r="GR52" s="197"/>
      <c r="GS52" s="197"/>
      <c r="GT52" s="197"/>
      <c r="GU52" s="197"/>
      <c r="GV52" s="197"/>
      <c r="GW52" s="197"/>
      <c r="GX52" s="197"/>
      <c r="GY52" s="197"/>
      <c r="GZ52" s="197"/>
      <c r="HA52" s="197"/>
      <c r="HB52" s="197"/>
      <c r="HC52" s="197"/>
      <c r="HD52" s="197"/>
      <c r="HE52" s="197"/>
      <c r="HF52" s="197"/>
      <c r="HG52" s="197"/>
      <c r="HH52" s="197"/>
      <c r="HI52" s="197"/>
      <c r="HJ52" s="197"/>
      <c r="HK52" s="197"/>
      <c r="HL52" s="197"/>
      <c r="HM52" s="197"/>
      <c r="HN52" s="197"/>
      <c r="HO52" s="197"/>
      <c r="HP52" s="197"/>
      <c r="HQ52" s="197"/>
      <c r="HR52" s="197"/>
      <c r="HS52" s="197"/>
      <c r="HT52" s="197"/>
      <c r="HU52" s="197"/>
      <c r="HV52" s="197"/>
      <c r="HW52" s="197"/>
      <c r="HX52" s="197"/>
      <c r="HY52" s="197"/>
      <c r="HZ52" s="197"/>
      <c r="IA52" s="197"/>
      <c r="IB52" s="197"/>
      <c r="IC52" s="197"/>
      <c r="ID52" s="197"/>
      <c r="IE52" s="197"/>
      <c r="IF52" s="197"/>
      <c r="IG52" s="197"/>
      <c r="IH52" s="197"/>
      <c r="II52" s="197"/>
      <c r="IJ52" s="197"/>
      <c r="IK52" s="197"/>
      <c r="IL52" s="197"/>
      <c r="IM52" s="197"/>
      <c r="IN52" s="197"/>
      <c r="IO52" s="197"/>
      <c r="IP52" s="197"/>
      <c r="IQ52" s="197"/>
      <c r="IR52" s="197"/>
      <c r="IS52" s="197"/>
      <c r="IT52" s="197"/>
      <c r="IU52" s="197"/>
      <c r="IV52" s="197"/>
      <c r="IW52" s="197"/>
      <c r="IX52" s="197"/>
      <c r="IY52" s="197"/>
      <c r="IZ52" s="197"/>
      <c r="JA52" s="197"/>
      <c r="JB52" s="197"/>
      <c r="JC52" s="197"/>
      <c r="JD52" s="197"/>
      <c r="JE52" s="197"/>
      <c r="JF52" s="197"/>
      <c r="JG52" s="197"/>
      <c r="JH52" s="197"/>
      <c r="JI52" s="197"/>
      <c r="JJ52" s="197"/>
      <c r="JK52" s="197"/>
      <c r="JL52" s="197"/>
      <c r="JM52" s="197"/>
      <c r="JN52" s="197"/>
      <c r="JO52" s="197"/>
      <c r="JP52" s="197"/>
      <c r="JQ52" s="197"/>
      <c r="JR52" s="197"/>
      <c r="JS52" s="197"/>
      <c r="JT52" s="197"/>
      <c r="JU52" s="197"/>
      <c r="JV52" s="197"/>
      <c r="JW52" s="197"/>
      <c r="JX52" s="197"/>
      <c r="JY52" s="197"/>
      <c r="JZ52" s="197"/>
      <c r="KA52" s="197"/>
      <c r="KB52" s="197"/>
      <c r="KC52" s="197"/>
      <c r="KD52" s="197"/>
      <c r="KE52" s="197"/>
      <c r="KF52" s="197"/>
      <c r="KG52" s="197"/>
      <c r="KH52" s="197"/>
      <c r="KI52" s="197"/>
      <c r="KJ52" s="197"/>
      <c r="KK52" s="197"/>
      <c r="KL52" s="197"/>
      <c r="KM52" s="197"/>
      <c r="KN52" s="197"/>
      <c r="KO52" s="197"/>
      <c r="KP52" s="197"/>
      <c r="KQ52" s="197"/>
      <c r="KR52" s="197"/>
      <c r="KS52" s="197"/>
      <c r="KT52" s="197"/>
      <c r="KU52" s="197"/>
      <c r="KV52" s="197"/>
      <c r="KW52" s="197"/>
      <c r="KX52" s="197"/>
      <c r="KY52" s="197"/>
      <c r="KZ52" s="197"/>
      <c r="LA52" s="197"/>
      <c r="LB52" s="197"/>
      <c r="LC52" s="197"/>
      <c r="LD52" s="197"/>
      <c r="LE52" s="197"/>
      <c r="LF52" s="197"/>
      <c r="LG52" s="197"/>
      <c r="LH52" s="197"/>
      <c r="LI52" s="197"/>
      <c r="LJ52" s="197"/>
      <c r="LK52" s="197"/>
      <c r="LL52" s="197"/>
      <c r="LM52" s="197"/>
      <c r="LN52" s="197"/>
      <c r="LO52" s="197"/>
      <c r="LP52" s="197"/>
      <c r="LQ52" s="197"/>
      <c r="LR52" s="197"/>
      <c r="LS52" s="197"/>
      <c r="LT52" s="197"/>
      <c r="LU52" s="197"/>
      <c r="LV52" s="197"/>
      <c r="LW52" s="197"/>
      <c r="LX52" s="197"/>
      <c r="LY52" s="197"/>
      <c r="LZ52" s="197"/>
      <c r="MA52" s="197"/>
      <c r="MB52" s="197"/>
      <c r="MC52" s="197"/>
      <c r="MD52" s="197"/>
      <c r="ME52" s="197"/>
      <c r="MF52" s="197"/>
      <c r="MG52" s="197"/>
      <c r="MH52" s="197"/>
      <c r="MI52" s="197"/>
      <c r="MJ52" s="197"/>
      <c r="MK52" s="197"/>
      <c r="ML52" s="197"/>
      <c r="MM52" s="197"/>
      <c r="MN52" s="197"/>
      <c r="MO52" s="197"/>
      <c r="MP52" s="197"/>
      <c r="MQ52" s="197"/>
      <c r="MR52" s="197"/>
      <c r="MS52" s="197"/>
      <c r="MT52" s="197"/>
      <c r="MU52" s="197"/>
      <c r="MV52" s="197"/>
      <c r="MW52" s="197"/>
      <c r="MX52" s="197"/>
    </row>
    <row r="53" spans="1:362" x14ac:dyDescent="0.25">
      <c r="A53" s="182" t="str">
        <f t="shared" si="0"/>
        <v>K:\614 Sewol\207 BowLift\APDL\A</v>
      </c>
      <c r="B53" s="182" t="s">
        <v>236</v>
      </c>
      <c r="C53" s="129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97"/>
      <c r="FW53" s="197"/>
      <c r="FX53" s="197"/>
      <c r="FY53" s="197"/>
      <c r="FZ53" s="197"/>
      <c r="GA53" s="197"/>
      <c r="GB53" s="197"/>
      <c r="GC53" s="197"/>
      <c r="GD53" s="197"/>
      <c r="GE53" s="197"/>
      <c r="GF53" s="197"/>
      <c r="GG53" s="197"/>
      <c r="GH53" s="197"/>
      <c r="GI53" s="197"/>
      <c r="GJ53" s="197"/>
      <c r="GK53" s="197"/>
      <c r="GL53" s="197"/>
      <c r="GM53" s="197"/>
      <c r="GN53" s="197"/>
      <c r="GO53" s="197"/>
      <c r="GP53" s="197"/>
      <c r="GQ53" s="197"/>
      <c r="GR53" s="197"/>
      <c r="GS53" s="197"/>
      <c r="GT53" s="197"/>
      <c r="GU53" s="197"/>
      <c r="GV53" s="197"/>
      <c r="GW53" s="197"/>
      <c r="GX53" s="197"/>
      <c r="GY53" s="197"/>
      <c r="GZ53" s="197"/>
      <c r="HA53" s="197"/>
      <c r="HB53" s="197"/>
      <c r="HC53" s="197"/>
      <c r="HD53" s="197"/>
      <c r="HE53" s="197"/>
      <c r="HF53" s="197"/>
      <c r="HG53" s="197"/>
      <c r="HH53" s="197"/>
      <c r="HI53" s="197"/>
      <c r="HJ53" s="197"/>
      <c r="HK53" s="197"/>
      <c r="HL53" s="197"/>
      <c r="HM53" s="197"/>
      <c r="HN53" s="197"/>
      <c r="HO53" s="197"/>
      <c r="HP53" s="197"/>
      <c r="HQ53" s="197"/>
      <c r="HR53" s="197"/>
      <c r="HS53" s="197"/>
      <c r="HT53" s="197"/>
      <c r="HU53" s="197"/>
      <c r="HV53" s="197"/>
      <c r="HW53" s="197"/>
      <c r="HX53" s="197"/>
      <c r="HY53" s="197"/>
      <c r="HZ53" s="197"/>
      <c r="IA53" s="197"/>
      <c r="IB53" s="197"/>
      <c r="IC53" s="197"/>
      <c r="ID53" s="197"/>
      <c r="IE53" s="197"/>
      <c r="IF53" s="197"/>
      <c r="IG53" s="197"/>
      <c r="IH53" s="197"/>
      <c r="II53" s="197"/>
      <c r="IJ53" s="197"/>
      <c r="IK53" s="197"/>
      <c r="IL53" s="197"/>
      <c r="IM53" s="197"/>
      <c r="IN53" s="197"/>
      <c r="IO53" s="197"/>
      <c r="IP53" s="197"/>
      <c r="IQ53" s="197"/>
      <c r="IR53" s="197"/>
      <c r="IS53" s="197"/>
      <c r="IT53" s="197"/>
      <c r="IU53" s="197"/>
      <c r="IV53" s="197"/>
      <c r="IW53" s="197"/>
      <c r="IX53" s="197"/>
      <c r="IY53" s="197"/>
      <c r="IZ53" s="197"/>
      <c r="JA53" s="197"/>
      <c r="JB53" s="197"/>
      <c r="JC53" s="197"/>
      <c r="JD53" s="197"/>
      <c r="JE53" s="197"/>
      <c r="JF53" s="197"/>
      <c r="JG53" s="197"/>
      <c r="JH53" s="197"/>
      <c r="JI53" s="197"/>
      <c r="JJ53" s="197"/>
      <c r="JK53" s="197"/>
      <c r="JL53" s="197"/>
      <c r="JM53" s="197"/>
      <c r="JN53" s="197"/>
      <c r="JO53" s="197"/>
      <c r="JP53" s="197"/>
      <c r="JQ53" s="197"/>
      <c r="JR53" s="197"/>
      <c r="JS53" s="197"/>
      <c r="JT53" s="197"/>
      <c r="JU53" s="197"/>
      <c r="JV53" s="197"/>
      <c r="JW53" s="197"/>
      <c r="JX53" s="197"/>
      <c r="JY53" s="197"/>
      <c r="JZ53" s="197"/>
      <c r="KA53" s="197"/>
      <c r="KB53" s="197"/>
      <c r="KC53" s="197"/>
      <c r="KD53" s="197"/>
      <c r="KE53" s="197"/>
      <c r="KF53" s="197"/>
      <c r="KG53" s="197"/>
      <c r="KH53" s="197"/>
      <c r="KI53" s="197"/>
      <c r="KJ53" s="197"/>
      <c r="KK53" s="197"/>
      <c r="KL53" s="197"/>
      <c r="KM53" s="197"/>
      <c r="KN53" s="197"/>
      <c r="KO53" s="197"/>
      <c r="KP53" s="197"/>
      <c r="KQ53" s="197"/>
      <c r="KR53" s="197"/>
      <c r="KS53" s="197"/>
      <c r="KT53" s="197"/>
      <c r="KU53" s="197"/>
      <c r="KV53" s="197"/>
      <c r="KW53" s="197"/>
      <c r="KX53" s="197"/>
      <c r="KY53" s="197"/>
      <c r="KZ53" s="197"/>
      <c r="LA53" s="197"/>
      <c r="LB53" s="197"/>
      <c r="LC53" s="197"/>
      <c r="LD53" s="197"/>
      <c r="LE53" s="197"/>
      <c r="LF53" s="197"/>
      <c r="LG53" s="197"/>
      <c r="LH53" s="197"/>
      <c r="LI53" s="197"/>
      <c r="LJ53" s="197"/>
      <c r="LK53" s="197"/>
      <c r="LL53" s="197"/>
      <c r="LM53" s="197"/>
      <c r="LN53" s="197"/>
      <c r="LO53" s="197"/>
      <c r="LP53" s="197"/>
      <c r="LQ53" s="197"/>
      <c r="LR53" s="197"/>
      <c r="LS53" s="197"/>
      <c r="LT53" s="197"/>
      <c r="LU53" s="197"/>
      <c r="LV53" s="197"/>
      <c r="LW53" s="197"/>
      <c r="LX53" s="197"/>
      <c r="LY53" s="197"/>
      <c r="LZ53" s="197"/>
      <c r="MA53" s="197"/>
      <c r="MB53" s="197"/>
      <c r="MC53" s="197"/>
      <c r="MD53" s="197"/>
      <c r="ME53" s="197"/>
      <c r="MF53" s="197"/>
      <c r="MG53" s="197"/>
      <c r="MH53" s="197"/>
      <c r="MI53" s="197"/>
      <c r="MJ53" s="197"/>
      <c r="MK53" s="197"/>
      <c r="ML53" s="197"/>
      <c r="MM53" s="197"/>
      <c r="MN53" s="197"/>
      <c r="MO53" s="197"/>
      <c r="MP53" s="197"/>
      <c r="MQ53" s="197"/>
      <c r="MR53" s="197"/>
      <c r="MS53" s="197"/>
      <c r="MT53" s="197"/>
      <c r="MU53" s="197"/>
      <c r="MV53" s="197"/>
      <c r="MW53" s="197"/>
      <c r="MX53" s="197"/>
    </row>
    <row r="54" spans="1:362" x14ac:dyDescent="0.25">
      <c r="A54" s="182" t="str">
        <f t="shared" si="0"/>
        <v>K:\614 Sewol\207 BowLift\APDL\A</v>
      </c>
      <c r="B54" s="182" t="s">
        <v>237</v>
      </c>
      <c r="C54" s="129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/>
      <c r="DZ54" s="129"/>
      <c r="EA54" s="129"/>
      <c r="EB54" s="129"/>
      <c r="EC54" s="129"/>
      <c r="ED54" s="129"/>
      <c r="EE54" s="129"/>
      <c r="EF54" s="129"/>
      <c r="EG54" s="129"/>
      <c r="EH54" s="129"/>
      <c r="EI54" s="129"/>
      <c r="EJ54" s="129"/>
      <c r="EK54" s="129"/>
      <c r="EL54" s="129"/>
      <c r="EM54" s="129"/>
      <c r="EN54" s="129"/>
      <c r="EO54" s="129"/>
      <c r="EP54" s="129"/>
      <c r="EQ54" s="129"/>
      <c r="ER54" s="129"/>
      <c r="ES54" s="129"/>
      <c r="ET54" s="129"/>
      <c r="EU54" s="129"/>
      <c r="EV54" s="129"/>
      <c r="EW54" s="129"/>
      <c r="EX54" s="129"/>
      <c r="EY54" s="129"/>
      <c r="EZ54" s="129"/>
      <c r="FA54" s="129"/>
      <c r="FB54" s="129"/>
      <c r="FC54" s="129"/>
      <c r="FD54" s="129"/>
      <c r="FE54" s="129"/>
      <c r="FF54" s="129"/>
      <c r="FG54" s="129"/>
      <c r="FH54" s="129"/>
      <c r="FI54" s="129"/>
      <c r="FJ54" s="129"/>
      <c r="FK54" s="129"/>
      <c r="FL54" s="129"/>
      <c r="FM54" s="129"/>
      <c r="FN54" s="129"/>
      <c r="FO54" s="129"/>
      <c r="FP54" s="129"/>
      <c r="FQ54" s="129"/>
      <c r="FR54" s="129"/>
      <c r="FS54" s="129"/>
      <c r="FT54" s="129"/>
      <c r="FU54" s="129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  <c r="GK54" s="197"/>
      <c r="GL54" s="197"/>
      <c r="GM54" s="197"/>
      <c r="GN54" s="197"/>
      <c r="GO54" s="197"/>
      <c r="GP54" s="197"/>
      <c r="GQ54" s="197"/>
      <c r="GR54" s="197"/>
      <c r="GS54" s="197"/>
      <c r="GT54" s="197"/>
      <c r="GU54" s="197"/>
      <c r="GV54" s="197"/>
      <c r="GW54" s="197"/>
      <c r="GX54" s="197"/>
      <c r="GY54" s="197"/>
      <c r="GZ54" s="197"/>
      <c r="HA54" s="197"/>
      <c r="HB54" s="197"/>
      <c r="HC54" s="197"/>
      <c r="HD54" s="197"/>
      <c r="HE54" s="197"/>
      <c r="HF54" s="197"/>
      <c r="HG54" s="197"/>
      <c r="HH54" s="197"/>
      <c r="HI54" s="197"/>
      <c r="HJ54" s="197"/>
      <c r="HK54" s="197"/>
      <c r="HL54" s="197"/>
      <c r="HM54" s="197"/>
      <c r="HN54" s="197"/>
      <c r="HO54" s="197"/>
      <c r="HP54" s="197"/>
      <c r="HQ54" s="197"/>
      <c r="HR54" s="197"/>
      <c r="HS54" s="197"/>
      <c r="HT54" s="197"/>
      <c r="HU54" s="197"/>
      <c r="HV54" s="197"/>
      <c r="HW54" s="197"/>
      <c r="HX54" s="197"/>
      <c r="HY54" s="197"/>
      <c r="HZ54" s="197"/>
      <c r="IA54" s="197"/>
      <c r="IB54" s="197"/>
      <c r="IC54" s="197"/>
      <c r="ID54" s="197"/>
      <c r="IE54" s="197"/>
      <c r="IF54" s="197"/>
      <c r="IG54" s="197"/>
      <c r="IH54" s="197"/>
      <c r="II54" s="197"/>
      <c r="IJ54" s="197"/>
      <c r="IK54" s="197"/>
      <c r="IL54" s="197"/>
      <c r="IM54" s="197"/>
      <c r="IN54" s="197"/>
      <c r="IO54" s="197"/>
      <c r="IP54" s="197"/>
      <c r="IQ54" s="197"/>
      <c r="IR54" s="197"/>
      <c r="IS54" s="197"/>
      <c r="IT54" s="197"/>
      <c r="IU54" s="197"/>
      <c r="IV54" s="197"/>
      <c r="IW54" s="197"/>
      <c r="IX54" s="197"/>
      <c r="IY54" s="197"/>
      <c r="IZ54" s="197"/>
      <c r="JA54" s="197"/>
      <c r="JB54" s="197"/>
      <c r="JC54" s="197"/>
      <c r="JD54" s="197"/>
      <c r="JE54" s="197"/>
      <c r="JF54" s="197"/>
      <c r="JG54" s="197"/>
      <c r="JH54" s="197"/>
      <c r="JI54" s="197"/>
      <c r="JJ54" s="197"/>
      <c r="JK54" s="197"/>
      <c r="JL54" s="197"/>
      <c r="JM54" s="197"/>
      <c r="JN54" s="197"/>
      <c r="JO54" s="197"/>
      <c r="JP54" s="197"/>
      <c r="JQ54" s="197"/>
      <c r="JR54" s="197"/>
      <c r="JS54" s="197"/>
      <c r="JT54" s="197"/>
      <c r="JU54" s="197"/>
      <c r="JV54" s="197"/>
      <c r="JW54" s="197"/>
      <c r="JX54" s="197"/>
      <c r="JY54" s="197"/>
      <c r="JZ54" s="197"/>
      <c r="KA54" s="197"/>
      <c r="KB54" s="197"/>
      <c r="KC54" s="197"/>
      <c r="KD54" s="197"/>
      <c r="KE54" s="197"/>
      <c r="KF54" s="197"/>
      <c r="KG54" s="197"/>
      <c r="KH54" s="197"/>
      <c r="KI54" s="197"/>
      <c r="KJ54" s="197"/>
      <c r="KK54" s="197"/>
      <c r="KL54" s="197"/>
      <c r="KM54" s="197"/>
      <c r="KN54" s="197"/>
      <c r="KO54" s="197"/>
      <c r="KP54" s="197"/>
      <c r="KQ54" s="197"/>
      <c r="KR54" s="197"/>
      <c r="KS54" s="197"/>
      <c r="KT54" s="197"/>
      <c r="KU54" s="197"/>
      <c r="KV54" s="197"/>
      <c r="KW54" s="197"/>
      <c r="KX54" s="197"/>
      <c r="KY54" s="197"/>
      <c r="KZ54" s="197"/>
      <c r="LA54" s="197"/>
      <c r="LB54" s="197"/>
      <c r="LC54" s="197"/>
      <c r="LD54" s="197"/>
      <c r="LE54" s="197"/>
      <c r="LF54" s="197"/>
      <c r="LG54" s="197"/>
      <c r="LH54" s="197"/>
      <c r="LI54" s="197"/>
      <c r="LJ54" s="197"/>
      <c r="LK54" s="197"/>
      <c r="LL54" s="197"/>
      <c r="LM54" s="197"/>
      <c r="LN54" s="197"/>
      <c r="LO54" s="197"/>
      <c r="LP54" s="197"/>
      <c r="LQ54" s="197"/>
      <c r="LR54" s="197"/>
      <c r="LS54" s="197"/>
      <c r="LT54" s="197"/>
      <c r="LU54" s="197"/>
      <c r="LV54" s="197"/>
      <c r="LW54" s="197"/>
      <c r="LX54" s="197"/>
      <c r="LY54" s="197"/>
      <c r="LZ54" s="197"/>
      <c r="MA54" s="197"/>
      <c r="MB54" s="197"/>
      <c r="MC54" s="197"/>
      <c r="MD54" s="197"/>
      <c r="ME54" s="197"/>
      <c r="MF54" s="197"/>
      <c r="MG54" s="197"/>
      <c r="MH54" s="197"/>
      <c r="MI54" s="197"/>
      <c r="MJ54" s="197"/>
      <c r="MK54" s="197"/>
      <c r="ML54" s="197"/>
      <c r="MM54" s="197"/>
      <c r="MN54" s="197"/>
      <c r="MO54" s="197"/>
      <c r="MP54" s="197"/>
      <c r="MQ54" s="197"/>
      <c r="MR54" s="197"/>
      <c r="MS54" s="197"/>
      <c r="MT54" s="197"/>
      <c r="MU54" s="197"/>
      <c r="MV54" s="197"/>
      <c r="MW54" s="197"/>
      <c r="MX54" s="197"/>
    </row>
    <row r="55" spans="1:362" x14ac:dyDescent="0.25">
      <c r="A55" s="182" t="str">
        <f t="shared" si="0"/>
        <v>K:\614 Sewol\207 BowLift\APDL\A</v>
      </c>
      <c r="B55" s="182" t="s">
        <v>238</v>
      </c>
      <c r="C55" s="129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/>
      <c r="DZ55" s="129"/>
      <c r="EA55" s="129"/>
      <c r="EB55" s="129"/>
      <c r="EC55" s="129"/>
      <c r="ED55" s="129"/>
      <c r="EE55" s="129"/>
      <c r="EF55" s="129"/>
      <c r="EG55" s="129"/>
      <c r="EH55" s="129"/>
      <c r="EI55" s="129"/>
      <c r="EJ55" s="129"/>
      <c r="EK55" s="129"/>
      <c r="EL55" s="129"/>
      <c r="EM55" s="129"/>
      <c r="EN55" s="129"/>
      <c r="EO55" s="129"/>
      <c r="EP55" s="129"/>
      <c r="EQ55" s="129"/>
      <c r="ER55" s="129"/>
      <c r="ES55" s="129"/>
      <c r="ET55" s="129"/>
      <c r="EU55" s="129"/>
      <c r="EV55" s="129"/>
      <c r="EW55" s="129"/>
      <c r="EX55" s="129"/>
      <c r="EY55" s="129"/>
      <c r="EZ55" s="129"/>
      <c r="FA55" s="129"/>
      <c r="FB55" s="129"/>
      <c r="FC55" s="129"/>
      <c r="FD55" s="129"/>
      <c r="FE55" s="129"/>
      <c r="FF55" s="129"/>
      <c r="FG55" s="129"/>
      <c r="FH55" s="129"/>
      <c r="FI55" s="129"/>
      <c r="FJ55" s="129"/>
      <c r="FK55" s="129"/>
      <c r="FL55" s="129"/>
      <c r="FM55" s="129"/>
      <c r="FN55" s="129"/>
      <c r="FO55" s="129"/>
      <c r="FP55" s="129"/>
      <c r="FQ55" s="129"/>
      <c r="FR55" s="129"/>
      <c r="FS55" s="129"/>
      <c r="FT55" s="129"/>
      <c r="FU55" s="129"/>
      <c r="FV55" s="197"/>
      <c r="FW55" s="197"/>
      <c r="FX55" s="197"/>
      <c r="FY55" s="197"/>
      <c r="FZ55" s="197"/>
      <c r="GA55" s="197"/>
      <c r="GB55" s="197"/>
      <c r="GC55" s="197"/>
      <c r="GD55" s="197"/>
      <c r="GE55" s="197"/>
      <c r="GF55" s="197"/>
      <c r="GG55" s="197"/>
      <c r="GH55" s="197"/>
      <c r="GI55" s="197"/>
      <c r="GJ55" s="197"/>
      <c r="GK55" s="197"/>
      <c r="GL55" s="197"/>
      <c r="GM55" s="197"/>
      <c r="GN55" s="197"/>
      <c r="GO55" s="197"/>
      <c r="GP55" s="197"/>
      <c r="GQ55" s="197"/>
      <c r="GR55" s="197"/>
      <c r="GS55" s="197"/>
      <c r="GT55" s="197"/>
      <c r="GU55" s="197"/>
      <c r="GV55" s="197"/>
      <c r="GW55" s="197"/>
      <c r="GX55" s="197"/>
      <c r="GY55" s="197"/>
      <c r="GZ55" s="197"/>
      <c r="HA55" s="197"/>
      <c r="HB55" s="197"/>
      <c r="HC55" s="197"/>
      <c r="HD55" s="197"/>
      <c r="HE55" s="197"/>
      <c r="HF55" s="197"/>
      <c r="HG55" s="197"/>
      <c r="HH55" s="197"/>
      <c r="HI55" s="197"/>
      <c r="HJ55" s="197"/>
      <c r="HK55" s="197"/>
      <c r="HL55" s="197"/>
      <c r="HM55" s="197"/>
      <c r="HN55" s="197"/>
      <c r="HO55" s="197"/>
      <c r="HP55" s="197"/>
      <c r="HQ55" s="197"/>
      <c r="HR55" s="197"/>
      <c r="HS55" s="197"/>
      <c r="HT55" s="197"/>
      <c r="HU55" s="197"/>
      <c r="HV55" s="197"/>
      <c r="HW55" s="197"/>
      <c r="HX55" s="197"/>
      <c r="HY55" s="197"/>
      <c r="HZ55" s="197"/>
      <c r="IA55" s="197"/>
      <c r="IB55" s="197"/>
      <c r="IC55" s="197"/>
      <c r="ID55" s="197"/>
      <c r="IE55" s="197"/>
      <c r="IF55" s="197"/>
      <c r="IG55" s="197"/>
      <c r="IH55" s="197"/>
      <c r="II55" s="197"/>
      <c r="IJ55" s="197"/>
      <c r="IK55" s="197"/>
      <c r="IL55" s="197"/>
      <c r="IM55" s="197"/>
      <c r="IN55" s="197"/>
      <c r="IO55" s="197"/>
      <c r="IP55" s="197"/>
      <c r="IQ55" s="197"/>
      <c r="IR55" s="197"/>
      <c r="IS55" s="197"/>
      <c r="IT55" s="197"/>
      <c r="IU55" s="197"/>
      <c r="IV55" s="197"/>
      <c r="IW55" s="197"/>
      <c r="IX55" s="197"/>
      <c r="IY55" s="197"/>
      <c r="IZ55" s="197"/>
      <c r="JA55" s="197"/>
      <c r="JB55" s="197"/>
      <c r="JC55" s="197"/>
      <c r="JD55" s="197"/>
      <c r="JE55" s="197"/>
      <c r="JF55" s="197"/>
      <c r="JG55" s="197"/>
      <c r="JH55" s="197"/>
      <c r="JI55" s="197"/>
      <c r="JJ55" s="197"/>
      <c r="JK55" s="197"/>
      <c r="JL55" s="197"/>
      <c r="JM55" s="197"/>
      <c r="JN55" s="197"/>
      <c r="JO55" s="197"/>
      <c r="JP55" s="197"/>
      <c r="JQ55" s="197"/>
      <c r="JR55" s="197"/>
      <c r="JS55" s="197"/>
      <c r="JT55" s="197"/>
      <c r="JU55" s="197"/>
      <c r="JV55" s="197"/>
      <c r="JW55" s="197"/>
      <c r="JX55" s="197"/>
      <c r="JY55" s="197"/>
      <c r="JZ55" s="197"/>
      <c r="KA55" s="197"/>
      <c r="KB55" s="197"/>
      <c r="KC55" s="197"/>
      <c r="KD55" s="197"/>
      <c r="KE55" s="197"/>
      <c r="KF55" s="197"/>
      <c r="KG55" s="197"/>
      <c r="KH55" s="197"/>
      <c r="KI55" s="197"/>
      <c r="KJ55" s="197"/>
      <c r="KK55" s="197"/>
      <c r="KL55" s="197"/>
      <c r="KM55" s="197"/>
      <c r="KN55" s="197"/>
      <c r="KO55" s="197"/>
      <c r="KP55" s="197"/>
      <c r="KQ55" s="197"/>
      <c r="KR55" s="197"/>
      <c r="KS55" s="197"/>
      <c r="KT55" s="197"/>
      <c r="KU55" s="197"/>
      <c r="KV55" s="197"/>
      <c r="KW55" s="197"/>
      <c r="KX55" s="197"/>
      <c r="KY55" s="197"/>
      <c r="KZ55" s="197"/>
      <c r="LA55" s="197"/>
      <c r="LB55" s="197"/>
      <c r="LC55" s="197"/>
      <c r="LD55" s="197"/>
      <c r="LE55" s="197"/>
      <c r="LF55" s="197"/>
      <c r="LG55" s="197"/>
      <c r="LH55" s="197"/>
      <c r="LI55" s="197"/>
      <c r="LJ55" s="197"/>
      <c r="LK55" s="197"/>
      <c r="LL55" s="197"/>
      <c r="LM55" s="197"/>
      <c r="LN55" s="197"/>
      <c r="LO55" s="197"/>
      <c r="LP55" s="197"/>
      <c r="LQ55" s="197"/>
      <c r="LR55" s="197"/>
      <c r="LS55" s="197"/>
      <c r="LT55" s="197"/>
      <c r="LU55" s="197"/>
      <c r="LV55" s="197"/>
      <c r="LW55" s="197"/>
      <c r="LX55" s="197"/>
      <c r="LY55" s="197"/>
      <c r="LZ55" s="197"/>
      <c r="MA55" s="197"/>
      <c r="MB55" s="197"/>
      <c r="MC55" s="197"/>
      <c r="MD55" s="197"/>
      <c r="ME55" s="197"/>
      <c r="MF55" s="197"/>
      <c r="MG55" s="197"/>
      <c r="MH55" s="197"/>
      <c r="MI55" s="197"/>
      <c r="MJ55" s="197"/>
      <c r="MK55" s="197"/>
      <c r="ML55" s="197"/>
      <c r="MM55" s="197"/>
      <c r="MN55" s="197"/>
      <c r="MO55" s="197"/>
      <c r="MP55" s="197"/>
      <c r="MQ55" s="197"/>
      <c r="MR55" s="197"/>
      <c r="MS55" s="197"/>
      <c r="MT55" s="197"/>
      <c r="MU55" s="197"/>
      <c r="MV55" s="197"/>
      <c r="MW55" s="197"/>
      <c r="MX55" s="197"/>
    </row>
    <row r="56" spans="1:362" x14ac:dyDescent="0.25">
      <c r="A56" s="182" t="str">
        <f t="shared" si="0"/>
        <v>K:\614 Sewol\207 BowLift\APDL\A</v>
      </c>
      <c r="B56" s="182" t="s">
        <v>239</v>
      </c>
      <c r="C56" s="129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/>
      <c r="DZ56" s="129"/>
      <c r="EA56" s="129"/>
      <c r="EB56" s="129"/>
      <c r="EC56" s="129"/>
      <c r="ED56" s="129"/>
      <c r="EE56" s="129"/>
      <c r="EF56" s="129"/>
      <c r="EG56" s="129"/>
      <c r="EH56" s="129"/>
      <c r="EI56" s="129"/>
      <c r="EJ56" s="129"/>
      <c r="EK56" s="129"/>
      <c r="EL56" s="129"/>
      <c r="EM56" s="129"/>
      <c r="EN56" s="129"/>
      <c r="EO56" s="129"/>
      <c r="EP56" s="129"/>
      <c r="EQ56" s="129"/>
      <c r="ER56" s="129"/>
      <c r="ES56" s="129"/>
      <c r="ET56" s="129"/>
      <c r="EU56" s="129"/>
      <c r="EV56" s="129"/>
      <c r="EW56" s="129"/>
      <c r="EX56" s="129"/>
      <c r="EY56" s="129"/>
      <c r="EZ56" s="129"/>
      <c r="FA56" s="129"/>
      <c r="FB56" s="129"/>
      <c r="FC56" s="129"/>
      <c r="FD56" s="129"/>
      <c r="FE56" s="129"/>
      <c r="FF56" s="129"/>
      <c r="FG56" s="129"/>
      <c r="FH56" s="129"/>
      <c r="FI56" s="129"/>
      <c r="FJ56" s="129"/>
      <c r="FK56" s="129"/>
      <c r="FL56" s="129"/>
      <c r="FM56" s="129"/>
      <c r="FN56" s="129"/>
      <c r="FO56" s="129"/>
      <c r="FP56" s="129"/>
      <c r="FQ56" s="129"/>
      <c r="FR56" s="129"/>
      <c r="FS56" s="129"/>
      <c r="FT56" s="129"/>
      <c r="FU56" s="129"/>
      <c r="FV56" s="197"/>
      <c r="FW56" s="197"/>
      <c r="FX56" s="197"/>
      <c r="FY56" s="197"/>
      <c r="FZ56" s="197"/>
      <c r="GA56" s="197"/>
      <c r="GB56" s="197"/>
      <c r="GC56" s="197"/>
      <c r="GD56" s="197"/>
      <c r="GE56" s="197"/>
      <c r="GF56" s="197"/>
      <c r="GG56" s="197"/>
      <c r="GH56" s="197"/>
      <c r="GI56" s="197"/>
      <c r="GJ56" s="197"/>
      <c r="GK56" s="197"/>
      <c r="GL56" s="197"/>
      <c r="GM56" s="197"/>
      <c r="GN56" s="197"/>
      <c r="GO56" s="197"/>
      <c r="GP56" s="197"/>
      <c r="GQ56" s="197"/>
      <c r="GR56" s="197"/>
      <c r="GS56" s="197"/>
      <c r="GT56" s="197"/>
      <c r="GU56" s="197"/>
      <c r="GV56" s="197"/>
      <c r="GW56" s="197"/>
      <c r="GX56" s="197"/>
      <c r="GY56" s="197"/>
      <c r="GZ56" s="197"/>
      <c r="HA56" s="197"/>
      <c r="HB56" s="197"/>
      <c r="HC56" s="197"/>
      <c r="HD56" s="197"/>
      <c r="HE56" s="197"/>
      <c r="HF56" s="197"/>
      <c r="HG56" s="197"/>
      <c r="HH56" s="197"/>
      <c r="HI56" s="197"/>
      <c r="HJ56" s="197"/>
      <c r="HK56" s="197"/>
      <c r="HL56" s="197"/>
      <c r="HM56" s="197"/>
      <c r="HN56" s="197"/>
      <c r="HO56" s="197"/>
      <c r="HP56" s="197"/>
      <c r="HQ56" s="197"/>
      <c r="HR56" s="197"/>
      <c r="HS56" s="197"/>
      <c r="HT56" s="197"/>
      <c r="HU56" s="197"/>
      <c r="HV56" s="197"/>
      <c r="HW56" s="197"/>
      <c r="HX56" s="197"/>
      <c r="HY56" s="197"/>
      <c r="HZ56" s="197"/>
      <c r="IA56" s="197"/>
      <c r="IB56" s="197"/>
      <c r="IC56" s="197"/>
      <c r="ID56" s="197"/>
      <c r="IE56" s="197"/>
      <c r="IF56" s="197"/>
      <c r="IG56" s="197"/>
      <c r="IH56" s="197"/>
      <c r="II56" s="197"/>
      <c r="IJ56" s="197"/>
      <c r="IK56" s="197"/>
      <c r="IL56" s="197"/>
      <c r="IM56" s="197"/>
      <c r="IN56" s="197"/>
      <c r="IO56" s="197"/>
      <c r="IP56" s="197"/>
      <c r="IQ56" s="197"/>
      <c r="IR56" s="197"/>
      <c r="IS56" s="197"/>
      <c r="IT56" s="197"/>
      <c r="IU56" s="197"/>
      <c r="IV56" s="197"/>
      <c r="IW56" s="197"/>
      <c r="IX56" s="197"/>
      <c r="IY56" s="197"/>
      <c r="IZ56" s="197"/>
      <c r="JA56" s="197"/>
      <c r="JB56" s="197"/>
      <c r="JC56" s="197"/>
      <c r="JD56" s="197"/>
      <c r="JE56" s="197"/>
      <c r="JF56" s="197"/>
      <c r="JG56" s="197"/>
      <c r="JH56" s="197"/>
      <c r="JI56" s="197"/>
      <c r="JJ56" s="197"/>
      <c r="JK56" s="197"/>
      <c r="JL56" s="197"/>
      <c r="JM56" s="197"/>
      <c r="JN56" s="197"/>
      <c r="JO56" s="197"/>
      <c r="JP56" s="197"/>
      <c r="JQ56" s="197"/>
      <c r="JR56" s="197"/>
      <c r="JS56" s="197"/>
      <c r="JT56" s="197"/>
      <c r="JU56" s="197"/>
      <c r="JV56" s="197"/>
      <c r="JW56" s="197"/>
      <c r="JX56" s="197"/>
      <c r="JY56" s="197"/>
      <c r="JZ56" s="197"/>
      <c r="KA56" s="197"/>
      <c r="KB56" s="197"/>
      <c r="KC56" s="197"/>
      <c r="KD56" s="197"/>
      <c r="KE56" s="197"/>
      <c r="KF56" s="197"/>
      <c r="KG56" s="197"/>
      <c r="KH56" s="197"/>
      <c r="KI56" s="197"/>
      <c r="KJ56" s="197"/>
      <c r="KK56" s="197"/>
      <c r="KL56" s="197"/>
      <c r="KM56" s="197"/>
      <c r="KN56" s="197"/>
      <c r="KO56" s="197"/>
      <c r="KP56" s="197"/>
      <c r="KQ56" s="197"/>
      <c r="KR56" s="197"/>
      <c r="KS56" s="197"/>
      <c r="KT56" s="197"/>
      <c r="KU56" s="197"/>
      <c r="KV56" s="197"/>
      <c r="KW56" s="197"/>
      <c r="KX56" s="197"/>
      <c r="KY56" s="197"/>
      <c r="KZ56" s="197"/>
      <c r="LA56" s="197"/>
      <c r="LB56" s="197"/>
      <c r="LC56" s="197"/>
      <c r="LD56" s="197"/>
      <c r="LE56" s="197"/>
      <c r="LF56" s="197"/>
      <c r="LG56" s="197"/>
      <c r="LH56" s="197"/>
      <c r="LI56" s="197"/>
      <c r="LJ56" s="197"/>
      <c r="LK56" s="197"/>
      <c r="LL56" s="197"/>
      <c r="LM56" s="197"/>
      <c r="LN56" s="197"/>
      <c r="LO56" s="197"/>
      <c r="LP56" s="197"/>
      <c r="LQ56" s="197"/>
      <c r="LR56" s="197"/>
      <c r="LS56" s="197"/>
      <c r="LT56" s="197"/>
      <c r="LU56" s="197"/>
      <c r="LV56" s="197"/>
      <c r="LW56" s="197"/>
      <c r="LX56" s="197"/>
      <c r="LY56" s="197"/>
      <c r="LZ56" s="197"/>
      <c r="MA56" s="197"/>
      <c r="MB56" s="197"/>
      <c r="MC56" s="197"/>
      <c r="MD56" s="197"/>
      <c r="ME56" s="197"/>
      <c r="MF56" s="197"/>
      <c r="MG56" s="197"/>
      <c r="MH56" s="197"/>
      <c r="MI56" s="197"/>
      <c r="MJ56" s="197"/>
      <c r="MK56" s="197"/>
      <c r="ML56" s="197"/>
      <c r="MM56" s="197"/>
      <c r="MN56" s="197"/>
      <c r="MO56" s="197"/>
      <c r="MP56" s="197"/>
      <c r="MQ56" s="197"/>
      <c r="MR56" s="197"/>
      <c r="MS56" s="197"/>
      <c r="MT56" s="197"/>
      <c r="MU56" s="197"/>
      <c r="MV56" s="197"/>
      <c r="MW56" s="197"/>
      <c r="MX56" s="197"/>
    </row>
    <row r="57" spans="1:362" x14ac:dyDescent="0.25">
      <c r="A57" s="182" t="str">
        <f t="shared" si="0"/>
        <v>K:\614 Sewol\207 BowLift\APDL\A</v>
      </c>
      <c r="B57" s="182" t="s">
        <v>240</v>
      </c>
      <c r="C57" s="129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/>
      <c r="DZ57" s="129"/>
      <c r="EA57" s="129"/>
      <c r="EB57" s="129"/>
      <c r="EC57" s="129"/>
      <c r="ED57" s="129"/>
      <c r="EE57" s="129"/>
      <c r="EF57" s="129"/>
      <c r="EG57" s="129"/>
      <c r="EH57" s="129"/>
      <c r="EI57" s="129"/>
      <c r="EJ57" s="129"/>
      <c r="EK57" s="129"/>
      <c r="EL57" s="129"/>
      <c r="EM57" s="129"/>
      <c r="EN57" s="129"/>
      <c r="EO57" s="129"/>
      <c r="EP57" s="129"/>
      <c r="EQ57" s="129"/>
      <c r="ER57" s="129"/>
      <c r="ES57" s="129"/>
      <c r="ET57" s="129"/>
      <c r="EU57" s="129"/>
      <c r="EV57" s="129"/>
      <c r="EW57" s="129"/>
      <c r="EX57" s="129"/>
      <c r="EY57" s="129"/>
      <c r="EZ57" s="129"/>
      <c r="FA57" s="129"/>
      <c r="FB57" s="129"/>
      <c r="FC57" s="129"/>
      <c r="FD57" s="129"/>
      <c r="FE57" s="129"/>
      <c r="FF57" s="129"/>
      <c r="FG57" s="129"/>
      <c r="FH57" s="129"/>
      <c r="FI57" s="129"/>
      <c r="FJ57" s="129"/>
      <c r="FK57" s="129"/>
      <c r="FL57" s="129"/>
      <c r="FM57" s="129"/>
      <c r="FN57" s="129"/>
      <c r="FO57" s="129"/>
      <c r="FP57" s="129"/>
      <c r="FQ57" s="129"/>
      <c r="FR57" s="129"/>
      <c r="FS57" s="129"/>
      <c r="FT57" s="129"/>
      <c r="FU57" s="129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  <c r="GK57" s="197"/>
      <c r="GL57" s="197"/>
      <c r="GM57" s="197"/>
      <c r="GN57" s="197"/>
      <c r="GO57" s="197"/>
      <c r="GP57" s="197"/>
      <c r="GQ57" s="197"/>
      <c r="GR57" s="197"/>
      <c r="GS57" s="197"/>
      <c r="GT57" s="197"/>
      <c r="GU57" s="197"/>
      <c r="GV57" s="197"/>
      <c r="GW57" s="197"/>
      <c r="GX57" s="197"/>
      <c r="GY57" s="197"/>
      <c r="GZ57" s="197"/>
      <c r="HA57" s="197"/>
      <c r="HB57" s="197"/>
      <c r="HC57" s="197"/>
      <c r="HD57" s="197"/>
      <c r="HE57" s="197"/>
      <c r="HF57" s="197"/>
      <c r="HG57" s="197"/>
      <c r="HH57" s="197"/>
      <c r="HI57" s="197"/>
      <c r="HJ57" s="197"/>
      <c r="HK57" s="197"/>
      <c r="HL57" s="197"/>
      <c r="HM57" s="197"/>
      <c r="HN57" s="197"/>
      <c r="HO57" s="197"/>
      <c r="HP57" s="197"/>
      <c r="HQ57" s="197"/>
      <c r="HR57" s="197"/>
      <c r="HS57" s="197"/>
      <c r="HT57" s="197"/>
      <c r="HU57" s="197"/>
      <c r="HV57" s="197"/>
      <c r="HW57" s="197"/>
      <c r="HX57" s="197"/>
      <c r="HY57" s="197"/>
      <c r="HZ57" s="197"/>
      <c r="IA57" s="197"/>
      <c r="IB57" s="197"/>
      <c r="IC57" s="197"/>
      <c r="ID57" s="197"/>
      <c r="IE57" s="197"/>
      <c r="IF57" s="197"/>
      <c r="IG57" s="197"/>
      <c r="IH57" s="197"/>
      <c r="II57" s="197"/>
      <c r="IJ57" s="197"/>
      <c r="IK57" s="197"/>
      <c r="IL57" s="197"/>
      <c r="IM57" s="197"/>
      <c r="IN57" s="197"/>
      <c r="IO57" s="197"/>
      <c r="IP57" s="197"/>
      <c r="IQ57" s="197"/>
      <c r="IR57" s="197"/>
      <c r="IS57" s="197"/>
      <c r="IT57" s="197"/>
      <c r="IU57" s="197"/>
      <c r="IV57" s="197"/>
      <c r="IW57" s="197"/>
      <c r="IX57" s="197"/>
      <c r="IY57" s="197"/>
      <c r="IZ57" s="197"/>
      <c r="JA57" s="197"/>
      <c r="JB57" s="197"/>
      <c r="JC57" s="197"/>
      <c r="JD57" s="197"/>
      <c r="JE57" s="197"/>
      <c r="JF57" s="197"/>
      <c r="JG57" s="197"/>
      <c r="JH57" s="197"/>
      <c r="JI57" s="197"/>
      <c r="JJ57" s="197"/>
      <c r="JK57" s="197"/>
      <c r="JL57" s="197"/>
      <c r="JM57" s="197"/>
      <c r="JN57" s="197"/>
      <c r="JO57" s="197"/>
      <c r="JP57" s="197"/>
      <c r="JQ57" s="197"/>
      <c r="JR57" s="197"/>
      <c r="JS57" s="197"/>
      <c r="JT57" s="197"/>
      <c r="JU57" s="197"/>
      <c r="JV57" s="197"/>
      <c r="JW57" s="197"/>
      <c r="JX57" s="197"/>
      <c r="JY57" s="197"/>
      <c r="JZ57" s="197"/>
      <c r="KA57" s="197"/>
      <c r="KB57" s="197"/>
      <c r="KC57" s="197"/>
      <c r="KD57" s="197"/>
      <c r="KE57" s="197"/>
      <c r="KF57" s="197"/>
      <c r="KG57" s="197"/>
      <c r="KH57" s="197"/>
      <c r="KI57" s="197"/>
      <c r="KJ57" s="197"/>
      <c r="KK57" s="197"/>
      <c r="KL57" s="197"/>
      <c r="KM57" s="197"/>
      <c r="KN57" s="197"/>
      <c r="KO57" s="197"/>
      <c r="KP57" s="197"/>
      <c r="KQ57" s="197"/>
      <c r="KR57" s="197"/>
      <c r="KS57" s="197"/>
      <c r="KT57" s="197"/>
      <c r="KU57" s="197"/>
      <c r="KV57" s="197"/>
      <c r="KW57" s="197"/>
      <c r="KX57" s="197"/>
      <c r="KY57" s="197"/>
      <c r="KZ57" s="197"/>
      <c r="LA57" s="197"/>
      <c r="LB57" s="197"/>
      <c r="LC57" s="197"/>
      <c r="LD57" s="197"/>
      <c r="LE57" s="197"/>
      <c r="LF57" s="197"/>
      <c r="LG57" s="197"/>
      <c r="LH57" s="197"/>
      <c r="LI57" s="197"/>
      <c r="LJ57" s="197"/>
      <c r="LK57" s="197"/>
      <c r="LL57" s="197"/>
      <c r="LM57" s="197"/>
      <c r="LN57" s="197"/>
      <c r="LO57" s="197"/>
      <c r="LP57" s="197"/>
      <c r="LQ57" s="197"/>
      <c r="LR57" s="197"/>
      <c r="LS57" s="197"/>
      <c r="LT57" s="197"/>
      <c r="LU57" s="197"/>
      <c r="LV57" s="197"/>
      <c r="LW57" s="197"/>
      <c r="LX57" s="197"/>
      <c r="LY57" s="197"/>
      <c r="LZ57" s="197"/>
      <c r="MA57" s="197"/>
      <c r="MB57" s="197"/>
      <c r="MC57" s="197"/>
      <c r="MD57" s="197"/>
      <c r="ME57" s="197"/>
      <c r="MF57" s="197"/>
      <c r="MG57" s="197"/>
      <c r="MH57" s="197"/>
      <c r="MI57" s="197"/>
      <c r="MJ57" s="197"/>
      <c r="MK57" s="197"/>
      <c r="ML57" s="197"/>
      <c r="MM57" s="197"/>
      <c r="MN57" s="197"/>
      <c r="MO57" s="197"/>
      <c r="MP57" s="197"/>
      <c r="MQ57" s="197"/>
      <c r="MR57" s="197"/>
      <c r="MS57" s="197"/>
      <c r="MT57" s="197"/>
      <c r="MU57" s="197"/>
      <c r="MV57" s="197"/>
      <c r="MW57" s="197"/>
      <c r="MX57" s="197"/>
    </row>
    <row r="58" spans="1:362" x14ac:dyDescent="0.25">
      <c r="A58" s="182" t="str">
        <f t="shared" si="0"/>
        <v>K:\614 Sewol\207 BowLift\APDL\A</v>
      </c>
      <c r="B58" s="182" t="s">
        <v>241</v>
      </c>
      <c r="C58" s="129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/>
      <c r="DZ58" s="129"/>
      <c r="EA58" s="129"/>
      <c r="EB58" s="129"/>
      <c r="EC58" s="129"/>
      <c r="ED58" s="129"/>
      <c r="EE58" s="129"/>
      <c r="EF58" s="129"/>
      <c r="EG58" s="129"/>
      <c r="EH58" s="129"/>
      <c r="EI58" s="129"/>
      <c r="EJ58" s="129"/>
      <c r="EK58" s="129"/>
      <c r="EL58" s="129"/>
      <c r="EM58" s="129"/>
      <c r="EN58" s="129"/>
      <c r="EO58" s="129"/>
      <c r="EP58" s="129"/>
      <c r="EQ58" s="129"/>
      <c r="ER58" s="129"/>
      <c r="ES58" s="129"/>
      <c r="ET58" s="129"/>
      <c r="EU58" s="129"/>
      <c r="EV58" s="129"/>
      <c r="EW58" s="129"/>
      <c r="EX58" s="129"/>
      <c r="EY58" s="129"/>
      <c r="EZ58" s="129"/>
      <c r="FA58" s="129"/>
      <c r="FB58" s="129"/>
      <c r="FC58" s="129"/>
      <c r="FD58" s="129"/>
      <c r="FE58" s="129"/>
      <c r="FF58" s="129"/>
      <c r="FG58" s="129"/>
      <c r="FH58" s="129"/>
      <c r="FI58" s="129"/>
      <c r="FJ58" s="129"/>
      <c r="FK58" s="129"/>
      <c r="FL58" s="129"/>
      <c r="FM58" s="129"/>
      <c r="FN58" s="129"/>
      <c r="FO58" s="129"/>
      <c r="FP58" s="129"/>
      <c r="FQ58" s="129"/>
      <c r="FR58" s="129"/>
      <c r="FS58" s="129"/>
      <c r="FT58" s="129"/>
      <c r="FU58" s="129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  <c r="GK58" s="197"/>
      <c r="GL58" s="197"/>
      <c r="GM58" s="197"/>
      <c r="GN58" s="197"/>
      <c r="GO58" s="197"/>
      <c r="GP58" s="197"/>
      <c r="GQ58" s="197"/>
      <c r="GR58" s="197"/>
      <c r="GS58" s="197"/>
      <c r="GT58" s="197"/>
      <c r="GU58" s="197"/>
      <c r="GV58" s="197"/>
      <c r="GW58" s="197"/>
      <c r="GX58" s="197"/>
      <c r="GY58" s="197"/>
      <c r="GZ58" s="197"/>
      <c r="HA58" s="197"/>
      <c r="HB58" s="197"/>
      <c r="HC58" s="197"/>
      <c r="HD58" s="197"/>
      <c r="HE58" s="197"/>
      <c r="HF58" s="197"/>
      <c r="HG58" s="197"/>
      <c r="HH58" s="197"/>
      <c r="HI58" s="197"/>
      <c r="HJ58" s="197"/>
      <c r="HK58" s="197"/>
      <c r="HL58" s="197"/>
      <c r="HM58" s="197"/>
      <c r="HN58" s="197"/>
      <c r="HO58" s="197"/>
      <c r="HP58" s="197"/>
      <c r="HQ58" s="197"/>
      <c r="HR58" s="197"/>
      <c r="HS58" s="197"/>
      <c r="HT58" s="197"/>
      <c r="HU58" s="197"/>
      <c r="HV58" s="197"/>
      <c r="HW58" s="197"/>
      <c r="HX58" s="197"/>
      <c r="HY58" s="197"/>
      <c r="HZ58" s="197"/>
      <c r="IA58" s="197"/>
      <c r="IB58" s="197"/>
      <c r="IC58" s="197"/>
      <c r="ID58" s="197"/>
      <c r="IE58" s="197"/>
      <c r="IF58" s="197"/>
      <c r="IG58" s="197"/>
      <c r="IH58" s="197"/>
      <c r="II58" s="197"/>
      <c r="IJ58" s="197"/>
      <c r="IK58" s="197"/>
      <c r="IL58" s="197"/>
      <c r="IM58" s="197"/>
      <c r="IN58" s="197"/>
      <c r="IO58" s="197"/>
      <c r="IP58" s="197"/>
      <c r="IQ58" s="197"/>
      <c r="IR58" s="197"/>
      <c r="IS58" s="197"/>
      <c r="IT58" s="197"/>
      <c r="IU58" s="197"/>
      <c r="IV58" s="197"/>
      <c r="IW58" s="197"/>
      <c r="IX58" s="197"/>
      <c r="IY58" s="197"/>
      <c r="IZ58" s="197"/>
      <c r="JA58" s="197"/>
      <c r="JB58" s="197"/>
      <c r="JC58" s="197"/>
      <c r="JD58" s="197"/>
      <c r="JE58" s="197"/>
      <c r="JF58" s="197"/>
      <c r="JG58" s="197"/>
      <c r="JH58" s="197"/>
      <c r="JI58" s="197"/>
      <c r="JJ58" s="197"/>
      <c r="JK58" s="197"/>
      <c r="JL58" s="197"/>
      <c r="JM58" s="197"/>
      <c r="JN58" s="197"/>
      <c r="JO58" s="197"/>
      <c r="JP58" s="197"/>
      <c r="JQ58" s="197"/>
      <c r="JR58" s="197"/>
      <c r="JS58" s="197"/>
      <c r="JT58" s="197"/>
      <c r="JU58" s="197"/>
      <c r="JV58" s="197"/>
      <c r="JW58" s="197"/>
      <c r="JX58" s="197"/>
      <c r="JY58" s="197"/>
      <c r="JZ58" s="197"/>
      <c r="KA58" s="197"/>
      <c r="KB58" s="197"/>
      <c r="KC58" s="197"/>
      <c r="KD58" s="197"/>
      <c r="KE58" s="197"/>
      <c r="KF58" s="197"/>
      <c r="KG58" s="197"/>
      <c r="KH58" s="197"/>
      <c r="KI58" s="197"/>
      <c r="KJ58" s="197"/>
      <c r="KK58" s="197"/>
      <c r="KL58" s="197"/>
      <c r="KM58" s="197"/>
      <c r="KN58" s="197"/>
      <c r="KO58" s="197"/>
      <c r="KP58" s="197"/>
      <c r="KQ58" s="197"/>
      <c r="KR58" s="197"/>
      <c r="KS58" s="197"/>
      <c r="KT58" s="197"/>
      <c r="KU58" s="197"/>
      <c r="KV58" s="197"/>
      <c r="KW58" s="197"/>
      <c r="KX58" s="197"/>
      <c r="KY58" s="197"/>
      <c r="KZ58" s="197"/>
      <c r="LA58" s="197"/>
      <c r="LB58" s="197"/>
      <c r="LC58" s="197"/>
      <c r="LD58" s="197"/>
      <c r="LE58" s="197"/>
      <c r="LF58" s="197"/>
      <c r="LG58" s="197"/>
      <c r="LH58" s="197"/>
      <c r="LI58" s="197"/>
      <c r="LJ58" s="197"/>
      <c r="LK58" s="197"/>
      <c r="LL58" s="197"/>
      <c r="LM58" s="197"/>
      <c r="LN58" s="197"/>
      <c r="LO58" s="197"/>
      <c r="LP58" s="197"/>
      <c r="LQ58" s="197"/>
      <c r="LR58" s="197"/>
      <c r="LS58" s="197"/>
      <c r="LT58" s="197"/>
      <c r="LU58" s="197"/>
      <c r="LV58" s="197"/>
      <c r="LW58" s="197"/>
      <c r="LX58" s="197"/>
      <c r="LY58" s="197"/>
      <c r="LZ58" s="197"/>
      <c r="MA58" s="197"/>
      <c r="MB58" s="197"/>
      <c r="MC58" s="197"/>
      <c r="MD58" s="197"/>
      <c r="ME58" s="197"/>
      <c r="MF58" s="197"/>
      <c r="MG58" s="197"/>
      <c r="MH58" s="197"/>
      <c r="MI58" s="197"/>
      <c r="MJ58" s="197"/>
      <c r="MK58" s="197"/>
      <c r="ML58" s="197"/>
      <c r="MM58" s="197"/>
      <c r="MN58" s="197"/>
      <c r="MO58" s="197"/>
      <c r="MP58" s="197"/>
      <c r="MQ58" s="197"/>
      <c r="MR58" s="197"/>
      <c r="MS58" s="197"/>
      <c r="MT58" s="197"/>
      <c r="MU58" s="197"/>
      <c r="MV58" s="197"/>
      <c r="MW58" s="197"/>
      <c r="MX58" s="197"/>
    </row>
    <row r="59" spans="1:362" x14ac:dyDescent="0.25">
      <c r="A59" s="182" t="str">
        <f t="shared" si="0"/>
        <v>K:\614 Sewol\207 BowLift\APDL\A</v>
      </c>
      <c r="B59" s="182" t="s">
        <v>242</v>
      </c>
      <c r="C59" s="129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/>
      <c r="DZ59" s="129"/>
      <c r="EA59" s="129"/>
      <c r="EB59" s="129"/>
      <c r="EC59" s="129"/>
      <c r="ED59" s="129"/>
      <c r="EE59" s="129"/>
      <c r="EF59" s="129"/>
      <c r="EG59" s="129"/>
      <c r="EH59" s="129"/>
      <c r="EI59" s="129"/>
      <c r="EJ59" s="129"/>
      <c r="EK59" s="129"/>
      <c r="EL59" s="129"/>
      <c r="EM59" s="129"/>
      <c r="EN59" s="129"/>
      <c r="EO59" s="129"/>
      <c r="EP59" s="129"/>
      <c r="EQ59" s="129"/>
      <c r="ER59" s="129"/>
      <c r="ES59" s="129"/>
      <c r="ET59" s="129"/>
      <c r="EU59" s="129"/>
      <c r="EV59" s="129"/>
      <c r="EW59" s="129"/>
      <c r="EX59" s="129"/>
      <c r="EY59" s="129"/>
      <c r="EZ59" s="129"/>
      <c r="FA59" s="129"/>
      <c r="FB59" s="129"/>
      <c r="FC59" s="129"/>
      <c r="FD59" s="129"/>
      <c r="FE59" s="129"/>
      <c r="FF59" s="129"/>
      <c r="FG59" s="129"/>
      <c r="FH59" s="129"/>
      <c r="FI59" s="129"/>
      <c r="FJ59" s="129"/>
      <c r="FK59" s="129"/>
      <c r="FL59" s="129"/>
      <c r="FM59" s="129"/>
      <c r="FN59" s="129"/>
      <c r="FO59" s="129"/>
      <c r="FP59" s="129"/>
      <c r="FQ59" s="129"/>
      <c r="FR59" s="129"/>
      <c r="FS59" s="129"/>
      <c r="FT59" s="129"/>
      <c r="FU59" s="129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  <c r="GK59" s="197"/>
      <c r="GL59" s="197"/>
      <c r="GM59" s="197"/>
      <c r="GN59" s="197"/>
      <c r="GO59" s="197"/>
      <c r="GP59" s="197"/>
      <c r="GQ59" s="197"/>
      <c r="GR59" s="197"/>
      <c r="GS59" s="197"/>
      <c r="GT59" s="197"/>
      <c r="GU59" s="197"/>
      <c r="GV59" s="197"/>
      <c r="GW59" s="197"/>
      <c r="GX59" s="197"/>
      <c r="GY59" s="197"/>
      <c r="GZ59" s="197"/>
      <c r="HA59" s="197"/>
      <c r="HB59" s="197"/>
      <c r="HC59" s="197"/>
      <c r="HD59" s="197"/>
      <c r="HE59" s="197"/>
      <c r="HF59" s="197"/>
      <c r="HG59" s="197"/>
      <c r="HH59" s="197"/>
      <c r="HI59" s="197"/>
      <c r="HJ59" s="197"/>
      <c r="HK59" s="197"/>
      <c r="HL59" s="197"/>
      <c r="HM59" s="197"/>
      <c r="HN59" s="197"/>
      <c r="HO59" s="197"/>
      <c r="HP59" s="197"/>
      <c r="HQ59" s="197"/>
      <c r="HR59" s="197"/>
      <c r="HS59" s="197"/>
      <c r="HT59" s="197"/>
      <c r="HU59" s="197"/>
      <c r="HV59" s="197"/>
      <c r="HW59" s="197"/>
      <c r="HX59" s="197"/>
      <c r="HY59" s="197"/>
      <c r="HZ59" s="197"/>
      <c r="IA59" s="197"/>
      <c r="IB59" s="197"/>
      <c r="IC59" s="197"/>
      <c r="ID59" s="197"/>
      <c r="IE59" s="197"/>
      <c r="IF59" s="197"/>
      <c r="IG59" s="197"/>
      <c r="IH59" s="197"/>
      <c r="II59" s="197"/>
      <c r="IJ59" s="197"/>
      <c r="IK59" s="197"/>
      <c r="IL59" s="197"/>
      <c r="IM59" s="197"/>
      <c r="IN59" s="197"/>
      <c r="IO59" s="197"/>
      <c r="IP59" s="197"/>
      <c r="IQ59" s="197"/>
      <c r="IR59" s="197"/>
      <c r="IS59" s="197"/>
      <c r="IT59" s="197"/>
      <c r="IU59" s="197"/>
      <c r="IV59" s="197"/>
      <c r="IW59" s="197"/>
      <c r="IX59" s="197"/>
      <c r="IY59" s="197"/>
      <c r="IZ59" s="197"/>
      <c r="JA59" s="197"/>
      <c r="JB59" s="197"/>
      <c r="JC59" s="197"/>
      <c r="JD59" s="197"/>
      <c r="JE59" s="197"/>
      <c r="JF59" s="197"/>
      <c r="JG59" s="197"/>
      <c r="JH59" s="197"/>
      <c r="JI59" s="197"/>
      <c r="JJ59" s="197"/>
      <c r="JK59" s="197"/>
      <c r="JL59" s="197"/>
      <c r="JM59" s="197"/>
      <c r="JN59" s="197"/>
      <c r="JO59" s="197"/>
      <c r="JP59" s="197"/>
      <c r="JQ59" s="197"/>
      <c r="JR59" s="197"/>
      <c r="JS59" s="197"/>
      <c r="JT59" s="197"/>
      <c r="JU59" s="197"/>
      <c r="JV59" s="197"/>
      <c r="JW59" s="197"/>
      <c r="JX59" s="197"/>
      <c r="JY59" s="197"/>
      <c r="JZ59" s="197"/>
      <c r="KA59" s="197"/>
      <c r="KB59" s="197"/>
      <c r="KC59" s="197"/>
      <c r="KD59" s="197"/>
      <c r="KE59" s="197"/>
      <c r="KF59" s="197"/>
      <c r="KG59" s="197"/>
      <c r="KH59" s="197"/>
      <c r="KI59" s="197"/>
      <c r="KJ59" s="197"/>
      <c r="KK59" s="197"/>
      <c r="KL59" s="197"/>
      <c r="KM59" s="197"/>
      <c r="KN59" s="197"/>
      <c r="KO59" s="197"/>
      <c r="KP59" s="197"/>
      <c r="KQ59" s="197"/>
      <c r="KR59" s="197"/>
      <c r="KS59" s="197"/>
      <c r="KT59" s="197"/>
      <c r="KU59" s="197"/>
      <c r="KV59" s="197"/>
      <c r="KW59" s="197"/>
      <c r="KX59" s="197"/>
      <c r="KY59" s="197"/>
      <c r="KZ59" s="197"/>
      <c r="LA59" s="197"/>
      <c r="LB59" s="197"/>
      <c r="LC59" s="197"/>
      <c r="LD59" s="197"/>
      <c r="LE59" s="197"/>
      <c r="LF59" s="197"/>
      <c r="LG59" s="197"/>
      <c r="LH59" s="197"/>
      <c r="LI59" s="197"/>
      <c r="LJ59" s="197"/>
      <c r="LK59" s="197"/>
      <c r="LL59" s="197"/>
      <c r="LM59" s="197"/>
      <c r="LN59" s="197"/>
      <c r="LO59" s="197"/>
      <c r="LP59" s="197"/>
      <c r="LQ59" s="197"/>
      <c r="LR59" s="197"/>
      <c r="LS59" s="197"/>
      <c r="LT59" s="197"/>
      <c r="LU59" s="197"/>
      <c r="LV59" s="197"/>
      <c r="LW59" s="197"/>
      <c r="LX59" s="197"/>
      <c r="LY59" s="197"/>
      <c r="LZ59" s="197"/>
      <c r="MA59" s="197"/>
      <c r="MB59" s="197"/>
      <c r="MC59" s="197"/>
      <c r="MD59" s="197"/>
      <c r="ME59" s="197"/>
      <c r="MF59" s="197"/>
      <c r="MG59" s="197"/>
      <c r="MH59" s="197"/>
      <c r="MI59" s="197"/>
      <c r="MJ59" s="197"/>
      <c r="MK59" s="197"/>
      <c r="ML59" s="197"/>
      <c r="MM59" s="197"/>
      <c r="MN59" s="197"/>
      <c r="MO59" s="197"/>
      <c r="MP59" s="197"/>
      <c r="MQ59" s="197"/>
      <c r="MR59" s="197"/>
      <c r="MS59" s="197"/>
      <c r="MT59" s="197"/>
      <c r="MU59" s="197"/>
      <c r="MV59" s="197"/>
      <c r="MW59" s="197"/>
      <c r="MX59" s="197"/>
    </row>
    <row r="60" spans="1:362" x14ac:dyDescent="0.25">
      <c r="A60" s="182" t="str">
        <f t="shared" si="0"/>
        <v>K:\614 Sewol\207 BowLift\APDL\A</v>
      </c>
      <c r="B60" s="182" t="s">
        <v>243</v>
      </c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  <c r="GK60" s="197"/>
      <c r="GL60" s="197"/>
      <c r="GM60" s="197"/>
      <c r="GN60" s="197"/>
      <c r="GO60" s="197"/>
      <c r="GP60" s="197"/>
      <c r="GQ60" s="197"/>
      <c r="GR60" s="197"/>
      <c r="GS60" s="197"/>
      <c r="GT60" s="197"/>
      <c r="GU60" s="197"/>
      <c r="GV60" s="197"/>
      <c r="GW60" s="197"/>
      <c r="GX60" s="197"/>
      <c r="GY60" s="197"/>
      <c r="GZ60" s="197"/>
      <c r="HA60" s="197"/>
      <c r="HB60" s="197"/>
      <c r="HC60" s="197"/>
      <c r="HD60" s="197"/>
      <c r="HE60" s="197"/>
      <c r="HF60" s="197"/>
      <c r="HG60" s="197"/>
      <c r="HH60" s="197"/>
      <c r="HI60" s="197"/>
      <c r="HJ60" s="197"/>
      <c r="HK60" s="197"/>
      <c r="HL60" s="197"/>
      <c r="HM60" s="197"/>
      <c r="HN60" s="197"/>
      <c r="HO60" s="197"/>
      <c r="HP60" s="197"/>
      <c r="HQ60" s="197"/>
      <c r="HR60" s="197"/>
      <c r="HS60" s="197"/>
      <c r="HT60" s="197"/>
      <c r="HU60" s="197"/>
      <c r="HV60" s="197"/>
      <c r="HW60" s="197"/>
      <c r="HX60" s="197"/>
      <c r="HY60" s="197"/>
      <c r="HZ60" s="197"/>
      <c r="IA60" s="197"/>
      <c r="IB60" s="197"/>
      <c r="IC60" s="197"/>
      <c r="ID60" s="197"/>
      <c r="IE60" s="197"/>
      <c r="IF60" s="197"/>
      <c r="IG60" s="197"/>
      <c r="IH60" s="197"/>
      <c r="II60" s="197"/>
      <c r="IJ60" s="197"/>
      <c r="IK60" s="197"/>
      <c r="IL60" s="197"/>
      <c r="IM60" s="197"/>
      <c r="IN60" s="197"/>
      <c r="IO60" s="197"/>
      <c r="IP60" s="197"/>
      <c r="IQ60" s="197"/>
      <c r="IR60" s="197"/>
      <c r="IS60" s="197"/>
      <c r="IT60" s="197"/>
      <c r="IU60" s="197"/>
      <c r="IV60" s="197"/>
      <c r="IW60" s="197"/>
      <c r="IX60" s="197"/>
      <c r="IY60" s="197"/>
      <c r="IZ60" s="197"/>
      <c r="JA60" s="197"/>
      <c r="JB60" s="197"/>
      <c r="JC60" s="197"/>
      <c r="JD60" s="197"/>
      <c r="JE60" s="197"/>
      <c r="JF60" s="197"/>
      <c r="JG60" s="197"/>
      <c r="JH60" s="197"/>
      <c r="JI60" s="197"/>
      <c r="JJ60" s="197"/>
      <c r="JK60" s="197"/>
      <c r="JL60" s="197"/>
      <c r="JM60" s="197"/>
      <c r="JN60" s="197"/>
      <c r="JO60" s="197"/>
      <c r="JP60" s="197"/>
      <c r="JQ60" s="197"/>
      <c r="JR60" s="197"/>
      <c r="JS60" s="197"/>
      <c r="JT60" s="197"/>
      <c r="JU60" s="197"/>
      <c r="JV60" s="197"/>
      <c r="JW60" s="197"/>
      <c r="JX60" s="197"/>
      <c r="JY60" s="197"/>
      <c r="JZ60" s="197"/>
      <c r="KA60" s="197"/>
      <c r="KB60" s="197"/>
      <c r="KC60" s="197"/>
      <c r="KD60" s="197"/>
      <c r="KE60" s="197"/>
      <c r="KF60" s="197"/>
      <c r="KG60" s="197"/>
      <c r="KH60" s="197"/>
      <c r="KI60" s="197"/>
      <c r="KJ60" s="197"/>
      <c r="KK60" s="197"/>
      <c r="KL60" s="197"/>
      <c r="KM60" s="197"/>
      <c r="KN60" s="197"/>
      <c r="KO60" s="197"/>
      <c r="KP60" s="197"/>
      <c r="KQ60" s="197"/>
      <c r="KR60" s="197"/>
      <c r="KS60" s="197"/>
      <c r="KT60" s="197"/>
      <c r="KU60" s="197"/>
      <c r="KV60" s="197"/>
      <c r="KW60" s="197"/>
      <c r="KX60" s="197"/>
      <c r="KY60" s="197"/>
      <c r="KZ60" s="197"/>
      <c r="LA60" s="197"/>
      <c r="LB60" s="197"/>
      <c r="LC60" s="197"/>
      <c r="LD60" s="197"/>
      <c r="LE60" s="197"/>
      <c r="LF60" s="197"/>
      <c r="LG60" s="197"/>
      <c r="LH60" s="197"/>
      <c r="LI60" s="197"/>
      <c r="LJ60" s="197"/>
      <c r="LK60" s="197"/>
      <c r="LL60" s="197"/>
      <c r="LM60" s="197"/>
      <c r="LN60" s="197"/>
      <c r="LO60" s="197"/>
      <c r="LP60" s="197"/>
      <c r="LQ60" s="197"/>
      <c r="LR60" s="197"/>
      <c r="LS60" s="197"/>
      <c r="LT60" s="197"/>
      <c r="LU60" s="197"/>
      <c r="LV60" s="197"/>
      <c r="LW60" s="197"/>
      <c r="LX60" s="197"/>
      <c r="LY60" s="197"/>
      <c r="LZ60" s="197"/>
      <c r="MA60" s="197"/>
      <c r="MB60" s="197"/>
      <c r="MC60" s="197"/>
      <c r="MD60" s="197"/>
      <c r="ME60" s="197"/>
      <c r="MF60" s="197"/>
      <c r="MG60" s="197"/>
      <c r="MH60" s="197"/>
      <c r="MI60" s="197"/>
      <c r="MJ60" s="197"/>
      <c r="MK60" s="197"/>
      <c r="ML60" s="197"/>
      <c r="MM60" s="197"/>
      <c r="MN60" s="197"/>
      <c r="MO60" s="197"/>
      <c r="MP60" s="197"/>
      <c r="MQ60" s="197"/>
      <c r="MR60" s="197"/>
      <c r="MS60" s="197"/>
      <c r="MT60" s="197"/>
      <c r="MU60" s="197"/>
      <c r="MV60" s="197"/>
      <c r="MW60" s="197"/>
      <c r="MX60" s="197"/>
    </row>
    <row r="61" spans="1:362" x14ac:dyDescent="0.25">
      <c r="A61" s="182" t="str">
        <f t="shared" si="0"/>
        <v>K:\614 Sewol\207 BowLift\APDL\A</v>
      </c>
      <c r="B61" s="182" t="s">
        <v>244</v>
      </c>
      <c r="C61" s="129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  <c r="GK61" s="197"/>
      <c r="GL61" s="197"/>
      <c r="GM61" s="197"/>
      <c r="GN61" s="197"/>
      <c r="GO61" s="197"/>
      <c r="GP61" s="197"/>
      <c r="GQ61" s="197"/>
      <c r="GR61" s="197"/>
      <c r="GS61" s="197"/>
      <c r="GT61" s="197"/>
      <c r="GU61" s="197"/>
      <c r="GV61" s="197"/>
      <c r="GW61" s="197"/>
      <c r="GX61" s="197"/>
      <c r="GY61" s="197"/>
      <c r="GZ61" s="197"/>
      <c r="HA61" s="197"/>
      <c r="HB61" s="197"/>
      <c r="HC61" s="197"/>
      <c r="HD61" s="197"/>
      <c r="HE61" s="197"/>
      <c r="HF61" s="197"/>
      <c r="HG61" s="197"/>
      <c r="HH61" s="197"/>
      <c r="HI61" s="197"/>
      <c r="HJ61" s="197"/>
      <c r="HK61" s="197"/>
      <c r="HL61" s="197"/>
      <c r="HM61" s="197"/>
      <c r="HN61" s="197"/>
      <c r="HO61" s="197"/>
      <c r="HP61" s="197"/>
      <c r="HQ61" s="197"/>
      <c r="HR61" s="197"/>
      <c r="HS61" s="197"/>
      <c r="HT61" s="197"/>
      <c r="HU61" s="197"/>
      <c r="HV61" s="197"/>
      <c r="HW61" s="197"/>
      <c r="HX61" s="197"/>
      <c r="HY61" s="197"/>
      <c r="HZ61" s="197"/>
      <c r="IA61" s="197"/>
      <c r="IB61" s="197"/>
      <c r="IC61" s="197"/>
      <c r="ID61" s="197"/>
      <c r="IE61" s="197"/>
      <c r="IF61" s="197"/>
      <c r="IG61" s="197"/>
      <c r="IH61" s="197"/>
      <c r="II61" s="197"/>
      <c r="IJ61" s="197"/>
      <c r="IK61" s="197"/>
      <c r="IL61" s="197"/>
      <c r="IM61" s="197"/>
      <c r="IN61" s="197"/>
      <c r="IO61" s="197"/>
      <c r="IP61" s="197"/>
      <c r="IQ61" s="197"/>
      <c r="IR61" s="197"/>
      <c r="IS61" s="197"/>
      <c r="IT61" s="197"/>
      <c r="IU61" s="197"/>
      <c r="IV61" s="197"/>
      <c r="IW61" s="197"/>
      <c r="IX61" s="197"/>
      <c r="IY61" s="197"/>
      <c r="IZ61" s="197"/>
      <c r="JA61" s="197"/>
      <c r="JB61" s="197"/>
      <c r="JC61" s="197"/>
      <c r="JD61" s="197"/>
      <c r="JE61" s="197"/>
      <c r="JF61" s="197"/>
      <c r="JG61" s="197"/>
      <c r="JH61" s="197"/>
      <c r="JI61" s="197"/>
      <c r="JJ61" s="197"/>
      <c r="JK61" s="197"/>
      <c r="JL61" s="197"/>
      <c r="JM61" s="197"/>
      <c r="JN61" s="197"/>
      <c r="JO61" s="197"/>
      <c r="JP61" s="197"/>
      <c r="JQ61" s="197"/>
      <c r="JR61" s="197"/>
      <c r="JS61" s="197"/>
      <c r="JT61" s="197"/>
      <c r="JU61" s="197"/>
      <c r="JV61" s="197"/>
      <c r="JW61" s="197"/>
      <c r="JX61" s="197"/>
      <c r="JY61" s="197"/>
      <c r="JZ61" s="197"/>
      <c r="KA61" s="197"/>
      <c r="KB61" s="197"/>
      <c r="KC61" s="197"/>
      <c r="KD61" s="197"/>
      <c r="KE61" s="197"/>
      <c r="KF61" s="197"/>
      <c r="KG61" s="197"/>
      <c r="KH61" s="197"/>
      <c r="KI61" s="197"/>
      <c r="KJ61" s="197"/>
      <c r="KK61" s="197"/>
      <c r="KL61" s="197"/>
      <c r="KM61" s="197"/>
      <c r="KN61" s="197"/>
      <c r="KO61" s="197"/>
      <c r="KP61" s="197"/>
      <c r="KQ61" s="197"/>
      <c r="KR61" s="197"/>
      <c r="KS61" s="197"/>
      <c r="KT61" s="197"/>
      <c r="KU61" s="197"/>
      <c r="KV61" s="197"/>
      <c r="KW61" s="197"/>
      <c r="KX61" s="197"/>
      <c r="KY61" s="197"/>
      <c r="KZ61" s="197"/>
      <c r="LA61" s="197"/>
      <c r="LB61" s="197"/>
      <c r="LC61" s="197"/>
      <c r="LD61" s="197"/>
      <c r="LE61" s="197"/>
      <c r="LF61" s="197"/>
      <c r="LG61" s="197"/>
      <c r="LH61" s="197"/>
      <c r="LI61" s="197"/>
      <c r="LJ61" s="197"/>
      <c r="LK61" s="197"/>
      <c r="LL61" s="197"/>
      <c r="LM61" s="197"/>
      <c r="LN61" s="197"/>
      <c r="LO61" s="197"/>
      <c r="LP61" s="197"/>
      <c r="LQ61" s="197"/>
      <c r="LR61" s="197"/>
      <c r="LS61" s="197"/>
      <c r="LT61" s="197"/>
      <c r="LU61" s="197"/>
      <c r="LV61" s="197"/>
      <c r="LW61" s="197"/>
      <c r="LX61" s="197"/>
      <c r="LY61" s="197"/>
      <c r="LZ61" s="197"/>
      <c r="MA61" s="197"/>
      <c r="MB61" s="197"/>
      <c r="MC61" s="197"/>
      <c r="MD61" s="197"/>
      <c r="ME61" s="197"/>
      <c r="MF61" s="197"/>
      <c r="MG61" s="197"/>
      <c r="MH61" s="197"/>
      <c r="MI61" s="197"/>
      <c r="MJ61" s="197"/>
      <c r="MK61" s="197"/>
      <c r="ML61" s="197"/>
      <c r="MM61" s="197"/>
      <c r="MN61" s="197"/>
      <c r="MO61" s="197"/>
      <c r="MP61" s="197"/>
      <c r="MQ61" s="197"/>
      <c r="MR61" s="197"/>
      <c r="MS61" s="197"/>
      <c r="MT61" s="197"/>
      <c r="MU61" s="197"/>
      <c r="MV61" s="197"/>
      <c r="MW61" s="197"/>
      <c r="MX61" s="197"/>
    </row>
    <row r="62" spans="1:362" x14ac:dyDescent="0.25">
      <c r="A62" s="182" t="str">
        <f t="shared" si="0"/>
        <v>K:\614 Sewol\207 BowLift\APDL\A</v>
      </c>
      <c r="B62" s="182" t="s">
        <v>245</v>
      </c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97"/>
      <c r="FW62" s="197"/>
      <c r="FX62" s="197"/>
      <c r="FY62" s="197"/>
      <c r="FZ62" s="197"/>
      <c r="GA62" s="197"/>
      <c r="GB62" s="197"/>
      <c r="GC62" s="197"/>
      <c r="GD62" s="197"/>
      <c r="GE62" s="197"/>
      <c r="GF62" s="197"/>
      <c r="GG62" s="197"/>
      <c r="GH62" s="197"/>
      <c r="GI62" s="197"/>
      <c r="GJ62" s="197"/>
      <c r="GK62" s="197"/>
      <c r="GL62" s="197"/>
      <c r="GM62" s="197"/>
      <c r="GN62" s="197"/>
      <c r="GO62" s="197"/>
      <c r="GP62" s="197"/>
      <c r="GQ62" s="197"/>
      <c r="GR62" s="197"/>
      <c r="GS62" s="197"/>
      <c r="GT62" s="197"/>
      <c r="GU62" s="197"/>
      <c r="GV62" s="197"/>
      <c r="GW62" s="197"/>
      <c r="GX62" s="197"/>
      <c r="GY62" s="197"/>
      <c r="GZ62" s="197"/>
      <c r="HA62" s="197"/>
      <c r="HB62" s="197"/>
      <c r="HC62" s="197"/>
      <c r="HD62" s="197"/>
      <c r="HE62" s="197"/>
      <c r="HF62" s="197"/>
      <c r="HG62" s="197"/>
      <c r="HH62" s="197"/>
      <c r="HI62" s="197"/>
      <c r="HJ62" s="197"/>
      <c r="HK62" s="197"/>
      <c r="HL62" s="197"/>
      <c r="HM62" s="197"/>
      <c r="HN62" s="197"/>
      <c r="HO62" s="197"/>
      <c r="HP62" s="197"/>
      <c r="HQ62" s="197"/>
      <c r="HR62" s="197"/>
      <c r="HS62" s="197"/>
      <c r="HT62" s="197"/>
      <c r="HU62" s="197"/>
      <c r="HV62" s="197"/>
      <c r="HW62" s="197"/>
      <c r="HX62" s="197"/>
      <c r="HY62" s="197"/>
      <c r="HZ62" s="197"/>
      <c r="IA62" s="197"/>
      <c r="IB62" s="197"/>
      <c r="IC62" s="197"/>
      <c r="ID62" s="197"/>
      <c r="IE62" s="197"/>
      <c r="IF62" s="197"/>
      <c r="IG62" s="197"/>
      <c r="IH62" s="197"/>
      <c r="II62" s="197"/>
      <c r="IJ62" s="197"/>
      <c r="IK62" s="197"/>
      <c r="IL62" s="197"/>
      <c r="IM62" s="197"/>
      <c r="IN62" s="197"/>
      <c r="IO62" s="197"/>
      <c r="IP62" s="197"/>
      <c r="IQ62" s="197"/>
      <c r="IR62" s="197"/>
      <c r="IS62" s="197"/>
      <c r="IT62" s="197"/>
      <c r="IU62" s="197"/>
      <c r="IV62" s="197"/>
      <c r="IW62" s="197"/>
      <c r="IX62" s="197"/>
      <c r="IY62" s="197"/>
      <c r="IZ62" s="197"/>
      <c r="JA62" s="197"/>
      <c r="JB62" s="197"/>
      <c r="JC62" s="197"/>
      <c r="JD62" s="197"/>
      <c r="JE62" s="197"/>
      <c r="JF62" s="197"/>
      <c r="JG62" s="197"/>
      <c r="JH62" s="197"/>
      <c r="JI62" s="197"/>
      <c r="JJ62" s="197"/>
      <c r="JK62" s="197"/>
      <c r="JL62" s="197"/>
      <c r="JM62" s="197"/>
      <c r="JN62" s="197"/>
      <c r="JO62" s="197"/>
      <c r="JP62" s="197"/>
      <c r="JQ62" s="197"/>
      <c r="JR62" s="197"/>
      <c r="JS62" s="197"/>
      <c r="JT62" s="197"/>
      <c r="JU62" s="197"/>
      <c r="JV62" s="197"/>
      <c r="JW62" s="197"/>
      <c r="JX62" s="197"/>
      <c r="JY62" s="197"/>
      <c r="JZ62" s="197"/>
      <c r="KA62" s="197"/>
      <c r="KB62" s="197"/>
      <c r="KC62" s="197"/>
      <c r="KD62" s="197"/>
      <c r="KE62" s="197"/>
      <c r="KF62" s="197"/>
      <c r="KG62" s="197"/>
      <c r="KH62" s="197"/>
      <c r="KI62" s="197"/>
      <c r="KJ62" s="197"/>
      <c r="KK62" s="197"/>
      <c r="KL62" s="197"/>
      <c r="KM62" s="197"/>
      <c r="KN62" s="197"/>
      <c r="KO62" s="197"/>
      <c r="KP62" s="197"/>
      <c r="KQ62" s="197"/>
      <c r="KR62" s="197"/>
      <c r="KS62" s="197"/>
      <c r="KT62" s="197"/>
      <c r="KU62" s="197"/>
      <c r="KV62" s="197"/>
      <c r="KW62" s="197"/>
      <c r="KX62" s="197"/>
      <c r="KY62" s="197"/>
      <c r="KZ62" s="197"/>
      <c r="LA62" s="197"/>
      <c r="LB62" s="197"/>
      <c r="LC62" s="197"/>
      <c r="LD62" s="197"/>
      <c r="LE62" s="197"/>
      <c r="LF62" s="197"/>
      <c r="LG62" s="197"/>
      <c r="LH62" s="197"/>
      <c r="LI62" s="197"/>
      <c r="LJ62" s="197"/>
      <c r="LK62" s="197"/>
      <c r="LL62" s="197"/>
      <c r="LM62" s="197"/>
      <c r="LN62" s="197"/>
      <c r="LO62" s="197"/>
      <c r="LP62" s="197"/>
      <c r="LQ62" s="197"/>
      <c r="LR62" s="197"/>
      <c r="LS62" s="197"/>
      <c r="LT62" s="197"/>
      <c r="LU62" s="197"/>
      <c r="LV62" s="197"/>
      <c r="LW62" s="197"/>
      <c r="LX62" s="197"/>
      <c r="LY62" s="197"/>
      <c r="LZ62" s="197"/>
      <c r="MA62" s="197"/>
      <c r="MB62" s="197"/>
      <c r="MC62" s="197"/>
      <c r="MD62" s="197"/>
      <c r="ME62" s="197"/>
      <c r="MF62" s="197"/>
      <c r="MG62" s="197"/>
      <c r="MH62" s="197"/>
      <c r="MI62" s="197"/>
      <c r="MJ62" s="197"/>
      <c r="MK62" s="197"/>
      <c r="ML62" s="197"/>
      <c r="MM62" s="197"/>
      <c r="MN62" s="197"/>
      <c r="MO62" s="197"/>
      <c r="MP62" s="197"/>
      <c r="MQ62" s="197"/>
      <c r="MR62" s="197"/>
      <c r="MS62" s="197"/>
      <c r="MT62" s="197"/>
      <c r="MU62" s="197"/>
      <c r="MV62" s="197"/>
      <c r="MW62" s="197"/>
      <c r="MX62" s="197"/>
    </row>
    <row r="63" spans="1:362" x14ac:dyDescent="0.25">
      <c r="A63" s="182" t="str">
        <f t="shared" si="0"/>
        <v>K:\614 Sewol\207 BowLift\APDL\A</v>
      </c>
      <c r="B63" s="182" t="s">
        <v>246</v>
      </c>
      <c r="C63" s="129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97"/>
      <c r="FW63" s="197"/>
      <c r="FX63" s="197"/>
      <c r="FY63" s="197"/>
      <c r="FZ63" s="197"/>
      <c r="GA63" s="197"/>
      <c r="GB63" s="197"/>
      <c r="GC63" s="197"/>
      <c r="GD63" s="197"/>
      <c r="GE63" s="197"/>
      <c r="GF63" s="197"/>
      <c r="GG63" s="197"/>
      <c r="GH63" s="197"/>
      <c r="GI63" s="197"/>
      <c r="GJ63" s="197"/>
      <c r="GK63" s="197"/>
      <c r="GL63" s="197"/>
      <c r="GM63" s="197"/>
      <c r="GN63" s="197"/>
      <c r="GO63" s="197"/>
      <c r="GP63" s="197"/>
      <c r="GQ63" s="197"/>
      <c r="GR63" s="197"/>
      <c r="GS63" s="197"/>
      <c r="GT63" s="197"/>
      <c r="GU63" s="197"/>
      <c r="GV63" s="197"/>
      <c r="GW63" s="197"/>
      <c r="GX63" s="197"/>
      <c r="GY63" s="197"/>
      <c r="GZ63" s="197"/>
      <c r="HA63" s="197"/>
      <c r="HB63" s="197"/>
      <c r="HC63" s="197"/>
      <c r="HD63" s="197"/>
      <c r="HE63" s="197"/>
      <c r="HF63" s="197"/>
      <c r="HG63" s="197"/>
      <c r="HH63" s="197"/>
      <c r="HI63" s="197"/>
      <c r="HJ63" s="197"/>
      <c r="HK63" s="197"/>
      <c r="HL63" s="197"/>
      <c r="HM63" s="197"/>
      <c r="HN63" s="197"/>
      <c r="HO63" s="197"/>
      <c r="HP63" s="197"/>
      <c r="HQ63" s="197"/>
      <c r="HR63" s="197"/>
      <c r="HS63" s="197"/>
      <c r="HT63" s="197"/>
      <c r="HU63" s="197"/>
      <c r="HV63" s="197"/>
      <c r="HW63" s="197"/>
      <c r="HX63" s="197"/>
      <c r="HY63" s="197"/>
      <c r="HZ63" s="197"/>
      <c r="IA63" s="197"/>
      <c r="IB63" s="197"/>
      <c r="IC63" s="197"/>
      <c r="ID63" s="197"/>
      <c r="IE63" s="197"/>
      <c r="IF63" s="197"/>
      <c r="IG63" s="197"/>
      <c r="IH63" s="197"/>
      <c r="II63" s="197"/>
      <c r="IJ63" s="197"/>
      <c r="IK63" s="197"/>
      <c r="IL63" s="197"/>
      <c r="IM63" s="197"/>
      <c r="IN63" s="197"/>
      <c r="IO63" s="197"/>
      <c r="IP63" s="197"/>
      <c r="IQ63" s="197"/>
      <c r="IR63" s="197"/>
      <c r="IS63" s="197"/>
      <c r="IT63" s="197"/>
      <c r="IU63" s="197"/>
      <c r="IV63" s="197"/>
      <c r="IW63" s="197"/>
      <c r="IX63" s="197"/>
      <c r="IY63" s="197"/>
      <c r="IZ63" s="197"/>
      <c r="JA63" s="197"/>
      <c r="JB63" s="197"/>
      <c r="JC63" s="197"/>
      <c r="JD63" s="197"/>
      <c r="JE63" s="197"/>
      <c r="JF63" s="197"/>
      <c r="JG63" s="197"/>
      <c r="JH63" s="197"/>
      <c r="JI63" s="197"/>
      <c r="JJ63" s="197"/>
      <c r="JK63" s="197"/>
      <c r="JL63" s="197"/>
      <c r="JM63" s="197"/>
      <c r="JN63" s="197"/>
      <c r="JO63" s="197"/>
      <c r="JP63" s="197"/>
      <c r="JQ63" s="197"/>
      <c r="JR63" s="197"/>
      <c r="JS63" s="197"/>
      <c r="JT63" s="197"/>
      <c r="JU63" s="197"/>
      <c r="JV63" s="197"/>
      <c r="JW63" s="197"/>
      <c r="JX63" s="197"/>
      <c r="JY63" s="197"/>
      <c r="JZ63" s="197"/>
      <c r="KA63" s="197"/>
      <c r="KB63" s="197"/>
      <c r="KC63" s="197"/>
      <c r="KD63" s="197"/>
      <c r="KE63" s="197"/>
      <c r="KF63" s="197"/>
      <c r="KG63" s="197"/>
      <c r="KH63" s="197"/>
      <c r="KI63" s="197"/>
      <c r="KJ63" s="197"/>
      <c r="KK63" s="197"/>
      <c r="KL63" s="197"/>
      <c r="KM63" s="197"/>
      <c r="KN63" s="197"/>
      <c r="KO63" s="197"/>
      <c r="KP63" s="197"/>
      <c r="KQ63" s="197"/>
      <c r="KR63" s="197"/>
      <c r="KS63" s="197"/>
      <c r="KT63" s="197"/>
      <c r="KU63" s="197"/>
      <c r="KV63" s="197"/>
      <c r="KW63" s="197"/>
      <c r="KX63" s="197"/>
      <c r="KY63" s="197"/>
      <c r="KZ63" s="197"/>
      <c r="LA63" s="197"/>
      <c r="LB63" s="197"/>
      <c r="LC63" s="197"/>
      <c r="LD63" s="197"/>
      <c r="LE63" s="197"/>
      <c r="LF63" s="197"/>
      <c r="LG63" s="197"/>
      <c r="LH63" s="197"/>
      <c r="LI63" s="197"/>
      <c r="LJ63" s="197"/>
      <c r="LK63" s="197"/>
      <c r="LL63" s="197"/>
      <c r="LM63" s="197"/>
      <c r="LN63" s="197"/>
      <c r="LO63" s="197"/>
      <c r="LP63" s="197"/>
      <c r="LQ63" s="197"/>
      <c r="LR63" s="197"/>
      <c r="LS63" s="197"/>
      <c r="LT63" s="197"/>
      <c r="LU63" s="197"/>
      <c r="LV63" s="197"/>
      <c r="LW63" s="197"/>
      <c r="LX63" s="197"/>
      <c r="LY63" s="197"/>
      <c r="LZ63" s="197"/>
      <c r="MA63" s="197"/>
      <c r="MB63" s="197"/>
      <c r="MC63" s="197"/>
      <c r="MD63" s="197"/>
      <c r="ME63" s="197"/>
      <c r="MF63" s="197"/>
      <c r="MG63" s="197"/>
      <c r="MH63" s="197"/>
      <c r="MI63" s="197"/>
      <c r="MJ63" s="197"/>
      <c r="MK63" s="197"/>
      <c r="ML63" s="197"/>
      <c r="MM63" s="197"/>
      <c r="MN63" s="197"/>
      <c r="MO63" s="197"/>
      <c r="MP63" s="197"/>
      <c r="MQ63" s="197"/>
      <c r="MR63" s="197"/>
      <c r="MS63" s="197"/>
      <c r="MT63" s="197"/>
      <c r="MU63" s="197"/>
      <c r="MV63" s="197"/>
      <c r="MW63" s="197"/>
      <c r="MX63" s="197"/>
    </row>
    <row r="64" spans="1:362" x14ac:dyDescent="0.25">
      <c r="A64" s="5"/>
      <c r="B64" s="5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</row>
    <row r="65" spans="1:177" x14ac:dyDescent="0.25">
      <c r="A65" s="5"/>
      <c r="B65" s="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</row>
    <row r="66" spans="1:177" x14ac:dyDescent="0.25">
      <c r="A66" s="5"/>
      <c r="B66" s="5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</row>
    <row r="67" spans="1:177" x14ac:dyDescent="0.25">
      <c r="A67" s="5"/>
      <c r="B67" s="5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</row>
    <row r="68" spans="1:177" x14ac:dyDescent="0.25">
      <c r="A68" s="5"/>
      <c r="B68" s="5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</row>
    <row r="69" spans="1:177" x14ac:dyDescent="0.25">
      <c r="A69" s="5"/>
      <c r="B69" s="5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</row>
    <row r="70" spans="1:177" x14ac:dyDescent="0.25">
      <c r="A70" s="5"/>
      <c r="B70" s="5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</row>
    <row r="71" spans="1:177" x14ac:dyDescent="0.25">
      <c r="A71" s="5"/>
      <c r="B71" s="5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</row>
    <row r="72" spans="1:177" x14ac:dyDescent="0.25">
      <c r="A72" s="5"/>
      <c r="B72" s="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</row>
    <row r="73" spans="1:177" x14ac:dyDescent="0.25">
      <c r="A73" s="5"/>
      <c r="B73" s="5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</row>
    <row r="74" spans="1:177" x14ac:dyDescent="0.25">
      <c r="A74" s="5"/>
      <c r="B74" s="5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</row>
    <row r="75" spans="1:177" x14ac:dyDescent="0.25">
      <c r="A75" s="5"/>
      <c r="B75" s="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</row>
    <row r="76" spans="1:177" x14ac:dyDescent="0.25">
      <c r="A76" s="5"/>
      <c r="B76" s="5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</row>
    <row r="77" spans="1:177" x14ac:dyDescent="0.25">
      <c r="A77" s="5"/>
      <c r="B77" s="5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</row>
    <row r="78" spans="1:177" x14ac:dyDescent="0.25">
      <c r="A78" s="5"/>
      <c r="B78" s="5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</row>
    <row r="79" spans="1:177" x14ac:dyDescent="0.25">
      <c r="A79" s="5"/>
      <c r="B79" s="5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</row>
    <row r="80" spans="1:177" x14ac:dyDescent="0.25">
      <c r="A80" s="5"/>
      <c r="B80" s="5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</row>
    <row r="81" spans="1:177" x14ac:dyDescent="0.25">
      <c r="A81" s="5"/>
      <c r="B81" s="5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</row>
    <row r="82" spans="1:177" x14ac:dyDescent="0.25">
      <c r="A82" s="5"/>
      <c r="B82" s="5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</row>
    <row r="83" spans="1:177" x14ac:dyDescent="0.25">
      <c r="A83" s="5"/>
      <c r="B83" s="5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</row>
    <row r="84" spans="1:177" x14ac:dyDescent="0.25">
      <c r="A84" s="5"/>
      <c r="B84" s="5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</row>
    <row r="85" spans="1:177" x14ac:dyDescent="0.25">
      <c r="A85" s="5"/>
      <c r="B85" s="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</row>
    <row r="86" spans="1:177" x14ac:dyDescent="0.25">
      <c r="A86" s="5"/>
      <c r="B86" s="5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</row>
    <row r="87" spans="1:177" x14ac:dyDescent="0.25">
      <c r="A87" s="5"/>
      <c r="B87" s="5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</row>
    <row r="88" spans="1:177" x14ac:dyDescent="0.25">
      <c r="A88" s="5"/>
      <c r="B88" s="5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</row>
    <row r="89" spans="1:177" x14ac:dyDescent="0.25">
      <c r="A89" s="5"/>
      <c r="B89" s="5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</row>
    <row r="90" spans="1:177" x14ac:dyDescent="0.25">
      <c r="A90" s="5"/>
      <c r="B90" s="5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</row>
    <row r="91" spans="1:177" x14ac:dyDescent="0.25">
      <c r="A91" s="5"/>
      <c r="B91" s="5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</row>
    <row r="92" spans="1:177" x14ac:dyDescent="0.25">
      <c r="A92" s="5"/>
      <c r="B92" s="5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</row>
    <row r="93" spans="1:177" x14ac:dyDescent="0.25">
      <c r="A93" s="5"/>
      <c r="B93" s="5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</row>
    <row r="94" spans="1:177" x14ac:dyDescent="0.25">
      <c r="A94" s="5"/>
      <c r="B94" s="5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</row>
    <row r="95" spans="1:177" x14ac:dyDescent="0.25">
      <c r="A95" s="5"/>
      <c r="B95" s="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</row>
    <row r="96" spans="1:177" x14ac:dyDescent="0.25">
      <c r="A96" s="5"/>
      <c r="B96" s="5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</row>
    <row r="97" spans="1:177" x14ac:dyDescent="0.25">
      <c r="A97" s="5"/>
      <c r="B97" s="5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</row>
    <row r="98" spans="1:177" x14ac:dyDescent="0.25">
      <c r="A98" s="5"/>
      <c r="B98" s="5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</row>
    <row r="99" spans="1:177" x14ac:dyDescent="0.25">
      <c r="A99" s="5"/>
      <c r="B99" s="5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</row>
    <row r="100" spans="1:177" x14ac:dyDescent="0.25">
      <c r="A100" s="5"/>
      <c r="B100" s="5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</row>
    <row r="101" spans="1:177" x14ac:dyDescent="0.25">
      <c r="A101" s="5"/>
      <c r="B101" s="5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</row>
    <row r="102" spans="1:177" x14ac:dyDescent="0.25">
      <c r="A102" s="5"/>
      <c r="B102" s="5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</row>
    <row r="103" spans="1:177" x14ac:dyDescent="0.25">
      <c r="A103" s="5"/>
      <c r="B103" s="5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</row>
    <row r="104" spans="1:177" x14ac:dyDescent="0.25">
      <c r="A104" s="5"/>
      <c r="B104" s="5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</row>
    <row r="105" spans="1:177" x14ac:dyDescent="0.25">
      <c r="A105" s="5"/>
      <c r="B105" s="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</row>
  </sheetData>
  <mergeCells count="1">
    <mergeCell ref="G6:H6"/>
  </mergeCells>
  <pageMargins left="0.75" right="0.75" top="1" bottom="1" header="0.5" footer="0.5"/>
  <pageSetup orientation="landscape" horizontalDpi="96" verticalDpi="96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Macro5">
                <anchor moveWithCells="1" sizeWithCells="1">
                  <from>
                    <xdr:col>11</xdr:col>
                    <xdr:colOff>137160</xdr:colOff>
                    <xdr:row>8</xdr:row>
                    <xdr:rowOff>83820</xdr:rowOff>
                  </from>
                  <to>
                    <xdr:col>12</xdr:col>
                    <xdr:colOff>495300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FFC000"/>
  </sheetPr>
  <dimension ref="A1:AN202"/>
  <sheetViews>
    <sheetView tabSelected="1" topLeftCell="E23" zoomScale="114" zoomScaleNormal="85" workbookViewId="0">
      <selection activeCell="I31" sqref="I31"/>
    </sheetView>
  </sheetViews>
  <sheetFormatPr defaultColWidth="9.109375" defaultRowHeight="14.4" x14ac:dyDescent="0.3"/>
  <cols>
    <col min="1" max="1" width="30" style="18" customWidth="1"/>
    <col min="2" max="2" width="27" style="18" customWidth="1"/>
    <col min="3" max="3" width="24.33203125" style="18" customWidth="1"/>
    <col min="4" max="4" width="20.44140625" style="18" customWidth="1"/>
    <col min="5" max="5" width="73" style="18" customWidth="1"/>
    <col min="6" max="6" width="6.44140625" style="18" customWidth="1"/>
    <col min="7" max="9" width="13.44140625" style="18" customWidth="1"/>
    <col min="10" max="10" width="18.88671875" style="18" bestFit="1" customWidth="1"/>
    <col min="11" max="11" width="23.5546875" style="18" customWidth="1"/>
    <col min="12" max="12" width="22.5546875" style="18" customWidth="1"/>
    <col min="13" max="13" width="18.88671875" style="18" bestFit="1" customWidth="1"/>
    <col min="14" max="14" width="15" style="18" customWidth="1"/>
    <col min="15" max="17" width="18.88671875" style="18" bestFit="1" customWidth="1"/>
    <col min="18" max="18" width="24" style="18" customWidth="1"/>
    <col min="19" max="19" width="19.109375" style="18" bestFit="1" customWidth="1"/>
    <col min="20" max="20" width="19.5546875" style="18" bestFit="1" customWidth="1"/>
    <col min="21" max="23" width="18.88671875" style="18" bestFit="1" customWidth="1"/>
    <col min="24" max="24" width="18.88671875" style="18" customWidth="1"/>
    <col min="25" max="25" width="17" style="18" customWidth="1"/>
    <col min="26" max="26" width="15.44140625" style="18" customWidth="1"/>
    <col min="27" max="27" width="16.44140625" style="18" customWidth="1"/>
    <col min="28" max="28" width="15.5546875" style="18" bestFit="1" customWidth="1"/>
    <col min="29" max="29" width="16.44140625" style="18" customWidth="1"/>
    <col min="30" max="30" width="15.44140625" style="18" customWidth="1"/>
    <col min="31" max="31" width="15" style="18" customWidth="1"/>
    <col min="32" max="32" width="14.6640625" style="18" customWidth="1"/>
    <col min="33" max="34" width="15.5546875" style="18" bestFit="1" customWidth="1"/>
    <col min="35" max="16384" width="9.109375" style="18"/>
  </cols>
  <sheetData>
    <row r="1" spans="1:22" ht="26.25" customHeight="1" x14ac:dyDescent="0.4">
      <c r="A1" s="15" t="s">
        <v>345</v>
      </c>
      <c r="B1" s="15"/>
      <c r="C1" s="16"/>
      <c r="D1" s="16"/>
      <c r="E1" s="16"/>
      <c r="F1" s="17"/>
      <c r="G1" s="17"/>
      <c r="H1" s="17"/>
      <c r="I1" s="17"/>
      <c r="J1" s="17"/>
    </row>
    <row r="2" spans="1:22" ht="13.5" customHeight="1" thickBot="1" x14ac:dyDescent="0.45">
      <c r="A2" s="19"/>
      <c r="B2" s="19"/>
      <c r="C2" s="17"/>
      <c r="D2" s="17"/>
      <c r="E2" s="17"/>
      <c r="F2" s="17"/>
      <c r="G2" s="17"/>
      <c r="H2" s="17"/>
      <c r="I2" s="17"/>
      <c r="J2" s="17"/>
    </row>
    <row r="3" spans="1:22" ht="15.75" customHeight="1" x14ac:dyDescent="0.4">
      <c r="A3" s="20" t="s">
        <v>19</v>
      </c>
      <c r="B3" s="21"/>
      <c r="C3" s="22"/>
      <c r="G3" s="23" t="s">
        <v>346</v>
      </c>
      <c r="H3" s="234"/>
      <c r="I3" s="234"/>
      <c r="J3" s="225">
        <v>0.14503769999999999</v>
      </c>
      <c r="K3" s="24" t="s">
        <v>69</v>
      </c>
    </row>
    <row r="4" spans="1:22" ht="15.75" customHeight="1" x14ac:dyDescent="0.3">
      <c r="A4" s="25" t="s">
        <v>20</v>
      </c>
      <c r="B4" s="25"/>
      <c r="C4" s="26"/>
      <c r="G4" s="27" t="s">
        <v>347</v>
      </c>
      <c r="H4" s="235"/>
      <c r="I4" s="235"/>
      <c r="J4" s="226">
        <v>101325</v>
      </c>
      <c r="K4" s="28" t="s">
        <v>293</v>
      </c>
    </row>
    <row r="5" spans="1:22" x14ac:dyDescent="0.3">
      <c r="A5" s="29" t="s">
        <v>21</v>
      </c>
      <c r="B5" s="30" t="s">
        <v>348</v>
      </c>
      <c r="G5" s="27" t="s">
        <v>294</v>
      </c>
      <c r="H5" s="235"/>
      <c r="I5" s="235"/>
      <c r="J5" s="226">
        <v>1025</v>
      </c>
      <c r="K5" s="28" t="s">
        <v>295</v>
      </c>
    </row>
    <row r="6" spans="1:22" x14ac:dyDescent="0.3">
      <c r="A6" s="29" t="s">
        <v>22</v>
      </c>
      <c r="B6" s="30" t="s">
        <v>349</v>
      </c>
      <c r="G6" s="27" t="s">
        <v>350</v>
      </c>
      <c r="H6" s="235"/>
      <c r="I6" s="235"/>
      <c r="J6" s="226">
        <v>9.81</v>
      </c>
      <c r="K6" s="28" t="s">
        <v>351</v>
      </c>
    </row>
    <row r="7" spans="1:22" x14ac:dyDescent="0.3">
      <c r="A7" s="29" t="s">
        <v>24</v>
      </c>
      <c r="B7" s="31">
        <v>42373</v>
      </c>
      <c r="G7" s="32" t="s">
        <v>301</v>
      </c>
      <c r="H7" s="236"/>
      <c r="I7" s="236"/>
      <c r="J7" s="227">
        <v>1.45038E-4</v>
      </c>
      <c r="K7" s="33" t="s">
        <v>302</v>
      </c>
    </row>
    <row r="8" spans="1:22" ht="15" thickBot="1" x14ac:dyDescent="0.35">
      <c r="A8" s="29" t="s">
        <v>25</v>
      </c>
      <c r="B8" s="30" t="s">
        <v>107</v>
      </c>
      <c r="G8" s="34" t="s">
        <v>303</v>
      </c>
      <c r="H8" s="237"/>
      <c r="I8" s="237"/>
      <c r="J8" s="228">
        <v>1E-3</v>
      </c>
      <c r="K8" s="35" t="s">
        <v>69</v>
      </c>
    </row>
    <row r="9" spans="1:22" x14ac:dyDescent="0.3">
      <c r="A9" s="36" t="s">
        <v>26</v>
      </c>
      <c r="B9" s="31">
        <v>42377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19.5" customHeight="1" x14ac:dyDescent="0.3">
      <c r="A10" s="39"/>
      <c r="B10" s="39"/>
      <c r="C10" s="39"/>
      <c r="E10" s="37"/>
    </row>
    <row r="12" spans="1:22" x14ac:dyDescent="0.3">
      <c r="A12" s="40" t="s">
        <v>27</v>
      </c>
      <c r="B12" s="40"/>
    </row>
    <row r="13" spans="1:22" x14ac:dyDescent="0.3">
      <c r="A13" s="41" t="s">
        <v>28</v>
      </c>
      <c r="B13" s="42" t="s">
        <v>18</v>
      </c>
    </row>
    <row r="14" spans="1:22" x14ac:dyDescent="0.3">
      <c r="A14" s="43">
        <v>1</v>
      </c>
      <c r="B14" s="44" t="s">
        <v>108</v>
      </c>
    </row>
    <row r="15" spans="1:22" x14ac:dyDescent="0.3">
      <c r="A15" s="43"/>
      <c r="B15" s="44"/>
      <c r="O15" s="45"/>
      <c r="P15" s="45"/>
      <c r="Q15" s="45"/>
      <c r="R15" s="45"/>
    </row>
    <row r="18" spans="1:40" x14ac:dyDescent="0.3">
      <c r="A18" s="40" t="s">
        <v>352</v>
      </c>
      <c r="B18" s="40"/>
    </row>
    <row r="19" spans="1:40" x14ac:dyDescent="0.3">
      <c r="A19" s="18" t="s">
        <v>353</v>
      </c>
      <c r="B19" s="18" t="s">
        <v>354</v>
      </c>
    </row>
    <row r="20" spans="1:40" x14ac:dyDescent="0.3">
      <c r="A20" s="18" t="s">
        <v>355</v>
      </c>
      <c r="B20" s="18" t="s">
        <v>356</v>
      </c>
    </row>
    <row r="21" spans="1:40" x14ac:dyDescent="0.3">
      <c r="A21" s="18" t="s">
        <v>357</v>
      </c>
      <c r="B21" s="18" t="s">
        <v>358</v>
      </c>
    </row>
    <row r="25" spans="1:40" x14ac:dyDescent="0.3">
      <c r="F25" s="46" t="s">
        <v>359</v>
      </c>
      <c r="G25" s="224">
        <v>1</v>
      </c>
      <c r="H25" s="224"/>
      <c r="I25" s="224"/>
      <c r="J25" s="224">
        <f>G25+1</f>
        <v>2</v>
      </c>
      <c r="K25" s="224">
        <f t="shared" ref="K25:AH25" si="0">J25+1</f>
        <v>3</v>
      </c>
      <c r="L25" s="224">
        <f t="shared" si="0"/>
        <v>4</v>
      </c>
      <c r="M25" s="224">
        <f t="shared" si="0"/>
        <v>5</v>
      </c>
      <c r="N25" s="224">
        <f t="shared" si="0"/>
        <v>6</v>
      </c>
      <c r="O25" s="224">
        <f t="shared" si="0"/>
        <v>7</v>
      </c>
      <c r="P25" s="224">
        <f t="shared" si="0"/>
        <v>8</v>
      </c>
      <c r="Q25" s="224">
        <f t="shared" si="0"/>
        <v>9</v>
      </c>
      <c r="R25" s="224">
        <f t="shared" si="0"/>
        <v>10</v>
      </c>
      <c r="S25" s="224">
        <f t="shared" si="0"/>
        <v>11</v>
      </c>
      <c r="T25" s="224">
        <f t="shared" si="0"/>
        <v>12</v>
      </c>
      <c r="U25" s="224">
        <f t="shared" si="0"/>
        <v>13</v>
      </c>
      <c r="V25" s="224">
        <f t="shared" si="0"/>
        <v>14</v>
      </c>
      <c r="W25" s="224">
        <f t="shared" si="0"/>
        <v>15</v>
      </c>
      <c r="X25" s="224">
        <f t="shared" si="0"/>
        <v>16</v>
      </c>
      <c r="Y25" s="224">
        <f t="shared" si="0"/>
        <v>17</v>
      </c>
      <c r="Z25" s="224">
        <f t="shared" si="0"/>
        <v>18</v>
      </c>
      <c r="AA25" s="224">
        <f t="shared" si="0"/>
        <v>19</v>
      </c>
      <c r="AB25" s="224">
        <f t="shared" si="0"/>
        <v>20</v>
      </c>
      <c r="AC25" s="224">
        <f t="shared" si="0"/>
        <v>21</v>
      </c>
      <c r="AD25" s="224">
        <f t="shared" si="0"/>
        <v>22</v>
      </c>
      <c r="AE25" s="224">
        <f t="shared" si="0"/>
        <v>23</v>
      </c>
      <c r="AF25" s="224">
        <f t="shared" si="0"/>
        <v>24</v>
      </c>
      <c r="AG25" s="224">
        <f t="shared" si="0"/>
        <v>25</v>
      </c>
      <c r="AH25" s="224">
        <f t="shared" si="0"/>
        <v>26</v>
      </c>
    </row>
    <row r="26" spans="1:40" ht="30" x14ac:dyDescent="0.4">
      <c r="A26" s="46" t="s">
        <v>360</v>
      </c>
      <c r="B26" s="47" t="s">
        <v>361</v>
      </c>
      <c r="C26" s="47" t="s">
        <v>109</v>
      </c>
      <c r="D26" s="47" t="s">
        <v>362</v>
      </c>
      <c r="E26" s="48" t="s">
        <v>110</v>
      </c>
      <c r="F26" s="46" t="s">
        <v>363</v>
      </c>
      <c r="G26" s="41" t="s">
        <v>364</v>
      </c>
      <c r="H26" s="238" t="s">
        <v>445</v>
      </c>
      <c r="I26" s="238" t="s">
        <v>446</v>
      </c>
      <c r="J26" s="41" t="s">
        <v>365</v>
      </c>
      <c r="K26" s="41" t="s">
        <v>366</v>
      </c>
      <c r="L26" s="41" t="s">
        <v>367</v>
      </c>
      <c r="M26" s="41" t="s">
        <v>368</v>
      </c>
      <c r="N26" s="41" t="s">
        <v>369</v>
      </c>
      <c r="O26" s="41" t="s">
        <v>370</v>
      </c>
      <c r="P26" s="41" t="s">
        <v>371</v>
      </c>
      <c r="Q26" s="41" t="s">
        <v>372</v>
      </c>
      <c r="R26" s="41" t="s">
        <v>373</v>
      </c>
      <c r="S26" s="41" t="s">
        <v>374</v>
      </c>
      <c r="T26" s="41" t="s">
        <v>375</v>
      </c>
      <c r="U26" s="41" t="s">
        <v>376</v>
      </c>
      <c r="V26" s="41" t="s">
        <v>377</v>
      </c>
      <c r="W26" s="41" t="s">
        <v>378</v>
      </c>
      <c r="X26" s="41" t="s">
        <v>379</v>
      </c>
      <c r="Y26" s="41" t="s">
        <v>380</v>
      </c>
      <c r="Z26" s="41" t="s">
        <v>381</v>
      </c>
      <c r="AA26" s="41" t="s">
        <v>382</v>
      </c>
      <c r="AB26" s="41" t="s">
        <v>383</v>
      </c>
      <c r="AC26" s="41" t="s">
        <v>384</v>
      </c>
      <c r="AD26" s="41" t="s">
        <v>385</v>
      </c>
      <c r="AE26" s="41" t="s">
        <v>386</v>
      </c>
      <c r="AF26" s="41" t="s">
        <v>387</v>
      </c>
      <c r="AG26" s="41" t="s">
        <v>388</v>
      </c>
      <c r="AH26" s="41" t="s">
        <v>389</v>
      </c>
    </row>
    <row r="27" spans="1:40" x14ac:dyDescent="0.3">
      <c r="A27" s="46"/>
      <c r="B27" s="46"/>
      <c r="C27" s="273" t="s">
        <v>390</v>
      </c>
      <c r="D27" s="46"/>
      <c r="E27" s="49" t="s">
        <v>111</v>
      </c>
      <c r="F27" s="25" t="s">
        <v>112</v>
      </c>
      <c r="G27" s="50">
        <f>Summary!C125</f>
        <v>2.6872000000000007</v>
      </c>
      <c r="H27" s="50"/>
      <c r="I27" s="239" t="e">
        <f>(H27-G27)/H27*100</f>
        <v>#DIV/0!</v>
      </c>
      <c r="J27" s="50">
        <f>Summary!D125</f>
        <v>2.6427999999999994</v>
      </c>
      <c r="K27" s="50">
        <f>Summary!E125</f>
        <v>2.7430999999999988</v>
      </c>
      <c r="L27" s="50">
        <f>Summary!F125</f>
        <v>1.6538000000000002</v>
      </c>
      <c r="M27" s="50">
        <f>Summary!G125</f>
        <v>1.8367999999999993</v>
      </c>
      <c r="N27" s="50">
        <f>Summary!H125</f>
        <v>2.2317000000000009</v>
      </c>
      <c r="O27" s="50">
        <f>Summary!I125</f>
        <v>2.9546999999999999</v>
      </c>
      <c r="P27" s="50">
        <f>Summary!J125</f>
        <v>2.1983999999999999</v>
      </c>
      <c r="Q27" s="50">
        <f>Summary!K125</f>
        <v>1.8745999999999998</v>
      </c>
      <c r="R27" s="50">
        <f>Summary!L125</f>
        <v>1.8560000000000001</v>
      </c>
      <c r="S27" s="50">
        <f>Summary!M125</f>
        <v>2.5970999999999997</v>
      </c>
      <c r="T27" s="50">
        <f>Summary!N125</f>
        <v>0.3636999999999998</v>
      </c>
      <c r="U27" s="50">
        <f>Summary!O125</f>
        <v>0.86670000000000069</v>
      </c>
      <c r="V27" s="50">
        <f>Summary!P125</f>
        <v>1.8</v>
      </c>
      <c r="W27" s="50">
        <f>Summary!Q125</f>
        <v>2.5</v>
      </c>
      <c r="X27" s="50">
        <f>Summary!R125</f>
        <v>0</v>
      </c>
      <c r="Y27" s="50">
        <f>Summary!S125</f>
        <v>0</v>
      </c>
      <c r="Z27" s="50">
        <f>Summary!T125</f>
        <v>0</v>
      </c>
      <c r="AA27" s="50">
        <f>Summary!U125</f>
        <v>0</v>
      </c>
      <c r="AB27" s="50">
        <f>Summary!V125</f>
        <v>0</v>
      </c>
      <c r="AC27" s="50">
        <f>Summary!W125</f>
        <v>0</v>
      </c>
      <c r="AD27" s="50">
        <f>Summary!X125</f>
        <v>0</v>
      </c>
      <c r="AE27" s="50">
        <f>Summary!Y125</f>
        <v>0</v>
      </c>
      <c r="AF27" s="50">
        <f>Summary!Z125</f>
        <v>0</v>
      </c>
      <c r="AG27" s="50">
        <f>Summary!AA125</f>
        <v>0</v>
      </c>
      <c r="AH27" s="50">
        <f>Summary!AB125</f>
        <v>0</v>
      </c>
      <c r="AK27" s="51"/>
      <c r="AL27" s="51"/>
      <c r="AM27" s="51"/>
      <c r="AN27" s="51"/>
    </row>
    <row r="28" spans="1:40" x14ac:dyDescent="0.3">
      <c r="A28" s="52" t="s">
        <v>113</v>
      </c>
      <c r="B28" s="52"/>
      <c r="C28" s="274"/>
      <c r="D28" s="52"/>
      <c r="E28" s="44" t="s">
        <v>111</v>
      </c>
      <c r="F28" s="44" t="s">
        <v>114</v>
      </c>
      <c r="G28" s="53">
        <f t="shared" ref="G28:AH28" si="1">G27/0.3048</f>
        <v>8.8162729658792678</v>
      </c>
      <c r="H28" s="53">
        <v>8.83</v>
      </c>
      <c r="I28" s="239">
        <f t="shared" ref="I28:I91" si="2">(H28-G28)/H28*100</f>
        <v>0.15545905006491828</v>
      </c>
      <c r="J28" s="53">
        <f t="shared" si="1"/>
        <v>8.6706036745406792</v>
      </c>
      <c r="K28" s="53">
        <f t="shared" si="1"/>
        <v>8.9996719160104934</v>
      </c>
      <c r="L28" s="53">
        <f t="shared" si="1"/>
        <v>5.4258530183727034</v>
      </c>
      <c r="M28" s="53">
        <f t="shared" si="1"/>
        <v>6.0262467191601026</v>
      </c>
      <c r="N28" s="53">
        <f t="shared" si="1"/>
        <v>7.3218503937007897</v>
      </c>
      <c r="O28" s="53">
        <f t="shared" si="1"/>
        <v>9.6938976377952741</v>
      </c>
      <c r="P28" s="53">
        <f t="shared" si="1"/>
        <v>7.21259842519685</v>
      </c>
      <c r="Q28" s="53">
        <f t="shared" si="1"/>
        <v>6.1502624671915997</v>
      </c>
      <c r="R28" s="53">
        <f t="shared" si="1"/>
        <v>6.0892388451443571</v>
      </c>
      <c r="S28" s="53">
        <f t="shared" si="1"/>
        <v>8.5206692913385815</v>
      </c>
      <c r="T28" s="53">
        <f t="shared" si="1"/>
        <v>1.1932414698162723</v>
      </c>
      <c r="U28" s="53">
        <f t="shared" si="1"/>
        <v>2.8435039370078763</v>
      </c>
      <c r="V28" s="53">
        <f t="shared" si="1"/>
        <v>5.9055118110236222</v>
      </c>
      <c r="W28" s="53">
        <f t="shared" si="1"/>
        <v>8.2020997375328086</v>
      </c>
      <c r="X28" s="53">
        <f t="shared" si="1"/>
        <v>0</v>
      </c>
      <c r="Y28" s="53">
        <f t="shared" si="1"/>
        <v>0</v>
      </c>
      <c r="Z28" s="53">
        <f t="shared" si="1"/>
        <v>0</v>
      </c>
      <c r="AA28" s="53">
        <f t="shared" si="1"/>
        <v>0</v>
      </c>
      <c r="AB28" s="53">
        <f t="shared" si="1"/>
        <v>0</v>
      </c>
      <c r="AC28" s="53">
        <f t="shared" si="1"/>
        <v>0</v>
      </c>
      <c r="AD28" s="53">
        <f t="shared" si="1"/>
        <v>0</v>
      </c>
      <c r="AE28" s="53">
        <f t="shared" si="1"/>
        <v>0</v>
      </c>
      <c r="AF28" s="53">
        <f t="shared" si="1"/>
        <v>0</v>
      </c>
      <c r="AG28" s="53">
        <f t="shared" si="1"/>
        <v>0</v>
      </c>
      <c r="AH28" s="53">
        <f t="shared" si="1"/>
        <v>0</v>
      </c>
      <c r="AI28" s="54"/>
    </row>
    <row r="29" spans="1:40" x14ac:dyDescent="0.3">
      <c r="A29" s="52"/>
      <c r="B29" s="52"/>
      <c r="C29" s="274"/>
      <c r="D29" s="52"/>
      <c r="E29" s="44" t="s">
        <v>115</v>
      </c>
      <c r="F29" s="44" t="s">
        <v>112</v>
      </c>
      <c r="G29" s="50">
        <f>Summary!C127</f>
        <v>0.7</v>
      </c>
      <c r="H29" s="50"/>
      <c r="I29" s="239" t="e">
        <f t="shared" si="2"/>
        <v>#DIV/0!</v>
      </c>
      <c r="J29" s="50">
        <f>Summary!D127</f>
        <v>0.7</v>
      </c>
      <c r="K29" s="50">
        <f>Summary!E127</f>
        <v>0.7</v>
      </c>
      <c r="L29" s="50">
        <f>Summary!F127</f>
        <v>0.7</v>
      </c>
      <c r="M29" s="50">
        <f>Summary!G127</f>
        <v>0.7</v>
      </c>
      <c r="N29" s="50">
        <f>Summary!H127</f>
        <v>0.7</v>
      </c>
      <c r="O29" s="50">
        <f>Summary!I127</f>
        <v>0.7</v>
      </c>
      <c r="P29" s="50">
        <f>Summary!J127</f>
        <v>0.7</v>
      </c>
      <c r="Q29" s="50">
        <f>Summary!K127</f>
        <v>0.7</v>
      </c>
      <c r="R29" s="50">
        <f>Summary!L127</f>
        <v>0.6</v>
      </c>
      <c r="S29" s="50">
        <f>Summary!M127</f>
        <v>0.6</v>
      </c>
      <c r="T29" s="50">
        <f>Summary!N127</f>
        <v>0.60009999999999986</v>
      </c>
      <c r="U29" s="50">
        <f>Summary!O127</f>
        <v>0.7</v>
      </c>
      <c r="V29" s="50">
        <f>Summary!P127</f>
        <v>0.7</v>
      </c>
      <c r="W29" s="50">
        <f>Summary!Q127</f>
        <v>0.7</v>
      </c>
      <c r="X29" s="50">
        <f>Summary!R127</f>
        <v>0</v>
      </c>
      <c r="Y29" s="50">
        <f>Summary!S127</f>
        <v>0</v>
      </c>
      <c r="Z29" s="50">
        <f>Summary!T127</f>
        <v>0</v>
      </c>
      <c r="AA29" s="50">
        <f>Summary!U127</f>
        <v>0</v>
      </c>
      <c r="AB29" s="50">
        <f>Summary!V127</f>
        <v>0</v>
      </c>
      <c r="AC29" s="50">
        <f>Summary!W127</f>
        <v>0</v>
      </c>
      <c r="AD29" s="50">
        <f>Summary!X127</f>
        <v>0</v>
      </c>
      <c r="AE29" s="50">
        <f>Summary!Y127</f>
        <v>0</v>
      </c>
      <c r="AF29" s="50">
        <f>Summary!Z127</f>
        <v>0</v>
      </c>
      <c r="AG29" s="50">
        <f>Summary!AA127</f>
        <v>0</v>
      </c>
      <c r="AH29" s="50">
        <f>Summary!AB127</f>
        <v>0</v>
      </c>
    </row>
    <row r="30" spans="1:40" x14ac:dyDescent="0.3">
      <c r="A30" s="52" t="s">
        <v>113</v>
      </c>
      <c r="B30" s="52"/>
      <c r="C30" s="274"/>
      <c r="D30" s="52"/>
      <c r="E30" s="44" t="s">
        <v>115</v>
      </c>
      <c r="F30" s="44" t="s">
        <v>114</v>
      </c>
      <c r="G30" s="53">
        <f t="shared" ref="G30:AH30" si="3">G29/0.3048</f>
        <v>2.296587926509186</v>
      </c>
      <c r="H30" s="53">
        <v>2.2999999999999998</v>
      </c>
      <c r="I30" s="239">
        <f t="shared" si="2"/>
        <v>0.1483510213397326</v>
      </c>
      <c r="J30" s="53">
        <f t="shared" si="3"/>
        <v>2.296587926509186</v>
      </c>
      <c r="K30" s="53">
        <f t="shared" si="3"/>
        <v>2.296587926509186</v>
      </c>
      <c r="L30" s="53">
        <f t="shared" si="3"/>
        <v>2.296587926509186</v>
      </c>
      <c r="M30" s="53">
        <f t="shared" si="3"/>
        <v>2.296587926509186</v>
      </c>
      <c r="N30" s="53">
        <f t="shared" si="3"/>
        <v>2.296587926509186</v>
      </c>
      <c r="O30" s="53">
        <f t="shared" si="3"/>
        <v>2.296587926509186</v>
      </c>
      <c r="P30" s="53">
        <f t="shared" si="3"/>
        <v>2.296587926509186</v>
      </c>
      <c r="Q30" s="53">
        <f t="shared" si="3"/>
        <v>2.296587926509186</v>
      </c>
      <c r="R30" s="53">
        <f t="shared" si="3"/>
        <v>1.9685039370078738</v>
      </c>
      <c r="S30" s="53">
        <f t="shared" si="3"/>
        <v>1.9685039370078738</v>
      </c>
      <c r="T30" s="53">
        <f t="shared" si="3"/>
        <v>1.9688320209973749</v>
      </c>
      <c r="U30" s="53">
        <f t="shared" si="3"/>
        <v>2.296587926509186</v>
      </c>
      <c r="V30" s="53">
        <f t="shared" si="3"/>
        <v>2.296587926509186</v>
      </c>
      <c r="W30" s="53">
        <f t="shared" si="3"/>
        <v>2.296587926509186</v>
      </c>
      <c r="X30" s="53">
        <f t="shared" si="3"/>
        <v>0</v>
      </c>
      <c r="Y30" s="53">
        <f t="shared" si="3"/>
        <v>0</v>
      </c>
      <c r="Z30" s="53">
        <f t="shared" si="3"/>
        <v>0</v>
      </c>
      <c r="AA30" s="53">
        <f t="shared" si="3"/>
        <v>0</v>
      </c>
      <c r="AB30" s="53">
        <f t="shared" si="3"/>
        <v>0</v>
      </c>
      <c r="AC30" s="53">
        <f t="shared" si="3"/>
        <v>0</v>
      </c>
      <c r="AD30" s="53">
        <f t="shared" si="3"/>
        <v>0</v>
      </c>
      <c r="AE30" s="53">
        <f t="shared" si="3"/>
        <v>0</v>
      </c>
      <c r="AF30" s="53">
        <f t="shared" si="3"/>
        <v>0</v>
      </c>
      <c r="AG30" s="53">
        <f t="shared" si="3"/>
        <v>0</v>
      </c>
      <c r="AH30" s="53">
        <f t="shared" si="3"/>
        <v>0</v>
      </c>
    </row>
    <row r="31" spans="1:40" x14ac:dyDescent="0.3">
      <c r="A31" s="52"/>
      <c r="B31" s="52"/>
      <c r="C31" s="274"/>
      <c r="D31" s="52"/>
      <c r="E31" s="44" t="s">
        <v>116</v>
      </c>
      <c r="F31" s="44" t="s">
        <v>112</v>
      </c>
      <c r="G31" s="216">
        <f>Summary!C129</f>
        <v>1.4E-2</v>
      </c>
      <c r="H31" s="216"/>
      <c r="I31" s="239" t="e">
        <f t="shared" si="2"/>
        <v>#DIV/0!</v>
      </c>
      <c r="J31" s="216">
        <f>Summary!D129</f>
        <v>0.01</v>
      </c>
      <c r="K31" s="216">
        <f>Summary!E129</f>
        <v>0.01</v>
      </c>
      <c r="L31" s="216">
        <f>Summary!F129</f>
        <v>1.2999999999999999E-2</v>
      </c>
      <c r="M31" s="216">
        <f>Summary!G129</f>
        <v>1.2E-2</v>
      </c>
      <c r="N31" s="216">
        <f>Summary!H129</f>
        <v>1.2E-2</v>
      </c>
      <c r="O31" s="216">
        <f>Summary!I129</f>
        <v>1.2E-2</v>
      </c>
      <c r="P31" s="216">
        <f>Summary!J129</f>
        <v>1.2E-2</v>
      </c>
      <c r="Q31" s="216">
        <f>Summary!K129</f>
        <v>1.4E-2</v>
      </c>
      <c r="R31" s="216">
        <f>Summary!L129</f>
        <v>1.4999999999999999E-2</v>
      </c>
      <c r="S31" s="216">
        <f>Summary!M129</f>
        <v>1.4E-2</v>
      </c>
      <c r="T31" s="216">
        <f>Summary!N129</f>
        <v>1.4E-2</v>
      </c>
      <c r="U31" s="216">
        <f>Summary!O129</f>
        <v>6.0000000000000001E-3</v>
      </c>
      <c r="V31" s="216">
        <f>Summary!P129</f>
        <v>6.0000000000000001E-3</v>
      </c>
      <c r="W31" s="216">
        <f>Summary!Q129</f>
        <v>6.0000000000000001E-3</v>
      </c>
      <c r="X31" s="216">
        <f>Summary!R129</f>
        <v>0</v>
      </c>
      <c r="Y31" s="216">
        <f>Summary!S129</f>
        <v>0</v>
      </c>
      <c r="Z31" s="216">
        <f>Summary!T129</f>
        <v>0</v>
      </c>
      <c r="AA31" s="216">
        <f>Summary!U129</f>
        <v>0</v>
      </c>
      <c r="AB31" s="216">
        <f>Summary!V129</f>
        <v>0</v>
      </c>
      <c r="AC31" s="216">
        <f>Summary!W129</f>
        <v>0</v>
      </c>
      <c r="AD31" s="216">
        <f>Summary!X129</f>
        <v>0</v>
      </c>
      <c r="AE31" s="216">
        <f>Summary!Y129</f>
        <v>0</v>
      </c>
      <c r="AF31" s="216">
        <f>Summary!Z129</f>
        <v>0</v>
      </c>
      <c r="AG31" s="216">
        <f>Summary!AA129</f>
        <v>0</v>
      </c>
      <c r="AH31" s="216">
        <f>Summary!AB129</f>
        <v>0</v>
      </c>
    </row>
    <row r="32" spans="1:40" x14ac:dyDescent="0.3">
      <c r="A32" s="52" t="s">
        <v>113</v>
      </c>
      <c r="B32" s="52"/>
      <c r="C32" s="274"/>
      <c r="D32" s="52"/>
      <c r="E32" s="44" t="s">
        <v>116</v>
      </c>
      <c r="F32" s="44" t="s">
        <v>117</v>
      </c>
      <c r="G32" s="55">
        <f t="shared" ref="G32:AH32" si="4">G31*39.3701</f>
        <v>0.55118140000000004</v>
      </c>
      <c r="H32" s="55"/>
      <c r="I32" s="239" t="e">
        <f t="shared" si="2"/>
        <v>#DIV/0!</v>
      </c>
      <c r="J32" s="55">
        <f t="shared" si="4"/>
        <v>0.39370100000000002</v>
      </c>
      <c r="K32" s="55">
        <f t="shared" si="4"/>
        <v>0.39370100000000002</v>
      </c>
      <c r="L32" s="55">
        <f t="shared" si="4"/>
        <v>0.51181129999999997</v>
      </c>
      <c r="M32" s="55">
        <f t="shared" si="4"/>
        <v>0.47244120000000001</v>
      </c>
      <c r="N32" s="55">
        <f t="shared" si="4"/>
        <v>0.47244120000000001</v>
      </c>
      <c r="O32" s="55">
        <f t="shared" si="4"/>
        <v>0.47244120000000001</v>
      </c>
      <c r="P32" s="55">
        <f t="shared" si="4"/>
        <v>0.47244120000000001</v>
      </c>
      <c r="Q32" s="55">
        <f t="shared" si="4"/>
        <v>0.55118140000000004</v>
      </c>
      <c r="R32" s="55">
        <f t="shared" si="4"/>
        <v>0.59055150000000001</v>
      </c>
      <c r="S32" s="55">
        <f t="shared" si="4"/>
        <v>0.55118140000000004</v>
      </c>
      <c r="T32" s="55">
        <f t="shared" si="4"/>
        <v>0.55118140000000004</v>
      </c>
      <c r="U32" s="55">
        <f t="shared" si="4"/>
        <v>0.2362206</v>
      </c>
      <c r="V32" s="55">
        <f t="shared" si="4"/>
        <v>0.2362206</v>
      </c>
      <c r="W32" s="55">
        <f t="shared" si="4"/>
        <v>0.2362206</v>
      </c>
      <c r="X32" s="55">
        <f t="shared" si="4"/>
        <v>0</v>
      </c>
      <c r="Y32" s="55">
        <f t="shared" si="4"/>
        <v>0</v>
      </c>
      <c r="Z32" s="55">
        <f t="shared" si="4"/>
        <v>0</v>
      </c>
      <c r="AA32" s="55">
        <f t="shared" si="4"/>
        <v>0</v>
      </c>
      <c r="AB32" s="55">
        <f t="shared" si="4"/>
        <v>0</v>
      </c>
      <c r="AC32" s="55">
        <f t="shared" si="4"/>
        <v>0</v>
      </c>
      <c r="AD32" s="55">
        <f t="shared" si="4"/>
        <v>0</v>
      </c>
      <c r="AE32" s="55">
        <f t="shared" si="4"/>
        <v>0</v>
      </c>
      <c r="AF32" s="55">
        <f t="shared" si="4"/>
        <v>0</v>
      </c>
      <c r="AG32" s="55">
        <f t="shared" si="4"/>
        <v>0</v>
      </c>
      <c r="AH32" s="55">
        <f t="shared" si="4"/>
        <v>0</v>
      </c>
    </row>
    <row r="33" spans="1:38" x14ac:dyDescent="0.3">
      <c r="A33" s="52" t="s">
        <v>113</v>
      </c>
      <c r="B33" s="52"/>
      <c r="C33" s="274"/>
      <c r="D33" s="52"/>
      <c r="E33" s="44" t="s">
        <v>116</v>
      </c>
      <c r="F33" s="44" t="s">
        <v>114</v>
      </c>
      <c r="G33" s="56">
        <f>G31/0.3048</f>
        <v>4.5931758530183726E-2</v>
      </c>
      <c r="H33" s="56">
        <v>4.5999999999999999E-2</v>
      </c>
      <c r="I33" s="239">
        <f t="shared" si="2"/>
        <v>0.14835102133972353</v>
      </c>
      <c r="J33" s="56">
        <f t="shared" ref="J33:AH33" si="5">J31/0.3048</f>
        <v>3.2808398950131233E-2</v>
      </c>
      <c r="K33" s="56">
        <f t="shared" si="5"/>
        <v>3.2808398950131233E-2</v>
      </c>
      <c r="L33" s="56">
        <f t="shared" si="5"/>
        <v>4.26509186351706E-2</v>
      </c>
      <c r="M33" s="56">
        <f t="shared" si="5"/>
        <v>3.937007874015748E-2</v>
      </c>
      <c r="N33" s="56">
        <f t="shared" si="5"/>
        <v>3.937007874015748E-2</v>
      </c>
      <c r="O33" s="56">
        <f t="shared" si="5"/>
        <v>3.937007874015748E-2</v>
      </c>
      <c r="P33" s="56">
        <f t="shared" si="5"/>
        <v>3.937007874015748E-2</v>
      </c>
      <c r="Q33" s="56">
        <f t="shared" si="5"/>
        <v>4.5931758530183726E-2</v>
      </c>
      <c r="R33" s="56">
        <f t="shared" si="5"/>
        <v>4.9212598425196846E-2</v>
      </c>
      <c r="S33" s="56">
        <f t="shared" si="5"/>
        <v>4.5931758530183726E-2</v>
      </c>
      <c r="T33" s="56">
        <f t="shared" si="5"/>
        <v>4.5931758530183726E-2</v>
      </c>
      <c r="U33" s="56">
        <f t="shared" si="5"/>
        <v>1.968503937007874E-2</v>
      </c>
      <c r="V33" s="56">
        <f t="shared" si="5"/>
        <v>1.968503937007874E-2</v>
      </c>
      <c r="W33" s="56">
        <f t="shared" si="5"/>
        <v>1.968503937007874E-2</v>
      </c>
      <c r="X33" s="56">
        <f t="shared" si="5"/>
        <v>0</v>
      </c>
      <c r="Y33" s="56">
        <f t="shared" si="5"/>
        <v>0</v>
      </c>
      <c r="Z33" s="56">
        <f t="shared" si="5"/>
        <v>0</v>
      </c>
      <c r="AA33" s="56">
        <f t="shared" si="5"/>
        <v>0</v>
      </c>
      <c r="AB33" s="56">
        <f t="shared" si="5"/>
        <v>0</v>
      </c>
      <c r="AC33" s="56">
        <f t="shared" si="5"/>
        <v>0</v>
      </c>
      <c r="AD33" s="56">
        <f t="shared" si="5"/>
        <v>0</v>
      </c>
      <c r="AE33" s="56">
        <f t="shared" si="5"/>
        <v>0</v>
      </c>
      <c r="AF33" s="56">
        <f t="shared" si="5"/>
        <v>0</v>
      </c>
      <c r="AG33" s="56">
        <f t="shared" si="5"/>
        <v>0</v>
      </c>
      <c r="AH33" s="56">
        <f t="shared" si="5"/>
        <v>0</v>
      </c>
    </row>
    <row r="34" spans="1:38" x14ac:dyDescent="0.3">
      <c r="A34" s="52"/>
      <c r="B34" s="52"/>
      <c r="C34" s="274"/>
      <c r="D34" s="52"/>
      <c r="E34" s="44" t="s">
        <v>391</v>
      </c>
      <c r="F34" s="44" t="s">
        <v>112</v>
      </c>
      <c r="G34" s="57">
        <v>40</v>
      </c>
      <c r="H34" s="57"/>
      <c r="I34" s="239" t="e">
        <f t="shared" si="2"/>
        <v>#DIV/0!</v>
      </c>
      <c r="J34" s="57">
        <v>40</v>
      </c>
      <c r="K34" s="57">
        <v>40</v>
      </c>
      <c r="L34" s="57">
        <v>40</v>
      </c>
      <c r="M34" s="57">
        <v>40</v>
      </c>
      <c r="N34" s="57">
        <v>40</v>
      </c>
      <c r="O34" s="57">
        <v>40</v>
      </c>
      <c r="P34" s="57">
        <v>40</v>
      </c>
      <c r="Q34" s="57">
        <v>40</v>
      </c>
      <c r="R34" s="57">
        <v>40</v>
      </c>
      <c r="S34" s="57">
        <v>40</v>
      </c>
      <c r="T34" s="57">
        <v>40</v>
      </c>
      <c r="U34" s="57">
        <v>40</v>
      </c>
      <c r="V34" s="57">
        <v>40</v>
      </c>
      <c r="W34" s="57">
        <v>40</v>
      </c>
      <c r="X34" s="57">
        <v>40</v>
      </c>
      <c r="Y34" s="57">
        <v>40</v>
      </c>
      <c r="Z34" s="57">
        <v>40</v>
      </c>
      <c r="AA34" s="57">
        <v>40</v>
      </c>
      <c r="AB34" s="57">
        <v>40</v>
      </c>
      <c r="AC34" s="57">
        <v>40</v>
      </c>
      <c r="AD34" s="57">
        <v>40</v>
      </c>
      <c r="AE34" s="57">
        <v>40</v>
      </c>
      <c r="AF34" s="57">
        <v>40</v>
      </c>
      <c r="AG34" s="57">
        <v>40</v>
      </c>
      <c r="AH34" s="57">
        <v>40</v>
      </c>
    </row>
    <row r="35" spans="1:38" x14ac:dyDescent="0.3">
      <c r="A35" s="52"/>
      <c r="B35" s="52"/>
      <c r="C35" s="274"/>
      <c r="D35" s="275" t="s">
        <v>392</v>
      </c>
      <c r="E35" s="44" t="s">
        <v>391</v>
      </c>
      <c r="F35" s="44" t="s">
        <v>114</v>
      </c>
      <c r="G35" s="53">
        <f>G34/0.3048</f>
        <v>131.23359580052494</v>
      </c>
      <c r="H35" s="53">
        <v>131.22999999999999</v>
      </c>
      <c r="I35" s="239">
        <f t="shared" si="2"/>
        <v>-2.7400750780677782E-3</v>
      </c>
      <c r="J35" s="53">
        <f t="shared" ref="J35:AH35" si="6">J34/0.3048</f>
        <v>131.23359580052494</v>
      </c>
      <c r="K35" s="53">
        <f t="shared" si="6"/>
        <v>131.23359580052494</v>
      </c>
      <c r="L35" s="53">
        <f t="shared" si="6"/>
        <v>131.23359580052494</v>
      </c>
      <c r="M35" s="53">
        <f t="shared" si="6"/>
        <v>131.23359580052494</v>
      </c>
      <c r="N35" s="53">
        <f t="shared" si="6"/>
        <v>131.23359580052494</v>
      </c>
      <c r="O35" s="53">
        <f t="shared" si="6"/>
        <v>131.23359580052494</v>
      </c>
      <c r="P35" s="53">
        <f t="shared" si="6"/>
        <v>131.23359580052494</v>
      </c>
      <c r="Q35" s="53">
        <f t="shared" si="6"/>
        <v>131.23359580052494</v>
      </c>
      <c r="R35" s="53">
        <f t="shared" si="6"/>
        <v>131.23359580052494</v>
      </c>
      <c r="S35" s="53">
        <f t="shared" si="6"/>
        <v>131.23359580052494</v>
      </c>
      <c r="T35" s="53">
        <f t="shared" si="6"/>
        <v>131.23359580052494</v>
      </c>
      <c r="U35" s="53">
        <f t="shared" si="6"/>
        <v>131.23359580052494</v>
      </c>
      <c r="V35" s="53">
        <f t="shared" si="6"/>
        <v>131.23359580052494</v>
      </c>
      <c r="W35" s="53">
        <f t="shared" si="6"/>
        <v>131.23359580052494</v>
      </c>
      <c r="X35" s="53">
        <f t="shared" si="6"/>
        <v>131.23359580052494</v>
      </c>
      <c r="Y35" s="53">
        <f t="shared" si="6"/>
        <v>131.23359580052494</v>
      </c>
      <c r="Z35" s="53">
        <f t="shared" si="6"/>
        <v>131.23359580052494</v>
      </c>
      <c r="AA35" s="53">
        <f t="shared" si="6"/>
        <v>131.23359580052494</v>
      </c>
      <c r="AB35" s="53">
        <f t="shared" si="6"/>
        <v>131.23359580052494</v>
      </c>
      <c r="AC35" s="53">
        <f t="shared" si="6"/>
        <v>131.23359580052494</v>
      </c>
      <c r="AD35" s="53">
        <f t="shared" si="6"/>
        <v>131.23359580052494</v>
      </c>
      <c r="AE35" s="53">
        <f t="shared" si="6"/>
        <v>131.23359580052494</v>
      </c>
      <c r="AF35" s="53">
        <f t="shared" si="6"/>
        <v>131.23359580052494</v>
      </c>
      <c r="AG35" s="53">
        <f t="shared" si="6"/>
        <v>131.23359580052494</v>
      </c>
      <c r="AH35" s="53">
        <f t="shared" si="6"/>
        <v>131.23359580052494</v>
      </c>
    </row>
    <row r="36" spans="1:38" x14ac:dyDescent="0.3">
      <c r="A36" s="52" t="s">
        <v>113</v>
      </c>
      <c r="B36" s="52"/>
      <c r="C36" s="274"/>
      <c r="D36" s="275"/>
      <c r="E36" s="229" t="s">
        <v>443</v>
      </c>
      <c r="F36" s="44" t="s">
        <v>69</v>
      </c>
      <c r="G36" s="58">
        <v>34</v>
      </c>
      <c r="H36" s="58"/>
      <c r="I36" s="239" t="e">
        <f t="shared" si="2"/>
        <v>#DIV/0!</v>
      </c>
      <c r="J36" s="58">
        <v>34</v>
      </c>
      <c r="K36" s="58">
        <v>34</v>
      </c>
      <c r="L36" s="58">
        <v>34</v>
      </c>
      <c r="M36" s="58">
        <v>34</v>
      </c>
      <c r="N36" s="58">
        <v>34</v>
      </c>
      <c r="O36" s="58">
        <v>34</v>
      </c>
      <c r="P36" s="58">
        <v>34</v>
      </c>
      <c r="Q36" s="58">
        <v>34</v>
      </c>
      <c r="R36" s="58">
        <v>34</v>
      </c>
      <c r="S36" s="58">
        <v>34</v>
      </c>
      <c r="T36" s="58">
        <v>34</v>
      </c>
      <c r="U36" s="58">
        <v>34</v>
      </c>
      <c r="V36" s="58">
        <v>34</v>
      </c>
      <c r="W36" s="58">
        <v>34</v>
      </c>
      <c r="X36" s="58">
        <v>34</v>
      </c>
      <c r="Y36" s="58">
        <v>34</v>
      </c>
      <c r="Z36" s="58">
        <v>34</v>
      </c>
      <c r="AA36" s="58">
        <v>34</v>
      </c>
      <c r="AB36" s="58">
        <v>34</v>
      </c>
      <c r="AC36" s="58">
        <v>34</v>
      </c>
      <c r="AD36" s="58">
        <v>34</v>
      </c>
      <c r="AE36" s="58">
        <v>34</v>
      </c>
      <c r="AF36" s="58">
        <v>34</v>
      </c>
      <c r="AG36" s="58">
        <v>34</v>
      </c>
      <c r="AH36" s="58">
        <v>34</v>
      </c>
    </row>
    <row r="37" spans="1:38" x14ac:dyDescent="0.3">
      <c r="A37" s="52" t="s">
        <v>113</v>
      </c>
      <c r="B37" s="52"/>
      <c r="C37" s="274"/>
      <c r="D37" s="52"/>
      <c r="E37" s="44" t="s">
        <v>118</v>
      </c>
      <c r="F37" s="44"/>
      <c r="G37" s="59">
        <v>0.3</v>
      </c>
      <c r="H37" s="59"/>
      <c r="I37" s="239" t="e">
        <f t="shared" si="2"/>
        <v>#DIV/0!</v>
      </c>
      <c r="J37" s="59">
        <v>0.3</v>
      </c>
      <c r="K37" s="59">
        <v>0.3</v>
      </c>
      <c r="L37" s="59">
        <v>0.3</v>
      </c>
      <c r="M37" s="59">
        <v>0.3</v>
      </c>
      <c r="N37" s="59">
        <v>0.3</v>
      </c>
      <c r="O37" s="59">
        <v>0.3</v>
      </c>
      <c r="P37" s="59">
        <v>0.3</v>
      </c>
      <c r="Q37" s="59">
        <v>0.3</v>
      </c>
      <c r="R37" s="59">
        <v>0.3</v>
      </c>
      <c r="S37" s="59">
        <v>0.3</v>
      </c>
      <c r="T37" s="59">
        <v>0.3</v>
      </c>
      <c r="U37" s="59">
        <v>0.3</v>
      </c>
      <c r="V37" s="59">
        <v>0.3</v>
      </c>
      <c r="W37" s="59">
        <v>0.3</v>
      </c>
      <c r="X37" s="59">
        <v>0.3</v>
      </c>
      <c r="Y37" s="59">
        <v>0.3</v>
      </c>
      <c r="Z37" s="59">
        <v>0.3</v>
      </c>
      <c r="AA37" s="59">
        <v>0.3</v>
      </c>
      <c r="AB37" s="59">
        <v>0.3</v>
      </c>
      <c r="AC37" s="59">
        <v>0.3</v>
      </c>
      <c r="AD37" s="59">
        <v>0.3</v>
      </c>
      <c r="AE37" s="59">
        <v>0.3</v>
      </c>
      <c r="AF37" s="59">
        <v>0.3</v>
      </c>
      <c r="AG37" s="59">
        <v>0.3</v>
      </c>
      <c r="AH37" s="59">
        <v>0.3</v>
      </c>
    </row>
    <row r="38" spans="1:38" x14ac:dyDescent="0.3">
      <c r="A38" s="52" t="s">
        <v>113</v>
      </c>
      <c r="B38" s="52"/>
      <c r="C38" s="274"/>
      <c r="D38" s="52"/>
      <c r="E38" s="44" t="s">
        <v>119</v>
      </c>
      <c r="F38" s="44" t="s">
        <v>69</v>
      </c>
      <c r="G38" s="58">
        <v>30450</v>
      </c>
      <c r="H38" s="58"/>
      <c r="I38" s="239" t="e">
        <f t="shared" si="2"/>
        <v>#DIV/0!</v>
      </c>
      <c r="J38" s="58">
        <v>30450</v>
      </c>
      <c r="K38" s="58">
        <v>30450</v>
      </c>
      <c r="L38" s="58">
        <v>30450</v>
      </c>
      <c r="M38" s="58">
        <v>30450</v>
      </c>
      <c r="N38" s="58">
        <v>30450</v>
      </c>
      <c r="O38" s="58">
        <v>30450</v>
      </c>
      <c r="P38" s="58">
        <v>30450</v>
      </c>
      <c r="Q38" s="58">
        <v>30450</v>
      </c>
      <c r="R38" s="58">
        <v>30450</v>
      </c>
      <c r="S38" s="58">
        <v>30450</v>
      </c>
      <c r="T38" s="58">
        <v>30450</v>
      </c>
      <c r="U38" s="58">
        <v>30450</v>
      </c>
      <c r="V38" s="58">
        <v>30450</v>
      </c>
      <c r="W38" s="58">
        <v>30450</v>
      </c>
      <c r="X38" s="58">
        <v>30450</v>
      </c>
      <c r="Y38" s="58">
        <v>30450</v>
      </c>
      <c r="Z38" s="58">
        <v>30450</v>
      </c>
      <c r="AA38" s="58">
        <v>30450</v>
      </c>
      <c r="AB38" s="58">
        <v>30450</v>
      </c>
      <c r="AC38" s="58">
        <v>30450</v>
      </c>
      <c r="AD38" s="58">
        <v>30450</v>
      </c>
      <c r="AE38" s="58">
        <v>30450</v>
      </c>
      <c r="AF38" s="58">
        <v>30450</v>
      </c>
      <c r="AG38" s="58">
        <v>30450</v>
      </c>
      <c r="AH38" s="58">
        <v>30450</v>
      </c>
    </row>
    <row r="39" spans="1:38" x14ac:dyDescent="0.3">
      <c r="A39" s="52" t="s">
        <v>113</v>
      </c>
      <c r="B39" s="52"/>
      <c r="C39" s="60"/>
      <c r="D39" s="52"/>
      <c r="E39" s="44" t="s">
        <v>120</v>
      </c>
      <c r="F39" s="44"/>
      <c r="G39" s="61">
        <f>G30/G28</f>
        <v>0.26049419470080371</v>
      </c>
      <c r="H39" s="61">
        <v>0.26</v>
      </c>
      <c r="I39" s="239">
        <f t="shared" si="2"/>
        <v>-0.19007488492449853</v>
      </c>
      <c r="J39" s="61">
        <f t="shared" ref="J39:AH39" si="7">J30/J28</f>
        <v>0.26487059179657946</v>
      </c>
      <c r="K39" s="61">
        <f t="shared" si="7"/>
        <v>0.25518573876271383</v>
      </c>
      <c r="L39" s="61">
        <f t="shared" si="7"/>
        <v>0.42326762607328572</v>
      </c>
      <c r="M39" s="61">
        <f t="shared" si="7"/>
        <v>0.38109756097560987</v>
      </c>
      <c r="N39" s="61">
        <f t="shared" si="7"/>
        <v>0.31366223058654824</v>
      </c>
      <c r="O39" s="61">
        <f t="shared" si="7"/>
        <v>0.2369106846718787</v>
      </c>
      <c r="P39" s="61">
        <f t="shared" si="7"/>
        <v>0.31841339155749632</v>
      </c>
      <c r="Q39" s="61">
        <f t="shared" si="7"/>
        <v>0.37341299477221807</v>
      </c>
      <c r="R39" s="61">
        <f t="shared" si="7"/>
        <v>0.32327586206896547</v>
      </c>
      <c r="S39" s="61">
        <f t="shared" si="7"/>
        <v>0.23102691463555505</v>
      </c>
      <c r="T39" s="61">
        <f t="shared" si="7"/>
        <v>1.6499862524058295</v>
      </c>
      <c r="U39" s="61">
        <f t="shared" si="7"/>
        <v>0.80766124379831472</v>
      </c>
      <c r="V39" s="61">
        <f t="shared" si="7"/>
        <v>0.38888888888888884</v>
      </c>
      <c r="W39" s="61">
        <f t="shared" si="7"/>
        <v>0.27999999999999997</v>
      </c>
      <c r="X39" s="61" t="e">
        <f t="shared" si="7"/>
        <v>#DIV/0!</v>
      </c>
      <c r="Y39" s="61" t="e">
        <f t="shared" si="7"/>
        <v>#DIV/0!</v>
      </c>
      <c r="Z39" s="61" t="e">
        <f t="shared" si="7"/>
        <v>#DIV/0!</v>
      </c>
      <c r="AA39" s="61" t="e">
        <f t="shared" si="7"/>
        <v>#DIV/0!</v>
      </c>
      <c r="AB39" s="61" t="e">
        <f t="shared" si="7"/>
        <v>#DIV/0!</v>
      </c>
      <c r="AC39" s="61" t="e">
        <f t="shared" si="7"/>
        <v>#DIV/0!</v>
      </c>
      <c r="AD39" s="61" t="e">
        <f t="shared" si="7"/>
        <v>#DIV/0!</v>
      </c>
      <c r="AE39" s="61" t="e">
        <f t="shared" si="7"/>
        <v>#DIV/0!</v>
      </c>
      <c r="AF39" s="61" t="e">
        <f t="shared" si="7"/>
        <v>#DIV/0!</v>
      </c>
      <c r="AG39" s="61" t="e">
        <f t="shared" si="7"/>
        <v>#DIV/0!</v>
      </c>
      <c r="AH39" s="61" t="e">
        <f t="shared" si="7"/>
        <v>#DIV/0!</v>
      </c>
      <c r="AI39" s="62"/>
      <c r="AJ39" s="62"/>
      <c r="AK39" s="62"/>
      <c r="AL39" s="62"/>
    </row>
    <row r="40" spans="1:38" x14ac:dyDescent="0.3">
      <c r="A40" s="52" t="s">
        <v>113</v>
      </c>
      <c r="B40" s="52"/>
      <c r="C40" s="60"/>
      <c r="D40" s="52"/>
      <c r="E40" s="63" t="s">
        <v>121</v>
      </c>
      <c r="F40" s="61"/>
      <c r="G40" s="61">
        <f>1/G39</f>
        <v>3.8388571428571443</v>
      </c>
      <c r="H40" s="61">
        <v>3.84</v>
      </c>
      <c r="I40" s="239">
        <f t="shared" si="2"/>
        <v>2.9761904761863488E-2</v>
      </c>
      <c r="J40" s="61">
        <f t="shared" ref="J40:AH40" si="8">1/J39</f>
        <v>3.7754285714285705</v>
      </c>
      <c r="K40" s="61">
        <f t="shared" si="8"/>
        <v>3.9187142857142838</v>
      </c>
      <c r="L40" s="61">
        <f t="shared" si="8"/>
        <v>2.362571428571429</v>
      </c>
      <c r="M40" s="61">
        <f t="shared" si="8"/>
        <v>2.6239999999999992</v>
      </c>
      <c r="N40" s="61">
        <f t="shared" si="8"/>
        <v>3.1881428571428585</v>
      </c>
      <c r="O40" s="61">
        <f t="shared" si="8"/>
        <v>4.2210000000000001</v>
      </c>
      <c r="P40" s="61">
        <f t="shared" si="8"/>
        <v>3.140571428571429</v>
      </c>
      <c r="Q40" s="61">
        <f t="shared" si="8"/>
        <v>2.6779999999999999</v>
      </c>
      <c r="R40" s="61">
        <f t="shared" si="8"/>
        <v>3.0933333333333337</v>
      </c>
      <c r="S40" s="61">
        <f t="shared" si="8"/>
        <v>4.3285</v>
      </c>
      <c r="T40" s="61">
        <f t="shared" si="8"/>
        <v>0.6060656557240458</v>
      </c>
      <c r="U40" s="61">
        <f t="shared" si="8"/>
        <v>1.2381428571428583</v>
      </c>
      <c r="V40" s="61">
        <f t="shared" si="8"/>
        <v>2.5714285714285716</v>
      </c>
      <c r="W40" s="61">
        <f t="shared" si="8"/>
        <v>3.5714285714285716</v>
      </c>
      <c r="X40" s="61" t="e">
        <f t="shared" si="8"/>
        <v>#DIV/0!</v>
      </c>
      <c r="Y40" s="61" t="e">
        <f t="shared" si="8"/>
        <v>#DIV/0!</v>
      </c>
      <c r="Z40" s="61" t="e">
        <f t="shared" si="8"/>
        <v>#DIV/0!</v>
      </c>
      <c r="AA40" s="61" t="e">
        <f t="shared" si="8"/>
        <v>#DIV/0!</v>
      </c>
      <c r="AB40" s="61" t="e">
        <f t="shared" si="8"/>
        <v>#DIV/0!</v>
      </c>
      <c r="AC40" s="61" t="e">
        <f t="shared" si="8"/>
        <v>#DIV/0!</v>
      </c>
      <c r="AD40" s="61" t="e">
        <f t="shared" si="8"/>
        <v>#DIV/0!</v>
      </c>
      <c r="AE40" s="61" t="e">
        <f t="shared" si="8"/>
        <v>#DIV/0!</v>
      </c>
      <c r="AF40" s="61" t="e">
        <f t="shared" si="8"/>
        <v>#DIV/0!</v>
      </c>
      <c r="AG40" s="61" t="e">
        <f t="shared" si="8"/>
        <v>#DIV/0!</v>
      </c>
      <c r="AH40" s="61" t="e">
        <f t="shared" si="8"/>
        <v>#DIV/0!</v>
      </c>
    </row>
    <row r="41" spans="1:38" x14ac:dyDescent="0.3">
      <c r="A41" s="52" t="s">
        <v>113</v>
      </c>
      <c r="B41" s="52"/>
      <c r="C41" s="60"/>
      <c r="D41" s="64"/>
      <c r="E41" s="44" t="s">
        <v>122</v>
      </c>
      <c r="F41" s="44"/>
      <c r="G41" s="61">
        <f>2-G39</f>
        <v>1.7395058052991963</v>
      </c>
      <c r="H41" s="61">
        <v>1.74</v>
      </c>
      <c r="I41" s="239">
        <f t="shared" si="2"/>
        <v>2.8401994299063003E-2</v>
      </c>
      <c r="J41" s="61">
        <f t="shared" ref="J41:AH41" si="9">2-J39</f>
        <v>1.7351294082034205</v>
      </c>
      <c r="K41" s="61">
        <f t="shared" si="9"/>
        <v>1.7448142612372861</v>
      </c>
      <c r="L41" s="61">
        <f t="shared" si="9"/>
        <v>1.5767323739267143</v>
      </c>
      <c r="M41" s="61">
        <f t="shared" si="9"/>
        <v>1.61890243902439</v>
      </c>
      <c r="N41" s="61">
        <f t="shared" si="9"/>
        <v>1.6863377694134518</v>
      </c>
      <c r="O41" s="61">
        <f t="shared" si="9"/>
        <v>1.7630893153281213</v>
      </c>
      <c r="P41" s="61">
        <f t="shared" si="9"/>
        <v>1.6815866084425037</v>
      </c>
      <c r="Q41" s="61">
        <f t="shared" si="9"/>
        <v>1.626587005227782</v>
      </c>
      <c r="R41" s="61">
        <f t="shared" si="9"/>
        <v>1.6767241379310345</v>
      </c>
      <c r="S41" s="61">
        <f t="shared" si="9"/>
        <v>1.768973085364445</v>
      </c>
      <c r="T41" s="61">
        <f t="shared" si="9"/>
        <v>0.35001374759417048</v>
      </c>
      <c r="U41" s="61">
        <f t="shared" si="9"/>
        <v>1.1923387562016852</v>
      </c>
      <c r="V41" s="61">
        <f t="shared" si="9"/>
        <v>1.6111111111111112</v>
      </c>
      <c r="W41" s="61">
        <f t="shared" si="9"/>
        <v>1.72</v>
      </c>
      <c r="X41" s="61" t="e">
        <f t="shared" si="9"/>
        <v>#DIV/0!</v>
      </c>
      <c r="Y41" s="61" t="e">
        <f t="shared" si="9"/>
        <v>#DIV/0!</v>
      </c>
      <c r="Z41" s="61" t="e">
        <f t="shared" si="9"/>
        <v>#DIV/0!</v>
      </c>
      <c r="AA41" s="61" t="e">
        <f t="shared" si="9"/>
        <v>#DIV/0!</v>
      </c>
      <c r="AB41" s="61" t="e">
        <f t="shared" si="9"/>
        <v>#DIV/0!</v>
      </c>
      <c r="AC41" s="61" t="e">
        <f t="shared" si="9"/>
        <v>#DIV/0!</v>
      </c>
      <c r="AD41" s="61" t="e">
        <f t="shared" si="9"/>
        <v>#DIV/0!</v>
      </c>
      <c r="AE41" s="61" t="e">
        <f t="shared" si="9"/>
        <v>#DIV/0!</v>
      </c>
      <c r="AF41" s="61" t="e">
        <f t="shared" si="9"/>
        <v>#DIV/0!</v>
      </c>
      <c r="AG41" s="61" t="e">
        <f t="shared" si="9"/>
        <v>#DIV/0!</v>
      </c>
      <c r="AH41" s="61" t="e">
        <f t="shared" si="9"/>
        <v>#DIV/0!</v>
      </c>
    </row>
    <row r="42" spans="1:38" x14ac:dyDescent="0.3">
      <c r="A42" s="52" t="s">
        <v>113</v>
      </c>
      <c r="B42" s="52"/>
      <c r="C42" s="60"/>
      <c r="D42" s="64"/>
      <c r="E42" s="44" t="s">
        <v>123</v>
      </c>
      <c r="F42" s="61"/>
      <c r="G42" s="61">
        <f>G33/G30</f>
        <v>2.0000000000000004E-2</v>
      </c>
      <c r="H42" s="61">
        <v>0.02</v>
      </c>
      <c r="I42" s="239">
        <f t="shared" si="2"/>
        <v>-1.7347234759768071E-14</v>
      </c>
      <c r="J42" s="61">
        <f t="shared" ref="J42:AH42" si="10">J33/J30</f>
        <v>1.4285714285714289E-2</v>
      </c>
      <c r="K42" s="61">
        <f t="shared" si="10"/>
        <v>1.4285714285714289E-2</v>
      </c>
      <c r="L42" s="61">
        <f t="shared" si="10"/>
        <v>1.8571428571428572E-2</v>
      </c>
      <c r="M42" s="61">
        <f t="shared" si="10"/>
        <v>1.7142857142857147E-2</v>
      </c>
      <c r="N42" s="61">
        <f t="shared" si="10"/>
        <v>1.7142857142857147E-2</v>
      </c>
      <c r="O42" s="61">
        <f t="shared" si="10"/>
        <v>1.7142857142857147E-2</v>
      </c>
      <c r="P42" s="61">
        <f t="shared" si="10"/>
        <v>1.7142857142857147E-2</v>
      </c>
      <c r="Q42" s="61">
        <f t="shared" si="10"/>
        <v>2.0000000000000004E-2</v>
      </c>
      <c r="R42" s="61">
        <f t="shared" si="10"/>
        <v>2.5000000000000001E-2</v>
      </c>
      <c r="S42" s="61">
        <f t="shared" si="10"/>
        <v>2.3333333333333334E-2</v>
      </c>
      <c r="T42" s="61">
        <f t="shared" si="10"/>
        <v>2.332944509248459E-2</v>
      </c>
      <c r="U42" s="61">
        <f t="shared" si="10"/>
        <v>8.5714285714285736E-3</v>
      </c>
      <c r="V42" s="61">
        <f t="shared" si="10"/>
        <v>8.5714285714285736E-3</v>
      </c>
      <c r="W42" s="61">
        <f t="shared" si="10"/>
        <v>8.5714285714285736E-3</v>
      </c>
      <c r="X42" s="61" t="e">
        <f t="shared" si="10"/>
        <v>#DIV/0!</v>
      </c>
      <c r="Y42" s="61" t="e">
        <f t="shared" si="10"/>
        <v>#DIV/0!</v>
      </c>
      <c r="Z42" s="61" t="e">
        <f t="shared" si="10"/>
        <v>#DIV/0!</v>
      </c>
      <c r="AA42" s="61" t="e">
        <f t="shared" si="10"/>
        <v>#DIV/0!</v>
      </c>
      <c r="AB42" s="61" t="e">
        <f t="shared" si="10"/>
        <v>#DIV/0!</v>
      </c>
      <c r="AC42" s="61" t="e">
        <f t="shared" si="10"/>
        <v>#DIV/0!</v>
      </c>
      <c r="AD42" s="61" t="e">
        <f t="shared" si="10"/>
        <v>#DIV/0!</v>
      </c>
      <c r="AE42" s="61" t="e">
        <f t="shared" si="10"/>
        <v>#DIV/0!</v>
      </c>
      <c r="AF42" s="61" t="e">
        <f t="shared" si="10"/>
        <v>#DIV/0!</v>
      </c>
      <c r="AG42" s="61" t="e">
        <f t="shared" si="10"/>
        <v>#DIV/0!</v>
      </c>
      <c r="AH42" s="61" t="e">
        <f t="shared" si="10"/>
        <v>#DIV/0!</v>
      </c>
    </row>
    <row r="43" spans="1:38" x14ac:dyDescent="0.3">
      <c r="A43" s="52" t="s">
        <v>113</v>
      </c>
      <c r="B43" s="52"/>
      <c r="C43" s="60"/>
      <c r="D43" s="52"/>
      <c r="E43" s="44" t="s">
        <v>124</v>
      </c>
      <c r="F43" s="44"/>
      <c r="G43" s="61">
        <f>1/G42</f>
        <v>49.999999999999993</v>
      </c>
      <c r="H43" s="61">
        <v>50</v>
      </c>
      <c r="I43" s="239">
        <f t="shared" si="2"/>
        <v>1.4210854715202004E-14</v>
      </c>
      <c r="J43" s="61">
        <f t="shared" ref="J43:AH43" si="11">1/J42</f>
        <v>69.999999999999986</v>
      </c>
      <c r="K43" s="61">
        <f t="shared" si="11"/>
        <v>69.999999999999986</v>
      </c>
      <c r="L43" s="61">
        <f t="shared" si="11"/>
        <v>53.846153846153847</v>
      </c>
      <c r="M43" s="61">
        <f t="shared" si="11"/>
        <v>58.333333333333321</v>
      </c>
      <c r="N43" s="61">
        <f t="shared" si="11"/>
        <v>58.333333333333321</v>
      </c>
      <c r="O43" s="61">
        <f t="shared" si="11"/>
        <v>58.333333333333321</v>
      </c>
      <c r="P43" s="61">
        <f t="shared" si="11"/>
        <v>58.333333333333321</v>
      </c>
      <c r="Q43" s="61">
        <f t="shared" si="11"/>
        <v>49.999999999999993</v>
      </c>
      <c r="R43" s="61">
        <f t="shared" si="11"/>
        <v>40</v>
      </c>
      <c r="S43" s="61">
        <f t="shared" si="11"/>
        <v>42.857142857142854</v>
      </c>
      <c r="T43" s="61">
        <f t="shared" si="11"/>
        <v>42.864285714285707</v>
      </c>
      <c r="U43" s="61">
        <f t="shared" si="11"/>
        <v>116.66666666666664</v>
      </c>
      <c r="V43" s="61">
        <f t="shared" si="11"/>
        <v>116.66666666666664</v>
      </c>
      <c r="W43" s="61">
        <f t="shared" si="11"/>
        <v>116.66666666666664</v>
      </c>
      <c r="X43" s="61" t="e">
        <f t="shared" si="11"/>
        <v>#DIV/0!</v>
      </c>
      <c r="Y43" s="61" t="e">
        <f t="shared" si="11"/>
        <v>#DIV/0!</v>
      </c>
      <c r="Z43" s="61" t="e">
        <f t="shared" si="11"/>
        <v>#DIV/0!</v>
      </c>
      <c r="AA43" s="61" t="e">
        <f t="shared" si="11"/>
        <v>#DIV/0!</v>
      </c>
      <c r="AB43" s="61" t="e">
        <f t="shared" si="11"/>
        <v>#DIV/0!</v>
      </c>
      <c r="AC43" s="61" t="e">
        <f t="shared" si="11"/>
        <v>#DIV/0!</v>
      </c>
      <c r="AD43" s="61" t="e">
        <f t="shared" si="11"/>
        <v>#DIV/0!</v>
      </c>
      <c r="AE43" s="61" t="e">
        <f t="shared" si="11"/>
        <v>#DIV/0!</v>
      </c>
      <c r="AF43" s="61" t="e">
        <f t="shared" si="11"/>
        <v>#DIV/0!</v>
      </c>
      <c r="AG43" s="61" t="e">
        <f t="shared" si="11"/>
        <v>#DIV/0!</v>
      </c>
      <c r="AH43" s="61" t="e">
        <f t="shared" si="11"/>
        <v>#DIV/0!</v>
      </c>
    </row>
    <row r="44" spans="1:38" x14ac:dyDescent="0.3">
      <c r="A44" s="52" t="s">
        <v>113</v>
      </c>
      <c r="B44" s="52"/>
      <c r="C44" s="60"/>
      <c r="D44" s="52"/>
      <c r="E44" s="63" t="s">
        <v>340</v>
      </c>
      <c r="F44" s="61"/>
      <c r="G44" s="61">
        <f>G28/G33</f>
        <v>191.94285714285721</v>
      </c>
      <c r="H44" s="61">
        <v>191.96</v>
      </c>
      <c r="I44" s="239">
        <f t="shared" si="2"/>
        <v>8.9304319351953265E-3</v>
      </c>
      <c r="J44" s="61">
        <f t="shared" ref="J44:AH44" si="12">J28/J33</f>
        <v>264.27999999999992</v>
      </c>
      <c r="K44" s="61">
        <f t="shared" si="12"/>
        <v>274.30999999999983</v>
      </c>
      <c r="L44" s="61">
        <f t="shared" si="12"/>
        <v>127.21538461538462</v>
      </c>
      <c r="M44" s="61">
        <f t="shared" si="12"/>
        <v>153.06666666666661</v>
      </c>
      <c r="N44" s="61">
        <f t="shared" si="12"/>
        <v>185.97500000000005</v>
      </c>
      <c r="O44" s="61">
        <f t="shared" si="12"/>
        <v>246.22499999999997</v>
      </c>
      <c r="P44" s="61">
        <f t="shared" si="12"/>
        <v>183.2</v>
      </c>
      <c r="Q44" s="61">
        <f t="shared" si="12"/>
        <v>133.89999999999998</v>
      </c>
      <c r="R44" s="61">
        <f t="shared" si="12"/>
        <v>123.73333333333335</v>
      </c>
      <c r="S44" s="61">
        <f t="shared" si="12"/>
        <v>185.50714285714284</v>
      </c>
      <c r="T44" s="61">
        <f t="shared" si="12"/>
        <v>25.978571428571414</v>
      </c>
      <c r="U44" s="61">
        <f t="shared" si="12"/>
        <v>144.45000000000013</v>
      </c>
      <c r="V44" s="61">
        <f t="shared" si="12"/>
        <v>300</v>
      </c>
      <c r="W44" s="61">
        <f t="shared" si="12"/>
        <v>416.66666666666669</v>
      </c>
      <c r="X44" s="61" t="e">
        <f t="shared" si="12"/>
        <v>#DIV/0!</v>
      </c>
      <c r="Y44" s="61" t="e">
        <f t="shared" si="12"/>
        <v>#DIV/0!</v>
      </c>
      <c r="Z44" s="61" t="e">
        <f t="shared" si="12"/>
        <v>#DIV/0!</v>
      </c>
      <c r="AA44" s="61" t="e">
        <f t="shared" si="12"/>
        <v>#DIV/0!</v>
      </c>
      <c r="AB44" s="61" t="e">
        <f t="shared" si="12"/>
        <v>#DIV/0!</v>
      </c>
      <c r="AC44" s="61" t="e">
        <f t="shared" si="12"/>
        <v>#DIV/0!</v>
      </c>
      <c r="AD44" s="61" t="e">
        <f t="shared" si="12"/>
        <v>#DIV/0!</v>
      </c>
      <c r="AE44" s="61" t="e">
        <f t="shared" si="12"/>
        <v>#DIV/0!</v>
      </c>
      <c r="AF44" s="61" t="e">
        <f t="shared" si="12"/>
        <v>#DIV/0!</v>
      </c>
      <c r="AG44" s="61" t="e">
        <f t="shared" si="12"/>
        <v>#DIV/0!</v>
      </c>
      <c r="AH44" s="61" t="e">
        <f t="shared" si="12"/>
        <v>#DIV/0!</v>
      </c>
    </row>
    <row r="45" spans="1:38" x14ac:dyDescent="0.3">
      <c r="A45" s="52"/>
      <c r="B45" s="52"/>
      <c r="C45" s="60"/>
      <c r="D45" s="52"/>
      <c r="E45" s="65"/>
      <c r="F45" s="62"/>
      <c r="G45" s="62"/>
      <c r="H45" s="62"/>
      <c r="I45" s="239" t="e">
        <f t="shared" si="2"/>
        <v>#DIV/0!</v>
      </c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</row>
    <row r="46" spans="1:38" ht="21" x14ac:dyDescent="0.4">
      <c r="B46" s="66"/>
      <c r="C46" s="60"/>
      <c r="E46" s="48" t="s">
        <v>393</v>
      </c>
      <c r="F46" s="67"/>
      <c r="G46" s="67"/>
      <c r="H46" s="67"/>
      <c r="I46" s="239" t="e">
        <f t="shared" si="2"/>
        <v>#DIV/0!</v>
      </c>
      <c r="J46" s="67"/>
      <c r="K46" s="67"/>
      <c r="L46" s="67"/>
      <c r="M46" s="67"/>
      <c r="N46" s="67"/>
    </row>
    <row r="47" spans="1:38" x14ac:dyDescent="0.3">
      <c r="A47" s="52" t="s">
        <v>113</v>
      </c>
      <c r="B47" s="66"/>
      <c r="C47" s="60" t="s">
        <v>394</v>
      </c>
      <c r="D47" s="68"/>
      <c r="E47" s="229" t="s">
        <v>125</v>
      </c>
      <c r="F47" s="44" t="s">
        <v>69</v>
      </c>
      <c r="G47" s="69">
        <f>Summary!C130</f>
        <v>0.45725526699999997</v>
      </c>
      <c r="H47" s="69">
        <v>0.5</v>
      </c>
      <c r="I47" s="239">
        <f t="shared" si="2"/>
        <v>8.5489466000000078</v>
      </c>
      <c r="J47" s="69">
        <f>Summary!D130</f>
        <v>0.30177022999999997</v>
      </c>
      <c r="K47" s="69">
        <f>Summary!E130</f>
        <v>0.60824092500000004</v>
      </c>
      <c r="L47" s="69">
        <f>Summary!F130</f>
        <v>0.821525485</v>
      </c>
      <c r="M47" s="69">
        <f>Summary!G130</f>
        <v>3.6705746599999998E-3</v>
      </c>
      <c r="N47" s="69">
        <f>Summary!H130</f>
        <v>0.47063166200000001</v>
      </c>
      <c r="O47" s="69">
        <f>Summary!I130</f>
        <v>0.54798418849999997</v>
      </c>
      <c r="P47" s="69">
        <f>Summary!J130</f>
        <v>3.6049640449999996</v>
      </c>
      <c r="Q47" s="69">
        <f>Summary!K130</f>
        <v>0.54409868149999996</v>
      </c>
      <c r="R47" s="69">
        <f>Summary!L130</f>
        <v>0.13096294875</v>
      </c>
      <c r="S47" s="69">
        <f>Summary!M130</f>
        <v>3.6723203149999994E-2</v>
      </c>
      <c r="T47" s="69">
        <f>Summary!N130</f>
        <v>5.5916537049999999E-2</v>
      </c>
      <c r="U47" s="69">
        <f>Summary!O130</f>
        <v>0.33511206649999997</v>
      </c>
      <c r="V47" s="69">
        <f>Summary!P130</f>
        <v>1.6547530499999998E-2</v>
      </c>
      <c r="W47" s="69">
        <f>Summary!Q130</f>
        <v>0.14727259950000002</v>
      </c>
      <c r="X47" s="69">
        <f>Summary!R130</f>
        <v>0</v>
      </c>
      <c r="Y47" s="69">
        <f>Summary!S130</f>
        <v>0</v>
      </c>
      <c r="Z47" s="69">
        <f>Summary!T130</f>
        <v>0</v>
      </c>
      <c r="AA47" s="69">
        <f>Summary!U130</f>
        <v>0</v>
      </c>
      <c r="AB47" s="69">
        <f>Summary!V130</f>
        <v>0</v>
      </c>
      <c r="AC47" s="69">
        <f>Summary!W130</f>
        <v>0</v>
      </c>
      <c r="AD47" s="69">
        <f>Summary!X130</f>
        <v>0</v>
      </c>
      <c r="AE47" s="69">
        <f>Summary!Y130</f>
        <v>0</v>
      </c>
      <c r="AF47" s="69">
        <f>Summary!Z130</f>
        <v>0</v>
      </c>
      <c r="AG47" s="69">
        <f>Summary!AA130</f>
        <v>0</v>
      </c>
      <c r="AH47" s="69">
        <f>Summary!AB130</f>
        <v>0</v>
      </c>
    </row>
    <row r="48" spans="1:38" x14ac:dyDescent="0.3">
      <c r="A48" s="52" t="s">
        <v>113</v>
      </c>
      <c r="B48" s="66"/>
      <c r="C48" s="60" t="s">
        <v>394</v>
      </c>
      <c r="D48" s="68"/>
      <c r="E48" s="70" t="s">
        <v>126</v>
      </c>
      <c r="F48" s="70" t="s">
        <v>69</v>
      </c>
      <c r="G48" s="69">
        <f>Summary!C131</f>
        <v>0.49883259600000002</v>
      </c>
      <c r="H48" s="69">
        <v>0.5</v>
      </c>
      <c r="I48" s="239">
        <f t="shared" si="2"/>
        <v>0.2334807999999966</v>
      </c>
      <c r="J48" s="69">
        <f>Summary!D131</f>
        <v>1.935779725</v>
      </c>
      <c r="K48" s="69">
        <f>Summary!E131</f>
        <v>2.9807090299999999</v>
      </c>
      <c r="L48" s="69">
        <f>Summary!F131</f>
        <v>4.471030485</v>
      </c>
      <c r="M48" s="69">
        <f>Summary!G131</f>
        <v>5.8270859999999995</v>
      </c>
      <c r="N48" s="69">
        <f>Summary!H131</f>
        <v>6.3806671449999994</v>
      </c>
      <c r="O48" s="69">
        <f>Summary!I131</f>
        <v>6.7421386600000002</v>
      </c>
      <c r="P48" s="69">
        <f>Summary!J131</f>
        <v>3.9942993399999995</v>
      </c>
      <c r="Q48" s="69">
        <f>Summary!K131</f>
        <v>3.8200350049999994</v>
      </c>
      <c r="R48" s="69">
        <f>Summary!L131</f>
        <v>0.96035103700000002</v>
      </c>
      <c r="S48" s="69">
        <f>Summary!M131</f>
        <v>2.184382805E-2</v>
      </c>
      <c r="T48" s="69">
        <f>Summary!N131</f>
        <v>0.406993192</v>
      </c>
      <c r="U48" s="69">
        <f>Summary!O131</f>
        <v>6.9258420599999999</v>
      </c>
      <c r="V48" s="69">
        <f>Summary!P131</f>
        <v>5.4811009200000003</v>
      </c>
      <c r="W48" s="69">
        <f>Summary!Q131</f>
        <v>2.3502446799999994</v>
      </c>
      <c r="X48" s="69">
        <f>Summary!R131</f>
        <v>0</v>
      </c>
      <c r="Y48" s="69">
        <f>Summary!S131</f>
        <v>0</v>
      </c>
      <c r="Z48" s="69">
        <f>Summary!T131</f>
        <v>0</v>
      </c>
      <c r="AA48" s="69">
        <f>Summary!U131</f>
        <v>0</v>
      </c>
      <c r="AB48" s="69">
        <f>Summary!V131</f>
        <v>0</v>
      </c>
      <c r="AC48" s="69">
        <f>Summary!W131</f>
        <v>0</v>
      </c>
      <c r="AD48" s="69">
        <f>Summary!X131</f>
        <v>0</v>
      </c>
      <c r="AE48" s="69">
        <f>Summary!Y131</f>
        <v>0</v>
      </c>
      <c r="AF48" s="69">
        <f>Summary!Z131</f>
        <v>0</v>
      </c>
      <c r="AG48" s="69">
        <f>Summary!AA131</f>
        <v>0</v>
      </c>
      <c r="AH48" s="69">
        <f>Summary!AB131</f>
        <v>0</v>
      </c>
    </row>
    <row r="49" spans="1:37" x14ac:dyDescent="0.3">
      <c r="A49" s="52" t="s">
        <v>113</v>
      </c>
      <c r="B49" s="66"/>
      <c r="C49" s="60" t="s">
        <v>394</v>
      </c>
      <c r="D49" s="68"/>
      <c r="E49" s="44" t="s">
        <v>127</v>
      </c>
      <c r="F49" s="44" t="s">
        <v>69</v>
      </c>
      <c r="G49" s="69">
        <f>Summary!C132</f>
        <v>0.68469829399999993</v>
      </c>
      <c r="H49" s="69">
        <v>0.7</v>
      </c>
      <c r="I49" s="239">
        <f t="shared" si="2"/>
        <v>2.1859580000000038</v>
      </c>
      <c r="J49" s="69">
        <f>Summary!D132</f>
        <v>1.0442359294999999</v>
      </c>
      <c r="K49" s="69">
        <f>Summary!E132</f>
        <v>2.204107155</v>
      </c>
      <c r="L49" s="69">
        <f>Summary!F132</f>
        <v>0.71498234149999995</v>
      </c>
      <c r="M49" s="69">
        <f>Summary!G132</f>
        <v>0.79147085650000004</v>
      </c>
      <c r="N49" s="69">
        <f>Summary!H132</f>
        <v>0.53223286749999998</v>
      </c>
      <c r="O49" s="69">
        <f>Summary!I132</f>
        <v>0.16778906999999998</v>
      </c>
      <c r="P49" s="69">
        <f>Summary!J132</f>
        <v>0.63903341499999999</v>
      </c>
      <c r="Q49" s="69">
        <f>Summary!K132</f>
        <v>1.216189907</v>
      </c>
      <c r="R49" s="69">
        <f>Summary!L132</f>
        <v>0.16611479849999997</v>
      </c>
      <c r="S49" s="69">
        <f>Summary!M132</f>
        <v>1.1855107199999999E-2</v>
      </c>
      <c r="T49" s="69">
        <f>Summary!N132</f>
        <v>0.41823714449999999</v>
      </c>
      <c r="U49" s="69">
        <f>Summary!O132</f>
        <v>0.1227565679</v>
      </c>
      <c r="V49" s="69">
        <f>Summary!P132</f>
        <v>0.38496763399999995</v>
      </c>
      <c r="W49" s="69">
        <f>Summary!Q132</f>
        <v>0.33845727449999996</v>
      </c>
      <c r="X49" s="69">
        <f>Summary!R132</f>
        <v>0</v>
      </c>
      <c r="Y49" s="69">
        <f>Summary!S132</f>
        <v>0</v>
      </c>
      <c r="Z49" s="69">
        <f>Summary!T132</f>
        <v>0</v>
      </c>
      <c r="AA49" s="69">
        <f>Summary!U132</f>
        <v>0</v>
      </c>
      <c r="AB49" s="69">
        <f>Summary!V132</f>
        <v>0</v>
      </c>
      <c r="AC49" s="69">
        <f>Summary!W132</f>
        <v>0</v>
      </c>
      <c r="AD49" s="69">
        <f>Summary!X132</f>
        <v>0</v>
      </c>
      <c r="AE49" s="69">
        <f>Summary!Y132</f>
        <v>0</v>
      </c>
      <c r="AF49" s="69">
        <f>Summary!Z132</f>
        <v>0</v>
      </c>
      <c r="AG49" s="69">
        <f>Summary!AA132</f>
        <v>0</v>
      </c>
      <c r="AH49" s="69">
        <f>Summary!AB132</f>
        <v>0</v>
      </c>
    </row>
    <row r="50" spans="1:37" x14ac:dyDescent="0.3">
      <c r="A50" s="52" t="s">
        <v>113</v>
      </c>
      <c r="B50" s="66"/>
      <c r="C50" s="60" t="s">
        <v>394</v>
      </c>
      <c r="D50" s="52"/>
      <c r="E50" s="44" t="s">
        <v>129</v>
      </c>
      <c r="F50" s="44" t="s">
        <v>69</v>
      </c>
      <c r="G50" s="71">
        <f>SQRT(G47^2+G48^2-(G47*G48)+(3*G49^2))</f>
        <v>1.2791629167461775</v>
      </c>
      <c r="H50" s="71">
        <v>1.31</v>
      </c>
      <c r="I50" s="239">
        <f t="shared" si="2"/>
        <v>2.3539758209024813</v>
      </c>
      <c r="J50" s="71">
        <f t="shared" ref="J50:AH50" si="13">SQRT(J47^2+J48^2-(J47*J48)+(3*J49^2))</f>
        <v>2.554492856120159</v>
      </c>
      <c r="K50" s="71">
        <f t="shared" si="13"/>
        <v>4.6921060494166076</v>
      </c>
      <c r="L50" s="71">
        <f t="shared" si="13"/>
        <v>4.3041319076713807</v>
      </c>
      <c r="M50" s="71">
        <f t="shared" si="13"/>
        <v>5.9843825345951629</v>
      </c>
      <c r="N50" s="71">
        <f t="shared" si="13"/>
        <v>6.2274616714341162</v>
      </c>
      <c r="O50" s="71">
        <f t="shared" si="13"/>
        <v>6.4920408590205607</v>
      </c>
      <c r="P50" s="71">
        <f t="shared" si="13"/>
        <v>3.9718986132654055</v>
      </c>
      <c r="Q50" s="71">
        <f t="shared" si="13"/>
        <v>4.1530216077931792</v>
      </c>
      <c r="R50" s="71">
        <f t="shared" si="13"/>
        <v>0.94680377239094105</v>
      </c>
      <c r="S50" s="71">
        <f t="shared" si="13"/>
        <v>3.801581037661559E-2</v>
      </c>
      <c r="T50" s="71">
        <f t="shared" si="13"/>
        <v>0.81901122987965713</v>
      </c>
      <c r="U50" s="71">
        <f t="shared" si="13"/>
        <v>6.7678550972289218</v>
      </c>
      <c r="V50" s="71">
        <f t="shared" si="13"/>
        <v>5.5133150344439681</v>
      </c>
      <c r="W50" s="71">
        <f t="shared" si="13"/>
        <v>2.3543306078231758</v>
      </c>
      <c r="X50" s="71">
        <f t="shared" si="13"/>
        <v>0</v>
      </c>
      <c r="Y50" s="71">
        <f t="shared" si="13"/>
        <v>0</v>
      </c>
      <c r="Z50" s="71">
        <f t="shared" si="13"/>
        <v>0</v>
      </c>
      <c r="AA50" s="71">
        <f t="shared" si="13"/>
        <v>0</v>
      </c>
      <c r="AB50" s="71">
        <f t="shared" si="13"/>
        <v>0</v>
      </c>
      <c r="AC50" s="71">
        <f t="shared" si="13"/>
        <v>0</v>
      </c>
      <c r="AD50" s="71">
        <f t="shared" si="13"/>
        <v>0</v>
      </c>
      <c r="AE50" s="71">
        <f t="shared" si="13"/>
        <v>0</v>
      </c>
      <c r="AF50" s="71">
        <f t="shared" si="13"/>
        <v>0</v>
      </c>
      <c r="AG50" s="71">
        <f t="shared" si="13"/>
        <v>0</v>
      </c>
      <c r="AH50" s="71">
        <f t="shared" si="13"/>
        <v>0</v>
      </c>
    </row>
    <row r="51" spans="1:37" x14ac:dyDescent="0.3">
      <c r="B51" s="66"/>
      <c r="C51" s="60"/>
      <c r="I51" s="239" t="e">
        <f t="shared" si="2"/>
        <v>#DIV/0!</v>
      </c>
    </row>
    <row r="52" spans="1:37" ht="21" customHeight="1" x14ac:dyDescent="0.4">
      <c r="B52" s="66"/>
      <c r="C52" s="60"/>
      <c r="E52" s="48" t="s">
        <v>395</v>
      </c>
      <c r="F52" s="67"/>
      <c r="G52" s="67"/>
      <c r="H52" s="67"/>
      <c r="I52" s="239" t="e">
        <f t="shared" si="2"/>
        <v>#DIV/0!</v>
      </c>
      <c r="J52" s="67"/>
      <c r="K52" s="67"/>
      <c r="L52" s="67"/>
      <c r="M52" s="67"/>
      <c r="N52" s="67"/>
    </row>
    <row r="53" spans="1:37" x14ac:dyDescent="0.3">
      <c r="A53" s="52" t="s">
        <v>113</v>
      </c>
      <c r="B53" s="276" t="s">
        <v>396</v>
      </c>
      <c r="C53" s="60" t="s">
        <v>128</v>
      </c>
      <c r="D53" s="52"/>
      <c r="E53" s="44" t="s">
        <v>130</v>
      </c>
      <c r="F53" s="44" t="s">
        <v>69</v>
      </c>
      <c r="G53" s="71">
        <f>G36</f>
        <v>34</v>
      </c>
      <c r="H53" s="71">
        <v>34</v>
      </c>
      <c r="I53" s="239">
        <f t="shared" si="2"/>
        <v>0</v>
      </c>
      <c r="J53" s="71">
        <f t="shared" ref="J53:AH53" si="14">J36</f>
        <v>34</v>
      </c>
      <c r="K53" s="71">
        <f t="shared" si="14"/>
        <v>34</v>
      </c>
      <c r="L53" s="71">
        <f t="shared" si="14"/>
        <v>34</v>
      </c>
      <c r="M53" s="71">
        <f t="shared" si="14"/>
        <v>34</v>
      </c>
      <c r="N53" s="71">
        <f t="shared" si="14"/>
        <v>34</v>
      </c>
      <c r="O53" s="71">
        <f t="shared" si="14"/>
        <v>34</v>
      </c>
      <c r="P53" s="71">
        <f t="shared" si="14"/>
        <v>34</v>
      </c>
      <c r="Q53" s="71">
        <f t="shared" si="14"/>
        <v>34</v>
      </c>
      <c r="R53" s="71">
        <f t="shared" si="14"/>
        <v>34</v>
      </c>
      <c r="S53" s="71">
        <f t="shared" si="14"/>
        <v>34</v>
      </c>
      <c r="T53" s="71">
        <f t="shared" si="14"/>
        <v>34</v>
      </c>
      <c r="U53" s="71">
        <f t="shared" si="14"/>
        <v>34</v>
      </c>
      <c r="V53" s="71">
        <f t="shared" si="14"/>
        <v>34</v>
      </c>
      <c r="W53" s="71">
        <f t="shared" si="14"/>
        <v>34</v>
      </c>
      <c r="X53" s="71">
        <f t="shared" si="14"/>
        <v>34</v>
      </c>
      <c r="Y53" s="71">
        <f t="shared" si="14"/>
        <v>34</v>
      </c>
      <c r="Z53" s="71">
        <f t="shared" si="14"/>
        <v>34</v>
      </c>
      <c r="AA53" s="71">
        <f t="shared" si="14"/>
        <v>34</v>
      </c>
      <c r="AB53" s="71">
        <f t="shared" si="14"/>
        <v>34</v>
      </c>
      <c r="AC53" s="71">
        <f t="shared" si="14"/>
        <v>34</v>
      </c>
      <c r="AD53" s="71">
        <f t="shared" si="14"/>
        <v>34</v>
      </c>
      <c r="AE53" s="71">
        <f t="shared" si="14"/>
        <v>34</v>
      </c>
      <c r="AF53" s="71">
        <f t="shared" si="14"/>
        <v>34</v>
      </c>
      <c r="AG53" s="71">
        <f t="shared" si="14"/>
        <v>34</v>
      </c>
      <c r="AH53" s="71">
        <f t="shared" si="14"/>
        <v>34</v>
      </c>
    </row>
    <row r="54" spans="1:37" x14ac:dyDescent="0.3">
      <c r="A54" s="52" t="s">
        <v>113</v>
      </c>
      <c r="B54" s="276"/>
      <c r="C54" s="60" t="s">
        <v>128</v>
      </c>
      <c r="D54" s="52"/>
      <c r="E54" s="44" t="s">
        <v>131</v>
      </c>
      <c r="F54" s="44" t="s">
        <v>69</v>
      </c>
      <c r="G54" s="71">
        <f>G36</f>
        <v>34</v>
      </c>
      <c r="H54" s="71">
        <v>4</v>
      </c>
      <c r="I54" s="239">
        <f t="shared" si="2"/>
        <v>-750</v>
      </c>
      <c r="J54" s="71">
        <f t="shared" ref="J54:AH54" si="15">J36</f>
        <v>34</v>
      </c>
      <c r="K54" s="71">
        <f t="shared" si="15"/>
        <v>34</v>
      </c>
      <c r="L54" s="71">
        <f t="shared" si="15"/>
        <v>34</v>
      </c>
      <c r="M54" s="71">
        <f t="shared" si="15"/>
        <v>34</v>
      </c>
      <c r="N54" s="71">
        <f t="shared" si="15"/>
        <v>34</v>
      </c>
      <c r="O54" s="71">
        <f t="shared" si="15"/>
        <v>34</v>
      </c>
      <c r="P54" s="71">
        <f t="shared" si="15"/>
        <v>34</v>
      </c>
      <c r="Q54" s="71">
        <f t="shared" si="15"/>
        <v>34</v>
      </c>
      <c r="R54" s="71">
        <f t="shared" si="15"/>
        <v>34</v>
      </c>
      <c r="S54" s="71">
        <f t="shared" si="15"/>
        <v>34</v>
      </c>
      <c r="T54" s="71">
        <f t="shared" si="15"/>
        <v>34</v>
      </c>
      <c r="U54" s="71">
        <f t="shared" si="15"/>
        <v>34</v>
      </c>
      <c r="V54" s="71">
        <f t="shared" si="15"/>
        <v>34</v>
      </c>
      <c r="W54" s="71">
        <f t="shared" si="15"/>
        <v>34</v>
      </c>
      <c r="X54" s="71">
        <f t="shared" si="15"/>
        <v>34</v>
      </c>
      <c r="Y54" s="71">
        <f t="shared" si="15"/>
        <v>34</v>
      </c>
      <c r="Z54" s="71">
        <f t="shared" si="15"/>
        <v>34</v>
      </c>
      <c r="AA54" s="71">
        <f t="shared" si="15"/>
        <v>34</v>
      </c>
      <c r="AB54" s="71">
        <f t="shared" si="15"/>
        <v>34</v>
      </c>
      <c r="AC54" s="71">
        <f t="shared" si="15"/>
        <v>34</v>
      </c>
      <c r="AD54" s="71">
        <f t="shared" si="15"/>
        <v>34</v>
      </c>
      <c r="AE54" s="71">
        <f t="shared" si="15"/>
        <v>34</v>
      </c>
      <c r="AF54" s="71">
        <f t="shared" si="15"/>
        <v>34</v>
      </c>
      <c r="AG54" s="71">
        <f t="shared" si="15"/>
        <v>34</v>
      </c>
      <c r="AH54" s="71">
        <f t="shared" si="15"/>
        <v>34</v>
      </c>
    </row>
    <row r="55" spans="1:37" x14ac:dyDescent="0.3">
      <c r="A55" s="52" t="s">
        <v>113</v>
      </c>
      <c r="B55" s="276"/>
      <c r="C55" s="60" t="s">
        <v>128</v>
      </c>
      <c r="D55" s="52"/>
      <c r="E55" s="229" t="s">
        <v>132</v>
      </c>
      <c r="F55" s="44" t="s">
        <v>69</v>
      </c>
      <c r="G55" s="71">
        <f>G36/SQRT(3)</f>
        <v>19.629909152447276</v>
      </c>
      <c r="H55" s="71">
        <v>19.63</v>
      </c>
      <c r="I55" s="239">
        <f t="shared" si="2"/>
        <v>4.6279955539103959E-4</v>
      </c>
      <c r="J55" s="71">
        <f t="shared" ref="J55:AH55" si="16">J36/SQRT(3)</f>
        <v>19.629909152447276</v>
      </c>
      <c r="K55" s="71">
        <f t="shared" si="16"/>
        <v>19.629909152447276</v>
      </c>
      <c r="L55" s="71">
        <f t="shared" si="16"/>
        <v>19.629909152447276</v>
      </c>
      <c r="M55" s="71">
        <f t="shared" si="16"/>
        <v>19.629909152447276</v>
      </c>
      <c r="N55" s="71">
        <f t="shared" si="16"/>
        <v>19.629909152447276</v>
      </c>
      <c r="O55" s="71">
        <f t="shared" si="16"/>
        <v>19.629909152447276</v>
      </c>
      <c r="P55" s="71">
        <f t="shared" si="16"/>
        <v>19.629909152447276</v>
      </c>
      <c r="Q55" s="71">
        <f t="shared" si="16"/>
        <v>19.629909152447276</v>
      </c>
      <c r="R55" s="71">
        <f t="shared" si="16"/>
        <v>19.629909152447276</v>
      </c>
      <c r="S55" s="71">
        <f t="shared" si="16"/>
        <v>19.629909152447276</v>
      </c>
      <c r="T55" s="71">
        <f t="shared" si="16"/>
        <v>19.629909152447276</v>
      </c>
      <c r="U55" s="71">
        <f t="shared" si="16"/>
        <v>19.629909152447276</v>
      </c>
      <c r="V55" s="71">
        <f t="shared" si="16"/>
        <v>19.629909152447276</v>
      </c>
      <c r="W55" s="71">
        <f t="shared" si="16"/>
        <v>19.629909152447276</v>
      </c>
      <c r="X55" s="71">
        <f t="shared" si="16"/>
        <v>19.629909152447276</v>
      </c>
      <c r="Y55" s="71">
        <f t="shared" si="16"/>
        <v>19.629909152447276</v>
      </c>
      <c r="Z55" s="71">
        <f t="shared" si="16"/>
        <v>19.629909152447276</v>
      </c>
      <c r="AA55" s="71">
        <f t="shared" si="16"/>
        <v>19.629909152447276</v>
      </c>
      <c r="AB55" s="71">
        <f t="shared" si="16"/>
        <v>19.629909152447276</v>
      </c>
      <c r="AC55" s="71">
        <f t="shared" si="16"/>
        <v>19.629909152447276</v>
      </c>
      <c r="AD55" s="71">
        <f t="shared" si="16"/>
        <v>19.629909152447276</v>
      </c>
      <c r="AE55" s="71">
        <f t="shared" si="16"/>
        <v>19.629909152447276</v>
      </c>
      <c r="AF55" s="71">
        <f t="shared" si="16"/>
        <v>19.629909152447276</v>
      </c>
      <c r="AG55" s="71">
        <f t="shared" si="16"/>
        <v>19.629909152447276</v>
      </c>
      <c r="AH55" s="71">
        <f t="shared" si="16"/>
        <v>19.629909152447276</v>
      </c>
      <c r="AI55" s="72"/>
      <c r="AJ55" s="72"/>
      <c r="AK55" s="72"/>
    </row>
    <row r="56" spans="1:37" x14ac:dyDescent="0.3">
      <c r="A56" s="52"/>
      <c r="B56" s="276"/>
      <c r="C56" s="60"/>
      <c r="D56" s="52"/>
      <c r="E56" s="44" t="s">
        <v>129</v>
      </c>
      <c r="F56" s="44" t="s">
        <v>69</v>
      </c>
      <c r="G56" s="71">
        <f>G36</f>
        <v>34</v>
      </c>
      <c r="H56" s="71">
        <v>34</v>
      </c>
      <c r="I56" s="239">
        <f t="shared" si="2"/>
        <v>0</v>
      </c>
      <c r="J56" s="71">
        <f t="shared" ref="J56:AH56" si="17">J36</f>
        <v>34</v>
      </c>
      <c r="K56" s="71">
        <f t="shared" si="17"/>
        <v>34</v>
      </c>
      <c r="L56" s="71">
        <f t="shared" si="17"/>
        <v>34</v>
      </c>
      <c r="M56" s="71">
        <f t="shared" si="17"/>
        <v>34</v>
      </c>
      <c r="N56" s="71">
        <f t="shared" si="17"/>
        <v>34</v>
      </c>
      <c r="O56" s="71">
        <f t="shared" si="17"/>
        <v>34</v>
      </c>
      <c r="P56" s="71">
        <f t="shared" si="17"/>
        <v>34</v>
      </c>
      <c r="Q56" s="71">
        <f t="shared" si="17"/>
        <v>34</v>
      </c>
      <c r="R56" s="71">
        <f t="shared" si="17"/>
        <v>34</v>
      </c>
      <c r="S56" s="71">
        <f t="shared" si="17"/>
        <v>34</v>
      </c>
      <c r="T56" s="71">
        <f t="shared" si="17"/>
        <v>34</v>
      </c>
      <c r="U56" s="71">
        <f t="shared" si="17"/>
        <v>34</v>
      </c>
      <c r="V56" s="71">
        <f t="shared" si="17"/>
        <v>34</v>
      </c>
      <c r="W56" s="71">
        <f t="shared" si="17"/>
        <v>34</v>
      </c>
      <c r="X56" s="71">
        <f t="shared" si="17"/>
        <v>34</v>
      </c>
      <c r="Y56" s="71">
        <f t="shared" si="17"/>
        <v>34</v>
      </c>
      <c r="Z56" s="71">
        <f t="shared" si="17"/>
        <v>34</v>
      </c>
      <c r="AA56" s="71">
        <f t="shared" si="17"/>
        <v>34</v>
      </c>
      <c r="AB56" s="71">
        <f t="shared" si="17"/>
        <v>34</v>
      </c>
      <c r="AC56" s="71">
        <f t="shared" si="17"/>
        <v>34</v>
      </c>
      <c r="AD56" s="71">
        <f t="shared" si="17"/>
        <v>34</v>
      </c>
      <c r="AE56" s="71">
        <f t="shared" si="17"/>
        <v>34</v>
      </c>
      <c r="AF56" s="71">
        <f t="shared" si="17"/>
        <v>34</v>
      </c>
      <c r="AG56" s="71">
        <f t="shared" si="17"/>
        <v>34</v>
      </c>
      <c r="AH56" s="71">
        <f t="shared" si="17"/>
        <v>34</v>
      </c>
    </row>
    <row r="57" spans="1:37" x14ac:dyDescent="0.3">
      <c r="A57" s="73"/>
      <c r="B57" s="276"/>
      <c r="C57" s="60"/>
      <c r="D57" s="73"/>
      <c r="G57" s="26"/>
      <c r="H57" s="26"/>
      <c r="I57" s="239" t="e">
        <f t="shared" si="2"/>
        <v>#DIV/0!</v>
      </c>
      <c r="J57" s="72"/>
      <c r="K57" s="26"/>
      <c r="L57" s="26"/>
      <c r="M57" s="26"/>
      <c r="N57" s="26"/>
    </row>
    <row r="58" spans="1:37" ht="23.4" x14ac:dyDescent="0.45">
      <c r="B58" s="276"/>
      <c r="C58" s="60"/>
      <c r="E58" s="74" t="s">
        <v>397</v>
      </c>
      <c r="F58" s="74"/>
      <c r="G58" s="74"/>
      <c r="H58" s="74"/>
      <c r="I58" s="239" t="e">
        <f t="shared" si="2"/>
        <v>#DIV/0!</v>
      </c>
      <c r="J58" s="74"/>
      <c r="K58" s="74"/>
      <c r="L58" s="74"/>
      <c r="M58" s="74"/>
      <c r="N58" s="74"/>
    </row>
    <row r="59" spans="1:37" ht="21" x14ac:dyDescent="0.4">
      <c r="B59" s="276"/>
      <c r="C59" s="60"/>
      <c r="E59" s="48" t="s">
        <v>133</v>
      </c>
      <c r="F59" s="75"/>
      <c r="G59" s="75"/>
      <c r="H59" s="75"/>
      <c r="I59" s="239" t="e">
        <f t="shared" si="2"/>
        <v>#DIV/0!</v>
      </c>
      <c r="J59" s="75"/>
      <c r="K59" s="75"/>
      <c r="L59" s="75"/>
      <c r="M59" s="75"/>
      <c r="N59" s="75"/>
    </row>
    <row r="60" spans="1:37" x14ac:dyDescent="0.3">
      <c r="A60" s="52" t="s">
        <v>113</v>
      </c>
      <c r="B60" s="276"/>
      <c r="C60" s="60" t="s">
        <v>134</v>
      </c>
      <c r="D60" s="52"/>
      <c r="E60" s="44" t="s">
        <v>135</v>
      </c>
      <c r="F60" s="44"/>
      <c r="G60" s="59">
        <v>4</v>
      </c>
      <c r="H60" s="59">
        <v>4</v>
      </c>
      <c r="I60" s="239">
        <f t="shared" si="2"/>
        <v>0</v>
      </c>
      <c r="J60" s="59">
        <v>4</v>
      </c>
      <c r="K60" s="59">
        <v>4</v>
      </c>
      <c r="L60" s="59">
        <v>4</v>
      </c>
      <c r="M60" s="59">
        <v>4</v>
      </c>
      <c r="N60" s="59">
        <v>4</v>
      </c>
      <c r="O60" s="59">
        <v>4</v>
      </c>
      <c r="P60" s="59">
        <v>4</v>
      </c>
      <c r="Q60" s="59">
        <v>4</v>
      </c>
      <c r="R60" s="59">
        <v>4</v>
      </c>
      <c r="S60" s="59">
        <v>4</v>
      </c>
      <c r="T60" s="59">
        <v>4</v>
      </c>
      <c r="U60" s="59">
        <v>4</v>
      </c>
      <c r="V60" s="59">
        <v>4</v>
      </c>
      <c r="W60" s="59">
        <v>4</v>
      </c>
      <c r="X60" s="59">
        <v>4</v>
      </c>
      <c r="Y60" s="59">
        <v>4</v>
      </c>
      <c r="Z60" s="59">
        <v>4</v>
      </c>
      <c r="AA60" s="59">
        <v>4</v>
      </c>
      <c r="AB60" s="59">
        <v>4</v>
      </c>
      <c r="AC60" s="59">
        <v>4</v>
      </c>
      <c r="AD60" s="59">
        <v>4</v>
      </c>
      <c r="AE60" s="59">
        <v>4</v>
      </c>
      <c r="AF60" s="59">
        <v>4</v>
      </c>
      <c r="AG60" s="59">
        <v>4</v>
      </c>
      <c r="AH60" s="59">
        <v>4</v>
      </c>
    </row>
    <row r="61" spans="1:37" x14ac:dyDescent="0.3">
      <c r="A61" s="52" t="s">
        <v>113</v>
      </c>
      <c r="B61" s="276"/>
      <c r="C61" s="60" t="s">
        <v>136</v>
      </c>
      <c r="D61" s="52"/>
      <c r="E61" s="44" t="s">
        <v>137</v>
      </c>
      <c r="F61" s="44"/>
      <c r="G61" s="76">
        <f>(1+G39^2)^2</f>
        <v>1.1403190539945096</v>
      </c>
      <c r="H61" s="76">
        <v>1.1399999999999999</v>
      </c>
      <c r="I61" s="239">
        <f t="shared" si="2"/>
        <v>-2.7987192500851792E-2</v>
      </c>
      <c r="J61" s="76">
        <f t="shared" ref="J61:AH61" si="18">(1+J39^2)^2</f>
        <v>1.1452347855236238</v>
      </c>
      <c r="K61" s="76">
        <f t="shared" si="18"/>
        <v>1.1344801058433287</v>
      </c>
      <c r="L61" s="76">
        <f t="shared" si="18"/>
        <v>1.3904076537533345</v>
      </c>
      <c r="M61" s="76">
        <f t="shared" si="18"/>
        <v>1.311564009137854</v>
      </c>
      <c r="N61" s="76">
        <f t="shared" si="18"/>
        <v>1.2064474002448584</v>
      </c>
      <c r="O61" s="76">
        <f t="shared" si="18"/>
        <v>1.1154035483906319</v>
      </c>
      <c r="P61" s="76">
        <f t="shared" si="18"/>
        <v>1.2130535174438311</v>
      </c>
      <c r="Q61" s="76">
        <f t="shared" si="18"/>
        <v>1.2983172801067024</v>
      </c>
      <c r="R61" s="76">
        <f t="shared" si="18"/>
        <v>1.2199363381921622</v>
      </c>
      <c r="S61" s="76">
        <f t="shared" si="18"/>
        <v>1.1095955941662794</v>
      </c>
      <c r="T61" s="76">
        <f t="shared" si="18"/>
        <v>13.856668495697853</v>
      </c>
      <c r="U61" s="76">
        <f t="shared" si="18"/>
        <v>2.7301504266498302</v>
      </c>
      <c r="V61" s="76">
        <f t="shared" si="18"/>
        <v>1.3253410303307422</v>
      </c>
      <c r="W61" s="76">
        <f t="shared" si="18"/>
        <v>1.16294656</v>
      </c>
      <c r="X61" s="76" t="e">
        <f t="shared" si="18"/>
        <v>#DIV/0!</v>
      </c>
      <c r="Y61" s="76" t="e">
        <f t="shared" si="18"/>
        <v>#DIV/0!</v>
      </c>
      <c r="Z61" s="76" t="e">
        <f t="shared" si="18"/>
        <v>#DIV/0!</v>
      </c>
      <c r="AA61" s="76" t="e">
        <f t="shared" si="18"/>
        <v>#DIV/0!</v>
      </c>
      <c r="AB61" s="76" t="e">
        <f t="shared" si="18"/>
        <v>#DIV/0!</v>
      </c>
      <c r="AC61" s="76" t="e">
        <f t="shared" si="18"/>
        <v>#DIV/0!</v>
      </c>
      <c r="AD61" s="76" t="e">
        <f t="shared" si="18"/>
        <v>#DIV/0!</v>
      </c>
      <c r="AE61" s="76" t="e">
        <f t="shared" si="18"/>
        <v>#DIV/0!</v>
      </c>
      <c r="AF61" s="76" t="e">
        <f t="shared" si="18"/>
        <v>#DIV/0!</v>
      </c>
      <c r="AG61" s="76" t="e">
        <f t="shared" si="18"/>
        <v>#DIV/0!</v>
      </c>
      <c r="AH61" s="76" t="e">
        <f t="shared" si="18"/>
        <v>#DIV/0!</v>
      </c>
    </row>
    <row r="62" spans="1:37" ht="15" customHeight="1" x14ac:dyDescent="0.3">
      <c r="A62" s="52" t="s">
        <v>113</v>
      </c>
      <c r="B62" s="276"/>
      <c r="C62" s="60" t="s">
        <v>138</v>
      </c>
      <c r="D62" s="52"/>
      <c r="E62" s="44" t="s">
        <v>139</v>
      </c>
      <c r="F62" s="44"/>
      <c r="G62" s="76">
        <f>5.34+4*G39^2</f>
        <v>5.6114289018912809</v>
      </c>
      <c r="H62" s="76">
        <v>5.61</v>
      </c>
      <c r="I62" s="239">
        <f t="shared" si="2"/>
        <v>-2.5470621947959567E-2</v>
      </c>
      <c r="J62" s="76">
        <f t="shared" ref="J62:AH62" si="19">5.34+4*J39^2</f>
        <v>5.6206257215946804</v>
      </c>
      <c r="K62" s="76">
        <f t="shared" si="19"/>
        <v>5.6004790450714879</v>
      </c>
      <c r="L62" s="76">
        <f t="shared" si="19"/>
        <v>6.0566219331268591</v>
      </c>
      <c r="M62" s="76">
        <f t="shared" si="19"/>
        <v>5.9209414039262347</v>
      </c>
      <c r="N62" s="76">
        <f t="shared" si="19"/>
        <v>5.733535979586116</v>
      </c>
      <c r="O62" s="76">
        <f t="shared" si="19"/>
        <v>5.5645066900467928</v>
      </c>
      <c r="P62" s="76">
        <f t="shared" si="19"/>
        <v>5.74554835169259</v>
      </c>
      <c r="Q62" s="76">
        <f t="shared" si="19"/>
        <v>5.8977490586590262</v>
      </c>
      <c r="R62" s="76">
        <f t="shared" si="19"/>
        <v>5.7580291319857313</v>
      </c>
      <c r="S62" s="76">
        <f t="shared" si="19"/>
        <v>5.5534937411440959</v>
      </c>
      <c r="T62" s="76">
        <f t="shared" si="19"/>
        <v>16.229818532512937</v>
      </c>
      <c r="U62" s="76">
        <f t="shared" si="19"/>
        <v>7.9492667389353624</v>
      </c>
      <c r="V62" s="76">
        <f t="shared" si="19"/>
        <v>5.9449382716049382</v>
      </c>
      <c r="W62" s="76">
        <f t="shared" si="19"/>
        <v>5.6536</v>
      </c>
      <c r="X62" s="76" t="e">
        <f t="shared" si="19"/>
        <v>#DIV/0!</v>
      </c>
      <c r="Y62" s="76" t="e">
        <f t="shared" si="19"/>
        <v>#DIV/0!</v>
      </c>
      <c r="Z62" s="76" t="e">
        <f t="shared" si="19"/>
        <v>#DIV/0!</v>
      </c>
      <c r="AA62" s="76" t="e">
        <f t="shared" si="19"/>
        <v>#DIV/0!</v>
      </c>
      <c r="AB62" s="76" t="e">
        <f t="shared" si="19"/>
        <v>#DIV/0!</v>
      </c>
      <c r="AC62" s="76" t="e">
        <f t="shared" si="19"/>
        <v>#DIV/0!</v>
      </c>
      <c r="AD62" s="76" t="e">
        <f t="shared" si="19"/>
        <v>#DIV/0!</v>
      </c>
      <c r="AE62" s="76" t="e">
        <f t="shared" si="19"/>
        <v>#DIV/0!</v>
      </c>
      <c r="AF62" s="76" t="e">
        <f t="shared" si="19"/>
        <v>#DIV/0!</v>
      </c>
      <c r="AG62" s="76" t="e">
        <f t="shared" si="19"/>
        <v>#DIV/0!</v>
      </c>
      <c r="AH62" s="76" t="e">
        <f t="shared" si="19"/>
        <v>#DIV/0!</v>
      </c>
    </row>
    <row r="63" spans="1:37" ht="11.25" customHeight="1" x14ac:dyDescent="0.3">
      <c r="B63" s="276"/>
      <c r="C63" s="60"/>
      <c r="G63" s="26"/>
      <c r="H63" s="26"/>
      <c r="I63" s="239" t="e">
        <f t="shared" si="2"/>
        <v>#DIV/0!</v>
      </c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</row>
    <row r="64" spans="1:37" ht="17.25" customHeight="1" x14ac:dyDescent="0.4">
      <c r="B64" s="276"/>
      <c r="C64" s="60"/>
      <c r="D64" s="77"/>
      <c r="E64" s="78" t="s">
        <v>140</v>
      </c>
      <c r="F64" s="79"/>
      <c r="G64" s="79"/>
      <c r="H64" s="79"/>
      <c r="I64" s="239" t="e">
        <f t="shared" si="2"/>
        <v>#DIV/0!</v>
      </c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</row>
    <row r="65" spans="1:34" ht="15" customHeight="1" x14ac:dyDescent="0.3">
      <c r="A65" s="52" t="s">
        <v>113</v>
      </c>
      <c r="B65" s="276"/>
      <c r="C65" s="60"/>
      <c r="D65" s="52"/>
      <c r="E65" s="80" t="s">
        <v>141</v>
      </c>
      <c r="F65" s="44" t="s">
        <v>69</v>
      </c>
      <c r="G65" s="81">
        <f>PI()^2*G38/12/(1-G37^2)</f>
        <v>27521.012272268403</v>
      </c>
      <c r="H65" s="81">
        <v>27521.01</v>
      </c>
      <c r="I65" s="239">
        <f t="shared" si="2"/>
        <v>-8.2564862421115317E-6</v>
      </c>
      <c r="J65" s="81">
        <f t="shared" ref="J65:AH65" si="20">PI()^2*J38/12/(1-J37^2)</f>
        <v>27521.012272268403</v>
      </c>
      <c r="K65" s="81">
        <f t="shared" si="20"/>
        <v>27521.012272268403</v>
      </c>
      <c r="L65" s="81">
        <f t="shared" si="20"/>
        <v>27521.012272268403</v>
      </c>
      <c r="M65" s="81">
        <f t="shared" si="20"/>
        <v>27521.012272268403</v>
      </c>
      <c r="N65" s="81">
        <f t="shared" si="20"/>
        <v>27521.012272268403</v>
      </c>
      <c r="O65" s="81">
        <f t="shared" si="20"/>
        <v>27521.012272268403</v>
      </c>
      <c r="P65" s="81">
        <f t="shared" si="20"/>
        <v>27521.012272268403</v>
      </c>
      <c r="Q65" s="81">
        <f t="shared" si="20"/>
        <v>27521.012272268403</v>
      </c>
      <c r="R65" s="81">
        <f t="shared" si="20"/>
        <v>27521.012272268403</v>
      </c>
      <c r="S65" s="81">
        <f t="shared" si="20"/>
        <v>27521.012272268403</v>
      </c>
      <c r="T65" s="81">
        <f t="shared" si="20"/>
        <v>27521.012272268403</v>
      </c>
      <c r="U65" s="81">
        <f t="shared" si="20"/>
        <v>27521.012272268403</v>
      </c>
      <c r="V65" s="81">
        <f t="shared" si="20"/>
        <v>27521.012272268403</v>
      </c>
      <c r="W65" s="81">
        <f t="shared" si="20"/>
        <v>27521.012272268403</v>
      </c>
      <c r="X65" s="81">
        <f t="shared" si="20"/>
        <v>27521.012272268403</v>
      </c>
      <c r="Y65" s="81">
        <f t="shared" si="20"/>
        <v>27521.012272268403</v>
      </c>
      <c r="Z65" s="81">
        <f t="shared" si="20"/>
        <v>27521.012272268403</v>
      </c>
      <c r="AA65" s="81">
        <f t="shared" si="20"/>
        <v>27521.012272268403</v>
      </c>
      <c r="AB65" s="81">
        <f t="shared" si="20"/>
        <v>27521.012272268403</v>
      </c>
      <c r="AC65" s="81">
        <f t="shared" si="20"/>
        <v>27521.012272268403</v>
      </c>
      <c r="AD65" s="81">
        <f t="shared" si="20"/>
        <v>27521.012272268403</v>
      </c>
      <c r="AE65" s="81">
        <f t="shared" si="20"/>
        <v>27521.012272268403</v>
      </c>
      <c r="AF65" s="81">
        <f t="shared" si="20"/>
        <v>27521.012272268403</v>
      </c>
      <c r="AG65" s="81">
        <f t="shared" si="20"/>
        <v>27521.012272268403</v>
      </c>
      <c r="AH65" s="81">
        <f t="shared" si="20"/>
        <v>27521.012272268403</v>
      </c>
    </row>
    <row r="66" spans="1:34" ht="15" customHeight="1" x14ac:dyDescent="0.3">
      <c r="A66" s="52" t="s">
        <v>113</v>
      </c>
      <c r="B66" s="276"/>
      <c r="C66" s="60" t="s">
        <v>142</v>
      </c>
      <c r="D66" s="52"/>
      <c r="E66" s="230" t="s">
        <v>398</v>
      </c>
      <c r="F66" s="44" t="s">
        <v>69</v>
      </c>
      <c r="G66" s="71">
        <f>G65*G60*G42^2</f>
        <v>44.033619635629464</v>
      </c>
      <c r="H66" s="71">
        <v>44</v>
      </c>
      <c r="I66" s="239">
        <f t="shared" si="2"/>
        <v>-7.640826279423539E-2</v>
      </c>
      <c r="J66" s="71">
        <f t="shared" ref="J66:AH66" si="21">J65*J60*J42^2</f>
        <v>22.466132467157891</v>
      </c>
      <c r="K66" s="71">
        <f t="shared" si="21"/>
        <v>22.466132467157891</v>
      </c>
      <c r="L66" s="71">
        <f t="shared" si="21"/>
        <v>37.967763869496821</v>
      </c>
      <c r="M66" s="71">
        <f t="shared" si="21"/>
        <v>32.351230752707359</v>
      </c>
      <c r="N66" s="71">
        <f t="shared" si="21"/>
        <v>32.351230752707359</v>
      </c>
      <c r="O66" s="71">
        <f t="shared" si="21"/>
        <v>32.351230752707359</v>
      </c>
      <c r="P66" s="71">
        <f t="shared" si="21"/>
        <v>32.351230752707359</v>
      </c>
      <c r="Q66" s="71">
        <f t="shared" si="21"/>
        <v>44.033619635629464</v>
      </c>
      <c r="R66" s="71">
        <f t="shared" si="21"/>
        <v>68.802530680671026</v>
      </c>
      <c r="S66" s="71">
        <f t="shared" si="21"/>
        <v>59.934648948495642</v>
      </c>
      <c r="T66" s="71">
        <f t="shared" si="21"/>
        <v>59.914675725623901</v>
      </c>
      <c r="U66" s="71">
        <f t="shared" si="21"/>
        <v>8.0878076881768397</v>
      </c>
      <c r="V66" s="71">
        <f t="shared" si="21"/>
        <v>8.0878076881768397</v>
      </c>
      <c r="W66" s="71">
        <f t="shared" si="21"/>
        <v>8.0878076881768397</v>
      </c>
      <c r="X66" s="71" t="e">
        <f t="shared" si="21"/>
        <v>#DIV/0!</v>
      </c>
      <c r="Y66" s="71" t="e">
        <f t="shared" si="21"/>
        <v>#DIV/0!</v>
      </c>
      <c r="Z66" s="71" t="e">
        <f t="shared" si="21"/>
        <v>#DIV/0!</v>
      </c>
      <c r="AA66" s="71" t="e">
        <f t="shared" si="21"/>
        <v>#DIV/0!</v>
      </c>
      <c r="AB66" s="71" t="e">
        <f t="shared" si="21"/>
        <v>#DIV/0!</v>
      </c>
      <c r="AC66" s="71" t="e">
        <f t="shared" si="21"/>
        <v>#DIV/0!</v>
      </c>
      <c r="AD66" s="71" t="e">
        <f t="shared" si="21"/>
        <v>#DIV/0!</v>
      </c>
      <c r="AE66" s="71" t="e">
        <f t="shared" si="21"/>
        <v>#DIV/0!</v>
      </c>
      <c r="AF66" s="71" t="e">
        <f t="shared" si="21"/>
        <v>#DIV/0!</v>
      </c>
      <c r="AG66" s="71" t="e">
        <f t="shared" si="21"/>
        <v>#DIV/0!</v>
      </c>
      <c r="AH66" s="71" t="e">
        <f t="shared" si="21"/>
        <v>#DIV/0!</v>
      </c>
    </row>
    <row r="67" spans="1:34" ht="15" customHeight="1" x14ac:dyDescent="0.3">
      <c r="A67" s="52" t="s">
        <v>113</v>
      </c>
      <c r="B67" s="276"/>
      <c r="C67" s="60" t="s">
        <v>142</v>
      </c>
      <c r="D67" s="52"/>
      <c r="E67" s="44" t="s">
        <v>399</v>
      </c>
      <c r="F67" s="44" t="s">
        <v>69</v>
      </c>
      <c r="G67" s="71">
        <f>G65*G61*G42^2</f>
        <v>12.553093871713763</v>
      </c>
      <c r="H67" s="71">
        <v>12.55</v>
      </c>
      <c r="I67" s="239">
        <f t="shared" si="2"/>
        <v>-2.4652364253086034E-2</v>
      </c>
      <c r="J67" s="71">
        <f t="shared" ref="J67:AH67" si="22">J65*J61*J42^2</f>
        <v>6.4322490993927213</v>
      </c>
      <c r="K67" s="71">
        <f t="shared" si="22"/>
        <v>6.3718450848078811</v>
      </c>
      <c r="L67" s="71">
        <f t="shared" si="22"/>
        <v>13.197667370011924</v>
      </c>
      <c r="M67" s="71">
        <f t="shared" si="22"/>
        <v>10.607677476641175</v>
      </c>
      <c r="N67" s="71">
        <f t="shared" si="22"/>
        <v>9.7575145590813275</v>
      </c>
      <c r="O67" s="71">
        <f t="shared" si="22"/>
        <v>9.0211693940934801</v>
      </c>
      <c r="P67" s="71">
        <f t="shared" si="22"/>
        <v>9.8109435645521756</v>
      </c>
      <c r="Q67" s="71">
        <f t="shared" si="22"/>
        <v>14.292402319645882</v>
      </c>
      <c r="R67" s="71">
        <f t="shared" si="22"/>
        <v>20.983676834232924</v>
      </c>
      <c r="S67" s="71">
        <f t="shared" si="22"/>
        <v>16.625805602788347</v>
      </c>
      <c r="T67" s="71">
        <f t="shared" si="22"/>
        <v>207.5544498893014</v>
      </c>
      <c r="U67" s="71">
        <f t="shared" si="22"/>
        <v>5.5202329026344445</v>
      </c>
      <c r="V67" s="71">
        <f t="shared" si="22"/>
        <v>2.6797758436412979</v>
      </c>
      <c r="W67" s="71">
        <f t="shared" si="22"/>
        <v>2.3514220322267021</v>
      </c>
      <c r="X67" s="71" t="e">
        <f t="shared" si="22"/>
        <v>#DIV/0!</v>
      </c>
      <c r="Y67" s="71" t="e">
        <f t="shared" si="22"/>
        <v>#DIV/0!</v>
      </c>
      <c r="Z67" s="71" t="e">
        <f t="shared" si="22"/>
        <v>#DIV/0!</v>
      </c>
      <c r="AA67" s="71" t="e">
        <f t="shared" si="22"/>
        <v>#DIV/0!</v>
      </c>
      <c r="AB67" s="71" t="e">
        <f t="shared" si="22"/>
        <v>#DIV/0!</v>
      </c>
      <c r="AC67" s="71" t="e">
        <f t="shared" si="22"/>
        <v>#DIV/0!</v>
      </c>
      <c r="AD67" s="71" t="e">
        <f t="shared" si="22"/>
        <v>#DIV/0!</v>
      </c>
      <c r="AE67" s="71" t="e">
        <f t="shared" si="22"/>
        <v>#DIV/0!</v>
      </c>
      <c r="AF67" s="71" t="e">
        <f t="shared" si="22"/>
        <v>#DIV/0!</v>
      </c>
      <c r="AG67" s="71" t="e">
        <f t="shared" si="22"/>
        <v>#DIV/0!</v>
      </c>
      <c r="AH67" s="71" t="e">
        <f t="shared" si="22"/>
        <v>#DIV/0!</v>
      </c>
    </row>
    <row r="68" spans="1:34" ht="15" customHeight="1" x14ac:dyDescent="0.3">
      <c r="A68" s="52" t="s">
        <v>113</v>
      </c>
      <c r="B68" s="276"/>
      <c r="C68" s="60" t="s">
        <v>142</v>
      </c>
      <c r="D68" s="52"/>
      <c r="E68" s="82" t="s">
        <v>400</v>
      </c>
      <c r="F68" s="82" t="s">
        <v>69</v>
      </c>
      <c r="G68" s="83">
        <f>G65*G62*G42^2</f>
        <v>61.772881469564645</v>
      </c>
      <c r="H68" s="83">
        <v>61.76</v>
      </c>
      <c r="I68" s="239">
        <f t="shared" si="2"/>
        <v>-2.0857301756228731E-2</v>
      </c>
      <c r="J68" s="83">
        <f t="shared" ref="J68:AH68" si="23">J65*J62*J42^2</f>
        <v>31.568430502415247</v>
      </c>
      <c r="K68" s="83">
        <f t="shared" si="23"/>
        <v>31.455276026529493</v>
      </c>
      <c r="L68" s="83">
        <f t="shared" si="23"/>
        <v>57.489097850943992</v>
      </c>
      <c r="M68" s="83">
        <f t="shared" si="23"/>
        <v>47.88743540791917</v>
      </c>
      <c r="N68" s="83">
        <f t="shared" si="23"/>
        <v>46.371736376135118</v>
      </c>
      <c r="O68" s="83">
        <f t="shared" si="23"/>
        <v>45.004659988671911</v>
      </c>
      <c r="P68" s="83">
        <f t="shared" si="23"/>
        <v>46.468890131611104</v>
      </c>
      <c r="Q68" s="83">
        <f t="shared" si="23"/>
        <v>64.924809688845812</v>
      </c>
      <c r="R68" s="83">
        <f t="shared" si="23"/>
        <v>99.041744003411438</v>
      </c>
      <c r="S68" s="83">
        <f t="shared" si="23"/>
        <v>83.211674453284772</v>
      </c>
      <c r="T68" s="83">
        <f t="shared" si="23"/>
        <v>243.10107861530844</v>
      </c>
      <c r="U68" s="83">
        <f t="shared" si="23"/>
        <v>16.073035161632465</v>
      </c>
      <c r="V68" s="83">
        <f t="shared" si="23"/>
        <v>12.020379364705787</v>
      </c>
      <c r="W68" s="83">
        <f t="shared" si="23"/>
        <v>11.431307386469147</v>
      </c>
      <c r="X68" s="83" t="e">
        <f t="shared" si="23"/>
        <v>#DIV/0!</v>
      </c>
      <c r="Y68" s="83" t="e">
        <f t="shared" si="23"/>
        <v>#DIV/0!</v>
      </c>
      <c r="Z68" s="83" t="e">
        <f t="shared" si="23"/>
        <v>#DIV/0!</v>
      </c>
      <c r="AA68" s="83" t="e">
        <f t="shared" si="23"/>
        <v>#DIV/0!</v>
      </c>
      <c r="AB68" s="83" t="e">
        <f t="shared" si="23"/>
        <v>#DIV/0!</v>
      </c>
      <c r="AC68" s="83" t="e">
        <f t="shared" si="23"/>
        <v>#DIV/0!</v>
      </c>
      <c r="AD68" s="83" t="e">
        <f t="shared" si="23"/>
        <v>#DIV/0!</v>
      </c>
      <c r="AE68" s="83" t="e">
        <f t="shared" si="23"/>
        <v>#DIV/0!</v>
      </c>
      <c r="AF68" s="83" t="e">
        <f t="shared" si="23"/>
        <v>#DIV/0!</v>
      </c>
      <c r="AG68" s="83" t="e">
        <f t="shared" si="23"/>
        <v>#DIV/0!</v>
      </c>
      <c r="AH68" s="83" t="e">
        <f t="shared" si="23"/>
        <v>#DIV/0!</v>
      </c>
    </row>
    <row r="69" spans="1:34" x14ac:dyDescent="0.3">
      <c r="A69" s="52"/>
      <c r="B69" s="276"/>
      <c r="C69" s="60"/>
      <c r="D69" s="52"/>
      <c r="E69" s="84"/>
      <c r="F69" s="85"/>
      <c r="G69" s="86"/>
      <c r="H69" s="86"/>
      <c r="I69" s="239" t="e">
        <f t="shared" si="2"/>
        <v>#DIV/0!</v>
      </c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 ht="21" customHeight="1" x14ac:dyDescent="0.4">
      <c r="B70" s="276"/>
      <c r="C70" s="60"/>
      <c r="E70" s="87" t="s">
        <v>143</v>
      </c>
      <c r="F70" s="79"/>
      <c r="G70" s="79"/>
      <c r="H70" s="79"/>
      <c r="I70" s="239" t="e">
        <f t="shared" si="2"/>
        <v>#DIV/0!</v>
      </c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</row>
    <row r="71" spans="1:34" ht="15" customHeight="1" x14ac:dyDescent="0.3">
      <c r="A71" s="52" t="s">
        <v>113</v>
      </c>
      <c r="B71" s="276"/>
      <c r="C71" s="60" t="s">
        <v>128</v>
      </c>
      <c r="D71" s="52"/>
      <c r="E71" s="44" t="s">
        <v>144</v>
      </c>
      <c r="F71" s="44"/>
      <c r="G71" s="76">
        <f>SQRT(G53/G66)</f>
        <v>0.87871343225933873</v>
      </c>
      <c r="H71" s="76">
        <v>0.88</v>
      </c>
      <c r="I71" s="239">
        <f t="shared" si="2"/>
        <v>0.14620087962059894</v>
      </c>
      <c r="J71" s="76">
        <f t="shared" ref="J71:AH73" si="24">SQRT(J53/J66)</f>
        <v>1.2301988051630743</v>
      </c>
      <c r="K71" s="76">
        <f t="shared" si="24"/>
        <v>1.2301988051630743</v>
      </c>
      <c r="L71" s="76">
        <f t="shared" si="24"/>
        <v>0.946306773202365</v>
      </c>
      <c r="M71" s="76">
        <f t="shared" si="24"/>
        <v>1.0251656709692285</v>
      </c>
      <c r="N71" s="76">
        <f t="shared" si="24"/>
        <v>1.0251656709692285</v>
      </c>
      <c r="O71" s="76">
        <f t="shared" si="24"/>
        <v>1.0251656709692285</v>
      </c>
      <c r="P71" s="76">
        <f t="shared" si="24"/>
        <v>1.0251656709692285</v>
      </c>
      <c r="Q71" s="76">
        <f t="shared" si="24"/>
        <v>0.87871343225933873</v>
      </c>
      <c r="R71" s="76">
        <f t="shared" si="24"/>
        <v>0.7029707458074711</v>
      </c>
      <c r="S71" s="76">
        <f t="shared" si="24"/>
        <v>0.7531829419365762</v>
      </c>
      <c r="T71" s="76">
        <f t="shared" si="24"/>
        <v>0.75330847242689891</v>
      </c>
      <c r="U71" s="76">
        <f t="shared" si="24"/>
        <v>2.050331341938457</v>
      </c>
      <c r="V71" s="76">
        <f t="shared" si="24"/>
        <v>2.050331341938457</v>
      </c>
      <c r="W71" s="76">
        <f t="shared" si="24"/>
        <v>2.050331341938457</v>
      </c>
      <c r="X71" s="76" t="e">
        <f t="shared" si="24"/>
        <v>#DIV/0!</v>
      </c>
      <c r="Y71" s="76" t="e">
        <f t="shared" si="24"/>
        <v>#DIV/0!</v>
      </c>
      <c r="Z71" s="76" t="e">
        <f t="shared" si="24"/>
        <v>#DIV/0!</v>
      </c>
      <c r="AA71" s="76" t="e">
        <f t="shared" si="24"/>
        <v>#DIV/0!</v>
      </c>
      <c r="AB71" s="76" t="e">
        <f t="shared" si="24"/>
        <v>#DIV/0!</v>
      </c>
      <c r="AC71" s="76" t="e">
        <f t="shared" si="24"/>
        <v>#DIV/0!</v>
      </c>
      <c r="AD71" s="76" t="e">
        <f t="shared" si="24"/>
        <v>#DIV/0!</v>
      </c>
      <c r="AE71" s="76" t="e">
        <f t="shared" si="24"/>
        <v>#DIV/0!</v>
      </c>
      <c r="AF71" s="76" t="e">
        <f t="shared" si="24"/>
        <v>#DIV/0!</v>
      </c>
      <c r="AG71" s="76" t="e">
        <f t="shared" si="24"/>
        <v>#DIV/0!</v>
      </c>
      <c r="AH71" s="76" t="e">
        <f t="shared" si="24"/>
        <v>#DIV/0!</v>
      </c>
    </row>
    <row r="72" spans="1:34" ht="15" customHeight="1" x14ac:dyDescent="0.3">
      <c r="A72" s="52" t="s">
        <v>113</v>
      </c>
      <c r="B72" s="276"/>
      <c r="C72" s="60" t="s">
        <v>128</v>
      </c>
      <c r="D72" s="52"/>
      <c r="E72" s="44" t="s">
        <v>145</v>
      </c>
      <c r="F72" s="44"/>
      <c r="G72" s="76">
        <f>SQRT(G54/G67)</f>
        <v>1.6457507825922453</v>
      </c>
      <c r="H72" s="76">
        <v>1.65</v>
      </c>
      <c r="I72" s="239">
        <f t="shared" si="2"/>
        <v>0.25752832774270518</v>
      </c>
      <c r="J72" s="76">
        <f t="shared" si="24"/>
        <v>2.2991008981832364</v>
      </c>
      <c r="K72" s="76">
        <f t="shared" si="24"/>
        <v>2.3099727371477914</v>
      </c>
      <c r="L72" s="76">
        <f t="shared" si="24"/>
        <v>1.6050585128412291</v>
      </c>
      <c r="M72" s="76">
        <f t="shared" si="24"/>
        <v>1.7903144014731629</v>
      </c>
      <c r="N72" s="76">
        <f t="shared" si="24"/>
        <v>1.8666799147338307</v>
      </c>
      <c r="O72" s="76">
        <f t="shared" si="24"/>
        <v>1.9413687726135396</v>
      </c>
      <c r="P72" s="76">
        <f t="shared" si="24"/>
        <v>1.8615901388536389</v>
      </c>
      <c r="Q72" s="76">
        <f t="shared" si="24"/>
        <v>1.542363865934949</v>
      </c>
      <c r="R72" s="76">
        <f t="shared" si="24"/>
        <v>1.2729128302357087</v>
      </c>
      <c r="S72" s="76">
        <f t="shared" si="24"/>
        <v>1.4300397498292017</v>
      </c>
      <c r="T72" s="76">
        <f t="shared" si="24"/>
        <v>0.40473749000069997</v>
      </c>
      <c r="U72" s="76">
        <f t="shared" si="24"/>
        <v>2.4817655851108587</v>
      </c>
      <c r="V72" s="76">
        <f t="shared" si="24"/>
        <v>3.5619697307670783</v>
      </c>
      <c r="W72" s="76">
        <f t="shared" si="24"/>
        <v>3.8025432899452101</v>
      </c>
      <c r="X72" s="76" t="e">
        <f t="shared" si="24"/>
        <v>#DIV/0!</v>
      </c>
      <c r="Y72" s="76" t="e">
        <f t="shared" si="24"/>
        <v>#DIV/0!</v>
      </c>
      <c r="Z72" s="76" t="e">
        <f t="shared" si="24"/>
        <v>#DIV/0!</v>
      </c>
      <c r="AA72" s="76" t="e">
        <f t="shared" si="24"/>
        <v>#DIV/0!</v>
      </c>
      <c r="AB72" s="76" t="e">
        <f t="shared" si="24"/>
        <v>#DIV/0!</v>
      </c>
      <c r="AC72" s="76" t="e">
        <f t="shared" si="24"/>
        <v>#DIV/0!</v>
      </c>
      <c r="AD72" s="76" t="e">
        <f t="shared" si="24"/>
        <v>#DIV/0!</v>
      </c>
      <c r="AE72" s="76" t="e">
        <f t="shared" si="24"/>
        <v>#DIV/0!</v>
      </c>
      <c r="AF72" s="76" t="e">
        <f t="shared" si="24"/>
        <v>#DIV/0!</v>
      </c>
      <c r="AG72" s="76" t="e">
        <f t="shared" si="24"/>
        <v>#DIV/0!</v>
      </c>
      <c r="AH72" s="76" t="e">
        <f t="shared" si="24"/>
        <v>#DIV/0!</v>
      </c>
    </row>
    <row r="73" spans="1:34" ht="15" customHeight="1" x14ac:dyDescent="0.3">
      <c r="A73" s="52" t="s">
        <v>113</v>
      </c>
      <c r="B73" s="276"/>
      <c r="C73" s="60" t="s">
        <v>128</v>
      </c>
      <c r="D73" s="52"/>
      <c r="E73" s="44" t="s">
        <v>146</v>
      </c>
      <c r="F73" s="44"/>
      <c r="G73" s="76">
        <f>SQRT(G55/G68)</f>
        <v>0.56371580949415889</v>
      </c>
      <c r="H73" s="76">
        <v>0.56000000000000005</v>
      </c>
      <c r="I73" s="239">
        <f t="shared" si="2"/>
        <v>-0.66353740967122121</v>
      </c>
      <c r="J73" s="76">
        <f t="shared" si="24"/>
        <v>0.78855619798315701</v>
      </c>
      <c r="K73" s="76">
        <f t="shared" si="24"/>
        <v>0.78997326648011934</v>
      </c>
      <c r="L73" s="76">
        <f t="shared" si="24"/>
        <v>0.5843410519911334</v>
      </c>
      <c r="M73" s="76">
        <f t="shared" si="24"/>
        <v>0.64024818389853277</v>
      </c>
      <c r="N73" s="76">
        <f t="shared" si="24"/>
        <v>0.65062757507973024</v>
      </c>
      <c r="O73" s="76">
        <f t="shared" si="24"/>
        <v>0.66043548901420612</v>
      </c>
      <c r="P73" s="76">
        <f t="shared" si="24"/>
        <v>0.64994707694509768</v>
      </c>
      <c r="Q73" s="76">
        <f t="shared" si="24"/>
        <v>0.5498621200466195</v>
      </c>
      <c r="R73" s="76">
        <f t="shared" si="24"/>
        <v>0.44519472031125013</v>
      </c>
      <c r="S73" s="76">
        <f t="shared" si="24"/>
        <v>0.48569878177153869</v>
      </c>
      <c r="T73" s="76">
        <f t="shared" si="24"/>
        <v>0.28416180447945699</v>
      </c>
      <c r="U73" s="76">
        <f t="shared" si="24"/>
        <v>1.1051219308449367</v>
      </c>
      <c r="V73" s="76">
        <f t="shared" si="24"/>
        <v>1.277909379363211</v>
      </c>
      <c r="W73" s="76">
        <f t="shared" si="24"/>
        <v>1.31042205340832</v>
      </c>
      <c r="X73" s="76" t="e">
        <f t="shared" si="24"/>
        <v>#DIV/0!</v>
      </c>
      <c r="Y73" s="76" t="e">
        <f t="shared" si="24"/>
        <v>#DIV/0!</v>
      </c>
      <c r="Z73" s="76" t="e">
        <f t="shared" si="24"/>
        <v>#DIV/0!</v>
      </c>
      <c r="AA73" s="76" t="e">
        <f t="shared" si="24"/>
        <v>#DIV/0!</v>
      </c>
      <c r="AB73" s="76" t="e">
        <f t="shared" si="24"/>
        <v>#DIV/0!</v>
      </c>
      <c r="AC73" s="76" t="e">
        <f t="shared" si="24"/>
        <v>#DIV/0!</v>
      </c>
      <c r="AD73" s="76" t="e">
        <f t="shared" si="24"/>
        <v>#DIV/0!</v>
      </c>
      <c r="AE73" s="76" t="e">
        <f t="shared" si="24"/>
        <v>#DIV/0!</v>
      </c>
      <c r="AF73" s="76" t="e">
        <f t="shared" si="24"/>
        <v>#DIV/0!</v>
      </c>
      <c r="AG73" s="76" t="e">
        <f t="shared" si="24"/>
        <v>#DIV/0!</v>
      </c>
      <c r="AH73" s="76" t="e">
        <f t="shared" si="24"/>
        <v>#DIV/0!</v>
      </c>
    </row>
    <row r="74" spans="1:34" ht="15" customHeight="1" x14ac:dyDescent="0.3">
      <c r="A74" s="52" t="s">
        <v>113</v>
      </c>
      <c r="B74" s="276"/>
      <c r="C74" s="60" t="s">
        <v>128</v>
      </c>
      <c r="D74" s="52"/>
      <c r="E74" s="44" t="s">
        <v>147</v>
      </c>
      <c r="F74" s="44"/>
      <c r="G74" s="233">
        <f>SQRT(G36/G50*((G47/G66)^G41+(G48/G67)^G41+(G49/G68)^G41)^(1/G41))</f>
        <v>1.0844144632312867</v>
      </c>
      <c r="H74" s="233">
        <v>1.0779000000000001</v>
      </c>
      <c r="I74" s="239">
        <f t="shared" si="2"/>
        <v>-0.60436619642699418</v>
      </c>
      <c r="J74" s="76">
        <f t="shared" ref="J74:AH74" si="25">SQRT(J36/J50*((J47/J66)^J41+(J48/J67)^J41+(J49/J68)^J41)^(1/J41))</f>
        <v>2.0163824147512348</v>
      </c>
      <c r="K74" s="76">
        <f t="shared" si="25"/>
        <v>1.8636507912767302</v>
      </c>
      <c r="L74" s="76">
        <f t="shared" si="25"/>
        <v>1.6454332433872425</v>
      </c>
      <c r="M74" s="76">
        <f t="shared" si="25"/>
        <v>1.7685046665008082</v>
      </c>
      <c r="N74" s="76">
        <f t="shared" si="25"/>
        <v>1.8910286804820213</v>
      </c>
      <c r="O74" s="76">
        <f t="shared" si="25"/>
        <v>1.9791653236512208</v>
      </c>
      <c r="P74" s="76">
        <f t="shared" si="25"/>
        <v>1.9290286954949463</v>
      </c>
      <c r="Q74" s="76">
        <f t="shared" si="25"/>
        <v>1.4882660979291105</v>
      </c>
      <c r="R74" s="76">
        <f t="shared" si="25"/>
        <v>1.2853206522232414</v>
      </c>
      <c r="S74" s="76">
        <f t="shared" si="25"/>
        <v>1.162094725902082</v>
      </c>
      <c r="T74" s="76">
        <f t="shared" si="25"/>
        <v>1.1955454841211055</v>
      </c>
      <c r="U74" s="76">
        <f t="shared" si="25"/>
        <v>2.5308962700573177</v>
      </c>
      <c r="V74" s="76">
        <f t="shared" si="25"/>
        <v>3.5529246070518816</v>
      </c>
      <c r="W74" s="76">
        <f t="shared" si="25"/>
        <v>3.8029591070272395</v>
      </c>
      <c r="X74" s="76" t="e">
        <f t="shared" si="25"/>
        <v>#DIV/0!</v>
      </c>
      <c r="Y74" s="76" t="e">
        <f t="shared" si="25"/>
        <v>#DIV/0!</v>
      </c>
      <c r="Z74" s="76" t="e">
        <f t="shared" si="25"/>
        <v>#DIV/0!</v>
      </c>
      <c r="AA74" s="76" t="e">
        <f t="shared" si="25"/>
        <v>#DIV/0!</v>
      </c>
      <c r="AB74" s="76" t="e">
        <f t="shared" si="25"/>
        <v>#DIV/0!</v>
      </c>
      <c r="AC74" s="76" t="e">
        <f t="shared" si="25"/>
        <v>#DIV/0!</v>
      </c>
      <c r="AD74" s="76" t="e">
        <f t="shared" si="25"/>
        <v>#DIV/0!</v>
      </c>
      <c r="AE74" s="76" t="e">
        <f t="shared" si="25"/>
        <v>#DIV/0!</v>
      </c>
      <c r="AF74" s="76" t="e">
        <f t="shared" si="25"/>
        <v>#DIV/0!</v>
      </c>
      <c r="AG74" s="76" t="e">
        <f t="shared" si="25"/>
        <v>#DIV/0!</v>
      </c>
      <c r="AH74" s="76" t="e">
        <f t="shared" si="25"/>
        <v>#DIV/0!</v>
      </c>
    </row>
    <row r="75" spans="1:34" ht="15" customHeight="1" x14ac:dyDescent="0.3">
      <c r="A75" s="52"/>
      <c r="B75" s="276"/>
      <c r="C75" s="60"/>
      <c r="D75" s="52"/>
      <c r="G75" s="88"/>
      <c r="H75" s="88"/>
      <c r="I75" s="239" t="e">
        <f t="shared" si="2"/>
        <v>#DIV/0!</v>
      </c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</row>
    <row r="76" spans="1:34" ht="23.25" customHeight="1" x14ac:dyDescent="0.4">
      <c r="B76" s="276"/>
      <c r="C76" s="60"/>
      <c r="E76" s="89" t="s">
        <v>148</v>
      </c>
      <c r="F76" s="90"/>
      <c r="G76" s="90"/>
      <c r="H76" s="90"/>
      <c r="I76" s="239" t="e">
        <f t="shared" si="2"/>
        <v>#DIV/0!</v>
      </c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</row>
    <row r="77" spans="1:34" ht="15" customHeight="1" x14ac:dyDescent="0.3">
      <c r="A77" s="52" t="s">
        <v>113</v>
      </c>
      <c r="B77" s="276"/>
      <c r="C77" s="60" t="s">
        <v>128</v>
      </c>
      <c r="D77" s="52"/>
      <c r="E77" s="44" t="s">
        <v>149</v>
      </c>
      <c r="F77" s="44" t="s">
        <v>69</v>
      </c>
      <c r="G77" s="91">
        <f>G53/SQRT(1+G71^4)</f>
        <v>26.91137000670091</v>
      </c>
      <c r="H77" s="91">
        <v>26.88</v>
      </c>
      <c r="I77" s="239">
        <f t="shared" si="2"/>
        <v>-0.1167038939766028</v>
      </c>
      <c r="J77" s="91">
        <f t="shared" ref="J77:AH79" si="26">J53/SQRT(1+J71^4)</f>
        <v>18.743819567075501</v>
      </c>
      <c r="K77" s="91">
        <f t="shared" si="26"/>
        <v>18.743819567075501</v>
      </c>
      <c r="L77" s="91">
        <f t="shared" si="26"/>
        <v>25.328640945357687</v>
      </c>
      <c r="M77" s="91">
        <f t="shared" si="26"/>
        <v>23.436982560889486</v>
      </c>
      <c r="N77" s="91">
        <f t="shared" si="26"/>
        <v>23.436982560889486</v>
      </c>
      <c r="O77" s="91">
        <f t="shared" si="26"/>
        <v>23.436982560889486</v>
      </c>
      <c r="P77" s="91">
        <f t="shared" si="26"/>
        <v>23.436982560889486</v>
      </c>
      <c r="Q77" s="91">
        <f t="shared" si="26"/>
        <v>26.91137000670091</v>
      </c>
      <c r="R77" s="91">
        <f t="shared" si="26"/>
        <v>30.481300318382239</v>
      </c>
      <c r="S77" s="91">
        <f t="shared" si="26"/>
        <v>29.572913456113969</v>
      </c>
      <c r="T77" s="91">
        <f t="shared" si="26"/>
        <v>29.57051318197448</v>
      </c>
      <c r="U77" s="91">
        <f t="shared" si="26"/>
        <v>7.8682568638973445</v>
      </c>
      <c r="V77" s="91">
        <f t="shared" si="26"/>
        <v>7.8682568638973445</v>
      </c>
      <c r="W77" s="91">
        <f t="shared" si="26"/>
        <v>7.8682568638973445</v>
      </c>
      <c r="X77" s="91" t="e">
        <f t="shared" si="26"/>
        <v>#DIV/0!</v>
      </c>
      <c r="Y77" s="91" t="e">
        <f t="shared" si="26"/>
        <v>#DIV/0!</v>
      </c>
      <c r="Z77" s="91" t="e">
        <f t="shared" si="26"/>
        <v>#DIV/0!</v>
      </c>
      <c r="AA77" s="91" t="e">
        <f t="shared" si="26"/>
        <v>#DIV/0!</v>
      </c>
      <c r="AB77" s="91" t="e">
        <f t="shared" si="26"/>
        <v>#DIV/0!</v>
      </c>
      <c r="AC77" s="91" t="e">
        <f t="shared" si="26"/>
        <v>#DIV/0!</v>
      </c>
      <c r="AD77" s="91" t="e">
        <f t="shared" si="26"/>
        <v>#DIV/0!</v>
      </c>
      <c r="AE77" s="91" t="e">
        <f t="shared" si="26"/>
        <v>#DIV/0!</v>
      </c>
      <c r="AF77" s="91" t="e">
        <f t="shared" si="26"/>
        <v>#DIV/0!</v>
      </c>
      <c r="AG77" s="91" t="e">
        <f t="shared" si="26"/>
        <v>#DIV/0!</v>
      </c>
      <c r="AH77" s="91" t="e">
        <f t="shared" si="26"/>
        <v>#DIV/0!</v>
      </c>
    </row>
    <row r="78" spans="1:34" ht="15" customHeight="1" x14ac:dyDescent="0.3">
      <c r="A78" s="52" t="s">
        <v>113</v>
      </c>
      <c r="B78" s="276"/>
      <c r="C78" s="60" t="s">
        <v>128</v>
      </c>
      <c r="D78" s="52"/>
      <c r="E78" s="44" t="s">
        <v>150</v>
      </c>
      <c r="F78" s="44" t="s">
        <v>69</v>
      </c>
      <c r="G78" s="91">
        <f>G54/SQRT(1+G72^4)</f>
        <v>11.776097761844806</v>
      </c>
      <c r="H78" s="91">
        <v>11.72</v>
      </c>
      <c r="I78" s="239">
        <f t="shared" si="2"/>
        <v>-0.47864984509219544</v>
      </c>
      <c r="J78" s="91">
        <f t="shared" si="26"/>
        <v>6.3201428025008495</v>
      </c>
      <c r="K78" s="91">
        <f t="shared" si="26"/>
        <v>6.2628145506511803</v>
      </c>
      <c r="L78" s="91">
        <f t="shared" si="26"/>
        <v>12.303286740962909</v>
      </c>
      <c r="M78" s="91">
        <f t="shared" si="26"/>
        <v>10.126283485171012</v>
      </c>
      <c r="N78" s="91">
        <f t="shared" si="26"/>
        <v>9.3789275166386226</v>
      </c>
      <c r="O78" s="91">
        <f t="shared" si="26"/>
        <v>8.7194671538244286</v>
      </c>
      <c r="P78" s="91">
        <f t="shared" si="26"/>
        <v>9.4263459477725959</v>
      </c>
      <c r="Q78" s="91">
        <f t="shared" si="26"/>
        <v>13.175622661602466</v>
      </c>
      <c r="R78" s="91">
        <f t="shared" si="26"/>
        <v>17.856701983384298</v>
      </c>
      <c r="S78" s="91">
        <f t="shared" si="26"/>
        <v>14.935742567401164</v>
      </c>
      <c r="T78" s="91">
        <f t="shared" si="26"/>
        <v>33.55279381905676</v>
      </c>
      <c r="U78" s="91">
        <f t="shared" si="26"/>
        <v>5.4488818844482045</v>
      </c>
      <c r="V78" s="91">
        <f t="shared" si="26"/>
        <v>2.6714908935070509</v>
      </c>
      <c r="W78" s="91">
        <f t="shared" si="26"/>
        <v>2.3458186610593295</v>
      </c>
      <c r="X78" s="91" t="e">
        <f t="shared" si="26"/>
        <v>#DIV/0!</v>
      </c>
      <c r="Y78" s="91" t="e">
        <f t="shared" si="26"/>
        <v>#DIV/0!</v>
      </c>
      <c r="Z78" s="91" t="e">
        <f t="shared" si="26"/>
        <v>#DIV/0!</v>
      </c>
      <c r="AA78" s="91" t="e">
        <f t="shared" si="26"/>
        <v>#DIV/0!</v>
      </c>
      <c r="AB78" s="91" t="e">
        <f t="shared" si="26"/>
        <v>#DIV/0!</v>
      </c>
      <c r="AC78" s="91" t="e">
        <f t="shared" si="26"/>
        <v>#DIV/0!</v>
      </c>
      <c r="AD78" s="91" t="e">
        <f t="shared" si="26"/>
        <v>#DIV/0!</v>
      </c>
      <c r="AE78" s="91" t="e">
        <f t="shared" si="26"/>
        <v>#DIV/0!</v>
      </c>
      <c r="AF78" s="91" t="e">
        <f t="shared" si="26"/>
        <v>#DIV/0!</v>
      </c>
      <c r="AG78" s="91" t="e">
        <f t="shared" si="26"/>
        <v>#DIV/0!</v>
      </c>
      <c r="AH78" s="91" t="e">
        <f t="shared" si="26"/>
        <v>#DIV/0!</v>
      </c>
    </row>
    <row r="79" spans="1:34" ht="18" customHeight="1" x14ac:dyDescent="0.3">
      <c r="A79" s="52" t="s">
        <v>113</v>
      </c>
      <c r="B79" s="276"/>
      <c r="C79" s="60" t="s">
        <v>128</v>
      </c>
      <c r="D79" s="52"/>
      <c r="E79" s="44" t="s">
        <v>151</v>
      </c>
      <c r="F79" s="44" t="s">
        <v>69</v>
      </c>
      <c r="G79" s="91">
        <f>G55/SQRT(1+G73^4)</f>
        <v>18.708041424168211</v>
      </c>
      <c r="H79" s="91">
        <v>18.73</v>
      </c>
      <c r="I79" s="239">
        <f t="shared" si="2"/>
        <v>0.11723745772444774</v>
      </c>
      <c r="J79" s="91">
        <f t="shared" si="26"/>
        <v>16.669904324429531</v>
      </c>
      <c r="K79" s="91">
        <f t="shared" si="26"/>
        <v>16.653178097029407</v>
      </c>
      <c r="L79" s="91">
        <f t="shared" si="26"/>
        <v>18.576812542382989</v>
      </c>
      <c r="M79" s="91">
        <f t="shared" si="26"/>
        <v>18.163135241507121</v>
      </c>
      <c r="N79" s="91">
        <f t="shared" si="26"/>
        <v>18.076950679529265</v>
      </c>
      <c r="O79" s="91">
        <f t="shared" si="26"/>
        <v>17.992828432738133</v>
      </c>
      <c r="P79" s="91">
        <f t="shared" si="26"/>
        <v>18.08269076925432</v>
      </c>
      <c r="Q79" s="91">
        <f t="shared" si="26"/>
        <v>18.78985483916939</v>
      </c>
      <c r="R79" s="91">
        <f t="shared" si="26"/>
        <v>19.255352141745128</v>
      </c>
      <c r="S79" s="91">
        <f t="shared" si="26"/>
        <v>19.105492506996097</v>
      </c>
      <c r="T79" s="91">
        <f t="shared" si="26"/>
        <v>19.566224666440515</v>
      </c>
      <c r="U79" s="91">
        <f t="shared" si="26"/>
        <v>12.436053915258837</v>
      </c>
      <c r="V79" s="91">
        <f t="shared" si="26"/>
        <v>10.25111534802722</v>
      </c>
      <c r="W79" s="91">
        <f t="shared" si="26"/>
        <v>9.8783844465302284</v>
      </c>
      <c r="X79" s="91" t="e">
        <f t="shared" si="26"/>
        <v>#DIV/0!</v>
      </c>
      <c r="Y79" s="91" t="e">
        <f t="shared" si="26"/>
        <v>#DIV/0!</v>
      </c>
      <c r="Z79" s="91" t="e">
        <f t="shared" si="26"/>
        <v>#DIV/0!</v>
      </c>
      <c r="AA79" s="91" t="e">
        <f t="shared" si="26"/>
        <v>#DIV/0!</v>
      </c>
      <c r="AB79" s="91" t="e">
        <f t="shared" si="26"/>
        <v>#DIV/0!</v>
      </c>
      <c r="AC79" s="91" t="e">
        <f t="shared" si="26"/>
        <v>#DIV/0!</v>
      </c>
      <c r="AD79" s="91" t="e">
        <f t="shared" si="26"/>
        <v>#DIV/0!</v>
      </c>
      <c r="AE79" s="91" t="e">
        <f t="shared" si="26"/>
        <v>#DIV/0!</v>
      </c>
      <c r="AF79" s="91" t="e">
        <f t="shared" si="26"/>
        <v>#DIV/0!</v>
      </c>
      <c r="AG79" s="91" t="e">
        <f t="shared" si="26"/>
        <v>#DIV/0!</v>
      </c>
      <c r="AH79" s="91" t="e">
        <f t="shared" si="26"/>
        <v>#DIV/0!</v>
      </c>
    </row>
    <row r="80" spans="1:34" ht="15" customHeight="1" x14ac:dyDescent="0.3">
      <c r="A80" s="52" t="s">
        <v>113</v>
      </c>
      <c r="B80" s="276"/>
      <c r="C80" s="60" t="s">
        <v>128</v>
      </c>
      <c r="D80" s="52"/>
      <c r="E80" s="44" t="s">
        <v>152</v>
      </c>
      <c r="F80" s="44" t="s">
        <v>69</v>
      </c>
      <c r="G80" s="91">
        <f>G36/SQRT(1+G74^4)</f>
        <v>22.025652637394607</v>
      </c>
      <c r="H80" s="91">
        <v>22.129819999999999</v>
      </c>
      <c r="I80" s="239">
        <f t="shared" si="2"/>
        <v>0.47071039260776365</v>
      </c>
      <c r="J80" s="91">
        <f t="shared" ref="J80:AH80" si="27">J36/SQRT(1+J74^4)</f>
        <v>8.1204317049074355</v>
      </c>
      <c r="K80" s="91">
        <f t="shared" si="27"/>
        <v>9.4071084222554671</v>
      </c>
      <c r="L80" s="91">
        <f t="shared" si="27"/>
        <v>11.780097775475227</v>
      </c>
      <c r="M80" s="91">
        <f t="shared" si="27"/>
        <v>10.354533359640586</v>
      </c>
      <c r="N80" s="91">
        <f t="shared" si="27"/>
        <v>9.1565736617967186</v>
      </c>
      <c r="O80" s="91">
        <f t="shared" si="27"/>
        <v>8.4101661106705041</v>
      </c>
      <c r="P80" s="91">
        <f t="shared" si="27"/>
        <v>8.8238882844377837</v>
      </c>
      <c r="Q80" s="91">
        <f t="shared" si="27"/>
        <v>13.990535916776663</v>
      </c>
      <c r="R80" s="91">
        <f t="shared" si="27"/>
        <v>17.606263918810029</v>
      </c>
      <c r="S80" s="91">
        <f t="shared" si="27"/>
        <v>20.233244594630012</v>
      </c>
      <c r="T80" s="91">
        <f t="shared" si="27"/>
        <v>19.490782174437278</v>
      </c>
      <c r="U80" s="91">
        <f t="shared" si="27"/>
        <v>5.2444655845929598</v>
      </c>
      <c r="V80" s="91">
        <f t="shared" si="27"/>
        <v>2.6850257795242389</v>
      </c>
      <c r="W80" s="91">
        <f t="shared" si="27"/>
        <v>2.3453081446039223</v>
      </c>
      <c r="X80" s="91" t="e">
        <f t="shared" si="27"/>
        <v>#DIV/0!</v>
      </c>
      <c r="Y80" s="91" t="e">
        <f t="shared" si="27"/>
        <v>#DIV/0!</v>
      </c>
      <c r="Z80" s="91" t="e">
        <f t="shared" si="27"/>
        <v>#DIV/0!</v>
      </c>
      <c r="AA80" s="91" t="e">
        <f t="shared" si="27"/>
        <v>#DIV/0!</v>
      </c>
      <c r="AB80" s="91" t="e">
        <f t="shared" si="27"/>
        <v>#DIV/0!</v>
      </c>
      <c r="AC80" s="91" t="e">
        <f t="shared" si="27"/>
        <v>#DIV/0!</v>
      </c>
      <c r="AD80" s="91" t="e">
        <f t="shared" si="27"/>
        <v>#DIV/0!</v>
      </c>
      <c r="AE80" s="91" t="e">
        <f t="shared" si="27"/>
        <v>#DIV/0!</v>
      </c>
      <c r="AF80" s="91" t="e">
        <f t="shared" si="27"/>
        <v>#DIV/0!</v>
      </c>
      <c r="AG80" s="91" t="e">
        <f t="shared" si="27"/>
        <v>#DIV/0!</v>
      </c>
      <c r="AH80" s="91" t="e">
        <f t="shared" si="27"/>
        <v>#DIV/0!</v>
      </c>
    </row>
    <row r="81" spans="1:34" ht="15" customHeight="1" x14ac:dyDescent="0.3">
      <c r="B81" s="276"/>
      <c r="C81" s="60"/>
      <c r="G81" s="26"/>
      <c r="H81" s="26"/>
      <c r="I81" s="239" t="e">
        <f t="shared" si="2"/>
        <v>#DIV/0!</v>
      </c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</row>
    <row r="82" spans="1:34" ht="24.75" customHeight="1" x14ac:dyDescent="0.4">
      <c r="B82" s="276"/>
      <c r="C82" s="60"/>
      <c r="E82" s="48" t="s">
        <v>401</v>
      </c>
      <c r="F82" s="79"/>
      <c r="G82" s="79"/>
      <c r="H82" s="79"/>
      <c r="I82" s="239" t="e">
        <f t="shared" si="2"/>
        <v>#DIV/0!</v>
      </c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</row>
    <row r="83" spans="1:34" ht="15" customHeight="1" x14ac:dyDescent="0.3">
      <c r="A83" s="52" t="s">
        <v>113</v>
      </c>
      <c r="B83" s="276"/>
      <c r="C83" s="60" t="s">
        <v>402</v>
      </c>
      <c r="D83" s="52"/>
      <c r="E83" s="231" t="s">
        <v>153</v>
      </c>
      <c r="F83" s="44"/>
      <c r="G83" s="92">
        <f>G47/G77</f>
        <v>1.699115529555514E-2</v>
      </c>
      <c r="H83" s="92">
        <v>0.02</v>
      </c>
      <c r="I83" s="239">
        <f t="shared" si="2"/>
        <v>15.044223522224302</v>
      </c>
      <c r="J83" s="92">
        <f t="shared" ref="J83:AH86" si="28">J47/J77</f>
        <v>1.6099719105815292E-2</v>
      </c>
      <c r="K83" s="92">
        <f t="shared" si="28"/>
        <v>3.245021233923992E-2</v>
      </c>
      <c r="L83" s="92">
        <f t="shared" si="28"/>
        <v>3.2434645300247415E-2</v>
      </c>
      <c r="M83" s="92">
        <f t="shared" si="28"/>
        <v>1.5661464313777658E-4</v>
      </c>
      <c r="N83" s="92">
        <f t="shared" si="28"/>
        <v>2.008072757562945E-2</v>
      </c>
      <c r="O83" s="92">
        <f t="shared" si="28"/>
        <v>2.3381174904932075E-2</v>
      </c>
      <c r="P83" s="92">
        <f t="shared" si="28"/>
        <v>0.15381519509323657</v>
      </c>
      <c r="Q83" s="92">
        <f t="shared" si="28"/>
        <v>2.0218171031966038E-2</v>
      </c>
      <c r="R83" s="92">
        <f t="shared" si="28"/>
        <v>4.2965013756654166E-3</v>
      </c>
      <c r="S83" s="92">
        <f t="shared" si="28"/>
        <v>1.2417850951512441E-3</v>
      </c>
      <c r="T83" s="92">
        <f t="shared" si="28"/>
        <v>1.8909559230810191E-3</v>
      </c>
      <c r="U83" s="92">
        <f t="shared" si="28"/>
        <v>4.2590382126138492E-2</v>
      </c>
      <c r="V83" s="92">
        <f t="shared" si="28"/>
        <v>2.1030745165332072E-3</v>
      </c>
      <c r="W83" s="92">
        <f t="shared" si="28"/>
        <v>1.871730957027402E-2</v>
      </c>
      <c r="X83" s="92" t="e">
        <f t="shared" si="28"/>
        <v>#DIV/0!</v>
      </c>
      <c r="Y83" s="92" t="e">
        <f t="shared" si="28"/>
        <v>#DIV/0!</v>
      </c>
      <c r="Z83" s="92" t="e">
        <f t="shared" si="28"/>
        <v>#DIV/0!</v>
      </c>
      <c r="AA83" s="92" t="e">
        <f t="shared" si="28"/>
        <v>#DIV/0!</v>
      </c>
      <c r="AB83" s="92" t="e">
        <f t="shared" si="28"/>
        <v>#DIV/0!</v>
      </c>
      <c r="AC83" s="92" t="e">
        <f t="shared" si="28"/>
        <v>#DIV/0!</v>
      </c>
      <c r="AD83" s="92" t="e">
        <f t="shared" si="28"/>
        <v>#DIV/0!</v>
      </c>
      <c r="AE83" s="92" t="e">
        <f t="shared" si="28"/>
        <v>#DIV/0!</v>
      </c>
      <c r="AF83" s="92" t="e">
        <f t="shared" si="28"/>
        <v>#DIV/0!</v>
      </c>
      <c r="AG83" s="92" t="e">
        <f t="shared" si="28"/>
        <v>#DIV/0!</v>
      </c>
      <c r="AH83" s="92" t="e">
        <f t="shared" si="28"/>
        <v>#DIV/0!</v>
      </c>
    </row>
    <row r="84" spans="1:34" ht="15" customHeight="1" x14ac:dyDescent="0.3">
      <c r="A84" s="52" t="s">
        <v>113</v>
      </c>
      <c r="B84" s="276"/>
      <c r="C84" s="60" t="s">
        <v>402</v>
      </c>
      <c r="D84" s="52"/>
      <c r="E84" s="231" t="s">
        <v>444</v>
      </c>
      <c r="F84" s="44"/>
      <c r="G84" s="92">
        <f>G48/G78</f>
        <v>4.2359753297585949E-2</v>
      </c>
      <c r="H84" s="92">
        <v>0.04</v>
      </c>
      <c r="I84" s="239">
        <f t="shared" si="2"/>
        <v>-5.8993832439648699</v>
      </c>
      <c r="J84" s="92">
        <f t="shared" si="28"/>
        <v>0.30628733962055754</v>
      </c>
      <c r="K84" s="92">
        <f t="shared" si="28"/>
        <v>0.47593761652898992</v>
      </c>
      <c r="L84" s="92">
        <f t="shared" si="28"/>
        <v>0.36340130723882308</v>
      </c>
      <c r="M84" s="92">
        <f t="shared" si="28"/>
        <v>0.57544172139099381</v>
      </c>
      <c r="N84" s="92">
        <f t="shared" si="28"/>
        <v>0.6803194857493482</v>
      </c>
      <c r="O84" s="92">
        <f t="shared" si="28"/>
        <v>0.77322828804313393</v>
      </c>
      <c r="P84" s="92">
        <f t="shared" si="28"/>
        <v>0.42373782610257743</v>
      </c>
      <c r="Q84" s="92">
        <f t="shared" si="28"/>
        <v>0.28993202849780103</v>
      </c>
      <c r="R84" s="92">
        <f t="shared" si="28"/>
        <v>5.378098586702118E-2</v>
      </c>
      <c r="S84" s="92">
        <f t="shared" si="28"/>
        <v>1.4625203903605344E-3</v>
      </c>
      <c r="T84" s="92">
        <f t="shared" si="28"/>
        <v>1.2129934520351111E-2</v>
      </c>
      <c r="U84" s="92">
        <f t="shared" si="28"/>
        <v>1.2710574769049823</v>
      </c>
      <c r="V84" s="92">
        <f t="shared" si="28"/>
        <v>2.0517011431038719</v>
      </c>
      <c r="W84" s="92">
        <f t="shared" si="28"/>
        <v>1.0018867694311338</v>
      </c>
      <c r="X84" s="92" t="e">
        <f t="shared" si="28"/>
        <v>#DIV/0!</v>
      </c>
      <c r="Y84" s="92" t="e">
        <f t="shared" si="28"/>
        <v>#DIV/0!</v>
      </c>
      <c r="Z84" s="92" t="e">
        <f t="shared" si="28"/>
        <v>#DIV/0!</v>
      </c>
      <c r="AA84" s="92" t="e">
        <f t="shared" si="28"/>
        <v>#DIV/0!</v>
      </c>
      <c r="AB84" s="92" t="e">
        <f t="shared" si="28"/>
        <v>#DIV/0!</v>
      </c>
      <c r="AC84" s="92" t="e">
        <f t="shared" si="28"/>
        <v>#DIV/0!</v>
      </c>
      <c r="AD84" s="92" t="e">
        <f t="shared" si="28"/>
        <v>#DIV/0!</v>
      </c>
      <c r="AE84" s="92" t="e">
        <f t="shared" si="28"/>
        <v>#DIV/0!</v>
      </c>
      <c r="AF84" s="92" t="e">
        <f t="shared" si="28"/>
        <v>#DIV/0!</v>
      </c>
      <c r="AG84" s="92" t="e">
        <f t="shared" si="28"/>
        <v>#DIV/0!</v>
      </c>
      <c r="AH84" s="92" t="e">
        <f t="shared" si="28"/>
        <v>#DIV/0!</v>
      </c>
    </row>
    <row r="85" spans="1:34" ht="15" customHeight="1" x14ac:dyDescent="0.3">
      <c r="A85" s="52" t="s">
        <v>113</v>
      </c>
      <c r="B85" s="276"/>
      <c r="C85" s="60" t="s">
        <v>402</v>
      </c>
      <c r="D85" s="52"/>
      <c r="E85" s="44" t="s">
        <v>154</v>
      </c>
      <c r="F85" s="44"/>
      <c r="G85" s="92">
        <f>G49/G79</f>
        <v>3.6599143570179619E-2</v>
      </c>
      <c r="H85" s="92">
        <v>0.04</v>
      </c>
      <c r="I85" s="239">
        <f t="shared" si="2"/>
        <v>8.5021410745509538</v>
      </c>
      <c r="J85" s="92">
        <f t="shared" si="28"/>
        <v>6.2641986971076105E-2</v>
      </c>
      <c r="K85" s="92">
        <f t="shared" si="28"/>
        <v>0.13235354490042767</v>
      </c>
      <c r="L85" s="92">
        <f t="shared" si="28"/>
        <v>3.8487891282143701E-2</v>
      </c>
      <c r="M85" s="92">
        <f t="shared" si="28"/>
        <v>4.357567380169583E-2</v>
      </c>
      <c r="N85" s="92">
        <f t="shared" si="28"/>
        <v>2.9442624308463273E-2</v>
      </c>
      <c r="O85" s="92">
        <f t="shared" si="28"/>
        <v>9.3253304019009081E-3</v>
      </c>
      <c r="P85" s="92">
        <f t="shared" si="28"/>
        <v>3.5339509100412052E-2</v>
      </c>
      <c r="Q85" s="92">
        <f t="shared" si="28"/>
        <v>6.4725880929358048E-2</v>
      </c>
      <c r="R85" s="92">
        <f t="shared" si="28"/>
        <v>8.6269416044522599E-3</v>
      </c>
      <c r="S85" s="92">
        <f t="shared" si="28"/>
        <v>6.2050780400761023E-4</v>
      </c>
      <c r="T85" s="92">
        <f t="shared" si="28"/>
        <v>2.1375464691323388E-2</v>
      </c>
      <c r="U85" s="92">
        <f t="shared" si="28"/>
        <v>9.8710224912566258E-3</v>
      </c>
      <c r="V85" s="92">
        <f t="shared" si="28"/>
        <v>3.7553731562886494E-2</v>
      </c>
      <c r="W85" s="92">
        <f t="shared" si="28"/>
        <v>3.4262411665794475E-2</v>
      </c>
      <c r="X85" s="92" t="e">
        <f t="shared" si="28"/>
        <v>#DIV/0!</v>
      </c>
      <c r="Y85" s="92" t="e">
        <f t="shared" si="28"/>
        <v>#DIV/0!</v>
      </c>
      <c r="Z85" s="92" t="e">
        <f t="shared" si="28"/>
        <v>#DIV/0!</v>
      </c>
      <c r="AA85" s="92" t="e">
        <f t="shared" si="28"/>
        <v>#DIV/0!</v>
      </c>
      <c r="AB85" s="92" t="e">
        <f t="shared" si="28"/>
        <v>#DIV/0!</v>
      </c>
      <c r="AC85" s="92" t="e">
        <f t="shared" si="28"/>
        <v>#DIV/0!</v>
      </c>
      <c r="AD85" s="92" t="e">
        <f t="shared" si="28"/>
        <v>#DIV/0!</v>
      </c>
      <c r="AE85" s="92" t="e">
        <f t="shared" si="28"/>
        <v>#DIV/0!</v>
      </c>
      <c r="AF85" s="92" t="e">
        <f t="shared" si="28"/>
        <v>#DIV/0!</v>
      </c>
      <c r="AG85" s="92" t="e">
        <f t="shared" si="28"/>
        <v>#DIV/0!</v>
      </c>
      <c r="AH85" s="92" t="e">
        <f t="shared" si="28"/>
        <v>#DIV/0!</v>
      </c>
    </row>
    <row r="86" spans="1:34" ht="15" customHeight="1" x14ac:dyDescent="0.3">
      <c r="A86" s="52" t="s">
        <v>113</v>
      </c>
      <c r="B86" s="276"/>
      <c r="C86" s="60" t="s">
        <v>402</v>
      </c>
      <c r="D86" s="52"/>
      <c r="E86" s="44" t="s">
        <v>155</v>
      </c>
      <c r="F86" s="44"/>
      <c r="G86" s="92">
        <f>G50/G80</f>
        <v>5.8076050585418135E-2</v>
      </c>
      <c r="H86" s="92">
        <v>0.06</v>
      </c>
      <c r="I86" s="239">
        <f t="shared" si="2"/>
        <v>3.2065823576364387</v>
      </c>
      <c r="J86" s="92">
        <f t="shared" si="28"/>
        <v>0.31457599164049338</v>
      </c>
      <c r="K86" s="92">
        <f t="shared" si="28"/>
        <v>0.4987830307468295</v>
      </c>
      <c r="L86" s="92">
        <f t="shared" si="28"/>
        <v>0.36537319041884997</v>
      </c>
      <c r="M86" s="92">
        <f t="shared" si="28"/>
        <v>0.57794806648852071</v>
      </c>
      <c r="N86" s="92">
        <f t="shared" si="28"/>
        <v>0.68010829175289489</v>
      </c>
      <c r="O86" s="92">
        <f t="shared" si="28"/>
        <v>0.77192778044938992</v>
      </c>
      <c r="P86" s="92">
        <f t="shared" si="28"/>
        <v>0.45013020170149126</v>
      </c>
      <c r="Q86" s="92">
        <f t="shared" si="28"/>
        <v>0.29684506958830004</v>
      </c>
      <c r="R86" s="92">
        <f t="shared" si="28"/>
        <v>5.3776529578169217E-2</v>
      </c>
      <c r="S86" s="92">
        <f t="shared" si="28"/>
        <v>1.8788786049028017E-3</v>
      </c>
      <c r="T86" s="92">
        <f t="shared" si="28"/>
        <v>4.2020439331255467E-2</v>
      </c>
      <c r="U86" s="92">
        <f t="shared" si="28"/>
        <v>1.2904756429542281</v>
      </c>
      <c r="V86" s="92">
        <f t="shared" si="28"/>
        <v>2.0533564617844657</v>
      </c>
      <c r="W86" s="92">
        <f t="shared" si="28"/>
        <v>1.003847026771306</v>
      </c>
      <c r="X86" s="92" t="e">
        <f t="shared" si="28"/>
        <v>#DIV/0!</v>
      </c>
      <c r="Y86" s="92" t="e">
        <f t="shared" si="28"/>
        <v>#DIV/0!</v>
      </c>
      <c r="Z86" s="92" t="e">
        <f t="shared" si="28"/>
        <v>#DIV/0!</v>
      </c>
      <c r="AA86" s="92" t="e">
        <f t="shared" si="28"/>
        <v>#DIV/0!</v>
      </c>
      <c r="AB86" s="92" t="e">
        <f t="shared" si="28"/>
        <v>#DIV/0!</v>
      </c>
      <c r="AC86" s="92" t="e">
        <f t="shared" si="28"/>
        <v>#DIV/0!</v>
      </c>
      <c r="AD86" s="92" t="e">
        <f t="shared" si="28"/>
        <v>#DIV/0!</v>
      </c>
      <c r="AE86" s="92" t="e">
        <f t="shared" si="28"/>
        <v>#DIV/0!</v>
      </c>
      <c r="AF86" s="92" t="e">
        <f t="shared" si="28"/>
        <v>#DIV/0!</v>
      </c>
      <c r="AG86" s="92" t="e">
        <f t="shared" si="28"/>
        <v>#DIV/0!</v>
      </c>
      <c r="AH86" s="92" t="e">
        <f t="shared" si="28"/>
        <v>#DIV/0!</v>
      </c>
    </row>
    <row r="87" spans="1:34" ht="15" customHeight="1" x14ac:dyDescent="0.3">
      <c r="A87" s="52"/>
      <c r="B87" s="276"/>
      <c r="C87" s="60"/>
      <c r="D87" s="52"/>
      <c r="G87" s="26"/>
      <c r="H87" s="26"/>
      <c r="I87" s="239" t="e">
        <f t="shared" si="2"/>
        <v>#DIV/0!</v>
      </c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</row>
    <row r="88" spans="1:34" ht="18" customHeight="1" x14ac:dyDescent="0.4">
      <c r="A88" s="52"/>
      <c r="B88" s="276"/>
      <c r="C88" s="60"/>
      <c r="D88" s="52"/>
      <c r="E88" s="87" t="s">
        <v>156</v>
      </c>
      <c r="F88" s="67"/>
      <c r="G88" s="67"/>
      <c r="H88" s="67"/>
      <c r="I88" s="239" t="e">
        <f t="shared" si="2"/>
        <v>#DIV/0!</v>
      </c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" customHeight="1" x14ac:dyDescent="0.3">
      <c r="A89" s="52" t="s">
        <v>113</v>
      </c>
      <c r="B89" s="276"/>
      <c r="C89" s="60" t="s">
        <v>403</v>
      </c>
      <c r="D89" s="93"/>
      <c r="E89" s="232" t="s">
        <v>158</v>
      </c>
      <c r="F89" s="44" t="s">
        <v>69</v>
      </c>
      <c r="G89" s="91">
        <f>IF(G71&lt;1,G53/(SQRT(1+G71^4)),G53/SQRT(2)/G71)</f>
        <v>26.91137000670091</v>
      </c>
      <c r="H89" s="91">
        <v>26.88</v>
      </c>
      <c r="I89" s="239">
        <f t="shared" si="2"/>
        <v>-0.1167038939766028</v>
      </c>
      <c r="J89" s="91">
        <f t="shared" ref="J89:AH92" si="29">IF(J71&lt;1,J53/(SQRT(1+J71^4)),J53/SQRT(2)/J71)</f>
        <v>19.542882385709742</v>
      </c>
      <c r="K89" s="91">
        <f t="shared" si="29"/>
        <v>19.542882385709742</v>
      </c>
      <c r="L89" s="91">
        <f t="shared" si="29"/>
        <v>25.328640945357687</v>
      </c>
      <c r="M89" s="91">
        <f t="shared" si="29"/>
        <v>23.451458862851691</v>
      </c>
      <c r="N89" s="91">
        <f t="shared" si="29"/>
        <v>23.451458862851691</v>
      </c>
      <c r="O89" s="91">
        <f t="shared" si="29"/>
        <v>23.451458862851691</v>
      </c>
      <c r="P89" s="91">
        <f t="shared" si="29"/>
        <v>23.451458862851691</v>
      </c>
      <c r="Q89" s="91">
        <f t="shared" si="29"/>
        <v>26.91137000670091</v>
      </c>
      <c r="R89" s="91">
        <f t="shared" si="29"/>
        <v>30.481300318382239</v>
      </c>
      <c r="S89" s="91">
        <f t="shared" si="29"/>
        <v>29.572913456113969</v>
      </c>
      <c r="T89" s="91">
        <f t="shared" si="29"/>
        <v>29.57051318197448</v>
      </c>
      <c r="U89" s="91">
        <f t="shared" si="29"/>
        <v>11.725729431425846</v>
      </c>
      <c r="V89" s="91">
        <f t="shared" si="29"/>
        <v>11.725729431425846</v>
      </c>
      <c r="W89" s="91">
        <f t="shared" si="29"/>
        <v>11.725729431425846</v>
      </c>
      <c r="X89" s="91" t="e">
        <f t="shared" si="29"/>
        <v>#DIV/0!</v>
      </c>
      <c r="Y89" s="91" t="e">
        <f t="shared" si="29"/>
        <v>#DIV/0!</v>
      </c>
      <c r="Z89" s="91" t="e">
        <f t="shared" si="29"/>
        <v>#DIV/0!</v>
      </c>
      <c r="AA89" s="91" t="e">
        <f t="shared" si="29"/>
        <v>#DIV/0!</v>
      </c>
      <c r="AB89" s="91" t="e">
        <f t="shared" si="29"/>
        <v>#DIV/0!</v>
      </c>
      <c r="AC89" s="91" t="e">
        <f t="shared" si="29"/>
        <v>#DIV/0!</v>
      </c>
      <c r="AD89" s="91" t="e">
        <f t="shared" si="29"/>
        <v>#DIV/0!</v>
      </c>
      <c r="AE89" s="91" t="e">
        <f t="shared" si="29"/>
        <v>#DIV/0!</v>
      </c>
      <c r="AF89" s="91" t="e">
        <f t="shared" si="29"/>
        <v>#DIV/0!</v>
      </c>
      <c r="AG89" s="91" t="e">
        <f t="shared" si="29"/>
        <v>#DIV/0!</v>
      </c>
      <c r="AH89" s="91" t="e">
        <f t="shared" si="29"/>
        <v>#DIV/0!</v>
      </c>
    </row>
    <row r="90" spans="1:34" ht="15" customHeight="1" x14ac:dyDescent="0.3">
      <c r="A90" s="52" t="s">
        <v>113</v>
      </c>
      <c r="B90" s="276"/>
      <c r="C90" s="60" t="s">
        <v>403</v>
      </c>
      <c r="D90" s="93"/>
      <c r="E90" s="44" t="s">
        <v>160</v>
      </c>
      <c r="F90" s="44" t="s">
        <v>69</v>
      </c>
      <c r="G90" s="91">
        <f>IF(G72&lt;1,G54/(SQRT(1+G72^4)),G54/SQRT(2)/G72)</f>
        <v>14.608305713501958</v>
      </c>
      <c r="H90" s="91">
        <v>14.57</v>
      </c>
      <c r="I90" s="239">
        <f t="shared" si="2"/>
        <v>-0.26290812286861581</v>
      </c>
      <c r="J90" s="91">
        <f t="shared" si="29"/>
        <v>10.456970626796092</v>
      </c>
      <c r="K90" s="91">
        <f t="shared" si="29"/>
        <v>10.40775511057663</v>
      </c>
      <c r="L90" s="91">
        <f t="shared" si="29"/>
        <v>14.97866300075553</v>
      </c>
      <c r="M90" s="91">
        <f t="shared" si="29"/>
        <v>13.428719860913771</v>
      </c>
      <c r="N90" s="91">
        <f t="shared" si="29"/>
        <v>12.879353535965326</v>
      </c>
      <c r="O90" s="91">
        <f t="shared" si="29"/>
        <v>12.383855607184264</v>
      </c>
      <c r="P90" s="91">
        <f t="shared" si="29"/>
        <v>12.914566992252855</v>
      </c>
      <c r="Q90" s="91">
        <f t="shared" si="29"/>
        <v>15.587521914466711</v>
      </c>
      <c r="R90" s="91">
        <f t="shared" si="29"/>
        <v>18.887098935039223</v>
      </c>
      <c r="S90" s="91">
        <f t="shared" si="29"/>
        <v>16.811861742454397</v>
      </c>
      <c r="T90" s="91">
        <f t="shared" si="29"/>
        <v>33.55279381905676</v>
      </c>
      <c r="U90" s="91">
        <f t="shared" si="29"/>
        <v>9.6873091901097865</v>
      </c>
      <c r="V90" s="91">
        <f t="shared" si="29"/>
        <v>6.7495325276571609</v>
      </c>
      <c r="W90" s="91">
        <f t="shared" si="29"/>
        <v>6.3225133094248154</v>
      </c>
      <c r="X90" s="91" t="e">
        <f t="shared" si="29"/>
        <v>#DIV/0!</v>
      </c>
      <c r="Y90" s="91" t="e">
        <f t="shared" si="29"/>
        <v>#DIV/0!</v>
      </c>
      <c r="Z90" s="91" t="e">
        <f t="shared" si="29"/>
        <v>#DIV/0!</v>
      </c>
      <c r="AA90" s="91" t="e">
        <f t="shared" si="29"/>
        <v>#DIV/0!</v>
      </c>
      <c r="AB90" s="91" t="e">
        <f t="shared" si="29"/>
        <v>#DIV/0!</v>
      </c>
      <c r="AC90" s="91" t="e">
        <f t="shared" si="29"/>
        <v>#DIV/0!</v>
      </c>
      <c r="AD90" s="91" t="e">
        <f t="shared" si="29"/>
        <v>#DIV/0!</v>
      </c>
      <c r="AE90" s="91" t="e">
        <f t="shared" si="29"/>
        <v>#DIV/0!</v>
      </c>
      <c r="AF90" s="91" t="e">
        <f t="shared" si="29"/>
        <v>#DIV/0!</v>
      </c>
      <c r="AG90" s="91" t="e">
        <f t="shared" si="29"/>
        <v>#DIV/0!</v>
      </c>
      <c r="AH90" s="91" t="e">
        <f t="shared" si="29"/>
        <v>#DIV/0!</v>
      </c>
    </row>
    <row r="91" spans="1:34" ht="15" customHeight="1" x14ac:dyDescent="0.3">
      <c r="A91" s="52" t="s">
        <v>113</v>
      </c>
      <c r="B91" s="276"/>
      <c r="C91" s="60" t="s">
        <v>403</v>
      </c>
      <c r="D91" s="93"/>
      <c r="E91" s="44" t="s">
        <v>161</v>
      </c>
      <c r="F91" s="44" t="s">
        <v>69</v>
      </c>
      <c r="G91" s="91">
        <f>IF(G73&lt;1,G55/(SQRT(1+G73^4)),G55/SQRT(2)/G73)</f>
        <v>18.708041424168211</v>
      </c>
      <c r="H91" s="91">
        <v>18.73</v>
      </c>
      <c r="I91" s="239">
        <f t="shared" si="2"/>
        <v>0.11723745772444774</v>
      </c>
      <c r="J91" s="91">
        <f t="shared" si="29"/>
        <v>16.669904324429531</v>
      </c>
      <c r="K91" s="91">
        <f t="shared" si="29"/>
        <v>16.653178097029407</v>
      </c>
      <c r="L91" s="91">
        <f t="shared" si="29"/>
        <v>18.576812542382989</v>
      </c>
      <c r="M91" s="91">
        <f t="shared" si="29"/>
        <v>18.163135241507121</v>
      </c>
      <c r="N91" s="91">
        <f t="shared" si="29"/>
        <v>18.076950679529265</v>
      </c>
      <c r="O91" s="91">
        <f t="shared" si="29"/>
        <v>17.992828432738133</v>
      </c>
      <c r="P91" s="91">
        <f t="shared" si="29"/>
        <v>18.08269076925432</v>
      </c>
      <c r="Q91" s="91">
        <f t="shared" si="29"/>
        <v>18.78985483916939</v>
      </c>
      <c r="R91" s="91">
        <f t="shared" si="29"/>
        <v>19.255352141745128</v>
      </c>
      <c r="S91" s="91">
        <f t="shared" si="29"/>
        <v>19.105492506996097</v>
      </c>
      <c r="T91" s="91">
        <f t="shared" si="29"/>
        <v>19.566224666440515</v>
      </c>
      <c r="U91" s="91">
        <f t="shared" si="29"/>
        <v>12.560099920520853</v>
      </c>
      <c r="V91" s="91">
        <f t="shared" si="29"/>
        <v>10.861835823357081</v>
      </c>
      <c r="W91" s="91">
        <f t="shared" si="29"/>
        <v>10.59234453485367</v>
      </c>
      <c r="X91" s="91" t="e">
        <f t="shared" si="29"/>
        <v>#DIV/0!</v>
      </c>
      <c r="Y91" s="91" t="e">
        <f t="shared" si="29"/>
        <v>#DIV/0!</v>
      </c>
      <c r="Z91" s="91" t="e">
        <f t="shared" si="29"/>
        <v>#DIV/0!</v>
      </c>
      <c r="AA91" s="91" t="e">
        <f t="shared" si="29"/>
        <v>#DIV/0!</v>
      </c>
      <c r="AB91" s="91" t="e">
        <f t="shared" si="29"/>
        <v>#DIV/0!</v>
      </c>
      <c r="AC91" s="91" t="e">
        <f t="shared" si="29"/>
        <v>#DIV/0!</v>
      </c>
      <c r="AD91" s="91" t="e">
        <f t="shared" si="29"/>
        <v>#DIV/0!</v>
      </c>
      <c r="AE91" s="91" t="e">
        <f t="shared" si="29"/>
        <v>#DIV/0!</v>
      </c>
      <c r="AF91" s="91" t="e">
        <f t="shared" si="29"/>
        <v>#DIV/0!</v>
      </c>
      <c r="AG91" s="91" t="e">
        <f t="shared" si="29"/>
        <v>#DIV/0!</v>
      </c>
      <c r="AH91" s="91" t="e">
        <f t="shared" si="29"/>
        <v>#DIV/0!</v>
      </c>
    </row>
    <row r="92" spans="1:34" ht="15" customHeight="1" x14ac:dyDescent="0.3">
      <c r="A92" s="52" t="s">
        <v>113</v>
      </c>
      <c r="B92" s="276"/>
      <c r="C92" s="60" t="s">
        <v>403</v>
      </c>
      <c r="D92" s="93"/>
      <c r="E92" s="44" t="s">
        <v>162</v>
      </c>
      <c r="F92" s="44" t="s">
        <v>69</v>
      </c>
      <c r="G92" s="91">
        <f>IF(G74&lt;1,G56/(SQRT(1+G74^4)),G56/SQRT(2)/G74)</f>
        <v>22.170149306847595</v>
      </c>
      <c r="H92" s="91">
        <v>22.3</v>
      </c>
      <c r="I92" s="239">
        <f t="shared" ref="I92:I155" si="30">(H92-G92)/H92*100</f>
        <v>0.58229010382244806</v>
      </c>
      <c r="J92" s="91">
        <f t="shared" si="29"/>
        <v>11.923150283627463</v>
      </c>
      <c r="K92" s="91">
        <f t="shared" si="29"/>
        <v>12.900287260293238</v>
      </c>
      <c r="L92" s="91">
        <f t="shared" si="29"/>
        <v>14.611124855391393</v>
      </c>
      <c r="M92" s="91">
        <f t="shared" si="29"/>
        <v>13.594326899861549</v>
      </c>
      <c r="N92" s="91">
        <f t="shared" si="29"/>
        <v>12.713519794006734</v>
      </c>
      <c r="O92" s="91">
        <f t="shared" si="29"/>
        <v>12.147358420765945</v>
      </c>
      <c r="P92" s="91">
        <f t="shared" si="29"/>
        <v>12.46307564863573</v>
      </c>
      <c r="Q92" s="91">
        <f t="shared" si="29"/>
        <v>16.154120955786077</v>
      </c>
      <c r="R92" s="91">
        <f t="shared" si="29"/>
        <v>18.704772633005927</v>
      </c>
      <c r="S92" s="91">
        <f t="shared" si="29"/>
        <v>20.688184899626126</v>
      </c>
      <c r="T92" s="91">
        <f t="shared" si="29"/>
        <v>20.109339945369459</v>
      </c>
      <c r="U92" s="91">
        <f t="shared" si="29"/>
        <v>9.4992555976219997</v>
      </c>
      <c r="V92" s="91">
        <f t="shared" si="29"/>
        <v>6.7667156552167018</v>
      </c>
      <c r="W92" s="91">
        <f t="shared" si="29"/>
        <v>6.3218220032704684</v>
      </c>
      <c r="X92" s="91" t="e">
        <f t="shared" si="29"/>
        <v>#DIV/0!</v>
      </c>
      <c r="Y92" s="91" t="e">
        <f t="shared" si="29"/>
        <v>#DIV/0!</v>
      </c>
      <c r="Z92" s="91" t="e">
        <f t="shared" si="29"/>
        <v>#DIV/0!</v>
      </c>
      <c r="AA92" s="91" t="e">
        <f t="shared" si="29"/>
        <v>#DIV/0!</v>
      </c>
      <c r="AB92" s="91" t="e">
        <f t="shared" si="29"/>
        <v>#DIV/0!</v>
      </c>
      <c r="AC92" s="91" t="e">
        <f t="shared" si="29"/>
        <v>#DIV/0!</v>
      </c>
      <c r="AD92" s="91" t="e">
        <f t="shared" si="29"/>
        <v>#DIV/0!</v>
      </c>
      <c r="AE92" s="91" t="e">
        <f t="shared" si="29"/>
        <v>#DIV/0!</v>
      </c>
      <c r="AF92" s="91" t="e">
        <f t="shared" si="29"/>
        <v>#DIV/0!</v>
      </c>
      <c r="AG92" s="91" t="e">
        <f t="shared" si="29"/>
        <v>#DIV/0!</v>
      </c>
      <c r="AH92" s="91" t="e">
        <f t="shared" si="29"/>
        <v>#DIV/0!</v>
      </c>
    </row>
    <row r="93" spans="1:34" ht="15" customHeight="1" x14ac:dyDescent="0.3">
      <c r="A93" s="52"/>
      <c r="B93" s="276"/>
      <c r="D93" s="52"/>
      <c r="G93" s="26"/>
      <c r="H93" s="26"/>
      <c r="I93" s="239" t="e">
        <f t="shared" si="30"/>
        <v>#DIV/0!</v>
      </c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</row>
    <row r="94" spans="1:34" ht="15" customHeight="1" x14ac:dyDescent="0.45">
      <c r="A94" s="52"/>
      <c r="B94" s="276"/>
      <c r="D94" s="52"/>
      <c r="E94" s="87" t="s">
        <v>404</v>
      </c>
      <c r="F94" s="94"/>
      <c r="G94" s="94"/>
      <c r="H94" s="94"/>
      <c r="I94" s="239" t="e">
        <f t="shared" si="30"/>
        <v>#DIV/0!</v>
      </c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:34" ht="15" customHeight="1" x14ac:dyDescent="0.3">
      <c r="A95" s="52" t="s">
        <v>113</v>
      </c>
      <c r="B95" s="276"/>
      <c r="C95" s="60" t="s">
        <v>403</v>
      </c>
      <c r="D95" s="52"/>
      <c r="E95" s="232" t="s">
        <v>163</v>
      </c>
      <c r="F95" s="42"/>
      <c r="G95" s="92">
        <f>G47/G89</f>
        <v>1.699115529555514E-2</v>
      </c>
      <c r="H95" s="92">
        <v>0.02</v>
      </c>
      <c r="I95" s="239">
        <f t="shared" si="30"/>
        <v>15.044223522224302</v>
      </c>
      <c r="J95" s="92">
        <f t="shared" ref="J95:AH98" si="31">J47/J89</f>
        <v>1.5441439192238199E-2</v>
      </c>
      <c r="K95" s="92">
        <f t="shared" si="31"/>
        <v>3.1123398943687111E-2</v>
      </c>
      <c r="L95" s="92">
        <f t="shared" si="31"/>
        <v>3.2434645300247415E-2</v>
      </c>
      <c r="M95" s="92">
        <f t="shared" si="31"/>
        <v>1.5651796681247739E-4</v>
      </c>
      <c r="N95" s="92">
        <f t="shared" si="31"/>
        <v>2.0068331985329261E-2</v>
      </c>
      <c r="O95" s="92">
        <f t="shared" si="31"/>
        <v>2.3366741988407165E-2</v>
      </c>
      <c r="P95" s="92">
        <f t="shared" si="31"/>
        <v>0.15372024683336211</v>
      </c>
      <c r="Q95" s="92">
        <f t="shared" si="31"/>
        <v>2.0218171031966038E-2</v>
      </c>
      <c r="R95" s="92">
        <f t="shared" si="31"/>
        <v>4.2965013756654166E-3</v>
      </c>
      <c r="S95" s="92">
        <f t="shared" si="31"/>
        <v>1.2417850951512441E-3</v>
      </c>
      <c r="T95" s="92">
        <f t="shared" si="31"/>
        <v>1.8909559230810191E-3</v>
      </c>
      <c r="U95" s="92">
        <f t="shared" si="31"/>
        <v>2.8579208522573802E-2</v>
      </c>
      <c r="V95" s="92">
        <f t="shared" si="31"/>
        <v>1.4112154469172176E-3</v>
      </c>
      <c r="W95" s="92">
        <f t="shared" si="31"/>
        <v>1.2559781492595101E-2</v>
      </c>
      <c r="X95" s="92" t="e">
        <f t="shared" si="31"/>
        <v>#DIV/0!</v>
      </c>
      <c r="Y95" s="92" t="e">
        <f t="shared" si="31"/>
        <v>#DIV/0!</v>
      </c>
      <c r="Z95" s="92" t="e">
        <f t="shared" si="31"/>
        <v>#DIV/0!</v>
      </c>
      <c r="AA95" s="92" t="e">
        <f t="shared" si="31"/>
        <v>#DIV/0!</v>
      </c>
      <c r="AB95" s="92" t="e">
        <f t="shared" si="31"/>
        <v>#DIV/0!</v>
      </c>
      <c r="AC95" s="92" t="e">
        <f t="shared" si="31"/>
        <v>#DIV/0!</v>
      </c>
      <c r="AD95" s="92" t="e">
        <f t="shared" si="31"/>
        <v>#DIV/0!</v>
      </c>
      <c r="AE95" s="92" t="e">
        <f t="shared" si="31"/>
        <v>#DIV/0!</v>
      </c>
      <c r="AF95" s="92" t="e">
        <f t="shared" si="31"/>
        <v>#DIV/0!</v>
      </c>
      <c r="AG95" s="92" t="e">
        <f t="shared" si="31"/>
        <v>#DIV/0!</v>
      </c>
      <c r="AH95" s="92" t="e">
        <f t="shared" si="31"/>
        <v>#DIV/0!</v>
      </c>
    </row>
    <row r="96" spans="1:34" ht="15" customHeight="1" x14ac:dyDescent="0.3">
      <c r="A96" s="52" t="s">
        <v>113</v>
      </c>
      <c r="B96" s="276"/>
      <c r="C96" s="60" t="s">
        <v>403</v>
      </c>
      <c r="D96" s="52"/>
      <c r="E96" s="44" t="s">
        <v>164</v>
      </c>
      <c r="F96" s="42"/>
      <c r="G96" s="92">
        <f>G48/G90</f>
        <v>3.4147190357533802E-2</v>
      </c>
      <c r="H96" s="92">
        <v>0.03</v>
      </c>
      <c r="I96" s="239">
        <f t="shared" si="30"/>
        <v>-13.823967858446013</v>
      </c>
      <c r="J96" s="92">
        <f t="shared" si="31"/>
        <v>0.18511859639727254</v>
      </c>
      <c r="K96" s="92">
        <f t="shared" si="31"/>
        <v>0.28639307884665022</v>
      </c>
      <c r="L96" s="92">
        <f t="shared" si="31"/>
        <v>0.29849329574839084</v>
      </c>
      <c r="M96" s="92">
        <f t="shared" si="31"/>
        <v>0.43392713976859215</v>
      </c>
      <c r="N96" s="92">
        <f t="shared" si="31"/>
        <v>0.49541827756976464</v>
      </c>
      <c r="O96" s="92">
        <f t="shared" si="31"/>
        <v>0.54442968925515201</v>
      </c>
      <c r="P96" s="92">
        <f t="shared" si="31"/>
        <v>0.30928635411439548</v>
      </c>
      <c r="Q96" s="92">
        <f t="shared" si="31"/>
        <v>0.24507006475831425</v>
      </c>
      <c r="R96" s="92">
        <f t="shared" si="31"/>
        <v>5.0846932093862388E-2</v>
      </c>
      <c r="S96" s="92">
        <f t="shared" si="31"/>
        <v>1.2993104740350414E-3</v>
      </c>
      <c r="T96" s="92">
        <f t="shared" si="31"/>
        <v>1.2129934520351111E-2</v>
      </c>
      <c r="U96" s="92">
        <f t="shared" si="31"/>
        <v>0.71493971381350219</v>
      </c>
      <c r="V96" s="92">
        <f t="shared" si="31"/>
        <v>0.81207119123293603</v>
      </c>
      <c r="W96" s="92">
        <f t="shared" si="31"/>
        <v>0.37172633175742742</v>
      </c>
      <c r="X96" s="92" t="e">
        <f t="shared" si="31"/>
        <v>#DIV/0!</v>
      </c>
      <c r="Y96" s="92" t="e">
        <f t="shared" si="31"/>
        <v>#DIV/0!</v>
      </c>
      <c r="Z96" s="92" t="e">
        <f t="shared" si="31"/>
        <v>#DIV/0!</v>
      </c>
      <c r="AA96" s="92" t="e">
        <f t="shared" si="31"/>
        <v>#DIV/0!</v>
      </c>
      <c r="AB96" s="92" t="e">
        <f t="shared" si="31"/>
        <v>#DIV/0!</v>
      </c>
      <c r="AC96" s="92" t="e">
        <f t="shared" si="31"/>
        <v>#DIV/0!</v>
      </c>
      <c r="AD96" s="92" t="e">
        <f t="shared" si="31"/>
        <v>#DIV/0!</v>
      </c>
      <c r="AE96" s="92" t="e">
        <f t="shared" si="31"/>
        <v>#DIV/0!</v>
      </c>
      <c r="AF96" s="92" t="e">
        <f t="shared" si="31"/>
        <v>#DIV/0!</v>
      </c>
      <c r="AG96" s="92" t="e">
        <f t="shared" si="31"/>
        <v>#DIV/0!</v>
      </c>
      <c r="AH96" s="92" t="e">
        <f t="shared" si="31"/>
        <v>#DIV/0!</v>
      </c>
    </row>
    <row r="97" spans="1:35" ht="15" customHeight="1" x14ac:dyDescent="0.3">
      <c r="A97" s="52" t="s">
        <v>113</v>
      </c>
      <c r="B97" s="276"/>
      <c r="C97" s="60" t="s">
        <v>403</v>
      </c>
      <c r="D97" s="52"/>
      <c r="E97" s="44" t="s">
        <v>165</v>
      </c>
      <c r="F97" s="42"/>
      <c r="G97" s="92">
        <f>G49/G91</f>
        <v>3.6599143570179619E-2</v>
      </c>
      <c r="H97" s="92">
        <v>0.04</v>
      </c>
      <c r="I97" s="239">
        <f t="shared" si="30"/>
        <v>8.5021410745509538</v>
      </c>
      <c r="J97" s="92">
        <f t="shared" si="31"/>
        <v>6.2641986971076105E-2</v>
      </c>
      <c r="K97" s="92">
        <f t="shared" si="31"/>
        <v>0.13235354490042767</v>
      </c>
      <c r="L97" s="92">
        <f t="shared" si="31"/>
        <v>3.8487891282143701E-2</v>
      </c>
      <c r="M97" s="92">
        <f t="shared" si="31"/>
        <v>4.357567380169583E-2</v>
      </c>
      <c r="N97" s="92">
        <f t="shared" si="31"/>
        <v>2.9442624308463273E-2</v>
      </c>
      <c r="O97" s="92">
        <f t="shared" si="31"/>
        <v>9.3253304019009081E-3</v>
      </c>
      <c r="P97" s="92">
        <f t="shared" si="31"/>
        <v>3.5339509100412052E-2</v>
      </c>
      <c r="Q97" s="92">
        <f t="shared" si="31"/>
        <v>6.4725880929358048E-2</v>
      </c>
      <c r="R97" s="92">
        <f t="shared" si="31"/>
        <v>8.6269416044522599E-3</v>
      </c>
      <c r="S97" s="92">
        <f t="shared" si="31"/>
        <v>6.2050780400761023E-4</v>
      </c>
      <c r="T97" s="92">
        <f t="shared" si="31"/>
        <v>2.1375464691323388E-2</v>
      </c>
      <c r="U97" s="92">
        <f t="shared" si="31"/>
        <v>9.7735343410316929E-3</v>
      </c>
      <c r="V97" s="92">
        <f t="shared" si="31"/>
        <v>3.5442225445184231E-2</v>
      </c>
      <c r="W97" s="92">
        <f t="shared" si="31"/>
        <v>3.1953008456845448E-2</v>
      </c>
      <c r="X97" s="92" t="e">
        <f t="shared" si="31"/>
        <v>#DIV/0!</v>
      </c>
      <c r="Y97" s="92" t="e">
        <f t="shared" si="31"/>
        <v>#DIV/0!</v>
      </c>
      <c r="Z97" s="92" t="e">
        <f t="shared" si="31"/>
        <v>#DIV/0!</v>
      </c>
      <c r="AA97" s="92" t="e">
        <f t="shared" si="31"/>
        <v>#DIV/0!</v>
      </c>
      <c r="AB97" s="92" t="e">
        <f t="shared" si="31"/>
        <v>#DIV/0!</v>
      </c>
      <c r="AC97" s="92" t="e">
        <f t="shared" si="31"/>
        <v>#DIV/0!</v>
      </c>
      <c r="AD97" s="92" t="e">
        <f t="shared" si="31"/>
        <v>#DIV/0!</v>
      </c>
      <c r="AE97" s="92" t="e">
        <f t="shared" si="31"/>
        <v>#DIV/0!</v>
      </c>
      <c r="AF97" s="92" t="e">
        <f t="shared" si="31"/>
        <v>#DIV/0!</v>
      </c>
      <c r="AG97" s="92" t="e">
        <f t="shared" si="31"/>
        <v>#DIV/0!</v>
      </c>
      <c r="AH97" s="92" t="e">
        <f t="shared" si="31"/>
        <v>#DIV/0!</v>
      </c>
    </row>
    <row r="98" spans="1:35" ht="15" customHeight="1" x14ac:dyDescent="0.3">
      <c r="A98" s="52" t="s">
        <v>113</v>
      </c>
      <c r="B98" s="276"/>
      <c r="C98" s="60" t="s">
        <v>403</v>
      </c>
      <c r="D98" s="52"/>
      <c r="E98" s="44" t="s">
        <v>166</v>
      </c>
      <c r="F98" s="42"/>
      <c r="G98" s="92">
        <f>G50/G92</f>
        <v>5.7697532796997818E-2</v>
      </c>
      <c r="H98" s="92">
        <v>0.06</v>
      </c>
      <c r="I98" s="239">
        <f t="shared" si="30"/>
        <v>3.8374453383369671</v>
      </c>
      <c r="J98" s="92">
        <f t="shared" si="31"/>
        <v>0.21424646971261591</v>
      </c>
      <c r="K98" s="92">
        <f t="shared" si="31"/>
        <v>0.36372105168997226</v>
      </c>
      <c r="L98" s="92">
        <f t="shared" si="31"/>
        <v>0.29457909300413576</v>
      </c>
      <c r="M98" s="92">
        <f t="shared" si="31"/>
        <v>0.44021175735123086</v>
      </c>
      <c r="N98" s="92">
        <f t="shared" si="31"/>
        <v>0.48982986398226219</v>
      </c>
      <c r="O98" s="92">
        <f t="shared" si="31"/>
        <v>0.53444054535530927</v>
      </c>
      <c r="P98" s="92">
        <f t="shared" si="31"/>
        <v>0.31869329251003858</v>
      </c>
      <c r="Q98" s="92">
        <f t="shared" si="31"/>
        <v>0.25708744036026621</v>
      </c>
      <c r="R98" s="92">
        <f t="shared" si="31"/>
        <v>5.0618298921219558E-2</v>
      </c>
      <c r="S98" s="92">
        <f t="shared" si="31"/>
        <v>1.8375614178362553E-3</v>
      </c>
      <c r="T98" s="92">
        <f t="shared" si="31"/>
        <v>4.0727902164101083E-2</v>
      </c>
      <c r="U98" s="92">
        <f t="shared" si="31"/>
        <v>0.71246162687981107</v>
      </c>
      <c r="V98" s="92">
        <f t="shared" si="31"/>
        <v>0.81476972217586197</v>
      </c>
      <c r="W98" s="92">
        <f t="shared" si="31"/>
        <v>0.3724133021469459</v>
      </c>
      <c r="X98" s="92" t="e">
        <f t="shared" si="31"/>
        <v>#DIV/0!</v>
      </c>
      <c r="Y98" s="92" t="e">
        <f t="shared" si="31"/>
        <v>#DIV/0!</v>
      </c>
      <c r="Z98" s="92" t="e">
        <f t="shared" si="31"/>
        <v>#DIV/0!</v>
      </c>
      <c r="AA98" s="92" t="e">
        <f t="shared" si="31"/>
        <v>#DIV/0!</v>
      </c>
      <c r="AB98" s="92" t="e">
        <f t="shared" si="31"/>
        <v>#DIV/0!</v>
      </c>
      <c r="AC98" s="92" t="e">
        <f t="shared" si="31"/>
        <v>#DIV/0!</v>
      </c>
      <c r="AD98" s="92" t="e">
        <f t="shared" si="31"/>
        <v>#DIV/0!</v>
      </c>
      <c r="AE98" s="92" t="e">
        <f t="shared" si="31"/>
        <v>#DIV/0!</v>
      </c>
      <c r="AF98" s="92" t="e">
        <f t="shared" si="31"/>
        <v>#DIV/0!</v>
      </c>
      <c r="AG98" s="92" t="e">
        <f t="shared" si="31"/>
        <v>#DIV/0!</v>
      </c>
      <c r="AH98" s="92" t="e">
        <f t="shared" si="31"/>
        <v>#DIV/0!</v>
      </c>
    </row>
    <row r="99" spans="1:35" ht="15" customHeight="1" x14ac:dyDescent="0.3">
      <c r="A99" s="52"/>
      <c r="B99" s="276"/>
      <c r="C99" s="73"/>
      <c r="D99" s="52"/>
      <c r="E99" s="46"/>
      <c r="F99" s="46"/>
      <c r="G99" s="46"/>
      <c r="H99" s="46"/>
      <c r="I99" s="239" t="e">
        <f t="shared" si="30"/>
        <v>#DIV/0!</v>
      </c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</row>
    <row r="100" spans="1:35" ht="23.25" customHeight="1" x14ac:dyDescent="0.4">
      <c r="B100" s="276"/>
      <c r="C100" s="60"/>
      <c r="E100" s="95" t="s">
        <v>405</v>
      </c>
      <c r="F100" s="46"/>
      <c r="I100" s="239" t="e">
        <f t="shared" si="30"/>
        <v>#DIV/0!</v>
      </c>
    </row>
    <row r="101" spans="1:35" ht="23.4" x14ac:dyDescent="0.45">
      <c r="B101" s="276"/>
      <c r="C101" s="60"/>
      <c r="E101" s="87" t="s">
        <v>133</v>
      </c>
      <c r="F101" s="94"/>
      <c r="G101" s="94"/>
      <c r="H101" s="94"/>
      <c r="I101" s="239" t="e">
        <f t="shared" si="30"/>
        <v>#DIV/0!</v>
      </c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:35" x14ac:dyDescent="0.3">
      <c r="A102" s="52" t="s">
        <v>113</v>
      </c>
      <c r="B102" s="276"/>
      <c r="C102" s="60" t="s">
        <v>167</v>
      </c>
      <c r="D102" s="52"/>
      <c r="E102" s="44" t="s">
        <v>135</v>
      </c>
      <c r="F102" s="44"/>
      <c r="G102" s="59">
        <v>7</v>
      </c>
      <c r="H102" s="59">
        <v>7</v>
      </c>
      <c r="I102" s="239">
        <f t="shared" si="30"/>
        <v>0</v>
      </c>
      <c r="J102" s="59">
        <v>7</v>
      </c>
      <c r="K102" s="59">
        <v>7</v>
      </c>
      <c r="L102" s="59">
        <v>7</v>
      </c>
      <c r="M102" s="59">
        <v>7</v>
      </c>
      <c r="N102" s="59">
        <v>7</v>
      </c>
      <c r="O102" s="59">
        <v>7</v>
      </c>
      <c r="P102" s="59">
        <v>7</v>
      </c>
      <c r="Q102" s="59">
        <v>7</v>
      </c>
      <c r="R102" s="59">
        <v>7</v>
      </c>
      <c r="S102" s="59">
        <v>7</v>
      </c>
      <c r="T102" s="59">
        <v>7</v>
      </c>
      <c r="U102" s="59">
        <v>7</v>
      </c>
      <c r="V102" s="59">
        <v>7</v>
      </c>
      <c r="W102" s="59">
        <v>7</v>
      </c>
      <c r="X102" s="59">
        <v>7</v>
      </c>
      <c r="Y102" s="59">
        <v>7</v>
      </c>
      <c r="Z102" s="59">
        <v>7</v>
      </c>
      <c r="AA102" s="59">
        <v>7</v>
      </c>
      <c r="AB102" s="59">
        <v>7</v>
      </c>
      <c r="AC102" s="59">
        <v>7</v>
      </c>
      <c r="AD102" s="59">
        <v>7</v>
      </c>
      <c r="AE102" s="59">
        <v>7</v>
      </c>
      <c r="AF102" s="59">
        <v>7</v>
      </c>
      <c r="AG102" s="59">
        <v>7</v>
      </c>
      <c r="AH102" s="59">
        <v>7</v>
      </c>
      <c r="AI102" s="96"/>
    </row>
    <row r="103" spans="1:35" x14ac:dyDescent="0.3">
      <c r="A103" s="52" t="s">
        <v>113</v>
      </c>
      <c r="B103" s="276"/>
      <c r="C103" s="60" t="s">
        <v>406</v>
      </c>
      <c r="D103" s="52"/>
      <c r="E103" s="44" t="s">
        <v>137</v>
      </c>
      <c r="F103" s="44"/>
      <c r="G103" s="76">
        <f>(1+2.5*G39^2+5*G39^4)</f>
        <v>1.1926660789263963</v>
      </c>
      <c r="H103" s="76">
        <v>1.19</v>
      </c>
      <c r="I103" s="239">
        <f t="shared" si="30"/>
        <v>-0.22404024591566093</v>
      </c>
      <c r="J103" s="76">
        <f t="shared" ref="J103:AH103" si="32">(1+2.5*J39^2+5*J39^4)</f>
        <v>1.2000006996280927</v>
      </c>
      <c r="K103" s="76">
        <f t="shared" si="32"/>
        <v>1.1840023197076033</v>
      </c>
      <c r="L103" s="76">
        <f t="shared" si="32"/>
        <v>1.608372144153811</v>
      </c>
      <c r="M103" s="76">
        <f t="shared" si="32"/>
        <v>1.4685549133275793</v>
      </c>
      <c r="N103" s="76">
        <f t="shared" si="32"/>
        <v>1.2943570395003237</v>
      </c>
      <c r="O103" s="76">
        <f t="shared" si="32"/>
        <v>1.156067698115423</v>
      </c>
      <c r="P103" s="76">
        <f t="shared" si="32"/>
        <v>1.3048644277955488</v>
      </c>
      <c r="Q103" s="76">
        <f t="shared" si="32"/>
        <v>1.4458069155478381</v>
      </c>
      <c r="R103" s="76">
        <f t="shared" si="32"/>
        <v>1.3158770684875645</v>
      </c>
      <c r="S103" s="76">
        <f t="shared" si="32"/>
        <v>1.147677206186217</v>
      </c>
      <c r="T103" s="76">
        <f t="shared" si="32"/>
        <v>44.864932730027512</v>
      </c>
      <c r="U103" s="76">
        <f t="shared" si="32"/>
        <v>4.7583769977453469</v>
      </c>
      <c r="V103" s="76">
        <f t="shared" si="32"/>
        <v>1.4924458923944517</v>
      </c>
      <c r="W103" s="76">
        <f t="shared" si="32"/>
        <v>1.2267328</v>
      </c>
      <c r="X103" s="76" t="e">
        <f t="shared" si="32"/>
        <v>#DIV/0!</v>
      </c>
      <c r="Y103" s="76" t="e">
        <f t="shared" si="32"/>
        <v>#DIV/0!</v>
      </c>
      <c r="Z103" s="76" t="e">
        <f t="shared" si="32"/>
        <v>#DIV/0!</v>
      </c>
      <c r="AA103" s="76" t="e">
        <f t="shared" si="32"/>
        <v>#DIV/0!</v>
      </c>
      <c r="AB103" s="76" t="e">
        <f t="shared" si="32"/>
        <v>#DIV/0!</v>
      </c>
      <c r="AC103" s="76" t="e">
        <f t="shared" si="32"/>
        <v>#DIV/0!</v>
      </c>
      <c r="AD103" s="76" t="e">
        <f t="shared" si="32"/>
        <v>#DIV/0!</v>
      </c>
      <c r="AE103" s="76" t="e">
        <f t="shared" si="32"/>
        <v>#DIV/0!</v>
      </c>
      <c r="AF103" s="76" t="e">
        <f t="shared" si="32"/>
        <v>#DIV/0!</v>
      </c>
      <c r="AG103" s="76" t="e">
        <f t="shared" si="32"/>
        <v>#DIV/0!</v>
      </c>
      <c r="AH103" s="76" t="e">
        <f t="shared" si="32"/>
        <v>#DIV/0!</v>
      </c>
    </row>
    <row r="104" spans="1:35" x14ac:dyDescent="0.3">
      <c r="A104" s="52" t="s">
        <v>113</v>
      </c>
      <c r="B104" s="276"/>
      <c r="C104" s="60" t="s">
        <v>168</v>
      </c>
      <c r="D104" s="52"/>
      <c r="E104" s="44" t="s">
        <v>139</v>
      </c>
      <c r="F104" s="44"/>
      <c r="G104" s="76">
        <f>9+5.6*G39^2</f>
        <v>9.3800004626477929</v>
      </c>
      <c r="H104" s="76">
        <v>9.3800000000000008</v>
      </c>
      <c r="I104" s="239">
        <f t="shared" si="30"/>
        <v>-4.9322792332261109E-6</v>
      </c>
      <c r="J104" s="76">
        <f t="shared" ref="J104:AH104" si="33">9+5.6*J39^2</f>
        <v>9.3928760102325537</v>
      </c>
      <c r="K104" s="76">
        <f t="shared" si="33"/>
        <v>9.3646706631000836</v>
      </c>
      <c r="L104" s="76">
        <f t="shared" si="33"/>
        <v>10.003270706377602</v>
      </c>
      <c r="M104" s="76">
        <f t="shared" si="33"/>
        <v>9.8133179654967293</v>
      </c>
      <c r="N104" s="76">
        <f t="shared" si="33"/>
        <v>9.5509503714205621</v>
      </c>
      <c r="O104" s="76">
        <f t="shared" si="33"/>
        <v>9.3143093660655101</v>
      </c>
      <c r="P104" s="76">
        <f t="shared" si="33"/>
        <v>9.5677676923696264</v>
      </c>
      <c r="Q104" s="76">
        <f t="shared" si="33"/>
        <v>9.7808486821226364</v>
      </c>
      <c r="R104" s="76">
        <f t="shared" si="33"/>
        <v>9.5852407847800229</v>
      </c>
      <c r="S104" s="76">
        <f t="shared" si="33"/>
        <v>9.298891237601735</v>
      </c>
      <c r="T104" s="76">
        <f t="shared" si="33"/>
        <v>24.245745945518109</v>
      </c>
      <c r="U104" s="76">
        <f t="shared" si="33"/>
        <v>12.652973434509509</v>
      </c>
      <c r="V104" s="76">
        <f t="shared" si="33"/>
        <v>9.8469135802469125</v>
      </c>
      <c r="W104" s="76">
        <f t="shared" si="33"/>
        <v>9.4390400000000003</v>
      </c>
      <c r="X104" s="76" t="e">
        <f t="shared" si="33"/>
        <v>#DIV/0!</v>
      </c>
      <c r="Y104" s="76" t="e">
        <f t="shared" si="33"/>
        <v>#DIV/0!</v>
      </c>
      <c r="Z104" s="76" t="e">
        <f t="shared" si="33"/>
        <v>#DIV/0!</v>
      </c>
      <c r="AA104" s="76" t="e">
        <f t="shared" si="33"/>
        <v>#DIV/0!</v>
      </c>
      <c r="AB104" s="76" t="e">
        <f t="shared" si="33"/>
        <v>#DIV/0!</v>
      </c>
      <c r="AC104" s="76" t="e">
        <f t="shared" si="33"/>
        <v>#DIV/0!</v>
      </c>
      <c r="AD104" s="76" t="e">
        <f t="shared" si="33"/>
        <v>#DIV/0!</v>
      </c>
      <c r="AE104" s="76" t="e">
        <f t="shared" si="33"/>
        <v>#DIV/0!</v>
      </c>
      <c r="AF104" s="76" t="e">
        <f t="shared" si="33"/>
        <v>#DIV/0!</v>
      </c>
      <c r="AG104" s="76" t="e">
        <f t="shared" si="33"/>
        <v>#DIV/0!</v>
      </c>
      <c r="AH104" s="76" t="e">
        <f t="shared" si="33"/>
        <v>#DIV/0!</v>
      </c>
    </row>
    <row r="105" spans="1:35" x14ac:dyDescent="0.3">
      <c r="B105" s="276"/>
      <c r="C105" s="60"/>
      <c r="I105" s="239" t="e">
        <f t="shared" si="30"/>
        <v>#DIV/0!</v>
      </c>
    </row>
    <row r="106" spans="1:35" ht="23.4" x14ac:dyDescent="0.45">
      <c r="B106" s="276"/>
      <c r="C106" s="60"/>
      <c r="E106" s="87" t="s">
        <v>140</v>
      </c>
      <c r="F106" s="94"/>
      <c r="G106" s="94"/>
      <c r="H106" s="94"/>
      <c r="I106" s="239" t="e">
        <f t="shared" si="30"/>
        <v>#DIV/0!</v>
      </c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:35" x14ac:dyDescent="0.3">
      <c r="A107" s="52" t="s">
        <v>113</v>
      </c>
      <c r="B107" s="276"/>
      <c r="C107" s="60" t="s">
        <v>142</v>
      </c>
      <c r="D107" s="97"/>
      <c r="E107" s="44" t="s">
        <v>398</v>
      </c>
      <c r="F107" s="44" t="s">
        <v>69</v>
      </c>
      <c r="G107" s="83">
        <f>G65*G102*G42^2</f>
        <v>77.058834362351561</v>
      </c>
      <c r="H107" s="83">
        <v>77.06</v>
      </c>
      <c r="I107" s="239">
        <f t="shared" si="30"/>
        <v>1.5126364500921623E-3</v>
      </c>
      <c r="J107" s="83">
        <f t="shared" ref="J107:AH107" si="34">J65*J102*J42^2</f>
        <v>39.315731817526306</v>
      </c>
      <c r="K107" s="83">
        <f t="shared" si="34"/>
        <v>39.315731817526306</v>
      </c>
      <c r="L107" s="83">
        <f t="shared" si="34"/>
        <v>66.443586771619437</v>
      </c>
      <c r="M107" s="83">
        <f t="shared" si="34"/>
        <v>56.61465381723788</v>
      </c>
      <c r="N107" s="83">
        <f t="shared" si="34"/>
        <v>56.61465381723788</v>
      </c>
      <c r="O107" s="83">
        <f t="shared" si="34"/>
        <v>56.61465381723788</v>
      </c>
      <c r="P107" s="83">
        <f t="shared" si="34"/>
        <v>56.61465381723788</v>
      </c>
      <c r="Q107" s="83">
        <f t="shared" si="34"/>
        <v>77.058834362351561</v>
      </c>
      <c r="R107" s="83">
        <f t="shared" si="34"/>
        <v>120.40442869117427</v>
      </c>
      <c r="S107" s="83">
        <f t="shared" si="34"/>
        <v>104.88563565986736</v>
      </c>
      <c r="T107" s="83">
        <f t="shared" si="34"/>
        <v>104.85068251984181</v>
      </c>
      <c r="U107" s="83">
        <f t="shared" si="34"/>
        <v>14.15366345430947</v>
      </c>
      <c r="V107" s="83">
        <f t="shared" si="34"/>
        <v>14.15366345430947</v>
      </c>
      <c r="W107" s="83">
        <f t="shared" si="34"/>
        <v>14.15366345430947</v>
      </c>
      <c r="X107" s="83" t="e">
        <f t="shared" si="34"/>
        <v>#DIV/0!</v>
      </c>
      <c r="Y107" s="83" t="e">
        <f t="shared" si="34"/>
        <v>#DIV/0!</v>
      </c>
      <c r="Z107" s="83" t="e">
        <f t="shared" si="34"/>
        <v>#DIV/0!</v>
      </c>
      <c r="AA107" s="83" t="e">
        <f t="shared" si="34"/>
        <v>#DIV/0!</v>
      </c>
      <c r="AB107" s="83" t="e">
        <f t="shared" si="34"/>
        <v>#DIV/0!</v>
      </c>
      <c r="AC107" s="83" t="e">
        <f t="shared" si="34"/>
        <v>#DIV/0!</v>
      </c>
      <c r="AD107" s="83" t="e">
        <f t="shared" si="34"/>
        <v>#DIV/0!</v>
      </c>
      <c r="AE107" s="83" t="e">
        <f t="shared" si="34"/>
        <v>#DIV/0!</v>
      </c>
      <c r="AF107" s="83" t="e">
        <f t="shared" si="34"/>
        <v>#DIV/0!</v>
      </c>
      <c r="AG107" s="83" t="e">
        <f t="shared" si="34"/>
        <v>#DIV/0!</v>
      </c>
      <c r="AH107" s="83" t="e">
        <f t="shared" si="34"/>
        <v>#DIV/0!</v>
      </c>
      <c r="AI107" s="88"/>
    </row>
    <row r="108" spans="1:35" x14ac:dyDescent="0.3">
      <c r="A108" s="52" t="s">
        <v>113</v>
      </c>
      <c r="B108" s="276"/>
      <c r="C108" s="60" t="s">
        <v>142</v>
      </c>
      <c r="D108" s="52"/>
      <c r="E108" s="44" t="s">
        <v>399</v>
      </c>
      <c r="F108" s="44" t="s">
        <v>69</v>
      </c>
      <c r="G108" s="83">
        <f>G65*G103*G42^2</f>
        <v>13.12935111794064</v>
      </c>
      <c r="H108" s="83">
        <v>13.1</v>
      </c>
      <c r="I108" s="239">
        <f t="shared" si="30"/>
        <v>-0.2240543354247366</v>
      </c>
      <c r="J108" s="83">
        <f t="shared" ref="J108:AH108" si="35">J65*J103*J42^2</f>
        <v>6.7398436696317185</v>
      </c>
      <c r="K108" s="83">
        <f t="shared" si="35"/>
        <v>6.64998823899331</v>
      </c>
      <c r="L108" s="83">
        <f t="shared" si="35"/>
        <v>15.26657344587705</v>
      </c>
      <c r="M108" s="83">
        <f t="shared" si="35"/>
        <v>11.87738971852067</v>
      </c>
      <c r="N108" s="83">
        <f t="shared" si="35"/>
        <v>10.468510815316531</v>
      </c>
      <c r="O108" s="83">
        <f t="shared" si="35"/>
        <v>9.3500532168708208</v>
      </c>
      <c r="P108" s="83">
        <f t="shared" si="35"/>
        <v>10.553492551153314</v>
      </c>
      <c r="Q108" s="83">
        <f t="shared" si="35"/>
        <v>15.916027946449038</v>
      </c>
      <c r="R108" s="83">
        <f t="shared" si="35"/>
        <v>22.633918094151774</v>
      </c>
      <c r="S108" s="83">
        <f t="shared" si="35"/>
        <v>17.196407614740291</v>
      </c>
      <c r="T108" s="83">
        <f t="shared" si="35"/>
        <v>672.01697399288207</v>
      </c>
      <c r="U108" s="83">
        <f t="shared" si="35"/>
        <v>9.6212095164021623</v>
      </c>
      <c r="V108" s="83">
        <f t="shared" si="35"/>
        <v>3.0176538406739479</v>
      </c>
      <c r="W108" s="83">
        <f t="shared" si="35"/>
        <v>2.4803947427946755</v>
      </c>
      <c r="X108" s="83" t="e">
        <f t="shared" si="35"/>
        <v>#DIV/0!</v>
      </c>
      <c r="Y108" s="83" t="e">
        <f t="shared" si="35"/>
        <v>#DIV/0!</v>
      </c>
      <c r="Z108" s="83" t="e">
        <f t="shared" si="35"/>
        <v>#DIV/0!</v>
      </c>
      <c r="AA108" s="83" t="e">
        <f t="shared" si="35"/>
        <v>#DIV/0!</v>
      </c>
      <c r="AB108" s="83" t="e">
        <f t="shared" si="35"/>
        <v>#DIV/0!</v>
      </c>
      <c r="AC108" s="83" t="e">
        <f t="shared" si="35"/>
        <v>#DIV/0!</v>
      </c>
      <c r="AD108" s="83" t="e">
        <f t="shared" si="35"/>
        <v>#DIV/0!</v>
      </c>
      <c r="AE108" s="83" t="e">
        <f t="shared" si="35"/>
        <v>#DIV/0!</v>
      </c>
      <c r="AF108" s="83" t="e">
        <f t="shared" si="35"/>
        <v>#DIV/0!</v>
      </c>
      <c r="AG108" s="83" t="e">
        <f t="shared" si="35"/>
        <v>#DIV/0!</v>
      </c>
      <c r="AH108" s="83" t="e">
        <f t="shared" si="35"/>
        <v>#DIV/0!</v>
      </c>
    </row>
    <row r="109" spans="1:35" x14ac:dyDescent="0.3">
      <c r="A109" s="52" t="s">
        <v>113</v>
      </c>
      <c r="B109" s="276"/>
      <c r="C109" s="60" t="s">
        <v>142</v>
      </c>
      <c r="D109" s="52"/>
      <c r="E109" s="82" t="s">
        <v>400</v>
      </c>
      <c r="F109" s="44" t="s">
        <v>69</v>
      </c>
      <c r="G109" s="83">
        <f>G65*G104*G42^2</f>
        <v>103.25884313856534</v>
      </c>
      <c r="H109" s="83">
        <v>103.26</v>
      </c>
      <c r="I109" s="239">
        <f t="shared" si="30"/>
        <v>1.1203384027365453E-3</v>
      </c>
      <c r="J109" s="83">
        <f t="shared" ref="J109:AH109" si="36">J65*J104*J42^2</f>
        <v>52.755399173368509</v>
      </c>
      <c r="K109" s="83">
        <f t="shared" si="36"/>
        <v>52.596982907128442</v>
      </c>
      <c r="L109" s="83">
        <f t="shared" si="36"/>
        <v>94.950455025599865</v>
      </c>
      <c r="M109" s="83">
        <f t="shared" si="36"/>
        <v>79.36822848786835</v>
      </c>
      <c r="N109" s="83">
        <f t="shared" si="36"/>
        <v>77.246249843370663</v>
      </c>
      <c r="O109" s="83">
        <f t="shared" si="36"/>
        <v>75.332342900922185</v>
      </c>
      <c r="P109" s="83">
        <f t="shared" si="36"/>
        <v>77.382265101037049</v>
      </c>
      <c r="Q109" s="83">
        <f t="shared" si="36"/>
        <v>107.67154264555897</v>
      </c>
      <c r="R109" s="83">
        <f t="shared" si="36"/>
        <v>164.87220579411169</v>
      </c>
      <c r="S109" s="83">
        <f t="shared" si="36"/>
        <v>139.33144548397553</v>
      </c>
      <c r="T109" s="83">
        <f t="shared" si="36"/>
        <v>363.16900151289445</v>
      </c>
      <c r="U109" s="83">
        <f t="shared" si="36"/>
        <v>25.583703955480829</v>
      </c>
      <c r="V109" s="83">
        <f t="shared" si="36"/>
        <v>19.909985839783481</v>
      </c>
      <c r="W109" s="83">
        <f t="shared" si="36"/>
        <v>19.08528507025218</v>
      </c>
      <c r="X109" s="83" t="e">
        <f t="shared" si="36"/>
        <v>#DIV/0!</v>
      </c>
      <c r="Y109" s="83" t="e">
        <f t="shared" si="36"/>
        <v>#DIV/0!</v>
      </c>
      <c r="Z109" s="83" t="e">
        <f t="shared" si="36"/>
        <v>#DIV/0!</v>
      </c>
      <c r="AA109" s="83" t="e">
        <f t="shared" si="36"/>
        <v>#DIV/0!</v>
      </c>
      <c r="AB109" s="83" t="e">
        <f t="shared" si="36"/>
        <v>#DIV/0!</v>
      </c>
      <c r="AC109" s="83" t="e">
        <f t="shared" si="36"/>
        <v>#DIV/0!</v>
      </c>
      <c r="AD109" s="83" t="e">
        <f t="shared" si="36"/>
        <v>#DIV/0!</v>
      </c>
      <c r="AE109" s="83" t="e">
        <f t="shared" si="36"/>
        <v>#DIV/0!</v>
      </c>
      <c r="AF109" s="83" t="e">
        <f t="shared" si="36"/>
        <v>#DIV/0!</v>
      </c>
      <c r="AG109" s="83" t="e">
        <f t="shared" si="36"/>
        <v>#DIV/0!</v>
      </c>
      <c r="AH109" s="83" t="e">
        <f t="shared" si="36"/>
        <v>#DIV/0!</v>
      </c>
    </row>
    <row r="110" spans="1:35" x14ac:dyDescent="0.3">
      <c r="B110" s="276"/>
      <c r="C110" s="60"/>
      <c r="G110" s="26"/>
      <c r="H110" s="26"/>
      <c r="I110" s="239" t="e">
        <f t="shared" si="30"/>
        <v>#DIV/0!</v>
      </c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</row>
    <row r="111" spans="1:35" ht="23.4" x14ac:dyDescent="0.45">
      <c r="B111" s="276"/>
      <c r="C111" s="60"/>
      <c r="E111" s="48" t="s">
        <v>143</v>
      </c>
      <c r="F111" s="94"/>
      <c r="G111" s="94"/>
      <c r="H111" s="94"/>
      <c r="I111" s="239" t="e">
        <f t="shared" si="30"/>
        <v>#DIV/0!</v>
      </c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:35" x14ac:dyDescent="0.3">
      <c r="A112" s="52" t="s">
        <v>113</v>
      </c>
      <c r="B112" s="276"/>
      <c r="C112" s="60" t="s">
        <v>128</v>
      </c>
      <c r="D112" s="52"/>
      <c r="E112" s="44" t="s">
        <v>169</v>
      </c>
      <c r="F112" s="44"/>
      <c r="G112" s="76">
        <f>SQRT(G53/G107)</f>
        <v>0.66424491870006053</v>
      </c>
      <c r="H112" s="76">
        <v>0.66</v>
      </c>
      <c r="I112" s="239">
        <f t="shared" si="30"/>
        <v>-0.64316950000916606</v>
      </c>
      <c r="J112" s="76">
        <f t="shared" ref="J112:AH114" si="37">SQRT(J53/J107)</f>
        <v>0.92994288618008469</v>
      </c>
      <c r="K112" s="76">
        <f t="shared" si="37"/>
        <v>0.92994288618008469</v>
      </c>
      <c r="L112" s="76">
        <f t="shared" si="37"/>
        <v>0.71534068167698839</v>
      </c>
      <c r="M112" s="76">
        <f t="shared" si="37"/>
        <v>0.77495240515007069</v>
      </c>
      <c r="N112" s="76">
        <f t="shared" si="37"/>
        <v>0.77495240515007069</v>
      </c>
      <c r="O112" s="76">
        <f t="shared" si="37"/>
        <v>0.77495240515007069</v>
      </c>
      <c r="P112" s="76">
        <f t="shared" si="37"/>
        <v>0.77495240515007069</v>
      </c>
      <c r="Q112" s="76">
        <f t="shared" si="37"/>
        <v>0.66424491870006053</v>
      </c>
      <c r="R112" s="76">
        <f t="shared" si="37"/>
        <v>0.53139593496004844</v>
      </c>
      <c r="S112" s="76">
        <f t="shared" si="37"/>
        <v>0.56935278745719486</v>
      </c>
      <c r="T112" s="76">
        <f t="shared" si="37"/>
        <v>0.56944767958843767</v>
      </c>
      <c r="U112" s="76">
        <f t="shared" si="37"/>
        <v>1.5499048103001414</v>
      </c>
      <c r="V112" s="76">
        <f t="shared" si="37"/>
        <v>1.5499048103001414</v>
      </c>
      <c r="W112" s="76">
        <f t="shared" si="37"/>
        <v>1.5499048103001414</v>
      </c>
      <c r="X112" s="76" t="e">
        <f t="shared" si="37"/>
        <v>#DIV/0!</v>
      </c>
      <c r="Y112" s="76" t="e">
        <f t="shared" si="37"/>
        <v>#DIV/0!</v>
      </c>
      <c r="Z112" s="76" t="e">
        <f t="shared" si="37"/>
        <v>#DIV/0!</v>
      </c>
      <c r="AA112" s="76" t="e">
        <f t="shared" si="37"/>
        <v>#DIV/0!</v>
      </c>
      <c r="AB112" s="76" t="e">
        <f t="shared" si="37"/>
        <v>#DIV/0!</v>
      </c>
      <c r="AC112" s="76" t="e">
        <f t="shared" si="37"/>
        <v>#DIV/0!</v>
      </c>
      <c r="AD112" s="76" t="e">
        <f t="shared" si="37"/>
        <v>#DIV/0!</v>
      </c>
      <c r="AE112" s="76" t="e">
        <f t="shared" si="37"/>
        <v>#DIV/0!</v>
      </c>
      <c r="AF112" s="76" t="e">
        <f t="shared" si="37"/>
        <v>#DIV/0!</v>
      </c>
      <c r="AG112" s="76" t="e">
        <f t="shared" si="37"/>
        <v>#DIV/0!</v>
      </c>
      <c r="AH112" s="76" t="e">
        <f t="shared" si="37"/>
        <v>#DIV/0!</v>
      </c>
    </row>
    <row r="113" spans="1:34" x14ac:dyDescent="0.3">
      <c r="A113" s="52" t="s">
        <v>113</v>
      </c>
      <c r="B113" s="276"/>
      <c r="C113" s="60" t="s">
        <v>128</v>
      </c>
      <c r="D113" s="52"/>
      <c r="E113" s="44" t="s">
        <v>170</v>
      </c>
      <c r="F113" s="44"/>
      <c r="G113" s="76">
        <f>SQRT(G54/G108)</f>
        <v>1.609228913675139</v>
      </c>
      <c r="H113" s="76">
        <v>1.61</v>
      </c>
      <c r="I113" s="239">
        <f t="shared" si="30"/>
        <v>4.7893560550379771E-2</v>
      </c>
      <c r="J113" s="76">
        <f t="shared" si="37"/>
        <v>2.2460247979366383</v>
      </c>
      <c r="K113" s="76">
        <f t="shared" si="37"/>
        <v>2.2611481590617717</v>
      </c>
      <c r="L113" s="76">
        <f t="shared" si="37"/>
        <v>1.4923430687258963</v>
      </c>
      <c r="M113" s="76">
        <f t="shared" si="37"/>
        <v>1.6919166144734232</v>
      </c>
      <c r="N113" s="76">
        <f t="shared" si="37"/>
        <v>1.802175185414459</v>
      </c>
      <c r="O113" s="76">
        <f t="shared" si="37"/>
        <v>1.9069197517447838</v>
      </c>
      <c r="P113" s="76">
        <f t="shared" si="37"/>
        <v>1.7949045337540632</v>
      </c>
      <c r="Q113" s="76">
        <f t="shared" si="37"/>
        <v>1.4615783860323959</v>
      </c>
      <c r="R113" s="76">
        <f t="shared" si="37"/>
        <v>1.2256305808045362</v>
      </c>
      <c r="S113" s="76">
        <f t="shared" si="37"/>
        <v>1.4061141967531587</v>
      </c>
      <c r="T113" s="76">
        <f t="shared" si="37"/>
        <v>0.22493101197155654</v>
      </c>
      <c r="U113" s="76">
        <f t="shared" si="37"/>
        <v>1.8798561712162949</v>
      </c>
      <c r="V113" s="76">
        <f t="shared" si="37"/>
        <v>3.3566398687860843</v>
      </c>
      <c r="W113" s="76">
        <f t="shared" si="37"/>
        <v>3.7023635141188449</v>
      </c>
      <c r="X113" s="76" t="e">
        <f t="shared" si="37"/>
        <v>#DIV/0!</v>
      </c>
      <c r="Y113" s="76" t="e">
        <f t="shared" si="37"/>
        <v>#DIV/0!</v>
      </c>
      <c r="Z113" s="76" t="e">
        <f t="shared" si="37"/>
        <v>#DIV/0!</v>
      </c>
      <c r="AA113" s="76" t="e">
        <f t="shared" si="37"/>
        <v>#DIV/0!</v>
      </c>
      <c r="AB113" s="76" t="e">
        <f t="shared" si="37"/>
        <v>#DIV/0!</v>
      </c>
      <c r="AC113" s="76" t="e">
        <f t="shared" si="37"/>
        <v>#DIV/0!</v>
      </c>
      <c r="AD113" s="76" t="e">
        <f t="shared" si="37"/>
        <v>#DIV/0!</v>
      </c>
      <c r="AE113" s="76" t="e">
        <f t="shared" si="37"/>
        <v>#DIV/0!</v>
      </c>
      <c r="AF113" s="76" t="e">
        <f t="shared" si="37"/>
        <v>#DIV/0!</v>
      </c>
      <c r="AG113" s="76" t="e">
        <f t="shared" si="37"/>
        <v>#DIV/0!</v>
      </c>
      <c r="AH113" s="76" t="e">
        <f t="shared" si="37"/>
        <v>#DIV/0!</v>
      </c>
    </row>
    <row r="114" spans="1:34" x14ac:dyDescent="0.3">
      <c r="A114" s="52" t="s">
        <v>113</v>
      </c>
      <c r="B114" s="276"/>
      <c r="C114" s="60" t="s">
        <v>128</v>
      </c>
      <c r="D114" s="52"/>
      <c r="E114" s="44" t="s">
        <v>171</v>
      </c>
      <c r="F114" s="44"/>
      <c r="G114" s="76">
        <f>SQRT(G55/G109)</f>
        <v>0.43600906356270891</v>
      </c>
      <c r="H114" s="76">
        <v>0.44</v>
      </c>
      <c r="I114" s="239">
        <f t="shared" si="30"/>
        <v>0.90703100847524831</v>
      </c>
      <c r="J114" s="76">
        <f t="shared" si="37"/>
        <v>0.60999417538052647</v>
      </c>
      <c r="K114" s="76">
        <f t="shared" si="37"/>
        <v>0.61091210205389279</v>
      </c>
      <c r="L114" s="76">
        <f t="shared" si="37"/>
        <v>0.45468499220855163</v>
      </c>
      <c r="M114" s="76">
        <f t="shared" si="37"/>
        <v>0.49731985848568694</v>
      </c>
      <c r="N114" s="76">
        <f t="shared" si="37"/>
        <v>0.50410434717213204</v>
      </c>
      <c r="O114" s="76">
        <f t="shared" si="37"/>
        <v>0.510467864998705</v>
      </c>
      <c r="P114" s="76">
        <f t="shared" si="37"/>
        <v>0.50366111874793684</v>
      </c>
      <c r="Q114" s="76">
        <f t="shared" si="37"/>
        <v>0.42698112499542429</v>
      </c>
      <c r="R114" s="76">
        <f t="shared" si="37"/>
        <v>0.34505269254596532</v>
      </c>
      <c r="S114" s="76">
        <f t="shared" si="37"/>
        <v>0.37534840394041846</v>
      </c>
      <c r="T114" s="76">
        <f t="shared" si="37"/>
        <v>0.23249025768271195</v>
      </c>
      <c r="U114" s="76">
        <f t="shared" si="37"/>
        <v>0.87594620290919178</v>
      </c>
      <c r="V114" s="76">
        <f t="shared" si="37"/>
        <v>0.99294151565654265</v>
      </c>
      <c r="W114" s="76">
        <f t="shared" si="37"/>
        <v>1.0141678040039921</v>
      </c>
      <c r="X114" s="76" t="e">
        <f t="shared" si="37"/>
        <v>#DIV/0!</v>
      </c>
      <c r="Y114" s="76" t="e">
        <f t="shared" si="37"/>
        <v>#DIV/0!</v>
      </c>
      <c r="Z114" s="76" t="e">
        <f t="shared" si="37"/>
        <v>#DIV/0!</v>
      </c>
      <c r="AA114" s="76" t="e">
        <f t="shared" si="37"/>
        <v>#DIV/0!</v>
      </c>
      <c r="AB114" s="76" t="e">
        <f t="shared" si="37"/>
        <v>#DIV/0!</v>
      </c>
      <c r="AC114" s="76" t="e">
        <f t="shared" si="37"/>
        <v>#DIV/0!</v>
      </c>
      <c r="AD114" s="76" t="e">
        <f t="shared" si="37"/>
        <v>#DIV/0!</v>
      </c>
      <c r="AE114" s="76" t="e">
        <f t="shared" si="37"/>
        <v>#DIV/0!</v>
      </c>
      <c r="AF114" s="76" t="e">
        <f t="shared" si="37"/>
        <v>#DIV/0!</v>
      </c>
      <c r="AG114" s="76" t="e">
        <f t="shared" si="37"/>
        <v>#DIV/0!</v>
      </c>
      <c r="AH114" s="76" t="e">
        <f t="shared" si="37"/>
        <v>#DIV/0!</v>
      </c>
    </row>
    <row r="115" spans="1:34" x14ac:dyDescent="0.3">
      <c r="A115" s="52" t="s">
        <v>113</v>
      </c>
      <c r="B115" s="276"/>
      <c r="C115" s="60" t="s">
        <v>128</v>
      </c>
      <c r="D115" s="52"/>
      <c r="E115" s="44" t="s">
        <v>172</v>
      </c>
      <c r="F115" s="44"/>
      <c r="G115" s="76">
        <f>SQRT(G36/G50*((G47/G107)^G41+(G48/G108)^G41+(G49/G109)^G41)^(1/G41))</f>
        <v>1.0294624058212818</v>
      </c>
      <c r="H115" s="76">
        <v>1.02</v>
      </c>
      <c r="I115" s="239">
        <f t="shared" si="30"/>
        <v>-0.92768684522370315</v>
      </c>
      <c r="J115" s="76">
        <f t="shared" ref="J115:AH115" si="38">SQRT(J36/J50*((J47/J107)^J41+(J48/J108)^J41+(J49/J109)^J41)^(1/J41))</f>
        <v>1.9616539584386676</v>
      </c>
      <c r="K115" s="76">
        <f t="shared" si="38"/>
        <v>1.8118604489910513</v>
      </c>
      <c r="L115" s="76">
        <f t="shared" si="38"/>
        <v>1.5257690765019349</v>
      </c>
      <c r="M115" s="76">
        <f t="shared" si="38"/>
        <v>1.6704729073858176</v>
      </c>
      <c r="N115" s="76">
        <f t="shared" si="38"/>
        <v>1.8248773525075577</v>
      </c>
      <c r="O115" s="76">
        <f t="shared" si="38"/>
        <v>1.9435998576225748</v>
      </c>
      <c r="P115" s="76">
        <f t="shared" si="38"/>
        <v>1.8270552807330409</v>
      </c>
      <c r="Q115" s="76">
        <f t="shared" si="38"/>
        <v>1.4061238983259581</v>
      </c>
      <c r="R115" s="76">
        <f t="shared" si="38"/>
        <v>1.2358519014310845</v>
      </c>
      <c r="S115" s="76">
        <f t="shared" si="38"/>
        <v>1.097970598208551</v>
      </c>
      <c r="T115" s="76">
        <f t="shared" si="38"/>
        <v>0.83849133315907343</v>
      </c>
      <c r="U115" s="76">
        <f t="shared" si="38"/>
        <v>1.9172112960201777</v>
      </c>
      <c r="V115" s="76">
        <f t="shared" si="38"/>
        <v>3.3475151300938242</v>
      </c>
      <c r="W115" s="76">
        <f t="shared" si="38"/>
        <v>3.7007546937019526</v>
      </c>
      <c r="X115" s="76" t="e">
        <f t="shared" si="38"/>
        <v>#DIV/0!</v>
      </c>
      <c r="Y115" s="76" t="e">
        <f t="shared" si="38"/>
        <v>#DIV/0!</v>
      </c>
      <c r="Z115" s="76" t="e">
        <f t="shared" si="38"/>
        <v>#DIV/0!</v>
      </c>
      <c r="AA115" s="76" t="e">
        <f t="shared" si="38"/>
        <v>#DIV/0!</v>
      </c>
      <c r="AB115" s="76" t="e">
        <f t="shared" si="38"/>
        <v>#DIV/0!</v>
      </c>
      <c r="AC115" s="76" t="e">
        <f t="shared" si="38"/>
        <v>#DIV/0!</v>
      </c>
      <c r="AD115" s="76" t="e">
        <f t="shared" si="38"/>
        <v>#DIV/0!</v>
      </c>
      <c r="AE115" s="76" t="e">
        <f t="shared" si="38"/>
        <v>#DIV/0!</v>
      </c>
      <c r="AF115" s="76" t="e">
        <f t="shared" si="38"/>
        <v>#DIV/0!</v>
      </c>
      <c r="AG115" s="76" t="e">
        <f t="shared" si="38"/>
        <v>#DIV/0!</v>
      </c>
      <c r="AH115" s="76" t="e">
        <f t="shared" si="38"/>
        <v>#DIV/0!</v>
      </c>
    </row>
    <row r="116" spans="1:34" x14ac:dyDescent="0.3">
      <c r="B116" s="276"/>
      <c r="C116" s="60"/>
      <c r="I116" s="239" t="e">
        <f t="shared" si="30"/>
        <v>#DIV/0!</v>
      </c>
    </row>
    <row r="117" spans="1:34" ht="15" customHeight="1" x14ac:dyDescent="0.45">
      <c r="B117" s="276"/>
      <c r="C117" s="60"/>
      <c r="E117" s="48" t="s">
        <v>148</v>
      </c>
      <c r="F117" s="94"/>
      <c r="G117" s="94"/>
      <c r="H117" s="94"/>
      <c r="I117" s="239" t="e">
        <f t="shared" si="30"/>
        <v>#DIV/0!</v>
      </c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:34" ht="15" customHeight="1" x14ac:dyDescent="0.3">
      <c r="A118" s="52" t="s">
        <v>113</v>
      </c>
      <c r="B118" s="276"/>
      <c r="C118" s="60" t="s">
        <v>128</v>
      </c>
      <c r="D118" s="52"/>
      <c r="E118" s="44" t="s">
        <v>173</v>
      </c>
      <c r="F118" s="44" t="s">
        <v>69</v>
      </c>
      <c r="G118" s="91">
        <f>G53/SQRT(1+G112^4)</f>
        <v>31.106690109967769</v>
      </c>
      <c r="H118" s="91">
        <v>31.17</v>
      </c>
      <c r="I118" s="239">
        <f t="shared" si="30"/>
        <v>0.20311161383456236</v>
      </c>
      <c r="J118" s="91">
        <f t="shared" ref="J118:AH120" si="39">J53/SQRT(1+J112^4)</f>
        <v>25.717252453996675</v>
      </c>
      <c r="K118" s="91">
        <f t="shared" si="39"/>
        <v>25.717252453996675</v>
      </c>
      <c r="L118" s="91">
        <f t="shared" si="39"/>
        <v>30.267401828197695</v>
      </c>
      <c r="M118" s="91">
        <f t="shared" si="39"/>
        <v>29.14766866444231</v>
      </c>
      <c r="N118" s="91">
        <f t="shared" si="39"/>
        <v>29.14766866444231</v>
      </c>
      <c r="O118" s="91">
        <f t="shared" si="39"/>
        <v>29.14766866444231</v>
      </c>
      <c r="P118" s="91">
        <f t="shared" si="39"/>
        <v>29.14766866444231</v>
      </c>
      <c r="Q118" s="91">
        <f t="shared" si="39"/>
        <v>31.106690109967769</v>
      </c>
      <c r="R118" s="91">
        <f t="shared" si="39"/>
        <v>32.720463300459279</v>
      </c>
      <c r="S118" s="91">
        <f t="shared" si="39"/>
        <v>32.343110504878325</v>
      </c>
      <c r="T118" s="91">
        <f t="shared" si="39"/>
        <v>32.342085136336877</v>
      </c>
      <c r="U118" s="91">
        <f t="shared" si="39"/>
        <v>13.06669361539976</v>
      </c>
      <c r="V118" s="91">
        <f t="shared" si="39"/>
        <v>13.06669361539976</v>
      </c>
      <c r="W118" s="91">
        <f t="shared" si="39"/>
        <v>13.06669361539976</v>
      </c>
      <c r="X118" s="91" t="e">
        <f t="shared" si="39"/>
        <v>#DIV/0!</v>
      </c>
      <c r="Y118" s="91" t="e">
        <f t="shared" si="39"/>
        <v>#DIV/0!</v>
      </c>
      <c r="Z118" s="91" t="e">
        <f t="shared" si="39"/>
        <v>#DIV/0!</v>
      </c>
      <c r="AA118" s="91" t="e">
        <f t="shared" si="39"/>
        <v>#DIV/0!</v>
      </c>
      <c r="AB118" s="91" t="e">
        <f t="shared" si="39"/>
        <v>#DIV/0!</v>
      </c>
      <c r="AC118" s="91" t="e">
        <f t="shared" si="39"/>
        <v>#DIV/0!</v>
      </c>
      <c r="AD118" s="91" t="e">
        <f t="shared" si="39"/>
        <v>#DIV/0!</v>
      </c>
      <c r="AE118" s="91" t="e">
        <f t="shared" si="39"/>
        <v>#DIV/0!</v>
      </c>
      <c r="AF118" s="91" t="e">
        <f t="shared" si="39"/>
        <v>#DIV/0!</v>
      </c>
      <c r="AG118" s="91" t="e">
        <f t="shared" si="39"/>
        <v>#DIV/0!</v>
      </c>
      <c r="AH118" s="91" t="e">
        <f t="shared" si="39"/>
        <v>#DIV/0!</v>
      </c>
    </row>
    <row r="119" spans="1:34" ht="15" customHeight="1" x14ac:dyDescent="0.3">
      <c r="A119" s="52" t="s">
        <v>113</v>
      </c>
      <c r="B119" s="276"/>
      <c r="C119" s="60" t="s">
        <v>128</v>
      </c>
      <c r="D119" s="52"/>
      <c r="E119" s="44" t="s">
        <v>174</v>
      </c>
      <c r="F119" s="44" t="s">
        <v>69</v>
      </c>
      <c r="G119" s="91">
        <f>G54/SQRT(1+G113^4)</f>
        <v>12.247883266204292</v>
      </c>
      <c r="H119" s="91">
        <v>12.24</v>
      </c>
      <c r="I119" s="239">
        <f t="shared" si="30"/>
        <v>-6.4405769642908728E-2</v>
      </c>
      <c r="J119" s="91">
        <f t="shared" si="39"/>
        <v>6.6112003548849412</v>
      </c>
      <c r="K119" s="91">
        <f t="shared" si="39"/>
        <v>6.5263286581226119</v>
      </c>
      <c r="L119" s="91">
        <f t="shared" si="39"/>
        <v>13.927035857693237</v>
      </c>
      <c r="M119" s="91">
        <f t="shared" si="39"/>
        <v>11.212896588793077</v>
      </c>
      <c r="N119" s="91">
        <f t="shared" si="39"/>
        <v>10.005006014954011</v>
      </c>
      <c r="O119" s="91">
        <f t="shared" si="39"/>
        <v>9.0153681270390038</v>
      </c>
      <c r="P119" s="91">
        <f t="shared" si="39"/>
        <v>10.079113841386663</v>
      </c>
      <c r="Q119" s="91">
        <f t="shared" si="39"/>
        <v>14.414806299645761</v>
      </c>
      <c r="R119" s="91">
        <f t="shared" si="39"/>
        <v>18.840929771131982</v>
      </c>
      <c r="S119" s="91">
        <f t="shared" si="39"/>
        <v>15.345312998010614</v>
      </c>
      <c r="T119" s="91">
        <f t="shared" si="39"/>
        <v>33.956567634539176</v>
      </c>
      <c r="U119" s="91">
        <f t="shared" si="39"/>
        <v>9.2576881260675989</v>
      </c>
      <c r="V119" s="91">
        <f t="shared" si="39"/>
        <v>3.0058380218044798</v>
      </c>
      <c r="W119" s="91">
        <f t="shared" si="39"/>
        <v>2.473820507112932</v>
      </c>
      <c r="X119" s="91" t="e">
        <f t="shared" si="39"/>
        <v>#DIV/0!</v>
      </c>
      <c r="Y119" s="91" t="e">
        <f t="shared" si="39"/>
        <v>#DIV/0!</v>
      </c>
      <c r="Z119" s="91" t="e">
        <f t="shared" si="39"/>
        <v>#DIV/0!</v>
      </c>
      <c r="AA119" s="91" t="e">
        <f t="shared" si="39"/>
        <v>#DIV/0!</v>
      </c>
      <c r="AB119" s="91" t="e">
        <f t="shared" si="39"/>
        <v>#DIV/0!</v>
      </c>
      <c r="AC119" s="91" t="e">
        <f t="shared" si="39"/>
        <v>#DIV/0!</v>
      </c>
      <c r="AD119" s="91" t="e">
        <f t="shared" si="39"/>
        <v>#DIV/0!</v>
      </c>
      <c r="AE119" s="91" t="e">
        <f t="shared" si="39"/>
        <v>#DIV/0!</v>
      </c>
      <c r="AF119" s="91" t="e">
        <f t="shared" si="39"/>
        <v>#DIV/0!</v>
      </c>
      <c r="AG119" s="91" t="e">
        <f t="shared" si="39"/>
        <v>#DIV/0!</v>
      </c>
      <c r="AH119" s="91" t="e">
        <f t="shared" si="39"/>
        <v>#DIV/0!</v>
      </c>
    </row>
    <row r="120" spans="1:34" ht="15" customHeight="1" x14ac:dyDescent="0.3">
      <c r="A120" s="52" t="s">
        <v>113</v>
      </c>
      <c r="B120" s="276"/>
      <c r="C120" s="60" t="s">
        <v>128</v>
      </c>
      <c r="D120" s="52"/>
      <c r="E120" s="44" t="s">
        <v>175</v>
      </c>
      <c r="F120" s="44" t="s">
        <v>69</v>
      </c>
      <c r="G120" s="91">
        <f>G55/SQRT(1+G114^4)</f>
        <v>19.284535194941174</v>
      </c>
      <c r="H120" s="91">
        <v>19.27</v>
      </c>
      <c r="I120" s="239">
        <f t="shared" si="30"/>
        <v>-7.5429138252074326E-2</v>
      </c>
      <c r="J120" s="91">
        <f t="shared" si="39"/>
        <v>18.397580569184981</v>
      </c>
      <c r="K120" s="91">
        <f t="shared" si="39"/>
        <v>18.390835259568966</v>
      </c>
      <c r="L120" s="91">
        <f t="shared" si="39"/>
        <v>19.223395879219112</v>
      </c>
      <c r="M120" s="91">
        <f t="shared" si="39"/>
        <v>19.05573355301032</v>
      </c>
      <c r="N120" s="91">
        <f t="shared" si="39"/>
        <v>19.02521755665536</v>
      </c>
      <c r="O120" s="91">
        <f t="shared" si="39"/>
        <v>18.995593788810602</v>
      </c>
      <c r="P120" s="91">
        <f t="shared" si="39"/>
        <v>19.027244622389482</v>
      </c>
      <c r="Q120" s="91">
        <f t="shared" si="39"/>
        <v>19.311593335131125</v>
      </c>
      <c r="R120" s="91">
        <f t="shared" si="39"/>
        <v>19.49223816829489</v>
      </c>
      <c r="S120" s="91">
        <f t="shared" si="39"/>
        <v>19.437945305589292</v>
      </c>
      <c r="T120" s="91">
        <f t="shared" si="39"/>
        <v>19.601296575144445</v>
      </c>
      <c r="U120" s="91">
        <f t="shared" si="39"/>
        <v>15.573794246854265</v>
      </c>
      <c r="V120" s="91">
        <f t="shared" si="39"/>
        <v>13.978411850451819</v>
      </c>
      <c r="W120" s="91">
        <f t="shared" si="39"/>
        <v>13.683825544574523</v>
      </c>
      <c r="X120" s="91" t="e">
        <f t="shared" si="39"/>
        <v>#DIV/0!</v>
      </c>
      <c r="Y120" s="91" t="e">
        <f t="shared" si="39"/>
        <v>#DIV/0!</v>
      </c>
      <c r="Z120" s="91" t="e">
        <f t="shared" si="39"/>
        <v>#DIV/0!</v>
      </c>
      <c r="AA120" s="91" t="e">
        <f t="shared" si="39"/>
        <v>#DIV/0!</v>
      </c>
      <c r="AB120" s="91" t="e">
        <f t="shared" si="39"/>
        <v>#DIV/0!</v>
      </c>
      <c r="AC120" s="91" t="e">
        <f t="shared" si="39"/>
        <v>#DIV/0!</v>
      </c>
      <c r="AD120" s="91" t="e">
        <f t="shared" si="39"/>
        <v>#DIV/0!</v>
      </c>
      <c r="AE120" s="91" t="e">
        <f t="shared" si="39"/>
        <v>#DIV/0!</v>
      </c>
      <c r="AF120" s="91" t="e">
        <f t="shared" si="39"/>
        <v>#DIV/0!</v>
      </c>
      <c r="AG120" s="91" t="e">
        <f t="shared" si="39"/>
        <v>#DIV/0!</v>
      </c>
      <c r="AH120" s="91" t="e">
        <f t="shared" si="39"/>
        <v>#DIV/0!</v>
      </c>
    </row>
    <row r="121" spans="1:34" ht="15" customHeight="1" x14ac:dyDescent="0.3">
      <c r="A121" s="52" t="s">
        <v>113</v>
      </c>
      <c r="B121" s="276"/>
      <c r="C121" s="60" t="s">
        <v>128</v>
      </c>
      <c r="D121" s="52"/>
      <c r="E121" s="44" t="s">
        <v>176</v>
      </c>
      <c r="F121" s="44" t="s">
        <v>69</v>
      </c>
      <c r="G121" s="91">
        <f>G36/SQRT(1+G115^4)</f>
        <v>23.333907174042899</v>
      </c>
      <c r="H121" s="91">
        <v>22.18</v>
      </c>
      <c r="I121" s="239">
        <f t="shared" si="30"/>
        <v>-5.2024669704368778</v>
      </c>
      <c r="J121" s="91">
        <f t="shared" ref="J121:AH121" si="40">J36/SQRT(1+J115^4)</f>
        <v>8.5515264424980728</v>
      </c>
      <c r="K121" s="91">
        <f t="shared" si="40"/>
        <v>9.9074314862005277</v>
      </c>
      <c r="L121" s="91">
        <f t="shared" si="40"/>
        <v>13.419304204214383</v>
      </c>
      <c r="M121" s="91">
        <f t="shared" si="40"/>
        <v>11.470018308202713</v>
      </c>
      <c r="N121" s="91">
        <f t="shared" si="40"/>
        <v>9.7783214107746446</v>
      </c>
      <c r="O121" s="91">
        <f t="shared" si="40"/>
        <v>8.7007718586753775</v>
      </c>
      <c r="P121" s="91">
        <f t="shared" si="40"/>
        <v>9.7569437064328515</v>
      </c>
      <c r="Q121" s="91">
        <f t="shared" si="40"/>
        <v>15.345144381274805</v>
      </c>
      <c r="R121" s="91">
        <f t="shared" si="40"/>
        <v>18.624233829422071</v>
      </c>
      <c r="S121" s="91">
        <f t="shared" si="40"/>
        <v>21.707076949024806</v>
      </c>
      <c r="T121" s="91">
        <f t="shared" si="40"/>
        <v>27.813741024966728</v>
      </c>
      <c r="U121" s="91">
        <f t="shared" si="40"/>
        <v>8.9255250580270236</v>
      </c>
      <c r="V121" s="91">
        <f t="shared" si="40"/>
        <v>3.0221178351991966</v>
      </c>
      <c r="W121" s="91">
        <f t="shared" si="40"/>
        <v>2.4759604471659253</v>
      </c>
      <c r="X121" s="91" t="e">
        <f t="shared" si="40"/>
        <v>#DIV/0!</v>
      </c>
      <c r="Y121" s="91" t="e">
        <f t="shared" si="40"/>
        <v>#DIV/0!</v>
      </c>
      <c r="Z121" s="91" t="e">
        <f t="shared" si="40"/>
        <v>#DIV/0!</v>
      </c>
      <c r="AA121" s="91" t="e">
        <f t="shared" si="40"/>
        <v>#DIV/0!</v>
      </c>
      <c r="AB121" s="91" t="e">
        <f t="shared" si="40"/>
        <v>#DIV/0!</v>
      </c>
      <c r="AC121" s="91" t="e">
        <f t="shared" si="40"/>
        <v>#DIV/0!</v>
      </c>
      <c r="AD121" s="91" t="e">
        <f t="shared" si="40"/>
        <v>#DIV/0!</v>
      </c>
      <c r="AE121" s="91" t="e">
        <f t="shared" si="40"/>
        <v>#DIV/0!</v>
      </c>
      <c r="AF121" s="91" t="e">
        <f t="shared" si="40"/>
        <v>#DIV/0!</v>
      </c>
      <c r="AG121" s="91" t="e">
        <f t="shared" si="40"/>
        <v>#DIV/0!</v>
      </c>
      <c r="AH121" s="91" t="e">
        <f t="shared" si="40"/>
        <v>#DIV/0!</v>
      </c>
    </row>
    <row r="122" spans="1:34" x14ac:dyDescent="0.3">
      <c r="B122" s="276"/>
      <c r="C122" s="60"/>
      <c r="I122" s="239" t="e">
        <f t="shared" si="30"/>
        <v>#DIV/0!</v>
      </c>
    </row>
    <row r="123" spans="1:34" ht="23.4" x14ac:dyDescent="0.45">
      <c r="B123" s="276"/>
      <c r="C123" s="60"/>
      <c r="E123" s="98" t="s">
        <v>407</v>
      </c>
      <c r="F123" s="94"/>
      <c r="G123" s="94"/>
      <c r="H123" s="94"/>
      <c r="I123" s="239" t="e">
        <f t="shared" si="30"/>
        <v>#DIV/0!</v>
      </c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:34" x14ac:dyDescent="0.3">
      <c r="A124" s="52" t="s">
        <v>113</v>
      </c>
      <c r="B124" s="276"/>
      <c r="C124" s="60" t="s">
        <v>402</v>
      </c>
      <c r="D124" s="52"/>
      <c r="E124" s="44" t="s">
        <v>177</v>
      </c>
      <c r="F124" s="44"/>
      <c r="G124" s="92">
        <f>G47/G118</f>
        <v>1.4699579588298208E-2</v>
      </c>
      <c r="H124" s="92">
        <v>0.01</v>
      </c>
      <c r="I124" s="239">
        <f t="shared" si="30"/>
        <v>-46.99579588298208</v>
      </c>
      <c r="J124" s="92">
        <f t="shared" ref="J124:AH127" si="41">J47/J118</f>
        <v>1.1734155137288095E-2</v>
      </c>
      <c r="K124" s="92">
        <f t="shared" si="41"/>
        <v>2.3651085048374768E-2</v>
      </c>
      <c r="L124" s="92">
        <f t="shared" si="41"/>
        <v>2.7142253228840112E-2</v>
      </c>
      <c r="M124" s="92">
        <f t="shared" si="41"/>
        <v>1.2593030002697232E-4</v>
      </c>
      <c r="N124" s="92">
        <f t="shared" si="41"/>
        <v>1.6146459856466355E-2</v>
      </c>
      <c r="O124" s="92">
        <f t="shared" si="41"/>
        <v>1.8800275068602462E-2</v>
      </c>
      <c r="P124" s="92">
        <f t="shared" si="41"/>
        <v>0.12367932703303132</v>
      </c>
      <c r="Q124" s="92">
        <f t="shared" si="41"/>
        <v>1.7491371778113093E-2</v>
      </c>
      <c r="R124" s="92">
        <f t="shared" si="41"/>
        <v>4.0024784352048507E-3</v>
      </c>
      <c r="S124" s="92">
        <f t="shared" si="41"/>
        <v>1.1354258318618123E-3</v>
      </c>
      <c r="T124" s="92">
        <f t="shared" si="41"/>
        <v>1.728909463143328E-3</v>
      </c>
      <c r="U124" s="92">
        <f t="shared" si="41"/>
        <v>2.564627872693467E-2</v>
      </c>
      <c r="V124" s="92">
        <f t="shared" si="41"/>
        <v>1.2663900284994741E-3</v>
      </c>
      <c r="W124" s="92">
        <f t="shared" si="41"/>
        <v>1.1270838961620084E-2</v>
      </c>
      <c r="X124" s="92" t="e">
        <f t="shared" si="41"/>
        <v>#DIV/0!</v>
      </c>
      <c r="Y124" s="92" t="e">
        <f t="shared" si="41"/>
        <v>#DIV/0!</v>
      </c>
      <c r="Z124" s="92" t="e">
        <f t="shared" si="41"/>
        <v>#DIV/0!</v>
      </c>
      <c r="AA124" s="92" t="e">
        <f t="shared" si="41"/>
        <v>#DIV/0!</v>
      </c>
      <c r="AB124" s="92" t="e">
        <f t="shared" si="41"/>
        <v>#DIV/0!</v>
      </c>
      <c r="AC124" s="92" t="e">
        <f t="shared" si="41"/>
        <v>#DIV/0!</v>
      </c>
      <c r="AD124" s="92" t="e">
        <f t="shared" si="41"/>
        <v>#DIV/0!</v>
      </c>
      <c r="AE124" s="92" t="e">
        <f t="shared" si="41"/>
        <v>#DIV/0!</v>
      </c>
      <c r="AF124" s="92" t="e">
        <f t="shared" si="41"/>
        <v>#DIV/0!</v>
      </c>
      <c r="AG124" s="92" t="e">
        <f t="shared" si="41"/>
        <v>#DIV/0!</v>
      </c>
      <c r="AH124" s="92" t="e">
        <f t="shared" si="41"/>
        <v>#DIV/0!</v>
      </c>
    </row>
    <row r="125" spans="1:34" x14ac:dyDescent="0.3">
      <c r="A125" s="52" t="s">
        <v>113</v>
      </c>
      <c r="B125" s="276"/>
      <c r="C125" s="60" t="s">
        <v>402</v>
      </c>
      <c r="D125" s="52"/>
      <c r="E125" s="44" t="s">
        <v>178</v>
      </c>
      <c r="F125" s="44"/>
      <c r="G125" s="92">
        <f>G48/G119</f>
        <v>4.0728065834562108E-2</v>
      </c>
      <c r="H125" s="92">
        <v>0.04</v>
      </c>
      <c r="I125" s="239">
        <f t="shared" si="30"/>
        <v>-1.8201645864052671</v>
      </c>
      <c r="J125" s="92">
        <f t="shared" si="41"/>
        <v>0.29280306466127204</v>
      </c>
      <c r="K125" s="92">
        <f t="shared" si="41"/>
        <v>0.45672064435342763</v>
      </c>
      <c r="L125" s="92">
        <f t="shared" si="41"/>
        <v>0.32103245304206074</v>
      </c>
      <c r="M125" s="92">
        <f t="shared" si="41"/>
        <v>0.51967713729064269</v>
      </c>
      <c r="N125" s="92">
        <f t="shared" si="41"/>
        <v>0.63774745716925274</v>
      </c>
      <c r="O125" s="92">
        <f t="shared" si="41"/>
        <v>0.74784951263153576</v>
      </c>
      <c r="P125" s="92">
        <f t="shared" si="41"/>
        <v>0.3962946944401684</v>
      </c>
      <c r="Q125" s="92">
        <f t="shared" si="41"/>
        <v>0.2650077236968405</v>
      </c>
      <c r="R125" s="92">
        <f t="shared" si="41"/>
        <v>5.0971531058485613E-2</v>
      </c>
      <c r="S125" s="92">
        <f t="shared" si="41"/>
        <v>1.4234853373686063E-3</v>
      </c>
      <c r="T125" s="92">
        <f t="shared" si="41"/>
        <v>1.1985698801489695E-2</v>
      </c>
      <c r="U125" s="92">
        <f t="shared" si="41"/>
        <v>0.74811788490674713</v>
      </c>
      <c r="V125" s="92">
        <f t="shared" si="41"/>
        <v>1.8234851246939641</v>
      </c>
      <c r="W125" s="92">
        <f t="shared" si="41"/>
        <v>0.95004656693659983</v>
      </c>
      <c r="X125" s="92" t="e">
        <f t="shared" si="41"/>
        <v>#DIV/0!</v>
      </c>
      <c r="Y125" s="92" t="e">
        <f t="shared" si="41"/>
        <v>#DIV/0!</v>
      </c>
      <c r="Z125" s="92" t="e">
        <f t="shared" si="41"/>
        <v>#DIV/0!</v>
      </c>
      <c r="AA125" s="92" t="e">
        <f t="shared" si="41"/>
        <v>#DIV/0!</v>
      </c>
      <c r="AB125" s="92" t="e">
        <f t="shared" si="41"/>
        <v>#DIV/0!</v>
      </c>
      <c r="AC125" s="92" t="e">
        <f t="shared" si="41"/>
        <v>#DIV/0!</v>
      </c>
      <c r="AD125" s="92" t="e">
        <f t="shared" si="41"/>
        <v>#DIV/0!</v>
      </c>
      <c r="AE125" s="92" t="e">
        <f t="shared" si="41"/>
        <v>#DIV/0!</v>
      </c>
      <c r="AF125" s="92" t="e">
        <f t="shared" si="41"/>
        <v>#DIV/0!</v>
      </c>
      <c r="AG125" s="92" t="e">
        <f t="shared" si="41"/>
        <v>#DIV/0!</v>
      </c>
      <c r="AH125" s="92" t="e">
        <f t="shared" si="41"/>
        <v>#DIV/0!</v>
      </c>
    </row>
    <row r="126" spans="1:34" x14ac:dyDescent="0.3">
      <c r="A126" s="52" t="s">
        <v>113</v>
      </c>
      <c r="B126" s="276"/>
      <c r="C126" s="60" t="s">
        <v>402</v>
      </c>
      <c r="D126" s="52"/>
      <c r="E126" s="44" t="s">
        <v>179</v>
      </c>
      <c r="F126" s="44"/>
      <c r="G126" s="92">
        <f>G49/G120</f>
        <v>3.5505045212581209E-2</v>
      </c>
      <c r="H126" s="92">
        <v>0.04</v>
      </c>
      <c r="I126" s="239">
        <f t="shared" si="30"/>
        <v>11.23738696854698</v>
      </c>
      <c r="J126" s="92">
        <f t="shared" si="41"/>
        <v>5.6759416031532013E-2</v>
      </c>
      <c r="K126" s="92">
        <f t="shared" si="41"/>
        <v>0.11984812673764653</v>
      </c>
      <c r="L126" s="92">
        <f t="shared" si="41"/>
        <v>3.7193342216549297E-2</v>
      </c>
      <c r="M126" s="92">
        <f t="shared" si="41"/>
        <v>4.153452577924862E-2</v>
      </c>
      <c r="N126" s="92">
        <f t="shared" si="41"/>
        <v>2.7975126482262771E-2</v>
      </c>
      <c r="O126" s="92">
        <f t="shared" si="41"/>
        <v>8.8330521206889841E-3</v>
      </c>
      <c r="P126" s="92">
        <f t="shared" si="41"/>
        <v>3.3585178920128314E-2</v>
      </c>
      <c r="Q126" s="92">
        <f t="shared" si="41"/>
        <v>6.2977191259901921E-2</v>
      </c>
      <c r="R126" s="92">
        <f t="shared" si="41"/>
        <v>8.5220997745756085E-3</v>
      </c>
      <c r="S126" s="92">
        <f t="shared" si="41"/>
        <v>6.0989507963020754E-4</v>
      </c>
      <c r="T126" s="92">
        <f t="shared" si="41"/>
        <v>2.1337218326176872E-2</v>
      </c>
      <c r="U126" s="92">
        <f t="shared" si="41"/>
        <v>7.8822518105885128E-3</v>
      </c>
      <c r="V126" s="92">
        <f t="shared" si="41"/>
        <v>2.7540155356601315E-2</v>
      </c>
      <c r="W126" s="92">
        <f t="shared" si="41"/>
        <v>2.473411206518884E-2</v>
      </c>
      <c r="X126" s="92" t="e">
        <f t="shared" si="41"/>
        <v>#DIV/0!</v>
      </c>
      <c r="Y126" s="92" t="e">
        <f t="shared" si="41"/>
        <v>#DIV/0!</v>
      </c>
      <c r="Z126" s="92" t="e">
        <f t="shared" si="41"/>
        <v>#DIV/0!</v>
      </c>
      <c r="AA126" s="92" t="e">
        <f t="shared" si="41"/>
        <v>#DIV/0!</v>
      </c>
      <c r="AB126" s="92" t="e">
        <f t="shared" si="41"/>
        <v>#DIV/0!</v>
      </c>
      <c r="AC126" s="92" t="e">
        <f t="shared" si="41"/>
        <v>#DIV/0!</v>
      </c>
      <c r="AD126" s="92" t="e">
        <f t="shared" si="41"/>
        <v>#DIV/0!</v>
      </c>
      <c r="AE126" s="92" t="e">
        <f t="shared" si="41"/>
        <v>#DIV/0!</v>
      </c>
      <c r="AF126" s="92" t="e">
        <f t="shared" si="41"/>
        <v>#DIV/0!</v>
      </c>
      <c r="AG126" s="92" t="e">
        <f t="shared" si="41"/>
        <v>#DIV/0!</v>
      </c>
      <c r="AH126" s="92" t="e">
        <f t="shared" si="41"/>
        <v>#DIV/0!</v>
      </c>
    </row>
    <row r="127" spans="1:34" x14ac:dyDescent="0.3">
      <c r="A127" s="52" t="s">
        <v>113</v>
      </c>
      <c r="B127" s="276"/>
      <c r="C127" s="60" t="s">
        <v>402</v>
      </c>
      <c r="D127" s="52"/>
      <c r="E127" s="44" t="s">
        <v>180</v>
      </c>
      <c r="F127" s="44"/>
      <c r="G127" s="92">
        <f>G50/G121</f>
        <v>5.4819919664767659E-2</v>
      </c>
      <c r="H127" s="240">
        <v>5.8999999999999997E-2</v>
      </c>
      <c r="I127" s="239">
        <f t="shared" si="30"/>
        <v>7.0848819241226062</v>
      </c>
      <c r="J127" s="92">
        <f t="shared" si="41"/>
        <v>0.29871776381643744</v>
      </c>
      <c r="K127" s="92">
        <f t="shared" si="41"/>
        <v>0.47359459976604057</v>
      </c>
      <c r="L127" s="92">
        <f t="shared" si="41"/>
        <v>0.32074180912596434</v>
      </c>
      <c r="M127" s="92">
        <f t="shared" si="41"/>
        <v>0.52174132366601966</v>
      </c>
      <c r="N127" s="92">
        <f t="shared" si="41"/>
        <v>0.6368640802267076</v>
      </c>
      <c r="O127" s="92">
        <f t="shared" si="41"/>
        <v>0.7461453954280467</v>
      </c>
      <c r="P127" s="92">
        <f t="shared" si="41"/>
        <v>0.4070843014751323</v>
      </c>
      <c r="Q127" s="92">
        <f t="shared" si="41"/>
        <v>0.27064076457051656</v>
      </c>
      <c r="R127" s="92">
        <f t="shared" si="41"/>
        <v>5.0837193146448016E-2</v>
      </c>
      <c r="S127" s="92">
        <f t="shared" si="41"/>
        <v>1.7513095137539215E-3</v>
      </c>
      <c r="T127" s="92">
        <f t="shared" si="41"/>
        <v>2.944628085608764E-2</v>
      </c>
      <c r="U127" s="92">
        <f t="shared" si="41"/>
        <v>0.75825848375635485</v>
      </c>
      <c r="V127" s="92">
        <f t="shared" si="41"/>
        <v>1.8243216628515644</v>
      </c>
      <c r="W127" s="92">
        <f t="shared" si="41"/>
        <v>0.95087569372040193</v>
      </c>
      <c r="X127" s="92" t="e">
        <f t="shared" si="41"/>
        <v>#DIV/0!</v>
      </c>
      <c r="Y127" s="92" t="e">
        <f t="shared" si="41"/>
        <v>#DIV/0!</v>
      </c>
      <c r="Z127" s="92" t="e">
        <f t="shared" si="41"/>
        <v>#DIV/0!</v>
      </c>
      <c r="AA127" s="92" t="e">
        <f t="shared" si="41"/>
        <v>#DIV/0!</v>
      </c>
      <c r="AB127" s="92" t="e">
        <f t="shared" si="41"/>
        <v>#DIV/0!</v>
      </c>
      <c r="AC127" s="92" t="e">
        <f t="shared" si="41"/>
        <v>#DIV/0!</v>
      </c>
      <c r="AD127" s="92" t="e">
        <f t="shared" si="41"/>
        <v>#DIV/0!</v>
      </c>
      <c r="AE127" s="92" t="e">
        <f t="shared" si="41"/>
        <v>#DIV/0!</v>
      </c>
      <c r="AF127" s="92" t="e">
        <f t="shared" si="41"/>
        <v>#DIV/0!</v>
      </c>
      <c r="AG127" s="92" t="e">
        <f t="shared" si="41"/>
        <v>#DIV/0!</v>
      </c>
      <c r="AH127" s="92" t="e">
        <f t="shared" si="41"/>
        <v>#DIV/0!</v>
      </c>
    </row>
    <row r="128" spans="1:34" x14ac:dyDescent="0.3">
      <c r="B128" s="276"/>
      <c r="C128" s="60"/>
      <c r="I128" s="239" t="e">
        <f t="shared" si="30"/>
        <v>#DIV/0!</v>
      </c>
    </row>
    <row r="129" spans="1:36" ht="23.4" x14ac:dyDescent="0.45">
      <c r="B129" s="276"/>
      <c r="C129" s="60"/>
      <c r="E129" s="87" t="s">
        <v>181</v>
      </c>
      <c r="F129" s="94"/>
      <c r="G129" s="94"/>
      <c r="H129" s="94"/>
      <c r="I129" s="239" t="e">
        <f t="shared" si="30"/>
        <v>#DIV/0!</v>
      </c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:36" x14ac:dyDescent="0.3">
      <c r="A130" s="52" t="s">
        <v>113</v>
      </c>
      <c r="B130" s="276"/>
      <c r="C130" s="60" t="s">
        <v>403</v>
      </c>
      <c r="D130" s="93" t="s">
        <v>157</v>
      </c>
      <c r="E130" s="44" t="s">
        <v>182</v>
      </c>
      <c r="F130" s="44" t="s">
        <v>69</v>
      </c>
      <c r="G130" s="91">
        <f>IF(G112&lt;1,G53/(SQRT(1+G112^4)),G53/SQRT(2)/G112)</f>
        <v>31.106690109967769</v>
      </c>
      <c r="H130" s="91">
        <v>31.17</v>
      </c>
      <c r="I130" s="239">
        <f t="shared" si="30"/>
        <v>0.20311161383456236</v>
      </c>
      <c r="J130" s="91">
        <f t="shared" ref="J130:AH133" si="42">IF(J112&lt;1,J53/(SQRT(1+J112^4)),J53/SQRT(2)/J112)</f>
        <v>25.717252453996675</v>
      </c>
      <c r="K130" s="91">
        <f t="shared" si="42"/>
        <v>25.717252453996675</v>
      </c>
      <c r="L130" s="91">
        <f t="shared" si="42"/>
        <v>30.267401828197695</v>
      </c>
      <c r="M130" s="91">
        <f t="shared" si="42"/>
        <v>29.14766866444231</v>
      </c>
      <c r="N130" s="91">
        <f t="shared" si="42"/>
        <v>29.14766866444231</v>
      </c>
      <c r="O130" s="91">
        <f t="shared" si="42"/>
        <v>29.14766866444231</v>
      </c>
      <c r="P130" s="91">
        <f t="shared" si="42"/>
        <v>29.14766866444231</v>
      </c>
      <c r="Q130" s="91">
        <f t="shared" si="42"/>
        <v>31.106690109967769</v>
      </c>
      <c r="R130" s="91">
        <f t="shared" si="42"/>
        <v>32.720463300459279</v>
      </c>
      <c r="S130" s="91">
        <f t="shared" si="42"/>
        <v>32.343110504878325</v>
      </c>
      <c r="T130" s="91">
        <f t="shared" si="42"/>
        <v>32.342085136336877</v>
      </c>
      <c r="U130" s="91">
        <f t="shared" si="42"/>
        <v>15.511682008191791</v>
      </c>
      <c r="V130" s="91">
        <f t="shared" si="42"/>
        <v>15.511682008191791</v>
      </c>
      <c r="W130" s="91">
        <f t="shared" si="42"/>
        <v>15.511682008191791</v>
      </c>
      <c r="X130" s="91" t="e">
        <f t="shared" si="42"/>
        <v>#DIV/0!</v>
      </c>
      <c r="Y130" s="91" t="e">
        <f t="shared" si="42"/>
        <v>#DIV/0!</v>
      </c>
      <c r="Z130" s="91" t="e">
        <f t="shared" si="42"/>
        <v>#DIV/0!</v>
      </c>
      <c r="AA130" s="91" t="e">
        <f t="shared" si="42"/>
        <v>#DIV/0!</v>
      </c>
      <c r="AB130" s="91" t="e">
        <f t="shared" si="42"/>
        <v>#DIV/0!</v>
      </c>
      <c r="AC130" s="91" t="e">
        <f t="shared" si="42"/>
        <v>#DIV/0!</v>
      </c>
      <c r="AD130" s="91" t="e">
        <f t="shared" si="42"/>
        <v>#DIV/0!</v>
      </c>
      <c r="AE130" s="91" t="e">
        <f t="shared" si="42"/>
        <v>#DIV/0!</v>
      </c>
      <c r="AF130" s="91" t="e">
        <f t="shared" si="42"/>
        <v>#DIV/0!</v>
      </c>
      <c r="AG130" s="91" t="e">
        <f t="shared" si="42"/>
        <v>#DIV/0!</v>
      </c>
      <c r="AH130" s="91" t="e">
        <f t="shared" si="42"/>
        <v>#DIV/0!</v>
      </c>
    </row>
    <row r="131" spans="1:36" x14ac:dyDescent="0.3">
      <c r="A131" s="52" t="s">
        <v>113</v>
      </c>
      <c r="B131" s="276"/>
      <c r="C131" s="60" t="s">
        <v>403</v>
      </c>
      <c r="D131" s="93" t="s">
        <v>159</v>
      </c>
      <c r="E131" s="44" t="s">
        <v>183</v>
      </c>
      <c r="F131" s="44" t="s">
        <v>69</v>
      </c>
      <c r="G131" s="91">
        <f>IF(G113&lt;1,G54/(SQRT(1+G113^4)),G54/SQRT(2)/G113)</f>
        <v>14.939845012749993</v>
      </c>
      <c r="H131" s="91">
        <v>14.93</v>
      </c>
      <c r="I131" s="239">
        <f t="shared" si="30"/>
        <v>-6.5941143670417868E-2</v>
      </c>
      <c r="J131" s="91">
        <f t="shared" si="42"/>
        <v>10.704080641687039</v>
      </c>
      <c r="K131" s="91">
        <f t="shared" si="42"/>
        <v>10.632487952633017</v>
      </c>
      <c r="L131" s="91">
        <f t="shared" si="42"/>
        <v>16.10998909310338</v>
      </c>
      <c r="M131" s="91">
        <f t="shared" si="42"/>
        <v>14.209701798941854</v>
      </c>
      <c r="N131" s="91">
        <f t="shared" si="42"/>
        <v>13.340340470182198</v>
      </c>
      <c r="O131" s="91">
        <f t="shared" si="42"/>
        <v>12.607573306818562</v>
      </c>
      <c r="P131" s="91">
        <f t="shared" si="42"/>
        <v>13.394378424160125</v>
      </c>
      <c r="Q131" s="91">
        <f t="shared" si="42"/>
        <v>16.449087363426386</v>
      </c>
      <c r="R131" s="91">
        <f t="shared" si="42"/>
        <v>19.615723478897738</v>
      </c>
      <c r="S131" s="91">
        <f t="shared" si="42"/>
        <v>17.097921787474199</v>
      </c>
      <c r="T131" s="91">
        <f t="shared" si="42"/>
        <v>33.956567634539176</v>
      </c>
      <c r="U131" s="91">
        <f t="shared" si="42"/>
        <v>12.789079786240945</v>
      </c>
      <c r="V131" s="91">
        <f t="shared" si="42"/>
        <v>7.1624098801630378</v>
      </c>
      <c r="W131" s="91">
        <f t="shared" si="42"/>
        <v>6.4935899645349853</v>
      </c>
      <c r="X131" s="91" t="e">
        <f t="shared" si="42"/>
        <v>#DIV/0!</v>
      </c>
      <c r="Y131" s="91" t="e">
        <f t="shared" si="42"/>
        <v>#DIV/0!</v>
      </c>
      <c r="Z131" s="91" t="e">
        <f t="shared" si="42"/>
        <v>#DIV/0!</v>
      </c>
      <c r="AA131" s="91" t="e">
        <f t="shared" si="42"/>
        <v>#DIV/0!</v>
      </c>
      <c r="AB131" s="91" t="e">
        <f t="shared" si="42"/>
        <v>#DIV/0!</v>
      </c>
      <c r="AC131" s="91" t="e">
        <f t="shared" si="42"/>
        <v>#DIV/0!</v>
      </c>
      <c r="AD131" s="91" t="e">
        <f t="shared" si="42"/>
        <v>#DIV/0!</v>
      </c>
      <c r="AE131" s="91" t="e">
        <f t="shared" si="42"/>
        <v>#DIV/0!</v>
      </c>
      <c r="AF131" s="91" t="e">
        <f t="shared" si="42"/>
        <v>#DIV/0!</v>
      </c>
      <c r="AG131" s="91" t="e">
        <f t="shared" si="42"/>
        <v>#DIV/0!</v>
      </c>
      <c r="AH131" s="91" t="e">
        <f t="shared" si="42"/>
        <v>#DIV/0!</v>
      </c>
    </row>
    <row r="132" spans="1:36" x14ac:dyDescent="0.3">
      <c r="A132" s="52" t="s">
        <v>113</v>
      </c>
      <c r="B132" s="276"/>
      <c r="C132" s="60" t="s">
        <v>403</v>
      </c>
      <c r="D132" s="93" t="s">
        <v>157</v>
      </c>
      <c r="E132" s="44" t="s">
        <v>184</v>
      </c>
      <c r="F132" s="44" t="s">
        <v>69</v>
      </c>
      <c r="G132" s="91">
        <f>IF(G114&lt;1,G55/(SQRT(1+G114^4)),G55/SQRT(2)/G114)</f>
        <v>19.284535194941174</v>
      </c>
      <c r="H132" s="91">
        <v>19.27</v>
      </c>
      <c r="I132" s="239">
        <f t="shared" si="30"/>
        <v>-7.5429138252074326E-2</v>
      </c>
      <c r="J132" s="91">
        <f t="shared" si="42"/>
        <v>18.397580569184981</v>
      </c>
      <c r="K132" s="91">
        <f t="shared" si="42"/>
        <v>18.390835259568966</v>
      </c>
      <c r="L132" s="91">
        <f t="shared" si="42"/>
        <v>19.223395879219112</v>
      </c>
      <c r="M132" s="91">
        <f t="shared" si="42"/>
        <v>19.05573355301032</v>
      </c>
      <c r="N132" s="91">
        <f t="shared" si="42"/>
        <v>19.02521755665536</v>
      </c>
      <c r="O132" s="91">
        <f t="shared" si="42"/>
        <v>18.995593788810602</v>
      </c>
      <c r="P132" s="91">
        <f t="shared" si="42"/>
        <v>19.027244622389482</v>
      </c>
      <c r="Q132" s="91">
        <f t="shared" si="42"/>
        <v>19.311593335131125</v>
      </c>
      <c r="R132" s="91">
        <f t="shared" si="42"/>
        <v>19.49223816829489</v>
      </c>
      <c r="S132" s="91">
        <f t="shared" si="42"/>
        <v>19.437945305589292</v>
      </c>
      <c r="T132" s="91">
        <f t="shared" si="42"/>
        <v>19.601296575144445</v>
      </c>
      <c r="U132" s="91">
        <f t="shared" si="42"/>
        <v>15.573794246854265</v>
      </c>
      <c r="V132" s="91">
        <f t="shared" si="42"/>
        <v>13.978411850451819</v>
      </c>
      <c r="W132" s="91">
        <f t="shared" si="42"/>
        <v>13.686533748133758</v>
      </c>
      <c r="X132" s="91" t="e">
        <f t="shared" si="42"/>
        <v>#DIV/0!</v>
      </c>
      <c r="Y132" s="91" t="e">
        <f t="shared" si="42"/>
        <v>#DIV/0!</v>
      </c>
      <c r="Z132" s="91" t="e">
        <f t="shared" si="42"/>
        <v>#DIV/0!</v>
      </c>
      <c r="AA132" s="91" t="e">
        <f t="shared" si="42"/>
        <v>#DIV/0!</v>
      </c>
      <c r="AB132" s="91" t="e">
        <f t="shared" si="42"/>
        <v>#DIV/0!</v>
      </c>
      <c r="AC132" s="91" t="e">
        <f t="shared" si="42"/>
        <v>#DIV/0!</v>
      </c>
      <c r="AD132" s="91" t="e">
        <f t="shared" si="42"/>
        <v>#DIV/0!</v>
      </c>
      <c r="AE132" s="91" t="e">
        <f t="shared" si="42"/>
        <v>#DIV/0!</v>
      </c>
      <c r="AF132" s="91" t="e">
        <f t="shared" si="42"/>
        <v>#DIV/0!</v>
      </c>
      <c r="AG132" s="91" t="e">
        <f t="shared" si="42"/>
        <v>#DIV/0!</v>
      </c>
      <c r="AH132" s="91" t="e">
        <f t="shared" si="42"/>
        <v>#DIV/0!</v>
      </c>
    </row>
    <row r="133" spans="1:36" x14ac:dyDescent="0.3">
      <c r="A133" s="52" t="s">
        <v>113</v>
      </c>
      <c r="B133" s="276"/>
      <c r="C133" s="60" t="s">
        <v>403</v>
      </c>
      <c r="D133" s="93" t="s">
        <v>157</v>
      </c>
      <c r="E133" s="44" t="s">
        <v>185</v>
      </c>
      <c r="F133" s="44" t="s">
        <v>69</v>
      </c>
      <c r="G133" s="91">
        <f>IF(G115&lt;1,G56/(SQRT(1+G115^4)),G56/SQRT(2)/G115)</f>
        <v>23.353577968845542</v>
      </c>
      <c r="H133" s="91">
        <v>23.57</v>
      </c>
      <c r="I133" s="239">
        <f t="shared" si="30"/>
        <v>0.91820972063834638</v>
      </c>
      <c r="J133" s="91">
        <f t="shared" si="42"/>
        <v>12.255795909834161</v>
      </c>
      <c r="K133" s="91">
        <f t="shared" si="42"/>
        <v>13.269029948598074</v>
      </c>
      <c r="L133" s="91">
        <f t="shared" si="42"/>
        <v>15.757057165860136</v>
      </c>
      <c r="M133" s="91">
        <f t="shared" si="42"/>
        <v>14.392110434144195</v>
      </c>
      <c r="N133" s="91">
        <f t="shared" si="42"/>
        <v>13.174381569976246</v>
      </c>
      <c r="O133" s="91">
        <f t="shared" si="42"/>
        <v>12.369640009003966</v>
      </c>
      <c r="P133" s="91">
        <f t="shared" si="42"/>
        <v>13.158677142323119</v>
      </c>
      <c r="Q133" s="91">
        <f t="shared" si="42"/>
        <v>17.097803820107927</v>
      </c>
      <c r="R133" s="91">
        <f t="shared" si="42"/>
        <v>19.453488344762857</v>
      </c>
      <c r="S133" s="91">
        <f t="shared" si="42"/>
        <v>21.896424730834269</v>
      </c>
      <c r="T133" s="91">
        <f t="shared" si="42"/>
        <v>27.813741024966728</v>
      </c>
      <c r="U133" s="91">
        <f t="shared" si="42"/>
        <v>12.539896155551125</v>
      </c>
      <c r="V133" s="91">
        <f t="shared" si="42"/>
        <v>7.1819333523576265</v>
      </c>
      <c r="W133" s="91">
        <f t="shared" si="42"/>
        <v>6.4964129076853787</v>
      </c>
      <c r="X133" s="91" t="e">
        <f t="shared" si="42"/>
        <v>#DIV/0!</v>
      </c>
      <c r="Y133" s="91" t="e">
        <f t="shared" si="42"/>
        <v>#DIV/0!</v>
      </c>
      <c r="Z133" s="91" t="e">
        <f t="shared" si="42"/>
        <v>#DIV/0!</v>
      </c>
      <c r="AA133" s="91" t="e">
        <f t="shared" si="42"/>
        <v>#DIV/0!</v>
      </c>
      <c r="AB133" s="91" t="e">
        <f t="shared" si="42"/>
        <v>#DIV/0!</v>
      </c>
      <c r="AC133" s="91" t="e">
        <f t="shared" si="42"/>
        <v>#DIV/0!</v>
      </c>
      <c r="AD133" s="91" t="e">
        <f t="shared" si="42"/>
        <v>#DIV/0!</v>
      </c>
      <c r="AE133" s="91" t="e">
        <f t="shared" si="42"/>
        <v>#DIV/0!</v>
      </c>
      <c r="AF133" s="91" t="e">
        <f t="shared" si="42"/>
        <v>#DIV/0!</v>
      </c>
      <c r="AG133" s="91" t="e">
        <f t="shared" si="42"/>
        <v>#DIV/0!</v>
      </c>
      <c r="AH133" s="91" t="e">
        <f t="shared" si="42"/>
        <v>#DIV/0!</v>
      </c>
    </row>
    <row r="134" spans="1:36" x14ac:dyDescent="0.3">
      <c r="B134" s="276"/>
      <c r="C134" s="60"/>
      <c r="I134" s="239" t="e">
        <f t="shared" si="30"/>
        <v>#DIV/0!</v>
      </c>
    </row>
    <row r="135" spans="1:36" ht="21" x14ac:dyDescent="0.4">
      <c r="B135" s="276"/>
      <c r="C135" s="60"/>
      <c r="E135" s="87" t="s">
        <v>408</v>
      </c>
      <c r="F135" s="89"/>
      <c r="G135" s="89"/>
      <c r="H135" s="89"/>
      <c r="I135" s="239" t="e">
        <f t="shared" si="30"/>
        <v>#DIV/0!</v>
      </c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</row>
    <row r="136" spans="1:36" x14ac:dyDescent="0.3">
      <c r="A136" s="52" t="s">
        <v>113</v>
      </c>
      <c r="B136" s="276"/>
      <c r="C136" s="60" t="s">
        <v>403</v>
      </c>
      <c r="D136" s="52"/>
      <c r="E136" s="44" t="s">
        <v>186</v>
      </c>
      <c r="F136" s="44"/>
      <c r="G136" s="92">
        <f>G47/G130</f>
        <v>1.4699579588298208E-2</v>
      </c>
      <c r="H136" s="92">
        <v>0.01</v>
      </c>
      <c r="I136" s="239">
        <f t="shared" si="30"/>
        <v>-46.99579588298208</v>
      </c>
      <c r="J136" s="92">
        <f t="shared" ref="J136:AH139" si="43">J47/J130</f>
        <v>1.1734155137288095E-2</v>
      </c>
      <c r="K136" s="92">
        <f t="shared" si="43"/>
        <v>2.3651085048374768E-2</v>
      </c>
      <c r="L136" s="92">
        <f t="shared" si="43"/>
        <v>2.7142253228840112E-2</v>
      </c>
      <c r="M136" s="92">
        <f t="shared" si="43"/>
        <v>1.2593030002697232E-4</v>
      </c>
      <c r="N136" s="92">
        <f t="shared" si="43"/>
        <v>1.6146459856466355E-2</v>
      </c>
      <c r="O136" s="92">
        <f t="shared" si="43"/>
        <v>1.8800275068602462E-2</v>
      </c>
      <c r="P136" s="92">
        <f t="shared" si="43"/>
        <v>0.12367932703303132</v>
      </c>
      <c r="Q136" s="92">
        <f t="shared" si="43"/>
        <v>1.7491371778113093E-2</v>
      </c>
      <c r="R136" s="92">
        <f t="shared" si="43"/>
        <v>4.0024784352048507E-3</v>
      </c>
      <c r="S136" s="92">
        <f t="shared" si="43"/>
        <v>1.1354258318618123E-3</v>
      </c>
      <c r="T136" s="92">
        <f t="shared" si="43"/>
        <v>1.728909463143328E-3</v>
      </c>
      <c r="U136" s="92">
        <f t="shared" si="43"/>
        <v>2.1603850976510849E-2</v>
      </c>
      <c r="V136" s="92">
        <f t="shared" si="43"/>
        <v>1.0667786053930948E-3</v>
      </c>
      <c r="W136" s="92">
        <f t="shared" si="43"/>
        <v>9.4943023859195078E-3</v>
      </c>
      <c r="X136" s="92" t="e">
        <f t="shared" si="43"/>
        <v>#DIV/0!</v>
      </c>
      <c r="Y136" s="92" t="e">
        <f t="shared" si="43"/>
        <v>#DIV/0!</v>
      </c>
      <c r="Z136" s="92" t="e">
        <f t="shared" si="43"/>
        <v>#DIV/0!</v>
      </c>
      <c r="AA136" s="92" t="e">
        <f t="shared" si="43"/>
        <v>#DIV/0!</v>
      </c>
      <c r="AB136" s="92" t="e">
        <f t="shared" si="43"/>
        <v>#DIV/0!</v>
      </c>
      <c r="AC136" s="92" t="e">
        <f t="shared" si="43"/>
        <v>#DIV/0!</v>
      </c>
      <c r="AD136" s="92" t="e">
        <f t="shared" si="43"/>
        <v>#DIV/0!</v>
      </c>
      <c r="AE136" s="92" t="e">
        <f t="shared" si="43"/>
        <v>#DIV/0!</v>
      </c>
      <c r="AF136" s="92" t="e">
        <f t="shared" si="43"/>
        <v>#DIV/0!</v>
      </c>
      <c r="AG136" s="92" t="e">
        <f t="shared" si="43"/>
        <v>#DIV/0!</v>
      </c>
      <c r="AH136" s="92" t="e">
        <f t="shared" si="43"/>
        <v>#DIV/0!</v>
      </c>
    </row>
    <row r="137" spans="1:36" x14ac:dyDescent="0.3">
      <c r="A137" s="52" t="s">
        <v>113</v>
      </c>
      <c r="B137" s="276"/>
      <c r="C137" s="60" t="s">
        <v>403</v>
      </c>
      <c r="D137" s="52"/>
      <c r="E137" s="44" t="s">
        <v>187</v>
      </c>
      <c r="F137" s="44"/>
      <c r="G137" s="92">
        <f>G48/G131</f>
        <v>3.3389409031638902E-2</v>
      </c>
      <c r="H137" s="92">
        <v>0.03</v>
      </c>
      <c r="I137" s="239">
        <f t="shared" si="30"/>
        <v>-11.29803010546301</v>
      </c>
      <c r="J137" s="92">
        <f t="shared" si="43"/>
        <v>0.1808450244163059</v>
      </c>
      <c r="K137" s="92">
        <f t="shared" si="43"/>
        <v>0.28033975145599488</v>
      </c>
      <c r="L137" s="92">
        <f t="shared" si="43"/>
        <v>0.27753156499119108</v>
      </c>
      <c r="M137" s="92">
        <f t="shared" si="43"/>
        <v>0.41007799336323314</v>
      </c>
      <c r="N137" s="92">
        <f t="shared" si="43"/>
        <v>0.47829867305574503</v>
      </c>
      <c r="O137" s="92">
        <f t="shared" si="43"/>
        <v>0.53476894370732275</v>
      </c>
      <c r="P137" s="92">
        <f t="shared" si="43"/>
        <v>0.29820714433416912</v>
      </c>
      <c r="Q137" s="92">
        <f t="shared" si="43"/>
        <v>0.23223385714964531</v>
      </c>
      <c r="R137" s="92">
        <f t="shared" si="43"/>
        <v>4.8958226701815474E-2</v>
      </c>
      <c r="S137" s="92">
        <f t="shared" si="43"/>
        <v>1.277572112068182E-3</v>
      </c>
      <c r="T137" s="92">
        <f t="shared" si="43"/>
        <v>1.1985698801489695E-2</v>
      </c>
      <c r="U137" s="92">
        <f t="shared" si="43"/>
        <v>0.54154342421501867</v>
      </c>
      <c r="V137" s="92">
        <f t="shared" si="43"/>
        <v>0.76525932077420211</v>
      </c>
      <c r="W137" s="92">
        <f t="shared" si="43"/>
        <v>0.36193302823799461</v>
      </c>
      <c r="X137" s="92" t="e">
        <f t="shared" si="43"/>
        <v>#DIV/0!</v>
      </c>
      <c r="Y137" s="92" t="e">
        <f t="shared" si="43"/>
        <v>#DIV/0!</v>
      </c>
      <c r="Z137" s="92" t="e">
        <f t="shared" si="43"/>
        <v>#DIV/0!</v>
      </c>
      <c r="AA137" s="92" t="e">
        <f t="shared" si="43"/>
        <v>#DIV/0!</v>
      </c>
      <c r="AB137" s="92" t="e">
        <f t="shared" si="43"/>
        <v>#DIV/0!</v>
      </c>
      <c r="AC137" s="92" t="e">
        <f t="shared" si="43"/>
        <v>#DIV/0!</v>
      </c>
      <c r="AD137" s="92" t="e">
        <f t="shared" si="43"/>
        <v>#DIV/0!</v>
      </c>
      <c r="AE137" s="92" t="e">
        <f t="shared" si="43"/>
        <v>#DIV/0!</v>
      </c>
      <c r="AF137" s="92" t="e">
        <f t="shared" si="43"/>
        <v>#DIV/0!</v>
      </c>
      <c r="AG137" s="92" t="e">
        <f t="shared" si="43"/>
        <v>#DIV/0!</v>
      </c>
      <c r="AH137" s="92" t="e">
        <f t="shared" si="43"/>
        <v>#DIV/0!</v>
      </c>
    </row>
    <row r="138" spans="1:36" x14ac:dyDescent="0.3">
      <c r="A138" s="52" t="s">
        <v>113</v>
      </c>
      <c r="B138" s="276"/>
      <c r="C138" s="60" t="s">
        <v>403</v>
      </c>
      <c r="D138" s="52"/>
      <c r="E138" s="44" t="s">
        <v>188</v>
      </c>
      <c r="F138" s="44"/>
      <c r="G138" s="92">
        <f>G49/G132</f>
        <v>3.5505045212581209E-2</v>
      </c>
      <c r="H138" s="92">
        <v>0.04</v>
      </c>
      <c r="I138" s="239">
        <f t="shared" si="30"/>
        <v>11.23738696854698</v>
      </c>
      <c r="J138" s="92">
        <f t="shared" si="43"/>
        <v>5.6759416031532013E-2</v>
      </c>
      <c r="K138" s="92">
        <f t="shared" si="43"/>
        <v>0.11984812673764653</v>
      </c>
      <c r="L138" s="92">
        <f t="shared" si="43"/>
        <v>3.7193342216549297E-2</v>
      </c>
      <c r="M138" s="92">
        <f t="shared" si="43"/>
        <v>4.153452577924862E-2</v>
      </c>
      <c r="N138" s="92">
        <f t="shared" si="43"/>
        <v>2.7975126482262771E-2</v>
      </c>
      <c r="O138" s="92">
        <f t="shared" si="43"/>
        <v>8.8330521206889841E-3</v>
      </c>
      <c r="P138" s="92">
        <f t="shared" si="43"/>
        <v>3.3585178920128314E-2</v>
      </c>
      <c r="Q138" s="92">
        <f t="shared" si="43"/>
        <v>6.2977191259901921E-2</v>
      </c>
      <c r="R138" s="92">
        <f t="shared" si="43"/>
        <v>8.5220997745756085E-3</v>
      </c>
      <c r="S138" s="92">
        <f t="shared" si="43"/>
        <v>6.0989507963020754E-4</v>
      </c>
      <c r="T138" s="92">
        <f t="shared" si="43"/>
        <v>2.1337218326176872E-2</v>
      </c>
      <c r="U138" s="92">
        <f t="shared" si="43"/>
        <v>7.8822518105885128E-3</v>
      </c>
      <c r="V138" s="92">
        <f t="shared" si="43"/>
        <v>2.7540155356601315E-2</v>
      </c>
      <c r="W138" s="92">
        <f t="shared" si="43"/>
        <v>2.4729217837653791E-2</v>
      </c>
      <c r="X138" s="92" t="e">
        <f t="shared" si="43"/>
        <v>#DIV/0!</v>
      </c>
      <c r="Y138" s="92" t="e">
        <f t="shared" si="43"/>
        <v>#DIV/0!</v>
      </c>
      <c r="Z138" s="92" t="e">
        <f t="shared" si="43"/>
        <v>#DIV/0!</v>
      </c>
      <c r="AA138" s="92" t="e">
        <f t="shared" si="43"/>
        <v>#DIV/0!</v>
      </c>
      <c r="AB138" s="92" t="e">
        <f t="shared" si="43"/>
        <v>#DIV/0!</v>
      </c>
      <c r="AC138" s="92" t="e">
        <f t="shared" si="43"/>
        <v>#DIV/0!</v>
      </c>
      <c r="AD138" s="92" t="e">
        <f t="shared" si="43"/>
        <v>#DIV/0!</v>
      </c>
      <c r="AE138" s="92" t="e">
        <f t="shared" si="43"/>
        <v>#DIV/0!</v>
      </c>
      <c r="AF138" s="92" t="e">
        <f t="shared" si="43"/>
        <v>#DIV/0!</v>
      </c>
      <c r="AG138" s="92" t="e">
        <f t="shared" si="43"/>
        <v>#DIV/0!</v>
      </c>
      <c r="AH138" s="92" t="e">
        <f t="shared" si="43"/>
        <v>#DIV/0!</v>
      </c>
    </row>
    <row r="139" spans="1:36" x14ac:dyDescent="0.3">
      <c r="A139" s="52" t="s">
        <v>113</v>
      </c>
      <c r="B139" s="277"/>
      <c r="C139" s="60" t="s">
        <v>403</v>
      </c>
      <c r="D139" s="52"/>
      <c r="E139" s="44" t="s">
        <v>189</v>
      </c>
      <c r="F139" s="44"/>
      <c r="G139" s="92">
        <f>G50/G133</f>
        <v>5.4773744667845924E-2</v>
      </c>
      <c r="H139" s="240">
        <v>5.6000000000000001E-2</v>
      </c>
      <c r="I139" s="239">
        <f t="shared" si="30"/>
        <v>2.1897416645608527</v>
      </c>
      <c r="J139" s="92">
        <f t="shared" si="43"/>
        <v>0.20843141277103114</v>
      </c>
      <c r="K139" s="92">
        <f t="shared" si="43"/>
        <v>0.35361334382340037</v>
      </c>
      <c r="L139" s="92">
        <f t="shared" si="43"/>
        <v>0.27315582233190622</v>
      </c>
      <c r="M139" s="92">
        <f t="shared" si="43"/>
        <v>0.41580993711649594</v>
      </c>
      <c r="N139" s="92">
        <f t="shared" si="43"/>
        <v>0.47269480076591897</v>
      </c>
      <c r="O139" s="92">
        <f t="shared" si="43"/>
        <v>0.52483668516585358</v>
      </c>
      <c r="P139" s="92">
        <f t="shared" si="43"/>
        <v>0.30184634597427173</v>
      </c>
      <c r="Q139" s="92">
        <f t="shared" si="43"/>
        <v>0.2428979564561973</v>
      </c>
      <c r="R139" s="92">
        <f t="shared" si="43"/>
        <v>4.8670128236709458E-2</v>
      </c>
      <c r="S139" s="92">
        <f t="shared" si="43"/>
        <v>1.736165188789118E-3</v>
      </c>
      <c r="T139" s="92">
        <f t="shared" si="43"/>
        <v>2.944628085608764E-2</v>
      </c>
      <c r="U139" s="92">
        <f t="shared" si="43"/>
        <v>0.53970583274989459</v>
      </c>
      <c r="V139" s="92">
        <f t="shared" si="43"/>
        <v>0.76766446637020125</v>
      </c>
      <c r="W139" s="92">
        <f t="shared" si="43"/>
        <v>0.36240470568580369</v>
      </c>
      <c r="X139" s="92" t="e">
        <f t="shared" si="43"/>
        <v>#DIV/0!</v>
      </c>
      <c r="Y139" s="92" t="e">
        <f t="shared" si="43"/>
        <v>#DIV/0!</v>
      </c>
      <c r="Z139" s="92" t="e">
        <f t="shared" si="43"/>
        <v>#DIV/0!</v>
      </c>
      <c r="AA139" s="92" t="e">
        <f t="shared" si="43"/>
        <v>#DIV/0!</v>
      </c>
      <c r="AB139" s="92" t="e">
        <f t="shared" si="43"/>
        <v>#DIV/0!</v>
      </c>
      <c r="AC139" s="92" t="e">
        <f t="shared" si="43"/>
        <v>#DIV/0!</v>
      </c>
      <c r="AD139" s="92" t="e">
        <f t="shared" si="43"/>
        <v>#DIV/0!</v>
      </c>
      <c r="AE139" s="92" t="e">
        <f t="shared" si="43"/>
        <v>#DIV/0!</v>
      </c>
      <c r="AF139" s="92" t="e">
        <f t="shared" si="43"/>
        <v>#DIV/0!</v>
      </c>
      <c r="AG139" s="92" t="e">
        <f t="shared" si="43"/>
        <v>#DIV/0!</v>
      </c>
      <c r="AH139" s="92" t="e">
        <f t="shared" si="43"/>
        <v>#DIV/0!</v>
      </c>
    </row>
    <row r="140" spans="1:36" x14ac:dyDescent="0.3">
      <c r="C140" s="60"/>
      <c r="G140" s="26"/>
      <c r="H140" s="26"/>
      <c r="I140" s="239" t="e">
        <f t="shared" si="30"/>
        <v>#DIV/0!</v>
      </c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</row>
    <row r="141" spans="1:36" x14ac:dyDescent="0.3">
      <c r="C141" s="60"/>
      <c r="I141" s="239" t="e">
        <f t="shared" si="30"/>
        <v>#DIV/0!</v>
      </c>
    </row>
    <row r="142" spans="1:36" ht="27" customHeight="1" x14ac:dyDescent="0.4">
      <c r="C142" s="60"/>
      <c r="D142" s="99" t="s">
        <v>409</v>
      </c>
      <c r="E142" s="100" t="s">
        <v>410</v>
      </c>
      <c r="F142" s="89"/>
      <c r="I142" s="239" t="e">
        <f t="shared" si="30"/>
        <v>#DIV/0!</v>
      </c>
    </row>
    <row r="143" spans="1:36" ht="21" customHeight="1" x14ac:dyDescent="0.3">
      <c r="A143" s="52" t="s">
        <v>113</v>
      </c>
      <c r="B143" s="278" t="s">
        <v>411</v>
      </c>
      <c r="C143" s="60" t="s">
        <v>304</v>
      </c>
      <c r="E143" s="101" t="s">
        <v>292</v>
      </c>
      <c r="F143" s="44"/>
      <c r="G143" s="76">
        <f>0.525*G43*SQRT(G36/G38)</f>
        <v>0.87715252477783912</v>
      </c>
      <c r="H143" s="76">
        <v>0.88</v>
      </c>
      <c r="I143" s="239">
        <f t="shared" si="30"/>
        <v>0.3235767297910101</v>
      </c>
      <c r="J143" s="76">
        <f t="shared" ref="J143:AH143" si="44">0.525*J43*SQRT(J36/J38)</f>
        <v>1.2280135346889747</v>
      </c>
      <c r="K143" s="76">
        <f t="shared" si="44"/>
        <v>1.2280135346889747</v>
      </c>
      <c r="L143" s="76">
        <f t="shared" si="44"/>
        <v>0.94462579591459617</v>
      </c>
      <c r="M143" s="76">
        <f t="shared" si="44"/>
        <v>1.0233446122408123</v>
      </c>
      <c r="N143" s="76">
        <f t="shared" si="44"/>
        <v>1.0233446122408123</v>
      </c>
      <c r="O143" s="76">
        <f t="shared" si="44"/>
        <v>1.0233446122408123</v>
      </c>
      <c r="P143" s="76">
        <f t="shared" si="44"/>
        <v>1.0233446122408123</v>
      </c>
      <c r="Q143" s="76">
        <f t="shared" si="44"/>
        <v>0.87715252477783912</v>
      </c>
      <c r="R143" s="76">
        <f t="shared" si="44"/>
        <v>0.70172201982227134</v>
      </c>
      <c r="S143" s="76">
        <f t="shared" si="44"/>
        <v>0.75184502123814789</v>
      </c>
      <c r="T143" s="76">
        <f t="shared" si="44"/>
        <v>0.75197032874168745</v>
      </c>
      <c r="U143" s="76">
        <f t="shared" si="44"/>
        <v>2.0466892244816246</v>
      </c>
      <c r="V143" s="76">
        <f t="shared" si="44"/>
        <v>2.0466892244816246</v>
      </c>
      <c r="W143" s="76">
        <f t="shared" si="44"/>
        <v>2.0466892244816246</v>
      </c>
      <c r="X143" s="76" t="e">
        <f t="shared" si="44"/>
        <v>#DIV/0!</v>
      </c>
      <c r="Y143" s="76" t="e">
        <f t="shared" si="44"/>
        <v>#DIV/0!</v>
      </c>
      <c r="Z143" s="76" t="e">
        <f t="shared" si="44"/>
        <v>#DIV/0!</v>
      </c>
      <c r="AA143" s="76" t="e">
        <f t="shared" si="44"/>
        <v>#DIV/0!</v>
      </c>
      <c r="AB143" s="76" t="e">
        <f t="shared" si="44"/>
        <v>#DIV/0!</v>
      </c>
      <c r="AC143" s="76" t="e">
        <f t="shared" si="44"/>
        <v>#DIV/0!</v>
      </c>
      <c r="AD143" s="76" t="e">
        <f t="shared" si="44"/>
        <v>#DIV/0!</v>
      </c>
      <c r="AE143" s="76" t="e">
        <f t="shared" si="44"/>
        <v>#DIV/0!</v>
      </c>
      <c r="AF143" s="76" t="e">
        <f t="shared" si="44"/>
        <v>#DIV/0!</v>
      </c>
      <c r="AG143" s="76" t="e">
        <f t="shared" si="44"/>
        <v>#DIV/0!</v>
      </c>
      <c r="AH143" s="76" t="e">
        <f t="shared" si="44"/>
        <v>#DIV/0!</v>
      </c>
      <c r="AI143" s="96"/>
      <c r="AJ143" s="96"/>
    </row>
    <row r="144" spans="1:36" ht="19.5" customHeight="1" x14ac:dyDescent="0.3">
      <c r="A144" s="52" t="s">
        <v>113</v>
      </c>
      <c r="B144" s="279"/>
      <c r="C144" s="60" t="s">
        <v>304</v>
      </c>
      <c r="E144" s="102" t="s">
        <v>412</v>
      </c>
      <c r="F144" s="44"/>
      <c r="G144" s="76">
        <f>(G143-0.22)/G143^2</f>
        <v>0.85411420587371834</v>
      </c>
      <c r="H144" s="76">
        <v>0.85</v>
      </c>
      <c r="I144" s="239">
        <f t="shared" si="30"/>
        <v>-0.4840242204374538</v>
      </c>
      <c r="J144" s="76">
        <f t="shared" ref="J144:AH144" si="45">(J143-0.22)/J143^2</f>
        <v>0.66843634610370506</v>
      </c>
      <c r="K144" s="76">
        <f t="shared" si="45"/>
        <v>0.66843634610370506</v>
      </c>
      <c r="L144" s="76">
        <f t="shared" si="45"/>
        <v>0.81207134871718645</v>
      </c>
      <c r="M144" s="76">
        <f t="shared" si="45"/>
        <v>0.76711075303667364</v>
      </c>
      <c r="N144" s="76">
        <f t="shared" si="45"/>
        <v>0.76711075303667364</v>
      </c>
      <c r="O144" s="76">
        <f t="shared" si="45"/>
        <v>0.76711075303667364</v>
      </c>
      <c r="P144" s="76">
        <f t="shared" si="45"/>
        <v>0.76711075303667364</v>
      </c>
      <c r="Q144" s="76">
        <f t="shared" si="45"/>
        <v>0.85411420587371834</v>
      </c>
      <c r="R144" s="76">
        <f t="shared" si="45"/>
        <v>0.97828701504522919</v>
      </c>
      <c r="S144" s="76">
        <f t="shared" si="45"/>
        <v>0.94086744497903296</v>
      </c>
      <c r="T144" s="76">
        <f t="shared" si="45"/>
        <v>0.94077550390253961</v>
      </c>
      <c r="U144" s="76">
        <f t="shared" si="45"/>
        <v>0.43607466994999522</v>
      </c>
      <c r="V144" s="76">
        <f t="shared" si="45"/>
        <v>0.43607466994999522</v>
      </c>
      <c r="W144" s="76">
        <f t="shared" si="45"/>
        <v>0.43607466994999522</v>
      </c>
      <c r="X144" s="76" t="e">
        <f t="shared" si="45"/>
        <v>#DIV/0!</v>
      </c>
      <c r="Y144" s="76" t="e">
        <f t="shared" si="45"/>
        <v>#DIV/0!</v>
      </c>
      <c r="Z144" s="76" t="e">
        <f t="shared" si="45"/>
        <v>#DIV/0!</v>
      </c>
      <c r="AA144" s="76" t="e">
        <f t="shared" si="45"/>
        <v>#DIV/0!</v>
      </c>
      <c r="AB144" s="76" t="e">
        <f t="shared" si="45"/>
        <v>#DIV/0!</v>
      </c>
      <c r="AC144" s="76" t="e">
        <f t="shared" si="45"/>
        <v>#DIV/0!</v>
      </c>
      <c r="AD144" s="76" t="e">
        <f t="shared" si="45"/>
        <v>#DIV/0!</v>
      </c>
      <c r="AE144" s="76" t="e">
        <f t="shared" si="45"/>
        <v>#DIV/0!</v>
      </c>
      <c r="AF144" s="76" t="e">
        <f t="shared" si="45"/>
        <v>#DIV/0!</v>
      </c>
      <c r="AG144" s="76" t="e">
        <f t="shared" si="45"/>
        <v>#DIV/0!</v>
      </c>
      <c r="AH144" s="76" t="e">
        <f t="shared" si="45"/>
        <v>#DIV/0!</v>
      </c>
    </row>
    <row r="145" spans="1:38" ht="21" customHeight="1" x14ac:dyDescent="0.3">
      <c r="A145" s="52" t="s">
        <v>113</v>
      </c>
      <c r="B145" s="279"/>
      <c r="C145" s="60" t="s">
        <v>304</v>
      </c>
      <c r="E145" s="102" t="s">
        <v>413</v>
      </c>
      <c r="F145" s="44"/>
      <c r="G145" s="76">
        <f>IF(G143&gt;0.673,G144,1)</f>
        <v>0.85411420587371834</v>
      </c>
      <c r="H145" s="76">
        <v>0.85</v>
      </c>
      <c r="I145" s="239">
        <f t="shared" si="30"/>
        <v>-0.4840242204374538</v>
      </c>
      <c r="J145" s="76">
        <f t="shared" ref="J145:AH145" si="46">IF(J143&gt;0.673,J144,1)</f>
        <v>0.66843634610370506</v>
      </c>
      <c r="K145" s="76">
        <f t="shared" si="46"/>
        <v>0.66843634610370506</v>
      </c>
      <c r="L145" s="76">
        <f t="shared" si="46"/>
        <v>0.81207134871718645</v>
      </c>
      <c r="M145" s="76">
        <f t="shared" si="46"/>
        <v>0.76711075303667364</v>
      </c>
      <c r="N145" s="76">
        <f t="shared" si="46"/>
        <v>0.76711075303667364</v>
      </c>
      <c r="O145" s="76">
        <f t="shared" si="46"/>
        <v>0.76711075303667364</v>
      </c>
      <c r="P145" s="76">
        <f t="shared" si="46"/>
        <v>0.76711075303667364</v>
      </c>
      <c r="Q145" s="76">
        <f t="shared" si="46"/>
        <v>0.85411420587371834</v>
      </c>
      <c r="R145" s="76">
        <f t="shared" si="46"/>
        <v>0.97828701504522919</v>
      </c>
      <c r="S145" s="76">
        <f t="shared" si="46"/>
        <v>0.94086744497903296</v>
      </c>
      <c r="T145" s="76">
        <f t="shared" si="46"/>
        <v>0.94077550390253961</v>
      </c>
      <c r="U145" s="76">
        <f t="shared" si="46"/>
        <v>0.43607466994999522</v>
      </c>
      <c r="V145" s="76">
        <f t="shared" si="46"/>
        <v>0.43607466994999522</v>
      </c>
      <c r="W145" s="76">
        <f t="shared" si="46"/>
        <v>0.43607466994999522</v>
      </c>
      <c r="X145" s="76" t="e">
        <f t="shared" si="46"/>
        <v>#DIV/0!</v>
      </c>
      <c r="Y145" s="76" t="e">
        <f t="shared" si="46"/>
        <v>#DIV/0!</v>
      </c>
      <c r="Z145" s="76" t="e">
        <f t="shared" si="46"/>
        <v>#DIV/0!</v>
      </c>
      <c r="AA145" s="76" t="e">
        <f t="shared" si="46"/>
        <v>#DIV/0!</v>
      </c>
      <c r="AB145" s="76" t="e">
        <f t="shared" si="46"/>
        <v>#DIV/0!</v>
      </c>
      <c r="AC145" s="76" t="e">
        <f t="shared" si="46"/>
        <v>#DIV/0!</v>
      </c>
      <c r="AD145" s="76" t="e">
        <f t="shared" si="46"/>
        <v>#DIV/0!</v>
      </c>
      <c r="AE145" s="76" t="e">
        <f t="shared" si="46"/>
        <v>#DIV/0!</v>
      </c>
      <c r="AF145" s="76" t="e">
        <f t="shared" si="46"/>
        <v>#DIV/0!</v>
      </c>
      <c r="AG145" s="76" t="e">
        <f t="shared" si="46"/>
        <v>#DIV/0!</v>
      </c>
      <c r="AH145" s="76" t="e">
        <f t="shared" si="46"/>
        <v>#DIV/0!</v>
      </c>
    </row>
    <row r="146" spans="1:38" ht="23.25" customHeight="1" x14ac:dyDescent="0.3">
      <c r="A146" s="52" t="s">
        <v>113</v>
      </c>
      <c r="B146" s="279"/>
      <c r="C146" s="103" t="s">
        <v>310</v>
      </c>
      <c r="E146" s="102" t="s">
        <v>414</v>
      </c>
      <c r="F146" s="44"/>
      <c r="G146" s="76">
        <v>1.1499999999999999</v>
      </c>
      <c r="H146" s="76">
        <v>1.1499999999999999</v>
      </c>
      <c r="I146" s="239">
        <f t="shared" si="30"/>
        <v>0</v>
      </c>
      <c r="J146" s="76">
        <v>1.1499999999999999</v>
      </c>
      <c r="K146" s="76">
        <v>1.1499999999999999</v>
      </c>
      <c r="L146" s="76">
        <v>1.1499999999999999</v>
      </c>
      <c r="M146" s="76">
        <v>1.1499999999999999</v>
      </c>
      <c r="N146" s="76">
        <v>1.1499999999999999</v>
      </c>
      <c r="O146" s="76">
        <v>1.1499999999999999</v>
      </c>
      <c r="P146" s="76">
        <v>1.1499999999999999</v>
      </c>
      <c r="Q146" s="76">
        <v>1.1499999999999999</v>
      </c>
      <c r="R146" s="76">
        <v>1.1499999999999999</v>
      </c>
      <c r="S146" s="76">
        <v>1.1499999999999999</v>
      </c>
      <c r="T146" s="76">
        <v>1.1499999999999999</v>
      </c>
      <c r="U146" s="76">
        <v>1.1499999999999999</v>
      </c>
      <c r="V146" s="76">
        <v>1.1499999999999999</v>
      </c>
      <c r="W146" s="76">
        <v>1.1499999999999999</v>
      </c>
      <c r="X146" s="76">
        <v>1.1499999999999999</v>
      </c>
      <c r="Y146" s="76">
        <v>1.1499999999999999</v>
      </c>
      <c r="Z146" s="76">
        <v>1.1499999999999999</v>
      </c>
      <c r="AA146" s="76">
        <v>1.1499999999999999</v>
      </c>
      <c r="AB146" s="76">
        <v>1.1499999999999999</v>
      </c>
      <c r="AC146" s="76">
        <v>1.1499999999999999</v>
      </c>
      <c r="AD146" s="76">
        <v>1.1499999999999999</v>
      </c>
      <c r="AE146" s="76">
        <v>1.1499999999999999</v>
      </c>
      <c r="AF146" s="76">
        <v>1.1499999999999999</v>
      </c>
      <c r="AG146" s="76">
        <v>1.1499999999999999</v>
      </c>
      <c r="AH146" s="76">
        <v>1.1499999999999999</v>
      </c>
    </row>
    <row r="147" spans="1:38" ht="24.75" customHeight="1" x14ac:dyDescent="0.3">
      <c r="A147" s="52" t="s">
        <v>113</v>
      </c>
      <c r="B147" s="279"/>
      <c r="C147" s="60" t="s">
        <v>304</v>
      </c>
      <c r="E147" s="104" t="s">
        <v>290</v>
      </c>
      <c r="F147" s="105" t="s">
        <v>69</v>
      </c>
      <c r="G147" s="91">
        <f>G145*G36/G146</f>
        <v>25.252072173657762</v>
      </c>
      <c r="H147" s="91">
        <v>25.25</v>
      </c>
      <c r="I147" s="239">
        <f t="shared" si="30"/>
        <v>-8.2066283475723638E-3</v>
      </c>
      <c r="J147" s="91">
        <f t="shared" ref="J147:AH147" si="47">J145*J36/J146</f>
        <v>19.762465884805195</v>
      </c>
      <c r="K147" s="91">
        <f t="shared" si="47"/>
        <v>19.762465884805195</v>
      </c>
      <c r="L147" s="91">
        <f t="shared" si="47"/>
        <v>24.00906596207334</v>
      </c>
      <c r="M147" s="91">
        <f t="shared" si="47"/>
        <v>22.679796176736438</v>
      </c>
      <c r="N147" s="91">
        <f t="shared" si="47"/>
        <v>22.679796176736438</v>
      </c>
      <c r="O147" s="91">
        <f t="shared" si="47"/>
        <v>22.679796176736438</v>
      </c>
      <c r="P147" s="91">
        <f t="shared" si="47"/>
        <v>22.679796176736438</v>
      </c>
      <c r="Q147" s="91">
        <f t="shared" si="47"/>
        <v>25.252072173657762</v>
      </c>
      <c r="R147" s="91">
        <f t="shared" si="47"/>
        <v>28.92326827090243</v>
      </c>
      <c r="S147" s="91">
        <f t="shared" si="47"/>
        <v>27.816950547206194</v>
      </c>
      <c r="T147" s="91">
        <f t="shared" si="47"/>
        <v>27.814232289292477</v>
      </c>
      <c r="U147" s="91">
        <f t="shared" si="47"/>
        <v>12.892642415912904</v>
      </c>
      <c r="V147" s="91">
        <f t="shared" si="47"/>
        <v>12.892642415912904</v>
      </c>
      <c r="W147" s="91">
        <f t="shared" si="47"/>
        <v>12.892642415912904</v>
      </c>
      <c r="X147" s="91" t="e">
        <f t="shared" si="47"/>
        <v>#DIV/0!</v>
      </c>
      <c r="Y147" s="91" t="e">
        <f t="shared" si="47"/>
        <v>#DIV/0!</v>
      </c>
      <c r="Z147" s="91" t="e">
        <f t="shared" si="47"/>
        <v>#DIV/0!</v>
      </c>
      <c r="AA147" s="91" t="e">
        <f t="shared" si="47"/>
        <v>#DIV/0!</v>
      </c>
      <c r="AB147" s="91" t="e">
        <f t="shared" si="47"/>
        <v>#DIV/0!</v>
      </c>
      <c r="AC147" s="91" t="e">
        <f t="shared" si="47"/>
        <v>#DIV/0!</v>
      </c>
      <c r="AD147" s="91" t="e">
        <f t="shared" si="47"/>
        <v>#DIV/0!</v>
      </c>
      <c r="AE147" s="91" t="e">
        <f t="shared" si="47"/>
        <v>#DIV/0!</v>
      </c>
      <c r="AF147" s="91" t="e">
        <f t="shared" si="47"/>
        <v>#DIV/0!</v>
      </c>
      <c r="AG147" s="91" t="e">
        <f t="shared" si="47"/>
        <v>#DIV/0!</v>
      </c>
      <c r="AH147" s="91" t="e">
        <f t="shared" si="47"/>
        <v>#DIV/0!</v>
      </c>
    </row>
    <row r="148" spans="1:38" ht="16.5" customHeight="1" x14ac:dyDescent="0.3">
      <c r="B148" s="279"/>
      <c r="C148" s="60"/>
      <c r="E148" s="106"/>
      <c r="F148" s="106"/>
      <c r="G148" s="107"/>
      <c r="H148" s="107"/>
      <c r="I148" s="239" t="e">
        <f t="shared" si="30"/>
        <v>#DIV/0!</v>
      </c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</row>
    <row r="149" spans="1:38" ht="16.5" customHeight="1" x14ac:dyDescent="0.4">
      <c r="B149" s="279"/>
      <c r="C149" s="60"/>
      <c r="D149" s="42" t="s">
        <v>248</v>
      </c>
      <c r="E149" s="100" t="s">
        <v>415</v>
      </c>
      <c r="F149" s="108"/>
      <c r="G149" s="109"/>
      <c r="H149" s="109"/>
      <c r="I149" s="239" t="e">
        <f t="shared" si="30"/>
        <v>#DIV/0!</v>
      </c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</row>
    <row r="150" spans="1:38" x14ac:dyDescent="0.3">
      <c r="A150" s="52" t="s">
        <v>113</v>
      </c>
      <c r="B150" s="279"/>
      <c r="C150" s="60" t="s">
        <v>305</v>
      </c>
      <c r="E150" s="102" t="s">
        <v>416</v>
      </c>
      <c r="F150" s="44"/>
      <c r="G150" s="76">
        <f>1.1*G43*SQRT(G36/G38)</f>
        <v>1.8378433852488061</v>
      </c>
      <c r="H150" s="76"/>
      <c r="I150" s="239" t="e">
        <f t="shared" si="30"/>
        <v>#DIV/0!</v>
      </c>
      <c r="J150" s="76">
        <f t="shared" ref="J150:AH150" si="48">1.1*J43*SQRT(J36/J38)</f>
        <v>2.5729807393483282</v>
      </c>
      <c r="K150" s="76">
        <f t="shared" si="48"/>
        <v>2.5729807393483282</v>
      </c>
      <c r="L150" s="76">
        <f t="shared" si="48"/>
        <v>1.9792159533448681</v>
      </c>
      <c r="M150" s="76">
        <f t="shared" si="48"/>
        <v>2.1441506161236066</v>
      </c>
      <c r="N150" s="76">
        <f t="shared" si="48"/>
        <v>2.1441506161236066</v>
      </c>
      <c r="O150" s="76">
        <f t="shared" si="48"/>
        <v>2.1441506161236066</v>
      </c>
      <c r="P150" s="76">
        <f t="shared" si="48"/>
        <v>2.1441506161236066</v>
      </c>
      <c r="Q150" s="76">
        <f t="shared" si="48"/>
        <v>1.8378433852488061</v>
      </c>
      <c r="R150" s="76">
        <f t="shared" si="48"/>
        <v>1.4702747081990448</v>
      </c>
      <c r="S150" s="76">
        <f t="shared" si="48"/>
        <v>1.5752943302132625</v>
      </c>
      <c r="T150" s="76">
        <f t="shared" si="48"/>
        <v>1.5755568792682977</v>
      </c>
      <c r="U150" s="76">
        <f t="shared" si="48"/>
        <v>4.2883012322472132</v>
      </c>
      <c r="V150" s="76">
        <f t="shared" si="48"/>
        <v>4.2883012322472132</v>
      </c>
      <c r="W150" s="76">
        <f t="shared" si="48"/>
        <v>4.2883012322472132</v>
      </c>
      <c r="X150" s="76" t="e">
        <f t="shared" si="48"/>
        <v>#DIV/0!</v>
      </c>
      <c r="Y150" s="76" t="e">
        <f t="shared" si="48"/>
        <v>#DIV/0!</v>
      </c>
      <c r="Z150" s="76" t="e">
        <f t="shared" si="48"/>
        <v>#DIV/0!</v>
      </c>
      <c r="AA150" s="76" t="e">
        <f t="shared" si="48"/>
        <v>#DIV/0!</v>
      </c>
      <c r="AB150" s="76" t="e">
        <f t="shared" si="48"/>
        <v>#DIV/0!</v>
      </c>
      <c r="AC150" s="76" t="e">
        <f t="shared" si="48"/>
        <v>#DIV/0!</v>
      </c>
      <c r="AD150" s="76" t="e">
        <f t="shared" si="48"/>
        <v>#DIV/0!</v>
      </c>
      <c r="AE150" s="76" t="e">
        <f t="shared" si="48"/>
        <v>#DIV/0!</v>
      </c>
      <c r="AF150" s="76" t="e">
        <f t="shared" si="48"/>
        <v>#DIV/0!</v>
      </c>
      <c r="AG150" s="76" t="e">
        <f t="shared" si="48"/>
        <v>#DIV/0!</v>
      </c>
      <c r="AH150" s="76" t="e">
        <f t="shared" si="48"/>
        <v>#DIV/0!</v>
      </c>
    </row>
    <row r="151" spans="1:38" x14ac:dyDescent="0.3">
      <c r="A151" s="52" t="s">
        <v>113</v>
      </c>
      <c r="B151" s="279"/>
      <c r="C151" s="60" t="s">
        <v>305</v>
      </c>
      <c r="E151" s="102" t="s">
        <v>417</v>
      </c>
      <c r="F151" s="44"/>
      <c r="G151" s="76">
        <f>0.21*(G150-0.2)</f>
        <v>0.34394711090224928</v>
      </c>
      <c r="H151" s="76"/>
      <c r="I151" s="239" t="e">
        <f t="shared" si="30"/>
        <v>#DIV/0!</v>
      </c>
      <c r="J151" s="76">
        <f t="shared" ref="J151:AH151" si="49">0.21*(J150-0.2)</f>
        <v>0.49832595526314888</v>
      </c>
      <c r="K151" s="76">
        <f t="shared" si="49"/>
        <v>0.49832595526314888</v>
      </c>
      <c r="L151" s="76">
        <f t="shared" si="49"/>
        <v>0.37363535020242228</v>
      </c>
      <c r="M151" s="76">
        <f t="shared" si="49"/>
        <v>0.4082716293859574</v>
      </c>
      <c r="N151" s="76">
        <f t="shared" si="49"/>
        <v>0.4082716293859574</v>
      </c>
      <c r="O151" s="76">
        <f t="shared" si="49"/>
        <v>0.4082716293859574</v>
      </c>
      <c r="P151" s="76">
        <f t="shared" si="49"/>
        <v>0.4082716293859574</v>
      </c>
      <c r="Q151" s="76">
        <f t="shared" si="49"/>
        <v>0.34394711090224928</v>
      </c>
      <c r="R151" s="76">
        <f t="shared" si="49"/>
        <v>0.26675768872179939</v>
      </c>
      <c r="S151" s="76">
        <f t="shared" si="49"/>
        <v>0.28881180934478512</v>
      </c>
      <c r="T151" s="76">
        <f t="shared" si="49"/>
        <v>0.28886694464634249</v>
      </c>
      <c r="U151" s="76">
        <f t="shared" si="49"/>
        <v>0.85854325877191473</v>
      </c>
      <c r="V151" s="76">
        <f t="shared" si="49"/>
        <v>0.85854325877191473</v>
      </c>
      <c r="W151" s="76">
        <f t="shared" si="49"/>
        <v>0.85854325877191473</v>
      </c>
      <c r="X151" s="76" t="e">
        <f t="shared" si="49"/>
        <v>#DIV/0!</v>
      </c>
      <c r="Y151" s="76" t="e">
        <f t="shared" si="49"/>
        <v>#DIV/0!</v>
      </c>
      <c r="Z151" s="76" t="e">
        <f t="shared" si="49"/>
        <v>#DIV/0!</v>
      </c>
      <c r="AA151" s="76" t="e">
        <f t="shared" si="49"/>
        <v>#DIV/0!</v>
      </c>
      <c r="AB151" s="76" t="e">
        <f t="shared" si="49"/>
        <v>#DIV/0!</v>
      </c>
      <c r="AC151" s="76" t="e">
        <f t="shared" si="49"/>
        <v>#DIV/0!</v>
      </c>
      <c r="AD151" s="76" t="e">
        <f t="shared" si="49"/>
        <v>#DIV/0!</v>
      </c>
      <c r="AE151" s="76" t="e">
        <f t="shared" si="49"/>
        <v>#DIV/0!</v>
      </c>
      <c r="AF151" s="76" t="e">
        <f t="shared" si="49"/>
        <v>#DIV/0!</v>
      </c>
      <c r="AG151" s="76" t="e">
        <f t="shared" si="49"/>
        <v>#DIV/0!</v>
      </c>
      <c r="AH151" s="76" t="e">
        <f t="shared" si="49"/>
        <v>#DIV/0!</v>
      </c>
    </row>
    <row r="152" spans="1:38" x14ac:dyDescent="0.3">
      <c r="A152" s="52" t="s">
        <v>113</v>
      </c>
      <c r="B152" s="279"/>
      <c r="C152" s="60" t="s">
        <v>305</v>
      </c>
      <c r="E152" s="102" t="s">
        <v>418</v>
      </c>
      <c r="F152" s="44"/>
      <c r="G152" s="76">
        <v>1</v>
      </c>
      <c r="H152" s="76"/>
      <c r="I152" s="239" t="e">
        <f t="shared" si="30"/>
        <v>#DIV/0!</v>
      </c>
      <c r="J152" s="76">
        <v>1</v>
      </c>
      <c r="K152" s="76">
        <v>1</v>
      </c>
      <c r="L152" s="76">
        <v>1</v>
      </c>
      <c r="M152" s="76">
        <v>1</v>
      </c>
      <c r="N152" s="76">
        <v>1</v>
      </c>
      <c r="O152" s="76">
        <v>1</v>
      </c>
      <c r="P152" s="76">
        <v>1</v>
      </c>
      <c r="Q152" s="76">
        <v>1</v>
      </c>
      <c r="R152" s="76">
        <v>1</v>
      </c>
      <c r="S152" s="76">
        <v>1</v>
      </c>
      <c r="T152" s="76">
        <v>1</v>
      </c>
      <c r="U152" s="76">
        <v>1</v>
      </c>
      <c r="V152" s="76">
        <v>1</v>
      </c>
      <c r="W152" s="76">
        <v>1</v>
      </c>
      <c r="X152" s="76">
        <v>1</v>
      </c>
      <c r="Y152" s="76">
        <v>1</v>
      </c>
      <c r="Z152" s="76">
        <v>1</v>
      </c>
      <c r="AA152" s="76">
        <v>1</v>
      </c>
      <c r="AB152" s="76">
        <v>1</v>
      </c>
      <c r="AC152" s="76">
        <v>1</v>
      </c>
      <c r="AD152" s="76">
        <v>1</v>
      </c>
      <c r="AE152" s="76">
        <v>1</v>
      </c>
      <c r="AF152" s="76">
        <v>1</v>
      </c>
      <c r="AG152" s="76">
        <v>1</v>
      </c>
      <c r="AH152" s="76">
        <v>1</v>
      </c>
      <c r="AI152" s="110"/>
      <c r="AJ152" s="110"/>
      <c r="AK152" s="110"/>
      <c r="AL152" s="110"/>
    </row>
    <row r="153" spans="1:38" x14ac:dyDescent="0.3">
      <c r="A153" s="52" t="s">
        <v>113</v>
      </c>
      <c r="B153" s="279"/>
      <c r="C153" s="60" t="s">
        <v>305</v>
      </c>
      <c r="E153" s="102" t="s">
        <v>419</v>
      </c>
      <c r="F153" s="44"/>
      <c r="G153" s="76">
        <f>1/(2*G150^2)*((1+G151+G150^2)-SQRT((1+G151+G150^2)^2-4*G150^2))</f>
        <v>0.2602396316749257</v>
      </c>
      <c r="H153" s="76"/>
      <c r="I153" s="239" t="e">
        <f t="shared" si="30"/>
        <v>#DIV/0!</v>
      </c>
      <c r="J153" s="76">
        <f t="shared" ref="J153:AH153" si="50">1/(2*J150^2)*((1+J151+J150^2)-SQRT((1+J151+J150^2)^2-4*J150^2))</f>
        <v>0.13890924917169559</v>
      </c>
      <c r="K153" s="76">
        <f t="shared" si="50"/>
        <v>0.13890924917169559</v>
      </c>
      <c r="L153" s="76">
        <f t="shared" si="50"/>
        <v>0.22723151054613341</v>
      </c>
      <c r="M153" s="76">
        <f t="shared" si="50"/>
        <v>0.1958822405758002</v>
      </c>
      <c r="N153" s="76">
        <f t="shared" si="50"/>
        <v>0.1958822405758002</v>
      </c>
      <c r="O153" s="76">
        <f t="shared" si="50"/>
        <v>0.1958822405758002</v>
      </c>
      <c r="P153" s="76">
        <f t="shared" si="50"/>
        <v>0.1958822405758002</v>
      </c>
      <c r="Q153" s="76">
        <f t="shared" si="50"/>
        <v>0.2602396316749257</v>
      </c>
      <c r="R153" s="76">
        <f t="shared" si="50"/>
        <v>0.38526083049975623</v>
      </c>
      <c r="S153" s="76">
        <f t="shared" si="50"/>
        <v>0.34238019282094173</v>
      </c>
      <c r="T153" s="76">
        <f t="shared" si="50"/>
        <v>0.34228117150603976</v>
      </c>
      <c r="U153" s="76">
        <f t="shared" si="50"/>
        <v>5.1826902255960462E-2</v>
      </c>
      <c r="V153" s="76">
        <f t="shared" si="50"/>
        <v>5.1826902255960462E-2</v>
      </c>
      <c r="W153" s="76">
        <f t="shared" si="50"/>
        <v>5.1826902255960462E-2</v>
      </c>
      <c r="X153" s="76" t="e">
        <f t="shared" si="50"/>
        <v>#DIV/0!</v>
      </c>
      <c r="Y153" s="76" t="e">
        <f t="shared" si="50"/>
        <v>#DIV/0!</v>
      </c>
      <c r="Z153" s="76" t="e">
        <f t="shared" si="50"/>
        <v>#DIV/0!</v>
      </c>
      <c r="AA153" s="76" t="e">
        <f t="shared" si="50"/>
        <v>#DIV/0!</v>
      </c>
      <c r="AB153" s="76" t="e">
        <f t="shared" si="50"/>
        <v>#DIV/0!</v>
      </c>
      <c r="AC153" s="76" t="e">
        <f t="shared" si="50"/>
        <v>#DIV/0!</v>
      </c>
      <c r="AD153" s="76" t="e">
        <f t="shared" si="50"/>
        <v>#DIV/0!</v>
      </c>
      <c r="AE153" s="76" t="e">
        <f t="shared" si="50"/>
        <v>#DIV/0!</v>
      </c>
      <c r="AF153" s="76" t="e">
        <f t="shared" si="50"/>
        <v>#DIV/0!</v>
      </c>
      <c r="AG153" s="76" t="e">
        <f t="shared" si="50"/>
        <v>#DIV/0!</v>
      </c>
      <c r="AH153" s="76" t="e">
        <f t="shared" si="50"/>
        <v>#DIV/0!</v>
      </c>
    </row>
    <row r="154" spans="1:38" x14ac:dyDescent="0.3">
      <c r="A154" s="52" t="s">
        <v>113</v>
      </c>
      <c r="B154" s="279"/>
      <c r="C154" s="60" t="s">
        <v>305</v>
      </c>
      <c r="E154" s="102" t="s">
        <v>420</v>
      </c>
      <c r="F154" s="44"/>
      <c r="G154" s="76">
        <f>1/(2*G150^2)+0.07</f>
        <v>0.21803111327175498</v>
      </c>
      <c r="H154" s="76"/>
      <c r="I154" s="239" t="e">
        <f t="shared" si="30"/>
        <v>#DIV/0!</v>
      </c>
      <c r="J154" s="76">
        <f t="shared" ref="J154:AH154" si="51">1/(2*J150^2)+0.07</f>
        <v>0.14552607819987501</v>
      </c>
      <c r="K154" s="76">
        <f t="shared" si="51"/>
        <v>0.14552607819987501</v>
      </c>
      <c r="L154" s="76">
        <f t="shared" si="51"/>
        <v>0.19763907215778875</v>
      </c>
      <c r="M154" s="76">
        <f t="shared" si="51"/>
        <v>0.17875755260782006</v>
      </c>
      <c r="N154" s="76">
        <f t="shared" si="51"/>
        <v>0.17875755260782006</v>
      </c>
      <c r="O154" s="76">
        <f t="shared" si="51"/>
        <v>0.17875755260782006</v>
      </c>
      <c r="P154" s="76">
        <f t="shared" si="51"/>
        <v>0.17875755260782006</v>
      </c>
      <c r="Q154" s="76">
        <f t="shared" si="51"/>
        <v>0.21803111327175498</v>
      </c>
      <c r="R154" s="76">
        <f t="shared" si="51"/>
        <v>0.30129861448711714</v>
      </c>
      <c r="S154" s="76">
        <f t="shared" si="51"/>
        <v>0.27148679306433315</v>
      </c>
      <c r="T154" s="76">
        <f t="shared" si="51"/>
        <v>0.27141964758681408</v>
      </c>
      <c r="U154" s="76">
        <f t="shared" si="51"/>
        <v>9.718938815195502E-2</v>
      </c>
      <c r="V154" s="76">
        <f t="shared" si="51"/>
        <v>9.718938815195502E-2</v>
      </c>
      <c r="W154" s="76">
        <f t="shared" si="51"/>
        <v>9.718938815195502E-2</v>
      </c>
      <c r="X154" s="76" t="e">
        <f t="shared" si="51"/>
        <v>#DIV/0!</v>
      </c>
      <c r="Y154" s="76" t="e">
        <f t="shared" si="51"/>
        <v>#DIV/0!</v>
      </c>
      <c r="Z154" s="76" t="e">
        <f t="shared" si="51"/>
        <v>#DIV/0!</v>
      </c>
      <c r="AA154" s="76" t="e">
        <f t="shared" si="51"/>
        <v>#DIV/0!</v>
      </c>
      <c r="AB154" s="76" t="e">
        <f t="shared" si="51"/>
        <v>#DIV/0!</v>
      </c>
      <c r="AC154" s="76" t="e">
        <f t="shared" si="51"/>
        <v>#DIV/0!</v>
      </c>
      <c r="AD154" s="76" t="e">
        <f t="shared" si="51"/>
        <v>#DIV/0!</v>
      </c>
      <c r="AE154" s="76" t="e">
        <f t="shared" si="51"/>
        <v>#DIV/0!</v>
      </c>
      <c r="AF154" s="76" t="e">
        <f t="shared" si="51"/>
        <v>#DIV/0!</v>
      </c>
      <c r="AG154" s="76" t="e">
        <f t="shared" si="51"/>
        <v>#DIV/0!</v>
      </c>
      <c r="AH154" s="76" t="e">
        <f t="shared" si="51"/>
        <v>#DIV/0!</v>
      </c>
    </row>
    <row r="155" spans="1:38" x14ac:dyDescent="0.3">
      <c r="A155" s="52" t="s">
        <v>113</v>
      </c>
      <c r="B155" s="279"/>
      <c r="C155" s="60" t="s">
        <v>305</v>
      </c>
      <c r="E155" s="44" t="s">
        <v>421</v>
      </c>
      <c r="F155" s="44"/>
      <c r="G155" s="76">
        <f>IF(G150&lt;=0.2,G152,IF(G150&lt;2,G153,G154))</f>
        <v>0.2602396316749257</v>
      </c>
      <c r="H155" s="76">
        <v>0.26</v>
      </c>
      <c r="I155" s="239">
        <f t="shared" si="30"/>
        <v>-9.2166028817572618E-2</v>
      </c>
      <c r="J155" s="76">
        <f t="shared" ref="J155:AH155" si="52">IF(J150&lt;=0.2,J152,IF(J150&lt;2,J153,J154))</f>
        <v>0.14552607819987501</v>
      </c>
      <c r="K155" s="76">
        <f t="shared" si="52"/>
        <v>0.14552607819987501</v>
      </c>
      <c r="L155" s="76">
        <f t="shared" si="52"/>
        <v>0.22723151054613341</v>
      </c>
      <c r="M155" s="76">
        <f t="shared" si="52"/>
        <v>0.17875755260782006</v>
      </c>
      <c r="N155" s="76">
        <f t="shared" si="52"/>
        <v>0.17875755260782006</v>
      </c>
      <c r="O155" s="76">
        <f t="shared" si="52"/>
        <v>0.17875755260782006</v>
      </c>
      <c r="P155" s="76">
        <f t="shared" si="52"/>
        <v>0.17875755260782006</v>
      </c>
      <c r="Q155" s="76">
        <f t="shared" si="52"/>
        <v>0.2602396316749257</v>
      </c>
      <c r="R155" s="76">
        <f t="shared" si="52"/>
        <v>0.38526083049975623</v>
      </c>
      <c r="S155" s="76">
        <f t="shared" si="52"/>
        <v>0.34238019282094173</v>
      </c>
      <c r="T155" s="76">
        <f t="shared" si="52"/>
        <v>0.34228117150603976</v>
      </c>
      <c r="U155" s="76">
        <f t="shared" si="52"/>
        <v>9.718938815195502E-2</v>
      </c>
      <c r="V155" s="76">
        <f t="shared" si="52"/>
        <v>9.718938815195502E-2</v>
      </c>
      <c r="W155" s="76">
        <f t="shared" si="52"/>
        <v>9.718938815195502E-2</v>
      </c>
      <c r="X155" s="76" t="e">
        <f t="shared" si="52"/>
        <v>#DIV/0!</v>
      </c>
      <c r="Y155" s="76" t="e">
        <f t="shared" si="52"/>
        <v>#DIV/0!</v>
      </c>
      <c r="Z155" s="76" t="e">
        <f t="shared" si="52"/>
        <v>#DIV/0!</v>
      </c>
      <c r="AA155" s="76" t="e">
        <f t="shared" si="52"/>
        <v>#DIV/0!</v>
      </c>
      <c r="AB155" s="76" t="e">
        <f t="shared" si="52"/>
        <v>#DIV/0!</v>
      </c>
      <c r="AC155" s="76" t="e">
        <f t="shared" si="52"/>
        <v>#DIV/0!</v>
      </c>
      <c r="AD155" s="76" t="e">
        <f t="shared" si="52"/>
        <v>#DIV/0!</v>
      </c>
      <c r="AE155" s="76" t="e">
        <f t="shared" si="52"/>
        <v>#DIV/0!</v>
      </c>
      <c r="AF155" s="76" t="e">
        <f t="shared" si="52"/>
        <v>#DIV/0!</v>
      </c>
      <c r="AG155" s="76" t="e">
        <f t="shared" si="52"/>
        <v>#DIV/0!</v>
      </c>
      <c r="AH155" s="76" t="e">
        <f t="shared" si="52"/>
        <v>#DIV/0!</v>
      </c>
      <c r="AI155" s="96"/>
    </row>
    <row r="156" spans="1:38" x14ac:dyDescent="0.3">
      <c r="A156" s="52" t="s">
        <v>113</v>
      </c>
      <c r="B156" s="279"/>
      <c r="C156" s="60" t="s">
        <v>305</v>
      </c>
      <c r="E156" s="101" t="s">
        <v>296</v>
      </c>
      <c r="F156" s="44" t="s">
        <v>300</v>
      </c>
      <c r="G156" s="111">
        <f>$J$4+$J$5*G34*$J$6</f>
        <v>503535</v>
      </c>
      <c r="H156" s="111"/>
      <c r="I156" s="239" t="e">
        <f t="shared" ref="I156:I188" si="53">(H156-G156)/H156*100</f>
        <v>#DIV/0!</v>
      </c>
      <c r="J156" s="111">
        <f t="shared" ref="J156:AH156" si="54">$J$4+$J$5*J34*$J$6</f>
        <v>503535</v>
      </c>
      <c r="K156" s="111">
        <f t="shared" si="54"/>
        <v>503535</v>
      </c>
      <c r="L156" s="111">
        <f t="shared" si="54"/>
        <v>503535</v>
      </c>
      <c r="M156" s="111">
        <f t="shared" si="54"/>
        <v>503535</v>
      </c>
      <c r="N156" s="111">
        <f t="shared" si="54"/>
        <v>503535</v>
      </c>
      <c r="O156" s="111">
        <f t="shared" si="54"/>
        <v>503535</v>
      </c>
      <c r="P156" s="111">
        <f t="shared" si="54"/>
        <v>503535</v>
      </c>
      <c r="Q156" s="111">
        <f t="shared" si="54"/>
        <v>503535</v>
      </c>
      <c r="R156" s="111">
        <f t="shared" si="54"/>
        <v>503535</v>
      </c>
      <c r="S156" s="111">
        <f t="shared" si="54"/>
        <v>503535</v>
      </c>
      <c r="T156" s="111">
        <f t="shared" si="54"/>
        <v>503535</v>
      </c>
      <c r="U156" s="111">
        <f t="shared" si="54"/>
        <v>503535</v>
      </c>
      <c r="V156" s="111">
        <f t="shared" si="54"/>
        <v>503535</v>
      </c>
      <c r="W156" s="111">
        <f t="shared" si="54"/>
        <v>503535</v>
      </c>
      <c r="X156" s="111">
        <f t="shared" si="54"/>
        <v>503535</v>
      </c>
      <c r="Y156" s="111">
        <f t="shared" si="54"/>
        <v>503535</v>
      </c>
      <c r="Z156" s="111">
        <f t="shared" si="54"/>
        <v>503535</v>
      </c>
      <c r="AA156" s="111">
        <f t="shared" si="54"/>
        <v>503535</v>
      </c>
      <c r="AB156" s="111">
        <f t="shared" si="54"/>
        <v>503535</v>
      </c>
      <c r="AC156" s="111">
        <f t="shared" si="54"/>
        <v>503535</v>
      </c>
      <c r="AD156" s="111">
        <f t="shared" si="54"/>
        <v>503535</v>
      </c>
      <c r="AE156" s="111">
        <f t="shared" si="54"/>
        <v>503535</v>
      </c>
      <c r="AF156" s="111">
        <f t="shared" si="54"/>
        <v>503535</v>
      </c>
      <c r="AG156" s="111">
        <f t="shared" si="54"/>
        <v>503535</v>
      </c>
      <c r="AH156" s="111">
        <f t="shared" si="54"/>
        <v>503535</v>
      </c>
    </row>
    <row r="157" spans="1:38" x14ac:dyDescent="0.3">
      <c r="A157" s="52" t="s">
        <v>113</v>
      </c>
      <c r="B157" s="279"/>
      <c r="C157" s="60" t="s">
        <v>305</v>
      </c>
      <c r="E157" s="101" t="s">
        <v>296</v>
      </c>
      <c r="F157" s="44" t="s">
        <v>69</v>
      </c>
      <c r="G157" s="83">
        <f>G156*$J7*$J8</f>
        <v>7.303170933E-2</v>
      </c>
      <c r="H157" s="83"/>
      <c r="I157" s="239" t="e">
        <f t="shared" si="53"/>
        <v>#DIV/0!</v>
      </c>
      <c r="J157" s="83">
        <f t="shared" ref="J157:AH157" si="55">J156*$J7*$J8</f>
        <v>7.303170933E-2</v>
      </c>
      <c r="K157" s="83">
        <f t="shared" si="55"/>
        <v>7.303170933E-2</v>
      </c>
      <c r="L157" s="83">
        <f t="shared" si="55"/>
        <v>7.303170933E-2</v>
      </c>
      <c r="M157" s="83">
        <f t="shared" si="55"/>
        <v>7.303170933E-2</v>
      </c>
      <c r="N157" s="83">
        <f t="shared" si="55"/>
        <v>7.303170933E-2</v>
      </c>
      <c r="O157" s="83">
        <f t="shared" si="55"/>
        <v>7.303170933E-2</v>
      </c>
      <c r="P157" s="83">
        <f t="shared" si="55"/>
        <v>7.303170933E-2</v>
      </c>
      <c r="Q157" s="83">
        <f t="shared" si="55"/>
        <v>7.303170933E-2</v>
      </c>
      <c r="R157" s="83">
        <f t="shared" si="55"/>
        <v>7.303170933E-2</v>
      </c>
      <c r="S157" s="83">
        <f t="shared" si="55"/>
        <v>7.303170933E-2</v>
      </c>
      <c r="T157" s="83">
        <f t="shared" si="55"/>
        <v>7.303170933E-2</v>
      </c>
      <c r="U157" s="83">
        <f t="shared" si="55"/>
        <v>7.303170933E-2</v>
      </c>
      <c r="V157" s="83">
        <f t="shared" si="55"/>
        <v>7.303170933E-2</v>
      </c>
      <c r="W157" s="83">
        <f t="shared" si="55"/>
        <v>7.303170933E-2</v>
      </c>
      <c r="X157" s="83">
        <f t="shared" si="55"/>
        <v>7.303170933E-2</v>
      </c>
      <c r="Y157" s="83">
        <f t="shared" si="55"/>
        <v>7.303170933E-2</v>
      </c>
      <c r="Z157" s="83">
        <f t="shared" si="55"/>
        <v>7.303170933E-2</v>
      </c>
      <c r="AA157" s="83">
        <f t="shared" si="55"/>
        <v>7.303170933E-2</v>
      </c>
      <c r="AB157" s="83">
        <f t="shared" si="55"/>
        <v>7.303170933E-2</v>
      </c>
      <c r="AC157" s="83">
        <f t="shared" si="55"/>
        <v>7.303170933E-2</v>
      </c>
      <c r="AD157" s="83">
        <f t="shared" si="55"/>
        <v>7.303170933E-2</v>
      </c>
      <c r="AE157" s="83">
        <f t="shared" si="55"/>
        <v>7.303170933E-2</v>
      </c>
      <c r="AF157" s="83">
        <f t="shared" si="55"/>
        <v>7.303170933E-2</v>
      </c>
      <c r="AG157" s="83">
        <f t="shared" si="55"/>
        <v>7.303170933E-2</v>
      </c>
      <c r="AH157" s="83">
        <f t="shared" si="55"/>
        <v>7.303170933E-2</v>
      </c>
    </row>
    <row r="158" spans="1:38" x14ac:dyDescent="0.3">
      <c r="A158" s="52" t="s">
        <v>113</v>
      </c>
      <c r="B158" s="279"/>
      <c r="C158" s="60" t="s">
        <v>305</v>
      </c>
      <c r="E158" s="102" t="s">
        <v>298</v>
      </c>
      <c r="F158" s="44" t="s">
        <v>69</v>
      </c>
      <c r="G158" s="83">
        <f>2*(G42^2)*G36</f>
        <v>2.7200000000000012E-2</v>
      </c>
      <c r="H158" s="83"/>
      <c r="I158" s="239" t="e">
        <f t="shared" si="53"/>
        <v>#DIV/0!</v>
      </c>
      <c r="J158" s="83">
        <f t="shared" ref="J158:AH158" si="56">2*(J42^2)*J36</f>
        <v>1.387755102040817E-2</v>
      </c>
      <c r="K158" s="83">
        <f t="shared" si="56"/>
        <v>1.387755102040817E-2</v>
      </c>
      <c r="L158" s="83">
        <f t="shared" si="56"/>
        <v>2.3453061224489799E-2</v>
      </c>
      <c r="M158" s="83">
        <f t="shared" si="56"/>
        <v>1.9983673469387765E-2</v>
      </c>
      <c r="N158" s="83">
        <f t="shared" si="56"/>
        <v>1.9983673469387765E-2</v>
      </c>
      <c r="O158" s="83">
        <f t="shared" si="56"/>
        <v>1.9983673469387765E-2</v>
      </c>
      <c r="P158" s="83">
        <f t="shared" si="56"/>
        <v>1.9983673469387765E-2</v>
      </c>
      <c r="Q158" s="83">
        <f t="shared" si="56"/>
        <v>2.7200000000000012E-2</v>
      </c>
      <c r="R158" s="83">
        <f t="shared" si="56"/>
        <v>4.250000000000001E-2</v>
      </c>
      <c r="S158" s="83">
        <f t="shared" si="56"/>
        <v>3.7022222222222227E-2</v>
      </c>
      <c r="T158" s="83">
        <f t="shared" si="56"/>
        <v>3.7009884565981227E-2</v>
      </c>
      <c r="U158" s="83">
        <f t="shared" si="56"/>
        <v>4.9959183673469413E-3</v>
      </c>
      <c r="V158" s="83">
        <f t="shared" si="56"/>
        <v>4.9959183673469413E-3</v>
      </c>
      <c r="W158" s="83">
        <f t="shared" si="56"/>
        <v>4.9959183673469413E-3</v>
      </c>
      <c r="X158" s="83" t="e">
        <f t="shared" si="56"/>
        <v>#DIV/0!</v>
      </c>
      <c r="Y158" s="83" t="e">
        <f t="shared" si="56"/>
        <v>#DIV/0!</v>
      </c>
      <c r="Z158" s="83" t="e">
        <f t="shared" si="56"/>
        <v>#DIV/0!</v>
      </c>
      <c r="AA158" s="83" t="e">
        <f t="shared" si="56"/>
        <v>#DIV/0!</v>
      </c>
      <c r="AB158" s="83" t="e">
        <f t="shared" si="56"/>
        <v>#DIV/0!</v>
      </c>
      <c r="AC158" s="83" t="e">
        <f t="shared" si="56"/>
        <v>#DIV/0!</v>
      </c>
      <c r="AD158" s="83" t="e">
        <f t="shared" si="56"/>
        <v>#DIV/0!</v>
      </c>
      <c r="AE158" s="83" t="e">
        <f t="shared" si="56"/>
        <v>#DIV/0!</v>
      </c>
      <c r="AF158" s="83" t="e">
        <f t="shared" si="56"/>
        <v>#DIV/0!</v>
      </c>
      <c r="AG158" s="83" t="e">
        <f t="shared" si="56"/>
        <v>#DIV/0!</v>
      </c>
      <c r="AH158" s="83" t="e">
        <f t="shared" si="56"/>
        <v>#DIV/0!</v>
      </c>
    </row>
    <row r="159" spans="1:38" x14ac:dyDescent="0.3">
      <c r="A159" s="52" t="s">
        <v>113</v>
      </c>
      <c r="B159" s="279"/>
      <c r="C159" s="60" t="s">
        <v>305</v>
      </c>
      <c r="E159" s="101" t="s">
        <v>422</v>
      </c>
      <c r="F159" s="44"/>
      <c r="G159" s="76">
        <f>IF(0.05*G43-0.75&lt;0,0,0.05*G43-0.75)</f>
        <v>1.75</v>
      </c>
      <c r="H159" s="76"/>
      <c r="I159" s="239" t="e">
        <f t="shared" si="53"/>
        <v>#DIV/0!</v>
      </c>
      <c r="J159" s="76">
        <f t="shared" ref="J159:AH159" si="57">IF(0.05*J43-0.75&lt;0,0,0.05*J43-0.75)</f>
        <v>2.7499999999999996</v>
      </c>
      <c r="K159" s="76">
        <f t="shared" si="57"/>
        <v>2.7499999999999996</v>
      </c>
      <c r="L159" s="76">
        <f t="shared" si="57"/>
        <v>1.9423076923076925</v>
      </c>
      <c r="M159" s="76">
        <f t="shared" si="57"/>
        <v>2.1666666666666661</v>
      </c>
      <c r="N159" s="76">
        <f t="shared" si="57"/>
        <v>2.1666666666666661</v>
      </c>
      <c r="O159" s="76">
        <f t="shared" si="57"/>
        <v>2.1666666666666661</v>
      </c>
      <c r="P159" s="76">
        <f t="shared" si="57"/>
        <v>2.1666666666666661</v>
      </c>
      <c r="Q159" s="76">
        <f t="shared" si="57"/>
        <v>1.75</v>
      </c>
      <c r="R159" s="76">
        <f t="shared" si="57"/>
        <v>1.25</v>
      </c>
      <c r="S159" s="76">
        <f t="shared" si="57"/>
        <v>1.3928571428571428</v>
      </c>
      <c r="T159" s="76">
        <f t="shared" si="57"/>
        <v>1.3932142857142855</v>
      </c>
      <c r="U159" s="76">
        <f t="shared" si="57"/>
        <v>5.0833333333333321</v>
      </c>
      <c r="V159" s="76">
        <f t="shared" si="57"/>
        <v>5.0833333333333321</v>
      </c>
      <c r="W159" s="76">
        <f t="shared" si="57"/>
        <v>5.0833333333333321</v>
      </c>
      <c r="X159" s="76" t="e">
        <f t="shared" si="57"/>
        <v>#DIV/0!</v>
      </c>
      <c r="Y159" s="76" t="e">
        <f t="shared" si="57"/>
        <v>#DIV/0!</v>
      </c>
      <c r="Z159" s="76" t="e">
        <f t="shared" si="57"/>
        <v>#DIV/0!</v>
      </c>
      <c r="AA159" s="76" t="e">
        <f t="shared" si="57"/>
        <v>#DIV/0!</v>
      </c>
      <c r="AB159" s="76" t="e">
        <f t="shared" si="57"/>
        <v>#DIV/0!</v>
      </c>
      <c r="AC159" s="76" t="e">
        <f t="shared" si="57"/>
        <v>#DIV/0!</v>
      </c>
      <c r="AD159" s="76" t="e">
        <f t="shared" si="57"/>
        <v>#DIV/0!</v>
      </c>
      <c r="AE159" s="76" t="e">
        <f t="shared" si="57"/>
        <v>#DIV/0!</v>
      </c>
      <c r="AF159" s="76" t="e">
        <f t="shared" si="57"/>
        <v>#DIV/0!</v>
      </c>
      <c r="AG159" s="76" t="e">
        <f t="shared" si="57"/>
        <v>#DIV/0!</v>
      </c>
      <c r="AH159" s="76" t="e">
        <f t="shared" si="57"/>
        <v>#DIV/0!</v>
      </c>
    </row>
    <row r="160" spans="1:38" x14ac:dyDescent="0.3">
      <c r="A160" s="52" t="s">
        <v>113</v>
      </c>
      <c r="B160" s="279"/>
      <c r="C160" s="60" t="s">
        <v>305</v>
      </c>
      <c r="E160" s="102" t="s">
        <v>297</v>
      </c>
      <c r="F160" s="44"/>
      <c r="G160" s="76">
        <f>IF(G157&lt;=G158,1,1-G159*((G157/G36)-2*G42^2))</f>
        <v>0.99764101496095592</v>
      </c>
      <c r="H160" s="76">
        <v>1</v>
      </c>
      <c r="I160" s="239">
        <f t="shared" si="53"/>
        <v>0.23589850390440814</v>
      </c>
      <c r="J160" s="76">
        <f t="shared" ref="J160:AH160" si="58">IF(J157&lt;=J158,1,1-J159*((J157/J36)-2*J42^2))</f>
        <v>0.99521547248966535</v>
      </c>
      <c r="K160" s="76">
        <f t="shared" si="58"/>
        <v>0.99521547248966535</v>
      </c>
      <c r="L160" s="76">
        <f t="shared" si="58"/>
        <v>0.99716773560030736</v>
      </c>
      <c r="M160" s="76">
        <f t="shared" si="58"/>
        <v>0.99661948791084332</v>
      </c>
      <c r="N160" s="76">
        <f t="shared" si="58"/>
        <v>0.99661948791084332</v>
      </c>
      <c r="O160" s="76">
        <f t="shared" si="58"/>
        <v>0.99661948791084332</v>
      </c>
      <c r="P160" s="76">
        <f t="shared" si="58"/>
        <v>0.99661948791084332</v>
      </c>
      <c r="Q160" s="76">
        <f t="shared" si="58"/>
        <v>0.99764101496095592</v>
      </c>
      <c r="R160" s="76">
        <f t="shared" si="58"/>
        <v>0.99887751068639707</v>
      </c>
      <c r="S160" s="76">
        <f t="shared" si="58"/>
        <v>0.99852482143150911</v>
      </c>
      <c r="T160" s="76">
        <f t="shared" si="58"/>
        <v>0.99852393762180214</v>
      </c>
      <c r="U160" s="76">
        <f t="shared" si="58"/>
        <v>0.98982798223352486</v>
      </c>
      <c r="V160" s="76">
        <f t="shared" si="58"/>
        <v>0.98982798223352486</v>
      </c>
      <c r="W160" s="76">
        <f t="shared" si="58"/>
        <v>0.98982798223352486</v>
      </c>
      <c r="X160" s="76" t="e">
        <f t="shared" si="58"/>
        <v>#DIV/0!</v>
      </c>
      <c r="Y160" s="76" t="e">
        <f t="shared" si="58"/>
        <v>#DIV/0!</v>
      </c>
      <c r="Z160" s="76" t="e">
        <f t="shared" si="58"/>
        <v>#DIV/0!</v>
      </c>
      <c r="AA160" s="76" t="e">
        <f t="shared" si="58"/>
        <v>#DIV/0!</v>
      </c>
      <c r="AB160" s="76" t="e">
        <f t="shared" si="58"/>
        <v>#DIV/0!</v>
      </c>
      <c r="AC160" s="76" t="e">
        <f t="shared" si="58"/>
        <v>#DIV/0!</v>
      </c>
      <c r="AD160" s="76" t="e">
        <f t="shared" si="58"/>
        <v>#DIV/0!</v>
      </c>
      <c r="AE160" s="76" t="e">
        <f t="shared" si="58"/>
        <v>#DIV/0!</v>
      </c>
      <c r="AF160" s="76" t="e">
        <f t="shared" si="58"/>
        <v>#DIV/0!</v>
      </c>
      <c r="AG160" s="76" t="e">
        <f t="shared" si="58"/>
        <v>#DIV/0!</v>
      </c>
      <c r="AH160" s="76" t="e">
        <f t="shared" si="58"/>
        <v>#DIV/0!</v>
      </c>
    </row>
    <row r="161" spans="1:34" x14ac:dyDescent="0.3">
      <c r="A161" s="52" t="s">
        <v>113</v>
      </c>
      <c r="B161" s="279"/>
      <c r="C161" s="103" t="s">
        <v>310</v>
      </c>
      <c r="E161" s="102" t="s">
        <v>414</v>
      </c>
      <c r="F161" s="44"/>
      <c r="G161" s="223">
        <v>1.1499999999999999</v>
      </c>
      <c r="H161" s="223">
        <v>1.1499999999999999</v>
      </c>
      <c r="I161" s="239">
        <f t="shared" si="53"/>
        <v>0</v>
      </c>
      <c r="J161" s="223">
        <v>1.1499999999999999</v>
      </c>
      <c r="K161" s="223">
        <v>1.1499999999999999</v>
      </c>
      <c r="L161" s="223">
        <v>1.1499999999999999</v>
      </c>
      <c r="M161" s="223">
        <v>1.1499999999999999</v>
      </c>
      <c r="N161" s="223">
        <v>1.1499999999999999</v>
      </c>
      <c r="O161" s="223">
        <v>1.1499999999999999</v>
      </c>
      <c r="P161" s="223">
        <v>1.1499999999999999</v>
      </c>
      <c r="Q161" s="223">
        <v>1.1499999999999999</v>
      </c>
      <c r="R161" s="223">
        <v>1.1499999999999999</v>
      </c>
      <c r="S161" s="223">
        <v>1.1499999999999999</v>
      </c>
      <c r="T161" s="223">
        <v>1.1499999999999999</v>
      </c>
      <c r="U161" s="223">
        <v>1.1499999999999999</v>
      </c>
      <c r="V161" s="223">
        <v>1.1499999999999999</v>
      </c>
      <c r="W161" s="223">
        <v>1.1499999999999999</v>
      </c>
      <c r="X161" s="223">
        <v>1.1499999999999999</v>
      </c>
      <c r="Y161" s="223">
        <v>1.1499999999999999</v>
      </c>
      <c r="Z161" s="223">
        <v>1.1499999999999999</v>
      </c>
      <c r="AA161" s="223">
        <v>1.1499999999999999</v>
      </c>
      <c r="AB161" s="223">
        <v>1.1499999999999999</v>
      </c>
      <c r="AC161" s="223">
        <v>1.1499999999999999</v>
      </c>
      <c r="AD161" s="223">
        <v>1.1499999999999999</v>
      </c>
      <c r="AE161" s="223">
        <v>1.1499999999999999</v>
      </c>
      <c r="AF161" s="223">
        <v>1.1499999999999999</v>
      </c>
      <c r="AG161" s="223">
        <v>1.1499999999999999</v>
      </c>
      <c r="AH161" s="223">
        <v>1.1499999999999999</v>
      </c>
    </row>
    <row r="162" spans="1:34" ht="15.6" x14ac:dyDescent="0.3">
      <c r="A162" s="52" t="s">
        <v>113</v>
      </c>
      <c r="B162" s="279"/>
      <c r="C162" s="60" t="s">
        <v>305</v>
      </c>
      <c r="E162" s="101" t="s">
        <v>423</v>
      </c>
      <c r="F162" s="102" t="s">
        <v>69</v>
      </c>
      <c r="G162" s="83">
        <f>(1.3*G33/G28*SQRT(G38/G36)+G155*(1-1.3*G33/G28*SQRT(G38/G36)))*G36*G160</f>
        <v>13.913198763876846</v>
      </c>
      <c r="H162" s="83">
        <v>13.93</v>
      </c>
      <c r="I162" s="239">
        <f t="shared" si="53"/>
        <v>0.12061188889557778</v>
      </c>
      <c r="J162" s="83">
        <f t="shared" ref="J162:AH162" si="59">(1.3*J33/J28*SQRT(J38/J36)+J155*(1-1.3*J33/J28*SQRT(J38/J36)))*J36*J160</f>
        <v>9.1804728065972654</v>
      </c>
      <c r="K162" s="83">
        <f t="shared" si="59"/>
        <v>9.0248449320764141</v>
      </c>
      <c r="L162" s="83">
        <f t="shared" si="59"/>
        <v>15.716238820697184</v>
      </c>
      <c r="M162" s="83">
        <f t="shared" si="59"/>
        <v>13.130095882872046</v>
      </c>
      <c r="N162" s="83">
        <f t="shared" si="59"/>
        <v>11.878546706828173</v>
      </c>
      <c r="O162" s="83">
        <f t="shared" si="59"/>
        <v>10.454095554955719</v>
      </c>
      <c r="P162" s="83">
        <f t="shared" si="59"/>
        <v>11.966724692524028</v>
      </c>
      <c r="Q162" s="83">
        <f t="shared" si="59"/>
        <v>16.117840708363502</v>
      </c>
      <c r="R162" s="83">
        <f t="shared" si="59"/>
        <v>19.648532113066913</v>
      </c>
      <c r="S162" s="83">
        <f t="shared" si="59"/>
        <v>16.305949934592935</v>
      </c>
      <c r="T162" s="83">
        <f t="shared" si="59"/>
        <v>45.05989547232415</v>
      </c>
      <c r="U162" s="83">
        <f t="shared" si="59"/>
        <v>11.453878090519419</v>
      </c>
      <c r="V162" s="83">
        <f t="shared" si="59"/>
        <v>7.2109657801419083</v>
      </c>
      <c r="W162" s="83">
        <f t="shared" si="59"/>
        <v>6.1077267489266776</v>
      </c>
      <c r="X162" s="83" t="e">
        <f t="shared" si="59"/>
        <v>#DIV/0!</v>
      </c>
      <c r="Y162" s="83" t="e">
        <f t="shared" si="59"/>
        <v>#DIV/0!</v>
      </c>
      <c r="Z162" s="83" t="e">
        <f t="shared" si="59"/>
        <v>#DIV/0!</v>
      </c>
      <c r="AA162" s="83" t="e">
        <f t="shared" si="59"/>
        <v>#DIV/0!</v>
      </c>
      <c r="AB162" s="83" t="e">
        <f t="shared" si="59"/>
        <v>#DIV/0!</v>
      </c>
      <c r="AC162" s="83" t="e">
        <f t="shared" si="59"/>
        <v>#DIV/0!</v>
      </c>
      <c r="AD162" s="83" t="e">
        <f t="shared" si="59"/>
        <v>#DIV/0!</v>
      </c>
      <c r="AE162" s="83" t="e">
        <f t="shared" si="59"/>
        <v>#DIV/0!</v>
      </c>
      <c r="AF162" s="83" t="e">
        <f t="shared" si="59"/>
        <v>#DIV/0!</v>
      </c>
      <c r="AG162" s="83" t="e">
        <f t="shared" si="59"/>
        <v>#DIV/0!</v>
      </c>
      <c r="AH162" s="83" t="e">
        <f t="shared" si="59"/>
        <v>#DIV/0!</v>
      </c>
    </row>
    <row r="163" spans="1:34" x14ac:dyDescent="0.3">
      <c r="A163" s="52" t="s">
        <v>113</v>
      </c>
      <c r="B163" s="279"/>
      <c r="C163" s="60" t="s">
        <v>305</v>
      </c>
      <c r="E163" s="104" t="s">
        <v>291</v>
      </c>
      <c r="F163" s="104" t="s">
        <v>69</v>
      </c>
      <c r="G163" s="91">
        <f>G162/G161</f>
        <v>12.098433707718998</v>
      </c>
      <c r="H163" s="91">
        <v>12.12</v>
      </c>
      <c r="I163" s="239">
        <f t="shared" si="53"/>
        <v>0.17793970528878841</v>
      </c>
      <c r="J163" s="91">
        <f t="shared" ref="J163:AH163" si="60">J162/J161</f>
        <v>7.98301983182371</v>
      </c>
      <c r="K163" s="91">
        <f t="shared" si="60"/>
        <v>7.8476912452838388</v>
      </c>
      <c r="L163" s="91">
        <f t="shared" si="60"/>
        <v>13.666294626693205</v>
      </c>
      <c r="M163" s="91">
        <f t="shared" si="60"/>
        <v>11.417474680758302</v>
      </c>
      <c r="N163" s="91">
        <f t="shared" si="60"/>
        <v>10.329171049415804</v>
      </c>
      <c r="O163" s="91">
        <f t="shared" si="60"/>
        <v>9.0905178738745391</v>
      </c>
      <c r="P163" s="91">
        <f t="shared" si="60"/>
        <v>10.405847558716546</v>
      </c>
      <c r="Q163" s="91">
        <f t="shared" si="60"/>
        <v>14.015513659446524</v>
      </c>
      <c r="R163" s="91">
        <f t="shared" si="60"/>
        <v>17.085680098319056</v>
      </c>
      <c r="S163" s="91">
        <f t="shared" si="60"/>
        <v>14.17908689964603</v>
      </c>
      <c r="T163" s="91">
        <f t="shared" si="60"/>
        <v>39.182517802021003</v>
      </c>
      <c r="U163" s="91">
        <f t="shared" si="60"/>
        <v>9.959893991756017</v>
      </c>
      <c r="V163" s="91">
        <f t="shared" si="60"/>
        <v>6.2704050262103559</v>
      </c>
      <c r="W163" s="91">
        <f t="shared" si="60"/>
        <v>5.3110667381971117</v>
      </c>
      <c r="X163" s="91" t="e">
        <f t="shared" si="60"/>
        <v>#DIV/0!</v>
      </c>
      <c r="Y163" s="91" t="e">
        <f t="shared" si="60"/>
        <v>#DIV/0!</v>
      </c>
      <c r="Z163" s="91" t="e">
        <f t="shared" si="60"/>
        <v>#DIV/0!</v>
      </c>
      <c r="AA163" s="91" t="e">
        <f t="shared" si="60"/>
        <v>#DIV/0!</v>
      </c>
      <c r="AB163" s="91" t="e">
        <f t="shared" si="60"/>
        <v>#DIV/0!</v>
      </c>
      <c r="AC163" s="91" t="e">
        <f t="shared" si="60"/>
        <v>#DIV/0!</v>
      </c>
      <c r="AD163" s="91" t="e">
        <f t="shared" si="60"/>
        <v>#DIV/0!</v>
      </c>
      <c r="AE163" s="91" t="e">
        <f t="shared" si="60"/>
        <v>#DIV/0!</v>
      </c>
      <c r="AF163" s="91" t="e">
        <f t="shared" si="60"/>
        <v>#DIV/0!</v>
      </c>
      <c r="AG163" s="91" t="e">
        <f t="shared" si="60"/>
        <v>#DIV/0!</v>
      </c>
      <c r="AH163" s="91" t="e">
        <f t="shared" si="60"/>
        <v>#DIV/0!</v>
      </c>
    </row>
    <row r="164" spans="1:34" x14ac:dyDescent="0.3">
      <c r="B164" s="279"/>
      <c r="C164" s="112"/>
      <c r="D164" s="46"/>
      <c r="E164" s="113"/>
      <c r="F164" s="46"/>
      <c r="G164" s="114"/>
      <c r="H164" s="114"/>
      <c r="I164" s="239" t="e">
        <f t="shared" si="53"/>
        <v>#DIV/0!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</row>
    <row r="165" spans="1:34" ht="21" x14ac:dyDescent="0.4">
      <c r="B165" s="279"/>
      <c r="C165" s="60"/>
      <c r="D165" s="42" t="s">
        <v>252</v>
      </c>
      <c r="E165" s="115" t="s">
        <v>424</v>
      </c>
      <c r="F165" s="108"/>
      <c r="G165" s="26"/>
      <c r="H165" s="26"/>
      <c r="I165" s="239" t="e">
        <f t="shared" si="53"/>
        <v>#DIV/0!</v>
      </c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</row>
    <row r="166" spans="1:34" ht="22.5" customHeight="1" x14ac:dyDescent="0.3">
      <c r="A166" s="52" t="s">
        <v>113</v>
      </c>
      <c r="B166" s="279"/>
      <c r="C166" s="60" t="s">
        <v>306</v>
      </c>
      <c r="E166" s="102" t="s">
        <v>425</v>
      </c>
      <c r="F166" s="44"/>
      <c r="G166" s="116">
        <f>IF(G39&lt;1,5.34+4*(G39)^2,IF(G39&gt;1,5.34*G39^2+4))</f>
        <v>5.6114289018912809</v>
      </c>
      <c r="H166" s="116">
        <v>5.61</v>
      </c>
      <c r="I166" s="239">
        <f t="shared" si="53"/>
        <v>-2.5470621947959567E-2</v>
      </c>
      <c r="J166" s="116">
        <f t="shared" ref="J166:AH166" si="61">IF(J39&lt;1,5.34+4*(J39)^2,IF(J39&gt;1,5.34*J39^2+4))</f>
        <v>5.6206257215946804</v>
      </c>
      <c r="K166" s="116">
        <f t="shared" si="61"/>
        <v>5.6004790450714879</v>
      </c>
      <c r="L166" s="116">
        <f t="shared" si="61"/>
        <v>6.0566219331268591</v>
      </c>
      <c r="M166" s="116">
        <f t="shared" si="61"/>
        <v>5.9209414039262347</v>
      </c>
      <c r="N166" s="116">
        <f t="shared" si="61"/>
        <v>5.733535979586116</v>
      </c>
      <c r="O166" s="116">
        <f t="shared" si="61"/>
        <v>5.5645066900467928</v>
      </c>
      <c r="P166" s="116">
        <f t="shared" si="61"/>
        <v>5.74554835169259</v>
      </c>
      <c r="Q166" s="116">
        <f>IF(Q39&lt;1,5.34+4*(Q39)^2,IF(Q39&gt;1,5.34*Q39^2+4))</f>
        <v>5.8977490586590262</v>
      </c>
      <c r="R166" s="116">
        <f t="shared" si="61"/>
        <v>5.7580291319857313</v>
      </c>
      <c r="S166" s="116">
        <f t="shared" si="61"/>
        <v>5.5534937411440959</v>
      </c>
      <c r="T166" s="116">
        <f t="shared" si="61"/>
        <v>18.537907740904767</v>
      </c>
      <c r="U166" s="116">
        <f t="shared" si="61"/>
        <v>7.9492667389353624</v>
      </c>
      <c r="V166" s="116">
        <f t="shared" si="61"/>
        <v>5.9449382716049382</v>
      </c>
      <c r="W166" s="116">
        <f t="shared" si="61"/>
        <v>5.6536</v>
      </c>
      <c r="X166" s="116" t="e">
        <f>IF(X39&lt;1,5.34+4*(X39)^2,IF(X39&gt;1,5.34*X39^2+4))</f>
        <v>#DIV/0!</v>
      </c>
      <c r="Y166" s="116" t="e">
        <f t="shared" si="61"/>
        <v>#DIV/0!</v>
      </c>
      <c r="Z166" s="116" t="e">
        <f t="shared" si="61"/>
        <v>#DIV/0!</v>
      </c>
      <c r="AA166" s="116" t="e">
        <f t="shared" si="61"/>
        <v>#DIV/0!</v>
      </c>
      <c r="AB166" s="116" t="e">
        <f t="shared" si="61"/>
        <v>#DIV/0!</v>
      </c>
      <c r="AC166" s="116" t="e">
        <f t="shared" si="61"/>
        <v>#DIV/0!</v>
      </c>
      <c r="AD166" s="116" t="e">
        <f t="shared" si="61"/>
        <v>#DIV/0!</v>
      </c>
      <c r="AE166" s="116" t="e">
        <f t="shared" si="61"/>
        <v>#DIV/0!</v>
      </c>
      <c r="AF166" s="116" t="e">
        <f>IF(AF39&lt;1,5.34+4*(AF39)^2,IF(AF39&gt;1,5.34*AF39^2+4))</f>
        <v>#DIV/0!</v>
      </c>
      <c r="AG166" s="116" t="e">
        <f t="shared" si="61"/>
        <v>#DIV/0!</v>
      </c>
      <c r="AH166" s="116" t="e">
        <f t="shared" si="61"/>
        <v>#DIV/0!</v>
      </c>
    </row>
    <row r="167" spans="1:34" ht="24.75" customHeight="1" x14ac:dyDescent="0.3">
      <c r="A167" s="52" t="s">
        <v>113</v>
      </c>
      <c r="B167" s="279"/>
      <c r="C167" s="60" t="s">
        <v>306</v>
      </c>
      <c r="E167" s="102" t="s">
        <v>289</v>
      </c>
      <c r="F167" s="44"/>
      <c r="G167" s="116">
        <f>0.795*G43*SQRT(G36/(G38*G166))</f>
        <v>0.56072021137380945</v>
      </c>
      <c r="H167" s="116">
        <v>0.56000000000000005</v>
      </c>
      <c r="I167" s="239">
        <f t="shared" si="53"/>
        <v>-0.12860917389453544</v>
      </c>
      <c r="J167" s="116">
        <f t="shared" ref="J167:AH167" si="62">0.795*J43*SQRT(J36/(J38*J166))</f>
        <v>0.78436579312900201</v>
      </c>
      <c r="K167" s="116">
        <f t="shared" si="62"/>
        <v>0.78577533129303001</v>
      </c>
      <c r="L167" s="116">
        <f t="shared" si="62"/>
        <v>0.58123585088180441</v>
      </c>
      <c r="M167" s="116">
        <f t="shared" si="62"/>
        <v>0.63684589106951917</v>
      </c>
      <c r="N167" s="116">
        <f t="shared" si="62"/>
        <v>0.64717012593934642</v>
      </c>
      <c r="O167" s="116">
        <f t="shared" si="62"/>
        <v>0.6569259204050194</v>
      </c>
      <c r="P167" s="116">
        <f t="shared" si="62"/>
        <v>0.64649324398665997</v>
      </c>
      <c r="Q167" s="116">
        <f t="shared" si="62"/>
        <v>0.54694014073448871</v>
      </c>
      <c r="R167" s="116">
        <f t="shared" si="62"/>
        <v>0.44282894584671889</v>
      </c>
      <c r="S167" s="116">
        <f t="shared" si="62"/>
        <v>0.48311776784000393</v>
      </c>
      <c r="T167" s="116">
        <f t="shared" si="62"/>
        <v>0.26447106954931482</v>
      </c>
      <c r="U167" s="116">
        <f t="shared" si="62"/>
        <v>1.0992492887741623</v>
      </c>
      <c r="V167" s="116">
        <f t="shared" si="62"/>
        <v>1.2711185410182082</v>
      </c>
      <c r="W167" s="116">
        <f t="shared" si="62"/>
        <v>1.3034584420035293</v>
      </c>
      <c r="X167" s="116" t="e">
        <f t="shared" si="62"/>
        <v>#DIV/0!</v>
      </c>
      <c r="Y167" s="116" t="e">
        <f t="shared" si="62"/>
        <v>#DIV/0!</v>
      </c>
      <c r="Z167" s="116" t="e">
        <f t="shared" si="62"/>
        <v>#DIV/0!</v>
      </c>
      <c r="AA167" s="116" t="e">
        <f t="shared" si="62"/>
        <v>#DIV/0!</v>
      </c>
      <c r="AB167" s="116" t="e">
        <f t="shared" si="62"/>
        <v>#DIV/0!</v>
      </c>
      <c r="AC167" s="116" t="e">
        <f t="shared" si="62"/>
        <v>#DIV/0!</v>
      </c>
      <c r="AD167" s="116" t="e">
        <f t="shared" si="62"/>
        <v>#DIV/0!</v>
      </c>
      <c r="AE167" s="116" t="e">
        <f t="shared" si="62"/>
        <v>#DIV/0!</v>
      </c>
      <c r="AF167" s="116" t="e">
        <f t="shared" si="62"/>
        <v>#DIV/0!</v>
      </c>
      <c r="AG167" s="116" t="e">
        <f t="shared" si="62"/>
        <v>#DIV/0!</v>
      </c>
      <c r="AH167" s="116" t="e">
        <f t="shared" si="62"/>
        <v>#DIV/0!</v>
      </c>
    </row>
    <row r="168" spans="1:34" ht="18.75" customHeight="1" x14ac:dyDescent="0.3">
      <c r="A168" s="52" t="s">
        <v>113</v>
      </c>
      <c r="B168" s="279"/>
      <c r="C168" s="60" t="s">
        <v>306</v>
      </c>
      <c r="E168" s="102" t="s">
        <v>426</v>
      </c>
      <c r="F168" s="44"/>
      <c r="G168" s="116">
        <f>IF(G167&gt;1.2,0.9/G167,IF(G167&gt;0.8,(1-0.625*(G167-0.8)),1))</f>
        <v>1</v>
      </c>
      <c r="H168" s="116">
        <v>1</v>
      </c>
      <c r="I168" s="239">
        <f t="shared" si="53"/>
        <v>0</v>
      </c>
      <c r="J168" s="116">
        <f t="shared" ref="J168:AH168" si="63">IF(J167&gt;1.2,0.9/J167,IF(J167&gt;0.8,(1-0.625*(J167-0.8)),1))</f>
        <v>1</v>
      </c>
      <c r="K168" s="116">
        <f t="shared" si="63"/>
        <v>1</v>
      </c>
      <c r="L168" s="116">
        <f t="shared" si="63"/>
        <v>1</v>
      </c>
      <c r="M168" s="116">
        <f t="shared" si="63"/>
        <v>1</v>
      </c>
      <c r="N168" s="116">
        <f t="shared" si="63"/>
        <v>1</v>
      </c>
      <c r="O168" s="116">
        <f t="shared" si="63"/>
        <v>1</v>
      </c>
      <c r="P168" s="116">
        <f t="shared" si="63"/>
        <v>1</v>
      </c>
      <c r="Q168" s="116">
        <f t="shared" si="63"/>
        <v>1</v>
      </c>
      <c r="R168" s="116">
        <f t="shared" si="63"/>
        <v>1</v>
      </c>
      <c r="S168" s="116">
        <f t="shared" si="63"/>
        <v>1</v>
      </c>
      <c r="T168" s="116">
        <f t="shared" si="63"/>
        <v>1</v>
      </c>
      <c r="U168" s="116">
        <f t="shared" si="63"/>
        <v>0.81296919451614857</v>
      </c>
      <c r="V168" s="116">
        <f t="shared" si="63"/>
        <v>0.70803781941460009</v>
      </c>
      <c r="W168" s="116">
        <f t="shared" si="63"/>
        <v>0.69047080520390158</v>
      </c>
      <c r="X168" s="116" t="e">
        <f t="shared" si="63"/>
        <v>#DIV/0!</v>
      </c>
      <c r="Y168" s="116" t="e">
        <f t="shared" si="63"/>
        <v>#DIV/0!</v>
      </c>
      <c r="Z168" s="116" t="e">
        <f t="shared" si="63"/>
        <v>#DIV/0!</v>
      </c>
      <c r="AA168" s="116" t="e">
        <f t="shared" si="63"/>
        <v>#DIV/0!</v>
      </c>
      <c r="AB168" s="116" t="e">
        <f t="shared" si="63"/>
        <v>#DIV/0!</v>
      </c>
      <c r="AC168" s="116" t="e">
        <f t="shared" si="63"/>
        <v>#DIV/0!</v>
      </c>
      <c r="AD168" s="116" t="e">
        <f t="shared" si="63"/>
        <v>#DIV/0!</v>
      </c>
      <c r="AE168" s="116" t="e">
        <f t="shared" si="63"/>
        <v>#DIV/0!</v>
      </c>
      <c r="AF168" s="116" t="e">
        <f t="shared" si="63"/>
        <v>#DIV/0!</v>
      </c>
      <c r="AG168" s="116" t="e">
        <f t="shared" si="63"/>
        <v>#DIV/0!</v>
      </c>
      <c r="AH168" s="116" t="e">
        <f t="shared" si="63"/>
        <v>#DIV/0!</v>
      </c>
    </row>
    <row r="169" spans="1:34" ht="18.75" customHeight="1" x14ac:dyDescent="0.3">
      <c r="A169" s="52" t="s">
        <v>113</v>
      </c>
      <c r="B169" s="279"/>
      <c r="C169" s="60" t="s">
        <v>306</v>
      </c>
      <c r="E169" s="102" t="s">
        <v>414</v>
      </c>
      <c r="F169" s="44"/>
      <c r="G169" s="223">
        <v>1.1499999999999999</v>
      </c>
      <c r="H169" s="223">
        <v>1.1499999999999999</v>
      </c>
      <c r="I169" s="239">
        <f t="shared" si="53"/>
        <v>0</v>
      </c>
      <c r="J169" s="223">
        <v>1.1499999999999999</v>
      </c>
      <c r="K169" s="223">
        <v>1.1499999999999999</v>
      </c>
      <c r="L169" s="223">
        <v>1.1499999999999999</v>
      </c>
      <c r="M169" s="223">
        <v>1.1499999999999999</v>
      </c>
      <c r="N169" s="223">
        <v>1.1499999999999999</v>
      </c>
      <c r="O169" s="223">
        <v>1.1499999999999999</v>
      </c>
      <c r="P169" s="223">
        <v>1.1499999999999999</v>
      </c>
      <c r="Q169" s="223">
        <v>1.1499999999999999</v>
      </c>
      <c r="R169" s="223">
        <v>1.1499999999999999</v>
      </c>
      <c r="S169" s="223">
        <v>1.1499999999999999</v>
      </c>
      <c r="T169" s="223">
        <v>1.1499999999999999</v>
      </c>
      <c r="U169" s="223">
        <v>1.1499999999999999</v>
      </c>
      <c r="V169" s="223">
        <v>1.1499999999999999</v>
      </c>
      <c r="W169" s="223">
        <v>1.1499999999999999</v>
      </c>
      <c r="X169" s="223">
        <v>1.1499999999999999</v>
      </c>
      <c r="Y169" s="223">
        <v>1.1499999999999999</v>
      </c>
      <c r="Z169" s="223">
        <v>1.1499999999999999</v>
      </c>
      <c r="AA169" s="223">
        <v>1.1499999999999999</v>
      </c>
      <c r="AB169" s="223">
        <v>1.1499999999999999</v>
      </c>
      <c r="AC169" s="223">
        <v>1.1499999999999999</v>
      </c>
      <c r="AD169" s="223">
        <v>1.1499999999999999</v>
      </c>
      <c r="AE169" s="223">
        <v>1.1499999999999999</v>
      </c>
      <c r="AF169" s="223">
        <v>1.1499999999999999</v>
      </c>
      <c r="AG169" s="223">
        <v>1.1499999999999999</v>
      </c>
      <c r="AH169" s="223">
        <v>1.1499999999999999</v>
      </c>
    </row>
    <row r="170" spans="1:34" ht="18.75" customHeight="1" x14ac:dyDescent="0.3">
      <c r="A170" s="52" t="s">
        <v>113</v>
      </c>
      <c r="B170" s="279"/>
      <c r="C170" s="60" t="s">
        <v>306</v>
      </c>
      <c r="E170" s="104" t="s">
        <v>427</v>
      </c>
      <c r="F170" s="104" t="s">
        <v>69</v>
      </c>
      <c r="G170" s="91">
        <f>G168/G169*G36/SQRT(3)</f>
        <v>17.069486219519373</v>
      </c>
      <c r="H170" s="91">
        <v>17.07</v>
      </c>
      <c r="I170" s="239">
        <f t="shared" si="53"/>
        <v>3.009844643394528E-3</v>
      </c>
      <c r="J170" s="91">
        <f t="shared" ref="J170:AH170" si="64">J168/J169*J36/SQRT(3)</f>
        <v>17.069486219519373</v>
      </c>
      <c r="K170" s="91">
        <f t="shared" si="64"/>
        <v>17.069486219519373</v>
      </c>
      <c r="L170" s="91">
        <f t="shared" si="64"/>
        <v>17.069486219519373</v>
      </c>
      <c r="M170" s="91">
        <f t="shared" si="64"/>
        <v>17.069486219519373</v>
      </c>
      <c r="N170" s="91">
        <f t="shared" si="64"/>
        <v>17.069486219519373</v>
      </c>
      <c r="O170" s="91">
        <f t="shared" si="64"/>
        <v>17.069486219519373</v>
      </c>
      <c r="P170" s="91">
        <f t="shared" si="64"/>
        <v>17.069486219519373</v>
      </c>
      <c r="Q170" s="91">
        <f t="shared" si="64"/>
        <v>17.069486219519373</v>
      </c>
      <c r="R170" s="91">
        <f t="shared" si="64"/>
        <v>17.069486219519373</v>
      </c>
      <c r="S170" s="91">
        <f t="shared" si="64"/>
        <v>17.069486219519373</v>
      </c>
      <c r="T170" s="91">
        <f t="shared" si="64"/>
        <v>17.069486219519373</v>
      </c>
      <c r="U170" s="91">
        <f t="shared" si="64"/>
        <v>13.876966462687161</v>
      </c>
      <c r="V170" s="91">
        <f t="shared" si="64"/>
        <v>12.085841801396061</v>
      </c>
      <c r="W170" s="91">
        <f t="shared" si="64"/>
        <v>11.785981894408444</v>
      </c>
      <c r="X170" s="91" t="e">
        <f t="shared" si="64"/>
        <v>#DIV/0!</v>
      </c>
      <c r="Y170" s="91" t="e">
        <f t="shared" si="64"/>
        <v>#DIV/0!</v>
      </c>
      <c r="Z170" s="91" t="e">
        <f t="shared" si="64"/>
        <v>#DIV/0!</v>
      </c>
      <c r="AA170" s="91" t="e">
        <f t="shared" si="64"/>
        <v>#DIV/0!</v>
      </c>
      <c r="AB170" s="91" t="e">
        <f t="shared" si="64"/>
        <v>#DIV/0!</v>
      </c>
      <c r="AC170" s="91" t="e">
        <f t="shared" si="64"/>
        <v>#DIV/0!</v>
      </c>
      <c r="AD170" s="91" t="e">
        <f t="shared" si="64"/>
        <v>#DIV/0!</v>
      </c>
      <c r="AE170" s="91" t="e">
        <f t="shared" si="64"/>
        <v>#DIV/0!</v>
      </c>
      <c r="AF170" s="91" t="e">
        <f t="shared" si="64"/>
        <v>#DIV/0!</v>
      </c>
      <c r="AG170" s="91" t="e">
        <f t="shared" si="64"/>
        <v>#DIV/0!</v>
      </c>
      <c r="AH170" s="91" t="e">
        <f t="shared" si="64"/>
        <v>#DIV/0!</v>
      </c>
    </row>
    <row r="171" spans="1:34" ht="22.5" customHeight="1" x14ac:dyDescent="0.3">
      <c r="B171" s="279"/>
      <c r="C171" s="60"/>
      <c r="E171" s="117"/>
      <c r="F171" s="117"/>
      <c r="G171" s="107"/>
      <c r="H171" s="107"/>
      <c r="I171" s="239" t="e">
        <f t="shared" si="53"/>
        <v>#DIV/0!</v>
      </c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</row>
    <row r="172" spans="1:34" ht="41.25" customHeight="1" x14ac:dyDescent="0.4">
      <c r="B172" s="279"/>
      <c r="C172" s="60"/>
      <c r="D172" s="118" t="s">
        <v>428</v>
      </c>
      <c r="E172" s="100" t="s">
        <v>429</v>
      </c>
      <c r="F172" s="106"/>
      <c r="G172" s="119"/>
      <c r="H172" s="119"/>
      <c r="I172" s="239" t="e">
        <f t="shared" si="53"/>
        <v>#DIV/0!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</row>
    <row r="173" spans="1:34" x14ac:dyDescent="0.3">
      <c r="A173" s="52" t="s">
        <v>113</v>
      </c>
      <c r="B173" s="279"/>
      <c r="C173" s="60" t="s">
        <v>307</v>
      </c>
      <c r="E173" s="102" t="s">
        <v>308</v>
      </c>
      <c r="F173" s="44"/>
      <c r="G173" s="76">
        <f>IF(G43&gt;120,0,1-G30/(120*G33))</f>
        <v>0.58333333333333348</v>
      </c>
      <c r="H173" s="76">
        <v>0.57999999999999996</v>
      </c>
      <c r="I173" s="239">
        <f t="shared" si="53"/>
        <v>-0.5747126436781933</v>
      </c>
      <c r="J173" s="76">
        <f t="shared" ref="J173:AH173" si="65">IF(J43&gt;120,0,1-J30/(120*J33))</f>
        <v>0.41666666666666674</v>
      </c>
      <c r="K173" s="76">
        <f t="shared" si="65"/>
        <v>0.41666666666666674</v>
      </c>
      <c r="L173" s="76">
        <f t="shared" si="65"/>
        <v>0.55128205128205132</v>
      </c>
      <c r="M173" s="76">
        <f t="shared" si="65"/>
        <v>0.51388888888888895</v>
      </c>
      <c r="N173" s="76">
        <f t="shared" si="65"/>
        <v>0.51388888888888895</v>
      </c>
      <c r="O173" s="76">
        <f t="shared" si="65"/>
        <v>0.51388888888888895</v>
      </c>
      <c r="P173" s="76">
        <f t="shared" si="65"/>
        <v>0.51388888888888895</v>
      </c>
      <c r="Q173" s="76">
        <f t="shared" si="65"/>
        <v>0.58333333333333348</v>
      </c>
      <c r="R173" s="76">
        <f t="shared" si="65"/>
        <v>0.66666666666666663</v>
      </c>
      <c r="S173" s="76">
        <f t="shared" si="65"/>
        <v>0.6428571428571429</v>
      </c>
      <c r="T173" s="76">
        <f t="shared" si="65"/>
        <v>0.64279761904761912</v>
      </c>
      <c r="U173" s="76">
        <f t="shared" si="65"/>
        <v>2.7777777777777901E-2</v>
      </c>
      <c r="V173" s="76">
        <f t="shared" si="65"/>
        <v>2.7777777777777901E-2</v>
      </c>
      <c r="W173" s="76">
        <f t="shared" si="65"/>
        <v>2.7777777777777901E-2</v>
      </c>
      <c r="X173" s="76" t="e">
        <f t="shared" si="65"/>
        <v>#DIV/0!</v>
      </c>
      <c r="Y173" s="76" t="e">
        <f t="shared" si="65"/>
        <v>#DIV/0!</v>
      </c>
      <c r="Z173" s="76" t="e">
        <f t="shared" si="65"/>
        <v>#DIV/0!</v>
      </c>
      <c r="AA173" s="76" t="e">
        <f t="shared" si="65"/>
        <v>#DIV/0!</v>
      </c>
      <c r="AB173" s="76" t="e">
        <f t="shared" si="65"/>
        <v>#DIV/0!</v>
      </c>
      <c r="AC173" s="76" t="e">
        <f t="shared" si="65"/>
        <v>#DIV/0!</v>
      </c>
      <c r="AD173" s="76" t="e">
        <f t="shared" si="65"/>
        <v>#DIV/0!</v>
      </c>
      <c r="AE173" s="76" t="e">
        <f t="shared" si="65"/>
        <v>#DIV/0!</v>
      </c>
      <c r="AF173" s="76" t="e">
        <f t="shared" si="65"/>
        <v>#DIV/0!</v>
      </c>
      <c r="AG173" s="76" t="e">
        <f t="shared" si="65"/>
        <v>#DIV/0!</v>
      </c>
      <c r="AH173" s="76" t="e">
        <f t="shared" si="65"/>
        <v>#DIV/0!</v>
      </c>
    </row>
    <row r="174" spans="1:34" x14ac:dyDescent="0.3">
      <c r="A174" s="52" t="s">
        <v>113</v>
      </c>
      <c r="B174" s="279"/>
      <c r="C174" s="60" t="s">
        <v>306</v>
      </c>
      <c r="E174" s="102" t="s">
        <v>425</v>
      </c>
      <c r="F174" s="44"/>
      <c r="G174" s="116">
        <f>G166</f>
        <v>5.6114289018912809</v>
      </c>
      <c r="H174" s="116"/>
      <c r="I174" s="239" t="e">
        <f t="shared" si="53"/>
        <v>#DIV/0!</v>
      </c>
      <c r="J174" s="116">
        <f t="shared" ref="J174:AH175" si="66">J166</f>
        <v>5.6206257215946804</v>
      </c>
      <c r="K174" s="116">
        <f t="shared" si="66"/>
        <v>5.6004790450714879</v>
      </c>
      <c r="L174" s="116">
        <f t="shared" si="66"/>
        <v>6.0566219331268591</v>
      </c>
      <c r="M174" s="116">
        <f t="shared" si="66"/>
        <v>5.9209414039262347</v>
      </c>
      <c r="N174" s="116">
        <f t="shared" si="66"/>
        <v>5.733535979586116</v>
      </c>
      <c r="O174" s="116">
        <f t="shared" si="66"/>
        <v>5.5645066900467928</v>
      </c>
      <c r="P174" s="116">
        <f t="shared" si="66"/>
        <v>5.74554835169259</v>
      </c>
      <c r="Q174" s="116">
        <f t="shared" si="66"/>
        <v>5.8977490586590262</v>
      </c>
      <c r="R174" s="116">
        <f t="shared" si="66"/>
        <v>5.7580291319857313</v>
      </c>
      <c r="S174" s="116">
        <f t="shared" si="66"/>
        <v>5.5534937411440959</v>
      </c>
      <c r="T174" s="116">
        <f t="shared" si="66"/>
        <v>18.537907740904767</v>
      </c>
      <c r="U174" s="116">
        <f t="shared" si="66"/>
        <v>7.9492667389353624</v>
      </c>
      <c r="V174" s="116">
        <f t="shared" si="66"/>
        <v>5.9449382716049382</v>
      </c>
      <c r="W174" s="116">
        <f t="shared" si="66"/>
        <v>5.6536</v>
      </c>
      <c r="X174" s="116" t="e">
        <f t="shared" si="66"/>
        <v>#DIV/0!</v>
      </c>
      <c r="Y174" s="116" t="e">
        <f t="shared" si="66"/>
        <v>#DIV/0!</v>
      </c>
      <c r="Z174" s="116" t="e">
        <f t="shared" si="66"/>
        <v>#DIV/0!</v>
      </c>
      <c r="AA174" s="116" t="e">
        <f t="shared" si="66"/>
        <v>#DIV/0!</v>
      </c>
      <c r="AB174" s="116" t="e">
        <f t="shared" si="66"/>
        <v>#DIV/0!</v>
      </c>
      <c r="AC174" s="116" t="e">
        <f t="shared" si="66"/>
        <v>#DIV/0!</v>
      </c>
      <c r="AD174" s="116" t="e">
        <f t="shared" si="66"/>
        <v>#DIV/0!</v>
      </c>
      <c r="AE174" s="116" t="e">
        <f t="shared" si="66"/>
        <v>#DIV/0!</v>
      </c>
      <c r="AF174" s="116" t="e">
        <f t="shared" si="66"/>
        <v>#DIV/0!</v>
      </c>
      <c r="AG174" s="116" t="e">
        <f t="shared" si="66"/>
        <v>#DIV/0!</v>
      </c>
      <c r="AH174" s="116" t="e">
        <f t="shared" si="66"/>
        <v>#DIV/0!</v>
      </c>
    </row>
    <row r="175" spans="1:34" x14ac:dyDescent="0.3">
      <c r="A175" s="52" t="s">
        <v>113</v>
      </c>
      <c r="B175" s="279"/>
      <c r="C175" s="60" t="s">
        <v>306</v>
      </c>
      <c r="E175" s="102" t="s">
        <v>289</v>
      </c>
      <c r="F175" s="44"/>
      <c r="G175" s="116">
        <f>G167</f>
        <v>0.56072021137380945</v>
      </c>
      <c r="H175" s="116"/>
      <c r="I175" s="239" t="e">
        <f t="shared" si="53"/>
        <v>#DIV/0!</v>
      </c>
      <c r="J175" s="116">
        <f t="shared" si="66"/>
        <v>0.78436579312900201</v>
      </c>
      <c r="K175" s="116">
        <f t="shared" si="66"/>
        <v>0.78577533129303001</v>
      </c>
      <c r="L175" s="116">
        <f t="shared" si="66"/>
        <v>0.58123585088180441</v>
      </c>
      <c r="M175" s="116">
        <f t="shared" si="66"/>
        <v>0.63684589106951917</v>
      </c>
      <c r="N175" s="116">
        <f t="shared" si="66"/>
        <v>0.64717012593934642</v>
      </c>
      <c r="O175" s="116">
        <f t="shared" si="66"/>
        <v>0.6569259204050194</v>
      </c>
      <c r="P175" s="116">
        <f t="shared" si="66"/>
        <v>0.64649324398665997</v>
      </c>
      <c r="Q175" s="116">
        <f t="shared" si="66"/>
        <v>0.54694014073448871</v>
      </c>
      <c r="R175" s="116">
        <f t="shared" si="66"/>
        <v>0.44282894584671889</v>
      </c>
      <c r="S175" s="116">
        <f t="shared" si="66"/>
        <v>0.48311776784000393</v>
      </c>
      <c r="T175" s="116">
        <f t="shared" si="66"/>
        <v>0.26447106954931482</v>
      </c>
      <c r="U175" s="116">
        <f t="shared" si="66"/>
        <v>1.0992492887741623</v>
      </c>
      <c r="V175" s="116">
        <f t="shared" si="66"/>
        <v>1.2711185410182082</v>
      </c>
      <c r="W175" s="116">
        <f t="shared" si="66"/>
        <v>1.3034584420035293</v>
      </c>
      <c r="X175" s="116" t="e">
        <f t="shared" si="66"/>
        <v>#DIV/0!</v>
      </c>
      <c r="Y175" s="116" t="e">
        <f t="shared" si="66"/>
        <v>#DIV/0!</v>
      </c>
      <c r="Z175" s="116" t="e">
        <f t="shared" si="66"/>
        <v>#DIV/0!</v>
      </c>
      <c r="AA175" s="116" t="e">
        <f t="shared" si="66"/>
        <v>#DIV/0!</v>
      </c>
      <c r="AB175" s="116" t="e">
        <f t="shared" si="66"/>
        <v>#DIV/0!</v>
      </c>
      <c r="AC175" s="116" t="e">
        <f t="shared" si="66"/>
        <v>#DIV/0!</v>
      </c>
      <c r="AD175" s="116" t="e">
        <f t="shared" si="66"/>
        <v>#DIV/0!</v>
      </c>
      <c r="AE175" s="116" t="e">
        <f t="shared" si="66"/>
        <v>#DIV/0!</v>
      </c>
      <c r="AF175" s="116" t="e">
        <f t="shared" si="66"/>
        <v>#DIV/0!</v>
      </c>
      <c r="AG175" s="116" t="e">
        <f t="shared" si="66"/>
        <v>#DIV/0!</v>
      </c>
      <c r="AH175" s="116" t="e">
        <f t="shared" si="66"/>
        <v>#DIV/0!</v>
      </c>
    </row>
    <row r="176" spans="1:34" x14ac:dyDescent="0.3">
      <c r="A176" s="52" t="s">
        <v>113</v>
      </c>
      <c r="B176" s="279"/>
      <c r="C176" s="60" t="s">
        <v>307</v>
      </c>
      <c r="E176" s="102" t="s">
        <v>309</v>
      </c>
      <c r="F176" s="44"/>
      <c r="G176" s="116">
        <f>IF(G175&gt;1.25,1/G175^2,IF(G175&gt;0.8,(1-0.8*(G175-0.8)),1))</f>
        <v>1</v>
      </c>
      <c r="H176" s="116"/>
      <c r="I176" s="239" t="e">
        <f t="shared" si="53"/>
        <v>#DIV/0!</v>
      </c>
      <c r="J176" s="116">
        <f t="shared" ref="J176:AH176" si="67">IF(J175&gt;1.25,1/J175^2,IF(J175&gt;0.8,(1-0.8*(J175-0.8)),1))</f>
        <v>1</v>
      </c>
      <c r="K176" s="116">
        <f t="shared" si="67"/>
        <v>1</v>
      </c>
      <c r="L176" s="116">
        <f t="shared" si="67"/>
        <v>1</v>
      </c>
      <c r="M176" s="116">
        <f t="shared" si="67"/>
        <v>1</v>
      </c>
      <c r="N176" s="116">
        <f t="shared" si="67"/>
        <v>1</v>
      </c>
      <c r="O176" s="116">
        <f t="shared" si="67"/>
        <v>1</v>
      </c>
      <c r="P176" s="116">
        <f t="shared" si="67"/>
        <v>1</v>
      </c>
      <c r="Q176" s="116">
        <f t="shared" si="67"/>
        <v>1</v>
      </c>
      <c r="R176" s="116">
        <f t="shared" si="67"/>
        <v>1</v>
      </c>
      <c r="S176" s="116">
        <f t="shared" si="67"/>
        <v>1</v>
      </c>
      <c r="T176" s="116">
        <f t="shared" si="67"/>
        <v>1</v>
      </c>
      <c r="U176" s="116">
        <f t="shared" si="67"/>
        <v>0.76060056898067019</v>
      </c>
      <c r="V176" s="116">
        <f t="shared" si="67"/>
        <v>0.61891056014985413</v>
      </c>
      <c r="W176" s="116">
        <f t="shared" si="67"/>
        <v>0.58858016399867186</v>
      </c>
      <c r="X176" s="116" t="e">
        <f t="shared" si="67"/>
        <v>#DIV/0!</v>
      </c>
      <c r="Y176" s="116" t="e">
        <f t="shared" si="67"/>
        <v>#DIV/0!</v>
      </c>
      <c r="Z176" s="116" t="e">
        <f t="shared" si="67"/>
        <v>#DIV/0!</v>
      </c>
      <c r="AA176" s="116" t="e">
        <f t="shared" si="67"/>
        <v>#DIV/0!</v>
      </c>
      <c r="AB176" s="116" t="e">
        <f t="shared" si="67"/>
        <v>#DIV/0!</v>
      </c>
      <c r="AC176" s="116" t="e">
        <f t="shared" si="67"/>
        <v>#DIV/0!</v>
      </c>
      <c r="AD176" s="116" t="e">
        <f t="shared" si="67"/>
        <v>#DIV/0!</v>
      </c>
      <c r="AE176" s="116" t="e">
        <f t="shared" si="67"/>
        <v>#DIV/0!</v>
      </c>
      <c r="AF176" s="116" t="e">
        <f t="shared" si="67"/>
        <v>#DIV/0!</v>
      </c>
      <c r="AG176" s="116" t="e">
        <f t="shared" si="67"/>
        <v>#DIV/0!</v>
      </c>
      <c r="AH176" s="116" t="e">
        <f t="shared" si="67"/>
        <v>#DIV/0!</v>
      </c>
    </row>
    <row r="177" spans="1:36" x14ac:dyDescent="0.3">
      <c r="A177" s="52" t="s">
        <v>113</v>
      </c>
      <c r="B177" s="279"/>
      <c r="C177" s="103" t="s">
        <v>310</v>
      </c>
      <c r="E177" s="102" t="s">
        <v>414</v>
      </c>
      <c r="F177" s="44"/>
      <c r="G177" s="223">
        <v>1.1499999999999999</v>
      </c>
      <c r="H177" s="223">
        <v>1.1499999999999999</v>
      </c>
      <c r="I177" s="239">
        <f t="shared" si="53"/>
        <v>0</v>
      </c>
      <c r="J177" s="223">
        <v>1.1499999999999999</v>
      </c>
      <c r="K177" s="223">
        <v>1.1499999999999999</v>
      </c>
      <c r="L177" s="223">
        <v>1.1499999999999999</v>
      </c>
      <c r="M177" s="223">
        <v>1.1499999999999999</v>
      </c>
      <c r="N177" s="223">
        <v>1.1499999999999999</v>
      </c>
      <c r="O177" s="223">
        <v>1.1499999999999999</v>
      </c>
      <c r="P177" s="223">
        <v>1.1499999999999999</v>
      </c>
      <c r="Q177" s="223">
        <v>1.1499999999999999</v>
      </c>
      <c r="R177" s="223">
        <v>1.1499999999999999</v>
      </c>
      <c r="S177" s="223">
        <v>1.1499999999999999</v>
      </c>
      <c r="T177" s="223">
        <v>1.1499999999999999</v>
      </c>
      <c r="U177" s="223">
        <v>1.1499999999999999</v>
      </c>
      <c r="V177" s="223">
        <v>1.1499999999999999</v>
      </c>
      <c r="W177" s="223">
        <v>1.1499999999999999</v>
      </c>
      <c r="X177" s="223">
        <v>1.1499999999999999</v>
      </c>
      <c r="Y177" s="223">
        <v>1.1499999999999999</v>
      </c>
      <c r="Z177" s="223">
        <v>1.1499999999999999</v>
      </c>
      <c r="AA177" s="223">
        <v>1.1499999999999999</v>
      </c>
      <c r="AB177" s="223">
        <v>1.1499999999999999</v>
      </c>
      <c r="AC177" s="223">
        <v>1.1499999999999999</v>
      </c>
      <c r="AD177" s="223">
        <v>1.1499999999999999</v>
      </c>
      <c r="AE177" s="223">
        <v>1.1499999999999999</v>
      </c>
      <c r="AF177" s="223">
        <v>1.1499999999999999</v>
      </c>
      <c r="AG177" s="223">
        <v>1.1499999999999999</v>
      </c>
      <c r="AH177" s="223">
        <v>1.1499999999999999</v>
      </c>
    </row>
    <row r="178" spans="1:36" x14ac:dyDescent="0.3">
      <c r="A178" s="52" t="s">
        <v>113</v>
      </c>
      <c r="B178" s="279"/>
      <c r="C178" s="103" t="s">
        <v>430</v>
      </c>
      <c r="E178" s="104" t="s">
        <v>431</v>
      </c>
      <c r="F178" s="104" t="s">
        <v>69</v>
      </c>
      <c r="G178" s="91">
        <f>G176/G177*G36/SQRT(3)</f>
        <v>17.069486219519373</v>
      </c>
      <c r="H178" s="91">
        <v>17.068999999999999</v>
      </c>
      <c r="I178" s="239">
        <f t="shared" si="53"/>
        <v>-2.8485530457190004E-3</v>
      </c>
      <c r="J178" s="91">
        <f t="shared" ref="J178:AH178" si="68">J176/J177*J36/SQRT(3)</f>
        <v>17.069486219519373</v>
      </c>
      <c r="K178" s="91">
        <f t="shared" si="68"/>
        <v>17.069486219519373</v>
      </c>
      <c r="L178" s="91">
        <f t="shared" si="68"/>
        <v>17.069486219519373</v>
      </c>
      <c r="M178" s="91">
        <f t="shared" si="68"/>
        <v>17.069486219519373</v>
      </c>
      <c r="N178" s="91">
        <f t="shared" si="68"/>
        <v>17.069486219519373</v>
      </c>
      <c r="O178" s="91">
        <f t="shared" si="68"/>
        <v>17.069486219519373</v>
      </c>
      <c r="P178" s="91">
        <f t="shared" si="68"/>
        <v>17.069486219519373</v>
      </c>
      <c r="Q178" s="91">
        <f t="shared" si="68"/>
        <v>17.069486219519373</v>
      </c>
      <c r="R178" s="91">
        <f t="shared" si="68"/>
        <v>17.069486219519373</v>
      </c>
      <c r="S178" s="91">
        <f t="shared" si="68"/>
        <v>17.069486219519373</v>
      </c>
      <c r="T178" s="91">
        <f t="shared" si="68"/>
        <v>17.069486219519373</v>
      </c>
      <c r="U178" s="91">
        <f t="shared" si="68"/>
        <v>12.983060930774146</v>
      </c>
      <c r="V178" s="91">
        <f t="shared" si="68"/>
        <v>10.564485277592953</v>
      </c>
      <c r="W178" s="91">
        <f t="shared" si="68"/>
        <v>10.046760998457781</v>
      </c>
      <c r="X178" s="91" t="e">
        <f t="shared" si="68"/>
        <v>#DIV/0!</v>
      </c>
      <c r="Y178" s="91" t="e">
        <f t="shared" si="68"/>
        <v>#DIV/0!</v>
      </c>
      <c r="Z178" s="91" t="e">
        <f t="shared" si="68"/>
        <v>#DIV/0!</v>
      </c>
      <c r="AA178" s="91" t="e">
        <f t="shared" si="68"/>
        <v>#DIV/0!</v>
      </c>
      <c r="AB178" s="91" t="e">
        <f t="shared" si="68"/>
        <v>#DIV/0!</v>
      </c>
      <c r="AC178" s="91" t="e">
        <f t="shared" si="68"/>
        <v>#DIV/0!</v>
      </c>
      <c r="AD178" s="91" t="e">
        <f t="shared" si="68"/>
        <v>#DIV/0!</v>
      </c>
      <c r="AE178" s="91" t="e">
        <f t="shared" si="68"/>
        <v>#DIV/0!</v>
      </c>
      <c r="AF178" s="91" t="e">
        <f t="shared" si="68"/>
        <v>#DIV/0!</v>
      </c>
      <c r="AG178" s="91" t="e">
        <f t="shared" si="68"/>
        <v>#DIV/0!</v>
      </c>
      <c r="AH178" s="91" t="e">
        <f t="shared" si="68"/>
        <v>#DIV/0!</v>
      </c>
    </row>
    <row r="179" spans="1:36" x14ac:dyDescent="0.3">
      <c r="A179" s="52" t="s">
        <v>113</v>
      </c>
      <c r="B179" s="279"/>
      <c r="C179" s="60" t="s">
        <v>305</v>
      </c>
      <c r="E179" s="102" t="s">
        <v>290</v>
      </c>
      <c r="F179" s="102" t="s">
        <v>69</v>
      </c>
      <c r="G179" s="91">
        <f>G147</f>
        <v>25.252072173657762</v>
      </c>
      <c r="H179" s="91">
        <v>25.25</v>
      </c>
      <c r="I179" s="239">
        <f t="shared" si="53"/>
        <v>-8.2066283475723638E-3</v>
      </c>
      <c r="J179" s="91">
        <f t="shared" ref="J179:AH179" si="69">J147</f>
        <v>19.762465884805195</v>
      </c>
      <c r="K179" s="91">
        <f t="shared" si="69"/>
        <v>19.762465884805195</v>
      </c>
      <c r="L179" s="91">
        <f t="shared" si="69"/>
        <v>24.00906596207334</v>
      </c>
      <c r="M179" s="91">
        <f t="shared" si="69"/>
        <v>22.679796176736438</v>
      </c>
      <c r="N179" s="91">
        <f t="shared" si="69"/>
        <v>22.679796176736438</v>
      </c>
      <c r="O179" s="91">
        <f t="shared" si="69"/>
        <v>22.679796176736438</v>
      </c>
      <c r="P179" s="91">
        <f t="shared" si="69"/>
        <v>22.679796176736438</v>
      </c>
      <c r="Q179" s="91">
        <f t="shared" si="69"/>
        <v>25.252072173657762</v>
      </c>
      <c r="R179" s="91">
        <f t="shared" si="69"/>
        <v>28.92326827090243</v>
      </c>
      <c r="S179" s="91">
        <f t="shared" si="69"/>
        <v>27.816950547206194</v>
      </c>
      <c r="T179" s="91">
        <f t="shared" si="69"/>
        <v>27.814232289292477</v>
      </c>
      <c r="U179" s="91">
        <f t="shared" si="69"/>
        <v>12.892642415912904</v>
      </c>
      <c r="V179" s="91">
        <f t="shared" si="69"/>
        <v>12.892642415912904</v>
      </c>
      <c r="W179" s="91">
        <f t="shared" si="69"/>
        <v>12.892642415912904</v>
      </c>
      <c r="X179" s="91" t="e">
        <f t="shared" si="69"/>
        <v>#DIV/0!</v>
      </c>
      <c r="Y179" s="91" t="e">
        <f t="shared" si="69"/>
        <v>#DIV/0!</v>
      </c>
      <c r="Z179" s="91" t="e">
        <f t="shared" si="69"/>
        <v>#DIV/0!</v>
      </c>
      <c r="AA179" s="91" t="e">
        <f t="shared" si="69"/>
        <v>#DIV/0!</v>
      </c>
      <c r="AB179" s="91" t="e">
        <f t="shared" si="69"/>
        <v>#DIV/0!</v>
      </c>
      <c r="AC179" s="91" t="e">
        <f t="shared" si="69"/>
        <v>#DIV/0!</v>
      </c>
      <c r="AD179" s="91" t="e">
        <f t="shared" si="69"/>
        <v>#DIV/0!</v>
      </c>
      <c r="AE179" s="91" t="e">
        <f t="shared" si="69"/>
        <v>#DIV/0!</v>
      </c>
      <c r="AF179" s="91" t="e">
        <f t="shared" si="69"/>
        <v>#DIV/0!</v>
      </c>
      <c r="AG179" s="91" t="e">
        <f t="shared" si="69"/>
        <v>#DIV/0!</v>
      </c>
      <c r="AH179" s="91" t="e">
        <f t="shared" si="69"/>
        <v>#DIV/0!</v>
      </c>
    </row>
    <row r="180" spans="1:36" x14ac:dyDescent="0.3">
      <c r="A180" s="52" t="s">
        <v>113</v>
      </c>
      <c r="B180" s="279"/>
      <c r="C180" s="60" t="s">
        <v>306</v>
      </c>
      <c r="E180" s="102" t="s">
        <v>291</v>
      </c>
      <c r="F180" s="102" t="s">
        <v>69</v>
      </c>
      <c r="G180" s="91">
        <f>G163</f>
        <v>12.098433707718998</v>
      </c>
      <c r="H180" s="91">
        <v>12.12</v>
      </c>
      <c r="I180" s="239">
        <f t="shared" si="53"/>
        <v>0.17793970528878841</v>
      </c>
      <c r="J180" s="91">
        <f t="shared" ref="J180:AH180" si="70">J163</f>
        <v>7.98301983182371</v>
      </c>
      <c r="K180" s="91">
        <f t="shared" si="70"/>
        <v>7.8476912452838388</v>
      </c>
      <c r="L180" s="91">
        <f t="shared" si="70"/>
        <v>13.666294626693205</v>
      </c>
      <c r="M180" s="91">
        <f t="shared" si="70"/>
        <v>11.417474680758302</v>
      </c>
      <c r="N180" s="91">
        <f t="shared" si="70"/>
        <v>10.329171049415804</v>
      </c>
      <c r="O180" s="91">
        <f t="shared" si="70"/>
        <v>9.0905178738745391</v>
      </c>
      <c r="P180" s="91">
        <f t="shared" si="70"/>
        <v>10.405847558716546</v>
      </c>
      <c r="Q180" s="91">
        <f t="shared" si="70"/>
        <v>14.015513659446524</v>
      </c>
      <c r="R180" s="91">
        <f t="shared" si="70"/>
        <v>17.085680098319056</v>
      </c>
      <c r="S180" s="91">
        <f t="shared" si="70"/>
        <v>14.17908689964603</v>
      </c>
      <c r="T180" s="91">
        <f t="shared" si="70"/>
        <v>39.182517802021003</v>
      </c>
      <c r="U180" s="91">
        <f t="shared" si="70"/>
        <v>9.959893991756017</v>
      </c>
      <c r="V180" s="91">
        <f t="shared" si="70"/>
        <v>6.2704050262103559</v>
      </c>
      <c r="W180" s="91">
        <f t="shared" si="70"/>
        <v>5.3110667381971117</v>
      </c>
      <c r="X180" s="91" t="e">
        <f t="shared" si="70"/>
        <v>#DIV/0!</v>
      </c>
      <c r="Y180" s="91" t="e">
        <f t="shared" si="70"/>
        <v>#DIV/0!</v>
      </c>
      <c r="Z180" s="91" t="e">
        <f t="shared" si="70"/>
        <v>#DIV/0!</v>
      </c>
      <c r="AA180" s="91" t="e">
        <f t="shared" si="70"/>
        <v>#DIV/0!</v>
      </c>
      <c r="AB180" s="91" t="e">
        <f t="shared" si="70"/>
        <v>#DIV/0!</v>
      </c>
      <c r="AC180" s="91" t="e">
        <f t="shared" si="70"/>
        <v>#DIV/0!</v>
      </c>
      <c r="AD180" s="91" t="e">
        <f t="shared" si="70"/>
        <v>#DIV/0!</v>
      </c>
      <c r="AE180" s="91" t="e">
        <f t="shared" si="70"/>
        <v>#DIV/0!</v>
      </c>
      <c r="AF180" s="91" t="e">
        <f t="shared" si="70"/>
        <v>#DIV/0!</v>
      </c>
      <c r="AG180" s="91" t="e">
        <f t="shared" si="70"/>
        <v>#DIV/0!</v>
      </c>
      <c r="AH180" s="91" t="e">
        <f t="shared" si="70"/>
        <v>#DIV/0!</v>
      </c>
    </row>
    <row r="181" spans="1:36" x14ac:dyDescent="0.3">
      <c r="A181" s="52" t="s">
        <v>113</v>
      </c>
      <c r="B181" s="279"/>
      <c r="C181" s="60" t="s">
        <v>307</v>
      </c>
      <c r="E181" s="102" t="s">
        <v>432</v>
      </c>
      <c r="F181" s="102" t="s">
        <v>69</v>
      </c>
      <c r="G181" s="91">
        <f>G178</f>
        <v>17.069486219519373</v>
      </c>
      <c r="H181" s="91">
        <v>17.07</v>
      </c>
      <c r="I181" s="239">
        <f t="shared" si="53"/>
        <v>3.009844643394528E-3</v>
      </c>
      <c r="J181" s="91">
        <f t="shared" ref="J181:AH181" si="71">J178</f>
        <v>17.069486219519373</v>
      </c>
      <c r="K181" s="91">
        <f t="shared" si="71"/>
        <v>17.069486219519373</v>
      </c>
      <c r="L181" s="91">
        <f t="shared" si="71"/>
        <v>17.069486219519373</v>
      </c>
      <c r="M181" s="91">
        <f t="shared" si="71"/>
        <v>17.069486219519373</v>
      </c>
      <c r="N181" s="91">
        <f t="shared" si="71"/>
        <v>17.069486219519373</v>
      </c>
      <c r="O181" s="91">
        <f t="shared" si="71"/>
        <v>17.069486219519373</v>
      </c>
      <c r="P181" s="91">
        <f t="shared" si="71"/>
        <v>17.069486219519373</v>
      </c>
      <c r="Q181" s="91">
        <f t="shared" si="71"/>
        <v>17.069486219519373</v>
      </c>
      <c r="R181" s="91">
        <f t="shared" si="71"/>
        <v>17.069486219519373</v>
      </c>
      <c r="S181" s="91">
        <f t="shared" si="71"/>
        <v>17.069486219519373</v>
      </c>
      <c r="T181" s="91">
        <f t="shared" si="71"/>
        <v>17.069486219519373</v>
      </c>
      <c r="U181" s="91">
        <f t="shared" si="71"/>
        <v>12.983060930774146</v>
      </c>
      <c r="V181" s="91">
        <f t="shared" si="71"/>
        <v>10.564485277592953</v>
      </c>
      <c r="W181" s="91">
        <f t="shared" si="71"/>
        <v>10.046760998457781</v>
      </c>
      <c r="X181" s="91" t="e">
        <f t="shared" si="71"/>
        <v>#DIV/0!</v>
      </c>
      <c r="Y181" s="91" t="e">
        <f t="shared" si="71"/>
        <v>#DIV/0!</v>
      </c>
      <c r="Z181" s="91" t="e">
        <f t="shared" si="71"/>
        <v>#DIV/0!</v>
      </c>
      <c r="AA181" s="91" t="e">
        <f t="shared" si="71"/>
        <v>#DIV/0!</v>
      </c>
      <c r="AB181" s="91" t="e">
        <f t="shared" si="71"/>
        <v>#DIV/0!</v>
      </c>
      <c r="AC181" s="91" t="e">
        <f t="shared" si="71"/>
        <v>#DIV/0!</v>
      </c>
      <c r="AD181" s="91" t="e">
        <f t="shared" si="71"/>
        <v>#DIV/0!</v>
      </c>
      <c r="AE181" s="91" t="e">
        <f t="shared" si="71"/>
        <v>#DIV/0!</v>
      </c>
      <c r="AF181" s="91" t="e">
        <f t="shared" si="71"/>
        <v>#DIV/0!</v>
      </c>
      <c r="AG181" s="91" t="e">
        <f t="shared" si="71"/>
        <v>#DIV/0!</v>
      </c>
      <c r="AH181" s="91" t="e">
        <f t="shared" si="71"/>
        <v>#DIV/0!</v>
      </c>
      <c r="AI181" s="109"/>
      <c r="AJ181" s="109"/>
    </row>
    <row r="182" spans="1:36" ht="16.5" customHeight="1" x14ac:dyDescent="0.3">
      <c r="A182" s="52" t="s">
        <v>113</v>
      </c>
      <c r="B182" s="279"/>
      <c r="C182" s="60" t="s">
        <v>307</v>
      </c>
      <c r="E182" s="104" t="s">
        <v>299</v>
      </c>
      <c r="F182" s="120"/>
      <c r="G182" s="241">
        <f>(G47/G179)^2+(G48/G180)^2-G173*(G47/G179)*(G48/G180)+(G49/G181)^2</f>
        <v>3.2013855875875716E-3</v>
      </c>
      <c r="H182" s="242">
        <v>3.2991130260000001E-3</v>
      </c>
      <c r="I182" s="239">
        <f t="shared" si="53"/>
        <v>2.9622337168277566</v>
      </c>
      <c r="J182" s="121">
        <f t="shared" ref="J182:AH182" si="72">(J47/J179)^2+(J48/J180)^2-J173*(J47/J179)*(J48/J180)+(J49/J181)^2</f>
        <v>6.1232828630700904E-2</v>
      </c>
      <c r="K182" s="121">
        <f t="shared" si="72"/>
        <v>0.15701299540169539</v>
      </c>
      <c r="L182" s="121">
        <f t="shared" si="72"/>
        <v>0.10378602713409614</v>
      </c>
      <c r="M182" s="121">
        <f t="shared" si="72"/>
        <v>0.26258054971441896</v>
      </c>
      <c r="N182" s="121">
        <f t="shared" si="72"/>
        <v>0.37640919786673133</v>
      </c>
      <c r="O182" s="121">
        <f t="shared" si="72"/>
        <v>0.54154171858590372</v>
      </c>
      <c r="P182" s="121">
        <f t="shared" si="72"/>
        <v>0.14265461471551336</v>
      </c>
      <c r="Q182" s="121">
        <f t="shared" si="72"/>
        <v>7.6402634635426472E-2</v>
      </c>
      <c r="R182" s="121">
        <f t="shared" si="72"/>
        <v>3.1048704628628193E-3</v>
      </c>
      <c r="S182" s="121">
        <f t="shared" si="72"/>
        <v>3.2911097271644417E-6</v>
      </c>
      <c r="T182" s="121">
        <f t="shared" si="72"/>
        <v>6.9886055991362787E-4</v>
      </c>
      <c r="U182" s="121">
        <f t="shared" si="72"/>
        <v>0.48380664694311631</v>
      </c>
      <c r="V182" s="121">
        <f t="shared" si="72"/>
        <v>0.76538815226383017</v>
      </c>
      <c r="W182" s="121">
        <f t="shared" si="72"/>
        <v>0.19694748782507809</v>
      </c>
      <c r="X182" s="121" t="e">
        <f t="shared" si="72"/>
        <v>#DIV/0!</v>
      </c>
      <c r="Y182" s="121" t="e">
        <f t="shared" si="72"/>
        <v>#DIV/0!</v>
      </c>
      <c r="Z182" s="121" t="e">
        <f t="shared" si="72"/>
        <v>#DIV/0!</v>
      </c>
      <c r="AA182" s="121" t="e">
        <f t="shared" si="72"/>
        <v>#DIV/0!</v>
      </c>
      <c r="AB182" s="121" t="e">
        <f t="shared" si="72"/>
        <v>#DIV/0!</v>
      </c>
      <c r="AC182" s="121" t="e">
        <f t="shared" si="72"/>
        <v>#DIV/0!</v>
      </c>
      <c r="AD182" s="121" t="e">
        <f t="shared" si="72"/>
        <v>#DIV/0!</v>
      </c>
      <c r="AE182" s="121" t="e">
        <f t="shared" si="72"/>
        <v>#DIV/0!</v>
      </c>
      <c r="AF182" s="121" t="e">
        <f t="shared" si="72"/>
        <v>#DIV/0!</v>
      </c>
      <c r="AG182" s="121" t="e">
        <f t="shared" si="72"/>
        <v>#DIV/0!</v>
      </c>
      <c r="AH182" s="121" t="e">
        <f t="shared" si="72"/>
        <v>#DIV/0!</v>
      </c>
    </row>
    <row r="183" spans="1:36" x14ac:dyDescent="0.3">
      <c r="B183" s="279"/>
      <c r="E183" s="108"/>
      <c r="F183" s="108"/>
      <c r="G183" s="122"/>
      <c r="H183" s="122"/>
      <c r="I183" s="239" t="e">
        <f t="shared" si="53"/>
        <v>#DIV/0!</v>
      </c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6" ht="21" x14ac:dyDescent="0.4">
      <c r="B184" s="279"/>
      <c r="E184" s="48" t="s">
        <v>433</v>
      </c>
      <c r="I184" s="239" t="e">
        <f t="shared" si="53"/>
        <v>#DIV/0!</v>
      </c>
    </row>
    <row r="185" spans="1:36" x14ac:dyDescent="0.3">
      <c r="B185" s="279"/>
      <c r="E185" s="44" t="s">
        <v>247</v>
      </c>
      <c r="F185" s="44"/>
      <c r="G185" s="123">
        <f>G47/G147</f>
        <v>1.8107633458967997E-2</v>
      </c>
      <c r="H185" s="243">
        <v>1.9800000000000002E-2</v>
      </c>
      <c r="I185" s="239">
        <f t="shared" si="53"/>
        <v>8.5473057627879019</v>
      </c>
      <c r="J185" s="123">
        <f t="shared" ref="J185:AH185" si="73">J47/J147</f>
        <v>1.5269867219961788E-2</v>
      </c>
      <c r="K185" s="123">
        <f t="shared" si="73"/>
        <v>3.0777582541845622E-2</v>
      </c>
      <c r="L185" s="123">
        <f t="shared" si="73"/>
        <v>3.4217303009527654E-2</v>
      </c>
      <c r="M185" s="123">
        <f t="shared" si="73"/>
        <v>1.6184337069858912E-4</v>
      </c>
      <c r="N185" s="123">
        <f t="shared" si="73"/>
        <v>2.0751141603412886E-2</v>
      </c>
      <c r="O185" s="123">
        <f t="shared" si="73"/>
        <v>2.4161777479380038E-2</v>
      </c>
      <c r="P185" s="123">
        <f t="shared" si="73"/>
        <v>0.15895046044098726</v>
      </c>
      <c r="Q185" s="123">
        <f t="shared" si="73"/>
        <v>2.1546694376534694E-2</v>
      </c>
      <c r="R185" s="123">
        <f t="shared" si="73"/>
        <v>4.527944336143788E-3</v>
      </c>
      <c r="S185" s="123">
        <f t="shared" si="73"/>
        <v>1.3201735786127823E-3</v>
      </c>
      <c r="T185" s="123">
        <f t="shared" si="73"/>
        <v>2.0103570168113517E-3</v>
      </c>
      <c r="U185" s="123">
        <f t="shared" si="73"/>
        <v>2.5992504537811715E-2</v>
      </c>
      <c r="V185" s="123">
        <f t="shared" si="73"/>
        <v>1.2834863456366401E-3</v>
      </c>
      <c r="W185" s="123">
        <f t="shared" si="73"/>
        <v>1.1422995748197202E-2</v>
      </c>
      <c r="X185" s="123" t="e">
        <f t="shared" si="73"/>
        <v>#DIV/0!</v>
      </c>
      <c r="Y185" s="123" t="e">
        <f t="shared" si="73"/>
        <v>#DIV/0!</v>
      </c>
      <c r="Z185" s="123" t="e">
        <f t="shared" si="73"/>
        <v>#DIV/0!</v>
      </c>
      <c r="AA185" s="123" t="e">
        <f t="shared" si="73"/>
        <v>#DIV/0!</v>
      </c>
      <c r="AB185" s="123" t="e">
        <f t="shared" si="73"/>
        <v>#DIV/0!</v>
      </c>
      <c r="AC185" s="123" t="e">
        <f t="shared" si="73"/>
        <v>#DIV/0!</v>
      </c>
      <c r="AD185" s="123" t="e">
        <f t="shared" si="73"/>
        <v>#DIV/0!</v>
      </c>
      <c r="AE185" s="123" t="e">
        <f t="shared" si="73"/>
        <v>#DIV/0!</v>
      </c>
      <c r="AF185" s="123" t="e">
        <f t="shared" si="73"/>
        <v>#DIV/0!</v>
      </c>
      <c r="AG185" s="123" t="e">
        <f t="shared" si="73"/>
        <v>#DIV/0!</v>
      </c>
      <c r="AH185" s="123" t="e">
        <f t="shared" si="73"/>
        <v>#DIV/0!</v>
      </c>
      <c r="AI185" s="45"/>
      <c r="AJ185" s="45"/>
    </row>
    <row r="186" spans="1:36" x14ac:dyDescent="0.3">
      <c r="B186" s="279"/>
      <c r="E186" s="44" t="s">
        <v>248</v>
      </c>
      <c r="F186" s="44"/>
      <c r="G186" s="123">
        <f>G48/G163</f>
        <v>4.1231171575683942E-2</v>
      </c>
      <c r="H186" s="123">
        <v>4.1000000000000002E-2</v>
      </c>
      <c r="I186" s="239">
        <f t="shared" si="53"/>
        <v>-0.56383311142424453</v>
      </c>
      <c r="J186" s="123">
        <f t="shared" ref="J186:AH186" si="74">J48/J163</f>
        <v>0.24248714969780724</v>
      </c>
      <c r="K186" s="123">
        <f t="shared" si="74"/>
        <v>0.37981986508341437</v>
      </c>
      <c r="L186" s="123">
        <f t="shared" si="74"/>
        <v>0.32715747809703433</v>
      </c>
      <c r="M186" s="123">
        <f t="shared" si="74"/>
        <v>0.51036557232925595</v>
      </c>
      <c r="N186" s="123">
        <f t="shared" si="74"/>
        <v>0.61773274103742104</v>
      </c>
      <c r="O186" s="123">
        <f t="shared" si="74"/>
        <v>0.74166716941137056</v>
      </c>
      <c r="P186" s="123">
        <f t="shared" si="74"/>
        <v>0.38385141791301186</v>
      </c>
      <c r="Q186" s="123">
        <f t="shared" si="74"/>
        <v>0.27255761706780379</v>
      </c>
      <c r="R186" s="123">
        <f t="shared" si="74"/>
        <v>5.6207949082137061E-2</v>
      </c>
      <c r="S186" s="123">
        <f t="shared" si="74"/>
        <v>1.5405666249598423E-3</v>
      </c>
      <c r="T186" s="123">
        <f t="shared" si="74"/>
        <v>1.0387111774093486E-2</v>
      </c>
      <c r="U186" s="123">
        <f t="shared" si="74"/>
        <v>0.69537306980703251</v>
      </c>
      <c r="V186" s="123">
        <f t="shared" si="74"/>
        <v>0.8741223090197433</v>
      </c>
      <c r="W186" s="123">
        <f t="shared" si="74"/>
        <v>0.44251838582578434</v>
      </c>
      <c r="X186" s="123" t="e">
        <f t="shared" si="74"/>
        <v>#DIV/0!</v>
      </c>
      <c r="Y186" s="123" t="e">
        <f t="shared" si="74"/>
        <v>#DIV/0!</v>
      </c>
      <c r="Z186" s="123" t="e">
        <f t="shared" si="74"/>
        <v>#DIV/0!</v>
      </c>
      <c r="AA186" s="123" t="e">
        <f t="shared" si="74"/>
        <v>#DIV/0!</v>
      </c>
      <c r="AB186" s="123" t="e">
        <f t="shared" si="74"/>
        <v>#DIV/0!</v>
      </c>
      <c r="AC186" s="123" t="e">
        <f t="shared" si="74"/>
        <v>#DIV/0!</v>
      </c>
      <c r="AD186" s="123" t="e">
        <f t="shared" si="74"/>
        <v>#DIV/0!</v>
      </c>
      <c r="AE186" s="123" t="e">
        <f t="shared" si="74"/>
        <v>#DIV/0!</v>
      </c>
      <c r="AF186" s="123" t="e">
        <f t="shared" si="74"/>
        <v>#DIV/0!</v>
      </c>
      <c r="AG186" s="123" t="e">
        <f t="shared" si="74"/>
        <v>#DIV/0!</v>
      </c>
      <c r="AH186" s="123" t="e">
        <f t="shared" si="74"/>
        <v>#DIV/0!</v>
      </c>
      <c r="AI186" s="26"/>
      <c r="AJ186" s="26"/>
    </row>
    <row r="187" spans="1:36" x14ac:dyDescent="0.3">
      <c r="B187" s="280"/>
      <c r="E187" s="44" t="s">
        <v>252</v>
      </c>
      <c r="F187" s="44"/>
      <c r="G187" s="123">
        <f>G49/G170</f>
        <v>4.0112413765390945E-2</v>
      </c>
      <c r="H187" s="123">
        <v>4.1000000000000002E-2</v>
      </c>
      <c r="I187" s="239">
        <f t="shared" si="53"/>
        <v>2.1648444746562365</v>
      </c>
      <c r="J187" s="123">
        <f t="shared" ref="J187:AH187" si="75">J49/J170</f>
        <v>6.1175592286186721E-2</v>
      </c>
      <c r="K187" s="123">
        <f t="shared" si="75"/>
        <v>0.12912557101335304</v>
      </c>
      <c r="L187" s="123">
        <f t="shared" si="75"/>
        <v>4.1886576567395466E-2</v>
      </c>
      <c r="M187" s="123">
        <f t="shared" si="75"/>
        <v>4.6367585193919536E-2</v>
      </c>
      <c r="N187" s="123">
        <f t="shared" si="75"/>
        <v>3.1180368328331917E-2</v>
      </c>
      <c r="O187" s="123">
        <f t="shared" si="75"/>
        <v>9.8297668624688361E-3</v>
      </c>
      <c r="P187" s="123">
        <f t="shared" si="75"/>
        <v>3.7437179232099542E-2</v>
      </c>
      <c r="Q187" s="123">
        <f t="shared" si="75"/>
        <v>7.1249356387145218E-2</v>
      </c>
      <c r="R187" s="123">
        <f t="shared" si="75"/>
        <v>9.7316812213154753E-3</v>
      </c>
      <c r="S187" s="123">
        <f t="shared" si="75"/>
        <v>6.9452044704446905E-4</v>
      </c>
      <c r="T187" s="123">
        <f t="shared" si="75"/>
        <v>2.4502034749103088E-2</v>
      </c>
      <c r="U187" s="123">
        <f t="shared" si="75"/>
        <v>8.8460664821862801E-3</v>
      </c>
      <c r="V187" s="123">
        <f t="shared" si="75"/>
        <v>3.1852777847508437E-2</v>
      </c>
      <c r="W187" s="123">
        <f t="shared" si="75"/>
        <v>2.8716934875029149E-2</v>
      </c>
      <c r="X187" s="123" t="e">
        <f t="shared" si="75"/>
        <v>#DIV/0!</v>
      </c>
      <c r="Y187" s="123" t="e">
        <f t="shared" si="75"/>
        <v>#DIV/0!</v>
      </c>
      <c r="Z187" s="123" t="e">
        <f t="shared" si="75"/>
        <v>#DIV/0!</v>
      </c>
      <c r="AA187" s="123" t="e">
        <f t="shared" si="75"/>
        <v>#DIV/0!</v>
      </c>
      <c r="AB187" s="123" t="e">
        <f t="shared" si="75"/>
        <v>#DIV/0!</v>
      </c>
      <c r="AC187" s="123" t="e">
        <f t="shared" si="75"/>
        <v>#DIV/0!</v>
      </c>
      <c r="AD187" s="123" t="e">
        <f t="shared" si="75"/>
        <v>#DIV/0!</v>
      </c>
      <c r="AE187" s="123" t="e">
        <f t="shared" si="75"/>
        <v>#DIV/0!</v>
      </c>
      <c r="AF187" s="123" t="e">
        <f t="shared" si="75"/>
        <v>#DIV/0!</v>
      </c>
      <c r="AG187" s="123" t="e">
        <f t="shared" si="75"/>
        <v>#DIV/0!</v>
      </c>
      <c r="AH187" s="123" t="e">
        <f t="shared" si="75"/>
        <v>#DIV/0!</v>
      </c>
      <c r="AI187" s="26"/>
      <c r="AJ187" s="26"/>
    </row>
    <row r="188" spans="1:36" ht="28.8" x14ac:dyDescent="0.3">
      <c r="C188" s="124" t="s">
        <v>434</v>
      </c>
      <c r="E188" s="44" t="s">
        <v>435</v>
      </c>
      <c r="F188" s="125"/>
      <c r="G188" s="123">
        <f>SQRT(G182)</f>
        <v>5.6580788149225805E-2</v>
      </c>
      <c r="H188" s="123">
        <v>5.7000000000000002E-2</v>
      </c>
      <c r="I188" s="239">
        <f t="shared" si="53"/>
        <v>0.7354593873231523</v>
      </c>
      <c r="J188" s="123">
        <f t="shared" ref="J188:AH188" si="76">SQRT(J182)</f>
        <v>0.24745267957874473</v>
      </c>
      <c r="K188" s="123">
        <f t="shared" si="76"/>
        <v>0.39624865350142879</v>
      </c>
      <c r="L188" s="123">
        <f t="shared" si="76"/>
        <v>0.3221583882721295</v>
      </c>
      <c r="M188" s="123">
        <f t="shared" si="76"/>
        <v>0.51242614074071102</v>
      </c>
      <c r="N188" s="123">
        <f t="shared" si="76"/>
        <v>0.6135219620084772</v>
      </c>
      <c r="O188" s="123">
        <f t="shared" si="76"/>
        <v>0.73589518179283098</v>
      </c>
      <c r="P188" s="123">
        <f t="shared" si="76"/>
        <v>0.37769645843655109</v>
      </c>
      <c r="Q188" s="123">
        <f t="shared" si="76"/>
        <v>0.27641026506884014</v>
      </c>
      <c r="R188" s="123">
        <f t="shared" si="76"/>
        <v>5.5721364510058609E-2</v>
      </c>
      <c r="S188" s="123">
        <f t="shared" si="76"/>
        <v>1.8141415951254858E-3</v>
      </c>
      <c r="T188" s="123">
        <f t="shared" si="76"/>
        <v>2.6435970947056738E-2</v>
      </c>
      <c r="U188" s="123">
        <f t="shared" si="76"/>
        <v>0.69556210861656076</v>
      </c>
      <c r="V188" s="123">
        <f t="shared" si="76"/>
        <v>0.87486464796780428</v>
      </c>
      <c r="W188" s="123">
        <f t="shared" si="76"/>
        <v>0.44378766073999637</v>
      </c>
      <c r="X188" s="123" t="e">
        <f t="shared" si="76"/>
        <v>#DIV/0!</v>
      </c>
      <c r="Y188" s="123" t="e">
        <f t="shared" si="76"/>
        <v>#DIV/0!</v>
      </c>
      <c r="Z188" s="123" t="e">
        <f t="shared" si="76"/>
        <v>#DIV/0!</v>
      </c>
      <c r="AA188" s="123" t="e">
        <f t="shared" si="76"/>
        <v>#DIV/0!</v>
      </c>
      <c r="AB188" s="123" t="e">
        <f t="shared" si="76"/>
        <v>#DIV/0!</v>
      </c>
      <c r="AC188" s="123" t="e">
        <f t="shared" si="76"/>
        <v>#DIV/0!</v>
      </c>
      <c r="AD188" s="123" t="e">
        <f t="shared" si="76"/>
        <v>#DIV/0!</v>
      </c>
      <c r="AE188" s="123" t="e">
        <f t="shared" si="76"/>
        <v>#DIV/0!</v>
      </c>
      <c r="AF188" s="123" t="e">
        <f t="shared" si="76"/>
        <v>#DIV/0!</v>
      </c>
      <c r="AG188" s="123" t="e">
        <f t="shared" si="76"/>
        <v>#DIV/0!</v>
      </c>
      <c r="AH188" s="123" t="e">
        <f t="shared" si="76"/>
        <v>#DIV/0!</v>
      </c>
    </row>
    <row r="189" spans="1:36" x14ac:dyDescent="0.3">
      <c r="E189" s="108"/>
      <c r="F189" s="108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</row>
    <row r="190" spans="1:36" x14ac:dyDescent="0.3">
      <c r="E190" s="108"/>
      <c r="F190" s="108"/>
      <c r="G190" s="97"/>
      <c r="H190" s="97"/>
      <c r="I190" s="97"/>
      <c r="J190" s="97"/>
      <c r="K190" s="97"/>
      <c r="L190" s="97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</row>
    <row r="191" spans="1:36" ht="20.25" customHeight="1" x14ac:dyDescent="0.3">
      <c r="E191" s="108"/>
      <c r="F191" s="108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</row>
    <row r="192" spans="1:36" x14ac:dyDescent="0.3">
      <c r="E192" s="108"/>
      <c r="F192" s="108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</row>
    <row r="193" spans="5:23" x14ac:dyDescent="0.3">
      <c r="E193" s="108"/>
      <c r="F193" s="108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</row>
    <row r="194" spans="5:23" x14ac:dyDescent="0.3">
      <c r="E194" s="108"/>
      <c r="F194" s="127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</row>
    <row r="196" spans="5:23" x14ac:dyDescent="0.3">
      <c r="E196" s="108"/>
      <c r="F196" s="108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</row>
    <row r="197" spans="5:23" x14ac:dyDescent="0.3">
      <c r="E197" s="108"/>
      <c r="F197" s="108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</row>
    <row r="198" spans="5:23" x14ac:dyDescent="0.3">
      <c r="E198" s="108"/>
      <c r="F198" s="108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</row>
    <row r="199" spans="5:23" x14ac:dyDescent="0.3">
      <c r="E199" s="108"/>
      <c r="F199" s="108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</row>
    <row r="200" spans="5:23" x14ac:dyDescent="0.3">
      <c r="E200" s="108"/>
      <c r="F200" s="108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</row>
    <row r="201" spans="5:23" x14ac:dyDescent="0.3">
      <c r="E201" s="108"/>
      <c r="F201" s="108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</row>
    <row r="202" spans="5:23" x14ac:dyDescent="0.3">
      <c r="E202" s="108"/>
      <c r="F202" s="127"/>
    </row>
  </sheetData>
  <mergeCells count="4">
    <mergeCell ref="C27:C38"/>
    <mergeCell ref="D35:D36"/>
    <mergeCell ref="B53:B139"/>
    <mergeCell ref="B143:B187"/>
  </mergeCells>
  <conditionalFormatting sqref="X95:X98">
    <cfRule type="cellIs" dxfId="66" priority="66" operator="lessThan">
      <formula>1</formula>
    </cfRule>
    <cfRule type="cellIs" dxfId="65" priority="67" operator="greaterThan">
      <formula>1</formula>
    </cfRule>
  </conditionalFormatting>
  <conditionalFormatting sqref="Y95:Y98">
    <cfRule type="cellIs" dxfId="64" priority="64" operator="lessThan">
      <formula>1</formula>
    </cfRule>
    <cfRule type="cellIs" dxfId="63" priority="65" operator="greaterThan">
      <formula>1</formula>
    </cfRule>
  </conditionalFormatting>
  <conditionalFormatting sqref="Z95:Z98">
    <cfRule type="cellIs" dxfId="62" priority="62" operator="lessThan">
      <formula>1</formula>
    </cfRule>
    <cfRule type="cellIs" dxfId="61" priority="63" operator="greaterThan">
      <formula>1</formula>
    </cfRule>
  </conditionalFormatting>
  <conditionalFormatting sqref="AA95:AA98">
    <cfRule type="cellIs" dxfId="60" priority="60" operator="lessThan">
      <formula>1</formula>
    </cfRule>
    <cfRule type="cellIs" dxfId="59" priority="61" operator="greaterThan">
      <formula>1</formula>
    </cfRule>
  </conditionalFormatting>
  <conditionalFormatting sqref="X125:X127">
    <cfRule type="cellIs" dxfId="58" priority="58" operator="lessThan">
      <formula>1</formula>
    </cfRule>
    <cfRule type="cellIs" dxfId="57" priority="59" operator="greaterThan">
      <formula>1</formula>
    </cfRule>
  </conditionalFormatting>
  <conditionalFormatting sqref="Y124:Y127">
    <cfRule type="cellIs" dxfId="56" priority="56" operator="lessThan">
      <formula>1</formula>
    </cfRule>
    <cfRule type="cellIs" dxfId="55" priority="57" operator="greaterThan">
      <formula>1</formula>
    </cfRule>
  </conditionalFormatting>
  <conditionalFormatting sqref="Z124:Z127">
    <cfRule type="cellIs" dxfId="54" priority="54" operator="lessThan">
      <formula>1</formula>
    </cfRule>
    <cfRule type="cellIs" dxfId="53" priority="55" operator="greaterThan">
      <formula>1</formula>
    </cfRule>
  </conditionalFormatting>
  <conditionalFormatting sqref="AA124:AA127">
    <cfRule type="cellIs" dxfId="52" priority="52" operator="lessThan">
      <formula>1</formula>
    </cfRule>
    <cfRule type="cellIs" dxfId="51" priority="53" operator="greaterThan">
      <formula>1</formula>
    </cfRule>
  </conditionalFormatting>
  <conditionalFormatting sqref="X136:X139">
    <cfRule type="cellIs" dxfId="50" priority="50" operator="lessThan">
      <formula>1</formula>
    </cfRule>
    <cfRule type="cellIs" dxfId="49" priority="51" operator="greaterThan">
      <formula>1</formula>
    </cfRule>
  </conditionalFormatting>
  <conditionalFormatting sqref="Y136:Y139">
    <cfRule type="cellIs" dxfId="48" priority="48" operator="lessThan">
      <formula>1</formula>
    </cfRule>
    <cfRule type="cellIs" dxfId="47" priority="49" operator="greaterThan">
      <formula>1</formula>
    </cfRule>
  </conditionalFormatting>
  <conditionalFormatting sqref="Z136:Z139">
    <cfRule type="cellIs" dxfId="46" priority="46" operator="lessThan">
      <formula>1</formula>
    </cfRule>
    <cfRule type="cellIs" dxfId="45" priority="47" operator="greaterThan">
      <formula>1</formula>
    </cfRule>
  </conditionalFormatting>
  <conditionalFormatting sqref="AA136:AA139">
    <cfRule type="cellIs" dxfId="44" priority="44" operator="lessThan">
      <formula>1</formula>
    </cfRule>
    <cfRule type="cellIs" dxfId="43" priority="45" operator="greaterThan">
      <formula>1</formula>
    </cfRule>
  </conditionalFormatting>
  <conditionalFormatting sqref="AB95:AB98">
    <cfRule type="cellIs" dxfId="42" priority="42" operator="lessThan">
      <formula>1</formula>
    </cfRule>
    <cfRule type="cellIs" dxfId="41" priority="43" operator="greaterThan">
      <formula>1</formula>
    </cfRule>
  </conditionalFormatting>
  <conditionalFormatting sqref="AB124:AB127">
    <cfRule type="cellIs" dxfId="40" priority="40" operator="lessThan">
      <formula>1</formula>
    </cfRule>
    <cfRule type="cellIs" dxfId="39" priority="41" operator="greaterThan">
      <formula>1</formula>
    </cfRule>
  </conditionalFormatting>
  <conditionalFormatting sqref="AB136:AB139">
    <cfRule type="cellIs" dxfId="38" priority="38" operator="lessThan">
      <formula>1</formula>
    </cfRule>
    <cfRule type="cellIs" dxfId="37" priority="39" operator="greaterThan">
      <formula>1</formula>
    </cfRule>
  </conditionalFormatting>
  <conditionalFormatting sqref="AC95:AC98">
    <cfRule type="cellIs" dxfId="36" priority="36" operator="lessThan">
      <formula>1</formula>
    </cfRule>
    <cfRule type="cellIs" dxfId="35" priority="37" operator="greaterThan">
      <formula>1</formula>
    </cfRule>
  </conditionalFormatting>
  <conditionalFormatting sqref="AC124:AC127">
    <cfRule type="cellIs" dxfId="34" priority="34" operator="lessThan">
      <formula>1</formula>
    </cfRule>
    <cfRule type="cellIs" dxfId="33" priority="35" operator="greaterThan">
      <formula>1</formula>
    </cfRule>
  </conditionalFormatting>
  <conditionalFormatting sqref="AC136:AC139">
    <cfRule type="cellIs" dxfId="32" priority="32" operator="lessThan">
      <formula>1</formula>
    </cfRule>
    <cfRule type="cellIs" dxfId="31" priority="33" operator="greaterThan">
      <formula>1</formula>
    </cfRule>
  </conditionalFormatting>
  <conditionalFormatting sqref="AD95:AD98">
    <cfRule type="cellIs" dxfId="30" priority="30" operator="lessThan">
      <formula>1</formula>
    </cfRule>
    <cfRule type="cellIs" dxfId="29" priority="31" operator="greaterThan">
      <formula>1</formula>
    </cfRule>
  </conditionalFormatting>
  <conditionalFormatting sqref="AD124:AD127">
    <cfRule type="cellIs" dxfId="28" priority="28" operator="lessThan">
      <formula>1</formula>
    </cfRule>
    <cfRule type="cellIs" dxfId="27" priority="29" operator="greaterThan">
      <formula>1</formula>
    </cfRule>
  </conditionalFormatting>
  <conditionalFormatting sqref="AD136:AD139">
    <cfRule type="cellIs" dxfId="26" priority="26" operator="lessThan">
      <formula>1</formula>
    </cfRule>
    <cfRule type="cellIs" dxfId="25" priority="27" operator="greaterThan">
      <formula>1</formula>
    </cfRule>
  </conditionalFormatting>
  <conditionalFormatting sqref="AE95:AE98">
    <cfRule type="cellIs" dxfId="24" priority="24" operator="lessThan">
      <formula>1</formula>
    </cfRule>
    <cfRule type="cellIs" dxfId="23" priority="25" operator="greaterThan">
      <formula>1</formula>
    </cfRule>
  </conditionalFormatting>
  <conditionalFormatting sqref="AE124:AE127">
    <cfRule type="cellIs" dxfId="22" priority="22" operator="lessThan">
      <formula>1</formula>
    </cfRule>
    <cfRule type="cellIs" dxfId="21" priority="23" operator="greaterThan">
      <formula>1</formula>
    </cfRule>
  </conditionalFormatting>
  <conditionalFormatting sqref="AE136:AE139">
    <cfRule type="cellIs" dxfId="20" priority="20" operator="lessThan">
      <formula>1</formula>
    </cfRule>
    <cfRule type="cellIs" dxfId="19" priority="21" operator="greaterThan">
      <formula>1</formula>
    </cfRule>
  </conditionalFormatting>
  <conditionalFormatting sqref="AF95:AF98">
    <cfRule type="cellIs" dxfId="18" priority="18" operator="lessThan">
      <formula>1</formula>
    </cfRule>
    <cfRule type="cellIs" dxfId="17" priority="19" operator="greaterThan">
      <formula>1</formula>
    </cfRule>
  </conditionalFormatting>
  <conditionalFormatting sqref="AF124:AF127">
    <cfRule type="cellIs" dxfId="16" priority="16" operator="lessThan">
      <formula>1</formula>
    </cfRule>
    <cfRule type="cellIs" dxfId="15" priority="17" operator="greaterThan">
      <formula>1</formula>
    </cfRule>
  </conditionalFormatting>
  <conditionalFormatting sqref="AF136:AF139">
    <cfRule type="cellIs" dxfId="14" priority="14" operator="lessThan">
      <formula>1</formula>
    </cfRule>
    <cfRule type="cellIs" dxfId="13" priority="15" operator="greaterThan">
      <formula>1</formula>
    </cfRule>
  </conditionalFormatting>
  <conditionalFormatting sqref="AG95:AG98">
    <cfRule type="cellIs" dxfId="12" priority="12" operator="lessThan">
      <formula>1</formula>
    </cfRule>
    <cfRule type="cellIs" dxfId="11" priority="13" operator="greaterThan">
      <formula>1</formula>
    </cfRule>
  </conditionalFormatting>
  <conditionalFormatting sqref="AG124:AG127">
    <cfRule type="cellIs" dxfId="10" priority="10" operator="lessThan">
      <formula>1</formula>
    </cfRule>
    <cfRule type="cellIs" dxfId="9" priority="11" operator="greaterThan">
      <formula>1</formula>
    </cfRule>
  </conditionalFormatting>
  <conditionalFormatting sqref="AG136:AG139">
    <cfRule type="cellIs" dxfId="8" priority="8" operator="lessThan">
      <formula>1</formula>
    </cfRule>
    <cfRule type="cellIs" dxfId="7" priority="9" operator="greaterThan">
      <formula>1</formula>
    </cfRule>
  </conditionalFormatting>
  <conditionalFormatting sqref="AH95:AH98">
    <cfRule type="cellIs" dxfId="6" priority="6" operator="lessThan">
      <formula>1</formula>
    </cfRule>
    <cfRule type="cellIs" dxfId="5" priority="7" operator="greaterThan">
      <formula>1</formula>
    </cfRule>
  </conditionalFormatting>
  <conditionalFormatting sqref="AH124:AH127">
    <cfRule type="cellIs" dxfId="4" priority="4" operator="lessThan">
      <formula>1</formula>
    </cfRule>
    <cfRule type="cellIs" dxfId="3" priority="5" operator="greaterThan">
      <formula>1</formula>
    </cfRule>
  </conditionalFormatting>
  <conditionalFormatting sqref="AH136:AH139">
    <cfRule type="cellIs" dxfId="2" priority="2" operator="lessThan">
      <formula>1</formula>
    </cfRule>
    <cfRule type="cellIs" dxfId="1" priority="3" operator="greaterThan">
      <formula>1</formula>
    </cfRule>
  </conditionalFormatting>
  <conditionalFormatting sqref="I1:I1048576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Title</vt:lpstr>
      <vt:lpstr>Summary</vt:lpstr>
      <vt:lpstr>CritPlate6</vt:lpstr>
      <vt:lpstr>CritPlate7</vt:lpstr>
      <vt:lpstr>WT of Plates</vt:lpstr>
      <vt:lpstr>Locations</vt:lpstr>
      <vt:lpstr>Stress</vt:lpstr>
      <vt:lpstr>Standard Buckling Calculations</vt:lpstr>
      <vt:lpstr>Long -Util</vt:lpstr>
      <vt:lpstr>Trans - Util</vt:lpstr>
      <vt:lpstr>Shear - Util</vt:lpstr>
      <vt:lpstr>Combined - Util</vt:lpstr>
      <vt:lpstr>Long -Resistance</vt:lpstr>
      <vt:lpstr>Trans - Resistance</vt:lpstr>
      <vt:lpstr>Shear - Resistance</vt:lpstr>
      <vt:lpstr>Combined - Resistance</vt:lpstr>
      <vt:lpstr>'WT of Plates'!SMISCStress_WT_Elem_g7</vt:lpstr>
    </vt:vector>
  </TitlesOfParts>
  <Company>Engineering &amp; Construction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AceEngineer</dc:creator>
  <cp:lastModifiedBy>Samdan Shaik</cp:lastModifiedBy>
  <cp:lastPrinted>2008-01-09T19:48:59Z</cp:lastPrinted>
  <dcterms:created xsi:type="dcterms:W3CDTF">2002-07-17T01:58:00Z</dcterms:created>
  <dcterms:modified xsi:type="dcterms:W3CDTF">2024-06-27T04:41:48Z</dcterms:modified>
</cp:coreProperties>
</file>